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'BUF'!$A$1:$AA$55</definedName>
    <definedName name="_xlnm.Print_Area" localSheetId="8">'CPT'!$A$1:$AA$55</definedName>
    <definedName name="_xlnm.Print_Area" localSheetId="4">'EKU'!$A$1:$AA$55</definedName>
    <definedName name="_xlnm.Print_Area" localSheetId="7">'ETH'!$A$1:$AA$55</definedName>
    <definedName name="_xlnm.Print_Area" localSheetId="5">'JHB'!$A$1:$AA$55</definedName>
    <definedName name="_xlnm.Print_Area" localSheetId="3">'MAN'!$A$1:$AA$55</definedName>
    <definedName name="_xlnm.Print_Area" localSheetId="2">'NMA'!$A$1:$AA$55</definedName>
    <definedName name="_xlnm.Print_Area" localSheetId="0">'Summary'!$A$1:$AA$55</definedName>
    <definedName name="_xlnm.Print_Area" localSheetId="6">'TSH'!$A$1:$AA$55</definedName>
  </definedNames>
  <calcPr calcMode="manual" fullCalcOnLoad="1"/>
</workbook>
</file>

<file path=xl/sharedStrings.xml><?xml version="1.0" encoding="utf-8"?>
<sst xmlns="http://schemas.openxmlformats.org/spreadsheetml/2006/main" count="783" uniqueCount="73">
  <si>
    <t>Eastern Cape: Buffalo City(BUF) - Table C2 Quarterly Budget Statement - Financial Performance (standard classification) for 2nd Quarter ended 31 December 2014 (Figures Finalised as at 2015/01/31)</t>
  </si>
  <si>
    <t>Standard Classification 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</si>
  <si>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</si>
  <si>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</si>
  <si>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</si>
  <si>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</si>
  <si>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</si>
  <si>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</si>
  <si>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</si>
  <si>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</si>
  <si>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</si>
  <si>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</si>
  <si>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</si>
  <si>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</si>
  <si>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</si>
  <si>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</si>
  <si>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</si>
  <si>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</si>
  <si>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</si>
  <si>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</si>
  <si>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</si>
  <si>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</si>
  <si>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</si>
  <si>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</si>
  <si>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</si>
  <si>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</si>
  <si>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</si>
  <si>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</si>
  <si>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</si>
  <si>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</si>
  <si>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</si>
  <si>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</si>
  <si>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</si>
  <si>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</si>
  <si>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</si>
  <si>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</si>
  <si>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</si>
  <si>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</si>
  <si>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</si>
  <si>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</si>
  <si>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</si>
  <si>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</si>
  <si>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</si>
  <si>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</si>
  <si>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</si>
  <si>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</si>
  <si>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</si>
  <si>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</si>
  <si>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</si>
  <si>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</si>
  <si>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</si>
  <si>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</si>
  <si>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</si>
  <si>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</si>
  <si>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</si>
  <si>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</si>
  <si>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</si>
  <si>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</si>
  <si>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Surplus/(Deficit) for the year</t>
  </si>
  <si>
    <t>Eastern Cape: Nelson Mandela Bay(NMA) - Table C2 Quarterly Budget Statement - Financial Performance (standard classification) for 2nd Quarter ended 31 December 2014 (Figures Finalised as at 2015/01/31)</t>
  </si>
  <si>
    <t>Free State: Mangaung(MAN) - Table C2 Quarterly Budget Statement - Financial Performance (standard classification) for 2nd Quarter ended 31 December 2014 (Figures Finalised as at 2015/01/31)</t>
  </si>
  <si>
    <t>Gauteng: Ekurhuleni Metro(EKU) - Table C2 Quarterly Budget Statement - Financial Performance (standard classification) for 2nd Quarter ended 31 December 2014 (Figures Finalised as at 2015/01/31)</t>
  </si>
  <si>
    <t>Gauteng: City Of Johannesburg(JHB) - Table C2 Quarterly Budget Statement - Financial Performance (standard classification) for 2nd Quarter ended 31 December 2014 (Figures Finalised as at 2015/01/31)</t>
  </si>
  <si>
    <t>Gauteng: City Of Tshwane(TSH) - Table C2 Quarterly Budget Statement - Financial Performance (standard classification) for 2nd Quarter ended 31 December 2014 (Figures Finalised as at 2015/01/31)</t>
  </si>
  <si>
    <t>Kwazulu-Natal: eThekwini(ETH) - Table C2 Quarterly Budget Statement - Financial Performance (standard classification) for 2nd Quarter ended 31 December 2014 (Figures Finalised as at 2015/01/31)</t>
  </si>
  <si>
    <t>Western Cape: Cape Town(CPT) - Table C2 Quarterly Budget Statement - Financial Performance (standard classification) for 2nd Quarter ended 31 December 2014 (Figures Finalised as at 2015/01/31)</t>
  </si>
  <si>
    <t>Summary - Table C2 Quarterly Budget Statement - Financial Performance (standard classification) for 2nd Quarter ended 31 December 2014 (Figures Finalised as at 2015/01/31)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</si>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</sst>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.00_)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1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9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9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72" fontId="3" fillId="0" borderId="27" xfId="0" applyNumberFormat="1" applyFont="1" applyBorder="1" applyAlignment="1" applyProtection="1">
      <alignment horizontal="center"/>
      <protection/>
    </xf>
    <xf numFmtId="172" fontId="3" fillId="0" borderId="20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72" fontId="3" fillId="0" borderId="28" xfId="0" applyNumberFormat="1" applyFont="1" applyFill="1" applyBorder="1" applyAlignment="1" applyProtection="1">
      <alignment/>
      <protection/>
    </xf>
    <xf numFmtId="172" fontId="3" fillId="0" borderId="29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1" fontId="3" fillId="0" borderId="14" xfId="0" applyNumberFormat="1" applyFont="1" applyFill="1" applyBorder="1" applyAlignment="1" applyProtection="1">
      <alignment/>
      <protection/>
    </xf>
    <xf numFmtId="172" fontId="3" fillId="0" borderId="24" xfId="0" applyNumberFormat="1" applyFont="1" applyBorder="1" applyAlignment="1" applyProtection="1">
      <alignment/>
      <protection/>
    </xf>
    <xf numFmtId="172" fontId="3" fillId="0" borderId="30" xfId="0" applyNumberFormat="1" applyFont="1" applyBorder="1" applyAlignment="1" applyProtection="1">
      <alignment/>
      <protection/>
    </xf>
    <xf numFmtId="172" fontId="3" fillId="0" borderId="23" xfId="0" applyNumberFormat="1" applyFont="1" applyBorder="1" applyAlignment="1" applyProtection="1">
      <alignment/>
      <protection/>
    </xf>
    <xf numFmtId="171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50197186795</v>
      </c>
      <c r="D5" s="19">
        <f>SUM(D6:D8)</f>
        <v>0</v>
      </c>
      <c r="E5" s="20">
        <f t="shared" si="0"/>
        <v>55193256779</v>
      </c>
      <c r="F5" s="21">
        <f t="shared" si="0"/>
        <v>55203185511</v>
      </c>
      <c r="G5" s="21">
        <f t="shared" si="0"/>
        <v>5682548317</v>
      </c>
      <c r="H5" s="21">
        <f t="shared" si="0"/>
        <v>5212727963</v>
      </c>
      <c r="I5" s="21">
        <f t="shared" si="0"/>
        <v>3722286358</v>
      </c>
      <c r="J5" s="21">
        <f t="shared" si="0"/>
        <v>14617562638</v>
      </c>
      <c r="K5" s="21">
        <f t="shared" si="0"/>
        <v>3203053465</v>
      </c>
      <c r="L5" s="21">
        <f t="shared" si="0"/>
        <v>3991270573</v>
      </c>
      <c r="M5" s="21">
        <f t="shared" si="0"/>
        <v>7603414233</v>
      </c>
      <c r="N5" s="21">
        <f t="shared" si="0"/>
        <v>14797738271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29415300909</v>
      </c>
      <c r="X5" s="21">
        <f t="shared" si="0"/>
        <v>30235458086</v>
      </c>
      <c r="Y5" s="21">
        <f t="shared" si="0"/>
        <v>-820157177</v>
      </c>
      <c r="Z5" s="4">
        <f>+IF(X5&lt;&gt;0,+(Y5/X5)*100,0)</f>
        <v>-2.712567392454224</v>
      </c>
      <c r="AA5" s="19">
        <f>SUM(AA6:AA8)</f>
        <v>55203185511</v>
      </c>
    </row>
    <row r="6" spans="1:27" ht="13.5">
      <c r="A6" s="5" t="s">
        <v>33</v>
      </c>
      <c r="B6" s="3"/>
      <c r="C6" s="22">
        <v>272465501</v>
      </c>
      <c r="D6" s="22"/>
      <c r="E6" s="23">
        <v>355523934</v>
      </c>
      <c r="F6" s="24">
        <v>359415383</v>
      </c>
      <c r="G6" s="24">
        <v>352025</v>
      </c>
      <c r="H6" s="24">
        <v>30784474</v>
      </c>
      <c r="I6" s="24">
        <v>18484697</v>
      </c>
      <c r="J6" s="24">
        <v>49621196</v>
      </c>
      <c r="K6" s="24">
        <v>4133837</v>
      </c>
      <c r="L6" s="24">
        <v>40373150</v>
      </c>
      <c r="M6" s="24">
        <v>95437788</v>
      </c>
      <c r="N6" s="24">
        <v>139944775</v>
      </c>
      <c r="O6" s="24"/>
      <c r="P6" s="24"/>
      <c r="Q6" s="24"/>
      <c r="R6" s="24"/>
      <c r="S6" s="24"/>
      <c r="T6" s="24"/>
      <c r="U6" s="24"/>
      <c r="V6" s="24"/>
      <c r="W6" s="24">
        <v>189565971</v>
      </c>
      <c r="X6" s="24">
        <v>92157814</v>
      </c>
      <c r="Y6" s="24">
        <v>97408157</v>
      </c>
      <c r="Z6" s="6">
        <v>105.7</v>
      </c>
      <c r="AA6" s="22">
        <v>359415383</v>
      </c>
    </row>
    <row r="7" spans="1:27" ht="13.5">
      <c r="A7" s="5" t="s">
        <v>34</v>
      </c>
      <c r="B7" s="3"/>
      <c r="C7" s="25">
        <v>48983777052</v>
      </c>
      <c r="D7" s="25"/>
      <c r="E7" s="26">
        <v>52792935934</v>
      </c>
      <c r="F7" s="27">
        <v>52792935934</v>
      </c>
      <c r="G7" s="27">
        <v>5621189881</v>
      </c>
      <c r="H7" s="27">
        <v>5132679945</v>
      </c>
      <c r="I7" s="27">
        <v>3655885118</v>
      </c>
      <c r="J7" s="27">
        <v>14409754944</v>
      </c>
      <c r="K7" s="27">
        <v>3117942359</v>
      </c>
      <c r="L7" s="27">
        <v>3870931397</v>
      </c>
      <c r="M7" s="27">
        <v>7444934062</v>
      </c>
      <c r="N7" s="27">
        <v>14433807818</v>
      </c>
      <c r="O7" s="27"/>
      <c r="P7" s="27"/>
      <c r="Q7" s="27"/>
      <c r="R7" s="27"/>
      <c r="S7" s="27"/>
      <c r="T7" s="27"/>
      <c r="U7" s="27"/>
      <c r="V7" s="27"/>
      <c r="W7" s="27">
        <v>28843562762</v>
      </c>
      <c r="X7" s="27">
        <v>29267363378</v>
      </c>
      <c r="Y7" s="27">
        <v>-423800616</v>
      </c>
      <c r="Z7" s="7">
        <v>-1.45</v>
      </c>
      <c r="AA7" s="25">
        <v>52792935934</v>
      </c>
    </row>
    <row r="8" spans="1:27" ht="13.5">
      <c r="A8" s="5" t="s">
        <v>35</v>
      </c>
      <c r="B8" s="3"/>
      <c r="C8" s="22">
        <v>940944242</v>
      </c>
      <c r="D8" s="22"/>
      <c r="E8" s="23">
        <v>2044796911</v>
      </c>
      <c r="F8" s="24">
        <v>2050834194</v>
      </c>
      <c r="G8" s="24">
        <v>61006411</v>
      </c>
      <c r="H8" s="24">
        <v>49263544</v>
      </c>
      <c r="I8" s="24">
        <v>47916543</v>
      </c>
      <c r="J8" s="24">
        <v>158186498</v>
      </c>
      <c r="K8" s="24">
        <v>80977269</v>
      </c>
      <c r="L8" s="24">
        <v>79966026</v>
      </c>
      <c r="M8" s="24">
        <v>63042383</v>
      </c>
      <c r="N8" s="24">
        <v>223985678</v>
      </c>
      <c r="O8" s="24"/>
      <c r="P8" s="24"/>
      <c r="Q8" s="24"/>
      <c r="R8" s="24"/>
      <c r="S8" s="24"/>
      <c r="T8" s="24"/>
      <c r="U8" s="24"/>
      <c r="V8" s="24"/>
      <c r="W8" s="24">
        <v>382172176</v>
      </c>
      <c r="X8" s="24">
        <v>875936894</v>
      </c>
      <c r="Y8" s="24">
        <v>-493764718</v>
      </c>
      <c r="Z8" s="6">
        <v>-56.37</v>
      </c>
      <c r="AA8" s="22">
        <v>2050834194</v>
      </c>
    </row>
    <row r="9" spans="1:27" ht="13.5">
      <c r="A9" s="2" t="s">
        <v>36</v>
      </c>
      <c r="B9" s="3"/>
      <c r="C9" s="19">
        <f aca="true" t="shared" si="1" ref="C9:Y9">SUM(C10:C14)</f>
        <v>7422589949</v>
      </c>
      <c r="D9" s="19">
        <f>SUM(D10:D14)</f>
        <v>0</v>
      </c>
      <c r="E9" s="20">
        <f t="shared" si="1"/>
        <v>10438402705</v>
      </c>
      <c r="F9" s="21">
        <f t="shared" si="1"/>
        <v>11407982859</v>
      </c>
      <c r="G9" s="21">
        <f t="shared" si="1"/>
        <v>263322859</v>
      </c>
      <c r="H9" s="21">
        <f t="shared" si="1"/>
        <v>391122841</v>
      </c>
      <c r="I9" s="21">
        <f t="shared" si="1"/>
        <v>513037564</v>
      </c>
      <c r="J9" s="21">
        <f t="shared" si="1"/>
        <v>1167483264</v>
      </c>
      <c r="K9" s="21">
        <f t="shared" si="1"/>
        <v>611676933</v>
      </c>
      <c r="L9" s="21">
        <f t="shared" si="1"/>
        <v>553698755</v>
      </c>
      <c r="M9" s="21">
        <f t="shared" si="1"/>
        <v>1320357883</v>
      </c>
      <c r="N9" s="21">
        <f t="shared" si="1"/>
        <v>2485733571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3653216835</v>
      </c>
      <c r="X9" s="21">
        <f t="shared" si="1"/>
        <v>4449264103</v>
      </c>
      <c r="Y9" s="21">
        <f t="shared" si="1"/>
        <v>-796047268</v>
      </c>
      <c r="Z9" s="4">
        <f>+IF(X9&lt;&gt;0,+(Y9/X9)*100,0)</f>
        <v>-17.89166139774104</v>
      </c>
      <c r="AA9" s="19">
        <f>SUM(AA10:AA14)</f>
        <v>11407982859</v>
      </c>
    </row>
    <row r="10" spans="1:27" ht="13.5">
      <c r="A10" s="5" t="s">
        <v>37</v>
      </c>
      <c r="B10" s="3"/>
      <c r="C10" s="22">
        <v>353281817</v>
      </c>
      <c r="D10" s="22"/>
      <c r="E10" s="23">
        <v>580000343</v>
      </c>
      <c r="F10" s="24">
        <v>564310231</v>
      </c>
      <c r="G10" s="24">
        <v>16890460</v>
      </c>
      <c r="H10" s="24">
        <v>18653545</v>
      </c>
      <c r="I10" s="24">
        <v>26746788</v>
      </c>
      <c r="J10" s="24">
        <v>62290793</v>
      </c>
      <c r="K10" s="24">
        <v>29008389</v>
      </c>
      <c r="L10" s="24">
        <v>26972875</v>
      </c>
      <c r="M10" s="24">
        <v>31238646</v>
      </c>
      <c r="N10" s="24">
        <v>87219910</v>
      </c>
      <c r="O10" s="24"/>
      <c r="P10" s="24"/>
      <c r="Q10" s="24"/>
      <c r="R10" s="24"/>
      <c r="S10" s="24"/>
      <c r="T10" s="24"/>
      <c r="U10" s="24"/>
      <c r="V10" s="24"/>
      <c r="W10" s="24">
        <v>149510703</v>
      </c>
      <c r="X10" s="24">
        <v>230362873</v>
      </c>
      <c r="Y10" s="24">
        <v>-80852170</v>
      </c>
      <c r="Z10" s="6">
        <v>-35.1</v>
      </c>
      <c r="AA10" s="22">
        <v>564310231</v>
      </c>
    </row>
    <row r="11" spans="1:27" ht="13.5">
      <c r="A11" s="5" t="s">
        <v>38</v>
      </c>
      <c r="B11" s="3"/>
      <c r="C11" s="22">
        <v>600762119</v>
      </c>
      <c r="D11" s="22"/>
      <c r="E11" s="23">
        <v>515597714</v>
      </c>
      <c r="F11" s="24">
        <v>523803994</v>
      </c>
      <c r="G11" s="24">
        <v>-12169391</v>
      </c>
      <c r="H11" s="24">
        <v>51523003</v>
      </c>
      <c r="I11" s="24">
        <v>43770094</v>
      </c>
      <c r="J11" s="24">
        <v>83123706</v>
      </c>
      <c r="K11" s="24">
        <v>32349855</v>
      </c>
      <c r="L11" s="24">
        <v>40367622</v>
      </c>
      <c r="M11" s="24">
        <v>36350825</v>
      </c>
      <c r="N11" s="24">
        <v>109068302</v>
      </c>
      <c r="O11" s="24"/>
      <c r="P11" s="24"/>
      <c r="Q11" s="24"/>
      <c r="R11" s="24"/>
      <c r="S11" s="24"/>
      <c r="T11" s="24"/>
      <c r="U11" s="24"/>
      <c r="V11" s="24"/>
      <c r="W11" s="24">
        <v>192192008</v>
      </c>
      <c r="X11" s="24">
        <v>211746957</v>
      </c>
      <c r="Y11" s="24">
        <v>-19554949</v>
      </c>
      <c r="Z11" s="6">
        <v>-9.24</v>
      </c>
      <c r="AA11" s="22">
        <v>523803994</v>
      </c>
    </row>
    <row r="12" spans="1:27" ht="13.5">
      <c r="A12" s="5" t="s">
        <v>39</v>
      </c>
      <c r="B12" s="3"/>
      <c r="C12" s="22">
        <v>1807917979</v>
      </c>
      <c r="D12" s="22"/>
      <c r="E12" s="23">
        <v>1831616916</v>
      </c>
      <c r="F12" s="24">
        <v>2596716186</v>
      </c>
      <c r="G12" s="24">
        <v>103969832</v>
      </c>
      <c r="H12" s="24">
        <v>86835820</v>
      </c>
      <c r="I12" s="24">
        <v>95690722</v>
      </c>
      <c r="J12" s="24">
        <v>286496374</v>
      </c>
      <c r="K12" s="24">
        <v>92415583</v>
      </c>
      <c r="L12" s="24">
        <v>106203472</v>
      </c>
      <c r="M12" s="24">
        <v>762309032</v>
      </c>
      <c r="N12" s="24">
        <v>960928087</v>
      </c>
      <c r="O12" s="24"/>
      <c r="P12" s="24"/>
      <c r="Q12" s="24"/>
      <c r="R12" s="24"/>
      <c r="S12" s="24"/>
      <c r="T12" s="24"/>
      <c r="U12" s="24"/>
      <c r="V12" s="24"/>
      <c r="W12" s="24">
        <v>1247424461</v>
      </c>
      <c r="X12" s="24">
        <v>908520856</v>
      </c>
      <c r="Y12" s="24">
        <v>338903605</v>
      </c>
      <c r="Z12" s="6">
        <v>37.3</v>
      </c>
      <c r="AA12" s="22">
        <v>2596716186</v>
      </c>
    </row>
    <row r="13" spans="1:27" ht="13.5">
      <c r="A13" s="5" t="s">
        <v>40</v>
      </c>
      <c r="B13" s="3"/>
      <c r="C13" s="22">
        <v>3546479967</v>
      </c>
      <c r="D13" s="22"/>
      <c r="E13" s="23">
        <v>6430192297</v>
      </c>
      <c r="F13" s="24">
        <v>6638442616</v>
      </c>
      <c r="G13" s="24">
        <v>18877791</v>
      </c>
      <c r="H13" s="24">
        <v>105049225</v>
      </c>
      <c r="I13" s="24">
        <v>390856351</v>
      </c>
      <c r="J13" s="24">
        <v>514783367</v>
      </c>
      <c r="K13" s="24">
        <v>391241526</v>
      </c>
      <c r="L13" s="24">
        <v>270166705</v>
      </c>
      <c r="M13" s="24">
        <v>450340710</v>
      </c>
      <c r="N13" s="24">
        <v>1111748941</v>
      </c>
      <c r="O13" s="24"/>
      <c r="P13" s="24"/>
      <c r="Q13" s="24"/>
      <c r="R13" s="24"/>
      <c r="S13" s="24"/>
      <c r="T13" s="24"/>
      <c r="U13" s="24"/>
      <c r="V13" s="24"/>
      <c r="W13" s="24">
        <v>1626532308</v>
      </c>
      <c r="X13" s="24">
        <v>2525022166</v>
      </c>
      <c r="Y13" s="24">
        <v>-898489858</v>
      </c>
      <c r="Z13" s="6">
        <v>-35.58</v>
      </c>
      <c r="AA13" s="22">
        <v>6638442616</v>
      </c>
    </row>
    <row r="14" spans="1:27" ht="13.5">
      <c r="A14" s="5" t="s">
        <v>41</v>
      </c>
      <c r="B14" s="3"/>
      <c r="C14" s="25">
        <v>1114148067</v>
      </c>
      <c r="D14" s="25"/>
      <c r="E14" s="26">
        <v>1080995435</v>
      </c>
      <c r="F14" s="27">
        <v>1084709832</v>
      </c>
      <c r="G14" s="27">
        <v>135754167</v>
      </c>
      <c r="H14" s="27">
        <v>129061248</v>
      </c>
      <c r="I14" s="27">
        <v>-44026391</v>
      </c>
      <c r="J14" s="27">
        <v>220789024</v>
      </c>
      <c r="K14" s="27">
        <v>66661580</v>
      </c>
      <c r="L14" s="27">
        <v>109988081</v>
      </c>
      <c r="M14" s="27">
        <v>40118670</v>
      </c>
      <c r="N14" s="27">
        <v>216768331</v>
      </c>
      <c r="O14" s="27"/>
      <c r="P14" s="27"/>
      <c r="Q14" s="27"/>
      <c r="R14" s="27"/>
      <c r="S14" s="27"/>
      <c r="T14" s="27"/>
      <c r="U14" s="27"/>
      <c r="V14" s="27"/>
      <c r="W14" s="27">
        <v>437557355</v>
      </c>
      <c r="X14" s="27">
        <v>573611251</v>
      </c>
      <c r="Y14" s="27">
        <v>-136053896</v>
      </c>
      <c r="Z14" s="7">
        <v>-23.72</v>
      </c>
      <c r="AA14" s="25">
        <v>1084709832</v>
      </c>
    </row>
    <row r="15" spans="1:27" ht="13.5">
      <c r="A15" s="2" t="s">
        <v>42</v>
      </c>
      <c r="B15" s="8"/>
      <c r="C15" s="19">
        <f aca="true" t="shared" si="2" ref="C15:Y15">SUM(C16:C18)</f>
        <v>7890000375</v>
      </c>
      <c r="D15" s="19">
        <f>SUM(D16:D18)</f>
        <v>0</v>
      </c>
      <c r="E15" s="20">
        <f t="shared" si="2"/>
        <v>9761771983</v>
      </c>
      <c r="F15" s="21">
        <f t="shared" si="2"/>
        <v>9757348330</v>
      </c>
      <c r="G15" s="21">
        <f t="shared" si="2"/>
        <v>-79712336</v>
      </c>
      <c r="H15" s="21">
        <f t="shared" si="2"/>
        <v>791323580</v>
      </c>
      <c r="I15" s="21">
        <f t="shared" si="2"/>
        <v>534783806</v>
      </c>
      <c r="J15" s="21">
        <f t="shared" si="2"/>
        <v>1246395050</v>
      </c>
      <c r="K15" s="21">
        <f t="shared" si="2"/>
        <v>763803479</v>
      </c>
      <c r="L15" s="21">
        <f t="shared" si="2"/>
        <v>770143999</v>
      </c>
      <c r="M15" s="21">
        <f t="shared" si="2"/>
        <v>682881823</v>
      </c>
      <c r="N15" s="21">
        <f t="shared" si="2"/>
        <v>2216829301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3463224351</v>
      </c>
      <c r="X15" s="21">
        <f t="shared" si="2"/>
        <v>3947765292</v>
      </c>
      <c r="Y15" s="21">
        <f t="shared" si="2"/>
        <v>-484540941</v>
      </c>
      <c r="Z15" s="4">
        <f>+IF(X15&lt;&gt;0,+(Y15/X15)*100,0)</f>
        <v>-12.273803155975465</v>
      </c>
      <c r="AA15" s="19">
        <f>SUM(AA16:AA18)</f>
        <v>9757348330</v>
      </c>
    </row>
    <row r="16" spans="1:27" ht="13.5">
      <c r="A16" s="5" t="s">
        <v>43</v>
      </c>
      <c r="B16" s="3"/>
      <c r="C16" s="22">
        <v>1201602312</v>
      </c>
      <c r="D16" s="22"/>
      <c r="E16" s="23">
        <v>1952230182</v>
      </c>
      <c r="F16" s="24">
        <v>1899611966</v>
      </c>
      <c r="G16" s="24">
        <v>104274608</v>
      </c>
      <c r="H16" s="24">
        <v>162285376</v>
      </c>
      <c r="I16" s="24">
        <v>138707461</v>
      </c>
      <c r="J16" s="24">
        <v>405267445</v>
      </c>
      <c r="K16" s="24">
        <v>141967701</v>
      </c>
      <c r="L16" s="24">
        <v>151798717</v>
      </c>
      <c r="M16" s="24">
        <v>211461656</v>
      </c>
      <c r="N16" s="24">
        <v>505228074</v>
      </c>
      <c r="O16" s="24"/>
      <c r="P16" s="24"/>
      <c r="Q16" s="24"/>
      <c r="R16" s="24"/>
      <c r="S16" s="24"/>
      <c r="T16" s="24"/>
      <c r="U16" s="24"/>
      <c r="V16" s="24"/>
      <c r="W16" s="24">
        <v>910495519</v>
      </c>
      <c r="X16" s="24">
        <v>938830789</v>
      </c>
      <c r="Y16" s="24">
        <v>-28335270</v>
      </c>
      <c r="Z16" s="6">
        <v>-3.02</v>
      </c>
      <c r="AA16" s="22">
        <v>1899611966</v>
      </c>
    </row>
    <row r="17" spans="1:27" ht="13.5">
      <c r="A17" s="5" t="s">
        <v>44</v>
      </c>
      <c r="B17" s="3"/>
      <c r="C17" s="22">
        <v>6578031930</v>
      </c>
      <c r="D17" s="22"/>
      <c r="E17" s="23">
        <v>7683968629</v>
      </c>
      <c r="F17" s="24">
        <v>7739023472</v>
      </c>
      <c r="G17" s="24">
        <v>-186251711</v>
      </c>
      <c r="H17" s="24">
        <v>627670453</v>
      </c>
      <c r="I17" s="24">
        <v>387192035</v>
      </c>
      <c r="J17" s="24">
        <v>828610777</v>
      </c>
      <c r="K17" s="24">
        <v>616502134</v>
      </c>
      <c r="L17" s="24">
        <v>614080209</v>
      </c>
      <c r="M17" s="24">
        <v>469487818</v>
      </c>
      <c r="N17" s="24">
        <v>1700070161</v>
      </c>
      <c r="O17" s="24"/>
      <c r="P17" s="24"/>
      <c r="Q17" s="24"/>
      <c r="R17" s="24"/>
      <c r="S17" s="24"/>
      <c r="T17" s="24"/>
      <c r="U17" s="24"/>
      <c r="V17" s="24"/>
      <c r="W17" s="24">
        <v>2528680938</v>
      </c>
      <c r="X17" s="24">
        <v>2958097102</v>
      </c>
      <c r="Y17" s="24">
        <v>-429416164</v>
      </c>
      <c r="Z17" s="6">
        <v>-14.52</v>
      </c>
      <c r="AA17" s="22">
        <v>7739023472</v>
      </c>
    </row>
    <row r="18" spans="1:27" ht="13.5">
      <c r="A18" s="5" t="s">
        <v>45</v>
      </c>
      <c r="B18" s="3"/>
      <c r="C18" s="22">
        <v>110366133</v>
      </c>
      <c r="D18" s="22"/>
      <c r="E18" s="23">
        <v>125573172</v>
      </c>
      <c r="F18" s="24">
        <v>118712892</v>
      </c>
      <c r="G18" s="24">
        <v>2264767</v>
      </c>
      <c r="H18" s="24">
        <v>1367751</v>
      </c>
      <c r="I18" s="24">
        <v>8884310</v>
      </c>
      <c r="J18" s="24">
        <v>12516828</v>
      </c>
      <c r="K18" s="24">
        <v>5333644</v>
      </c>
      <c r="L18" s="24">
        <v>4265073</v>
      </c>
      <c r="M18" s="24">
        <v>1932349</v>
      </c>
      <c r="N18" s="24">
        <v>11531066</v>
      </c>
      <c r="O18" s="24"/>
      <c r="P18" s="24"/>
      <c r="Q18" s="24"/>
      <c r="R18" s="24"/>
      <c r="S18" s="24"/>
      <c r="T18" s="24"/>
      <c r="U18" s="24"/>
      <c r="V18" s="24"/>
      <c r="W18" s="24">
        <v>24047894</v>
      </c>
      <c r="X18" s="24">
        <v>50837401</v>
      </c>
      <c r="Y18" s="24">
        <v>-26789507</v>
      </c>
      <c r="Z18" s="6">
        <v>-52.7</v>
      </c>
      <c r="AA18" s="22">
        <v>118712892</v>
      </c>
    </row>
    <row r="19" spans="1:27" ht="13.5">
      <c r="A19" s="2" t="s">
        <v>46</v>
      </c>
      <c r="B19" s="8"/>
      <c r="C19" s="19">
        <f aca="true" t="shared" si="3" ref="C19:Y19">SUM(C20:C23)</f>
        <v>89641799790</v>
      </c>
      <c r="D19" s="19">
        <f>SUM(D20:D23)</f>
        <v>0</v>
      </c>
      <c r="E19" s="20">
        <f t="shared" si="3"/>
        <v>103643005014</v>
      </c>
      <c r="F19" s="21">
        <f t="shared" si="3"/>
        <v>103689654424</v>
      </c>
      <c r="G19" s="21">
        <f t="shared" si="3"/>
        <v>9219663634</v>
      </c>
      <c r="H19" s="21">
        <f t="shared" si="3"/>
        <v>8920019218</v>
      </c>
      <c r="I19" s="21">
        <f t="shared" si="3"/>
        <v>9046594615</v>
      </c>
      <c r="J19" s="21">
        <f t="shared" si="3"/>
        <v>27186277467</v>
      </c>
      <c r="K19" s="21">
        <f t="shared" si="3"/>
        <v>8383831747</v>
      </c>
      <c r="L19" s="21">
        <f t="shared" si="3"/>
        <v>8945397129</v>
      </c>
      <c r="M19" s="21">
        <f t="shared" si="3"/>
        <v>8654530455</v>
      </c>
      <c r="N19" s="21">
        <f t="shared" si="3"/>
        <v>25983759331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53170036798</v>
      </c>
      <c r="X19" s="21">
        <f t="shared" si="3"/>
        <v>50689079349</v>
      </c>
      <c r="Y19" s="21">
        <f t="shared" si="3"/>
        <v>2480957449</v>
      </c>
      <c r="Z19" s="4">
        <f>+IF(X19&lt;&gt;0,+(Y19/X19)*100,0)</f>
        <v>4.894461451782009</v>
      </c>
      <c r="AA19" s="19">
        <f>SUM(AA20:AA23)</f>
        <v>103689654424</v>
      </c>
    </row>
    <row r="20" spans="1:27" ht="13.5">
      <c r="A20" s="5" t="s">
        <v>47</v>
      </c>
      <c r="B20" s="3"/>
      <c r="C20" s="22">
        <v>56840020449</v>
      </c>
      <c r="D20" s="22"/>
      <c r="E20" s="23">
        <v>66169006037</v>
      </c>
      <c r="F20" s="24">
        <v>66247122828</v>
      </c>
      <c r="G20" s="24">
        <v>6026746408</v>
      </c>
      <c r="H20" s="24">
        <v>5854396977</v>
      </c>
      <c r="I20" s="24">
        <v>5713119093</v>
      </c>
      <c r="J20" s="24">
        <v>17594262478</v>
      </c>
      <c r="K20" s="24">
        <v>5179072017</v>
      </c>
      <c r="L20" s="24">
        <v>5044364617</v>
      </c>
      <c r="M20" s="24">
        <v>5604304819</v>
      </c>
      <c r="N20" s="24">
        <v>15827741453</v>
      </c>
      <c r="O20" s="24"/>
      <c r="P20" s="24"/>
      <c r="Q20" s="24"/>
      <c r="R20" s="24"/>
      <c r="S20" s="24"/>
      <c r="T20" s="24"/>
      <c r="U20" s="24"/>
      <c r="V20" s="24"/>
      <c r="W20" s="24">
        <v>33422003931</v>
      </c>
      <c r="X20" s="24">
        <v>32791961031</v>
      </c>
      <c r="Y20" s="24">
        <v>630042900</v>
      </c>
      <c r="Z20" s="6">
        <v>1.92</v>
      </c>
      <c r="AA20" s="22">
        <v>66247122828</v>
      </c>
    </row>
    <row r="21" spans="1:27" ht="13.5">
      <c r="A21" s="5" t="s">
        <v>48</v>
      </c>
      <c r="B21" s="3"/>
      <c r="C21" s="22">
        <v>18697528083</v>
      </c>
      <c r="D21" s="22"/>
      <c r="E21" s="23">
        <v>20969444950</v>
      </c>
      <c r="F21" s="24">
        <v>20945787953</v>
      </c>
      <c r="G21" s="24">
        <v>1889210743</v>
      </c>
      <c r="H21" s="24">
        <v>1638930377</v>
      </c>
      <c r="I21" s="24">
        <v>2138161795</v>
      </c>
      <c r="J21" s="24">
        <v>5666302915</v>
      </c>
      <c r="K21" s="24">
        <v>1903318993</v>
      </c>
      <c r="L21" s="24">
        <v>2250432974</v>
      </c>
      <c r="M21" s="24">
        <v>1660912975</v>
      </c>
      <c r="N21" s="24">
        <v>5814664942</v>
      </c>
      <c r="O21" s="24"/>
      <c r="P21" s="24"/>
      <c r="Q21" s="24"/>
      <c r="R21" s="24"/>
      <c r="S21" s="24"/>
      <c r="T21" s="24"/>
      <c r="U21" s="24"/>
      <c r="V21" s="24"/>
      <c r="W21" s="24">
        <v>11480967857</v>
      </c>
      <c r="X21" s="24">
        <v>9328090033</v>
      </c>
      <c r="Y21" s="24">
        <v>2152877824</v>
      </c>
      <c r="Z21" s="6">
        <v>23.08</v>
      </c>
      <c r="AA21" s="22">
        <v>20945787953</v>
      </c>
    </row>
    <row r="22" spans="1:27" ht="13.5">
      <c r="A22" s="5" t="s">
        <v>49</v>
      </c>
      <c r="B22" s="3"/>
      <c r="C22" s="25">
        <v>8410014973</v>
      </c>
      <c r="D22" s="25"/>
      <c r="E22" s="26">
        <v>9844885985</v>
      </c>
      <c r="F22" s="27">
        <v>9837075601</v>
      </c>
      <c r="G22" s="27">
        <v>623674631</v>
      </c>
      <c r="H22" s="27">
        <v>780603036</v>
      </c>
      <c r="I22" s="27">
        <v>736687830</v>
      </c>
      <c r="J22" s="27">
        <v>2140965497</v>
      </c>
      <c r="K22" s="27">
        <v>838342504</v>
      </c>
      <c r="L22" s="27">
        <v>912805480</v>
      </c>
      <c r="M22" s="27">
        <v>869559788</v>
      </c>
      <c r="N22" s="27">
        <v>2620707772</v>
      </c>
      <c r="O22" s="27"/>
      <c r="P22" s="27"/>
      <c r="Q22" s="27"/>
      <c r="R22" s="27"/>
      <c r="S22" s="27"/>
      <c r="T22" s="27"/>
      <c r="U22" s="27"/>
      <c r="V22" s="27"/>
      <c r="W22" s="27">
        <v>4761673269</v>
      </c>
      <c r="X22" s="27">
        <v>5031831326</v>
      </c>
      <c r="Y22" s="27">
        <v>-270158057</v>
      </c>
      <c r="Z22" s="7">
        <v>-5.37</v>
      </c>
      <c r="AA22" s="25">
        <v>9837075601</v>
      </c>
    </row>
    <row r="23" spans="1:27" ht="13.5">
      <c r="A23" s="5" t="s">
        <v>50</v>
      </c>
      <c r="B23" s="3"/>
      <c r="C23" s="22">
        <v>5694236285</v>
      </c>
      <c r="D23" s="22"/>
      <c r="E23" s="23">
        <v>6659668042</v>
      </c>
      <c r="F23" s="24">
        <v>6659668042</v>
      </c>
      <c r="G23" s="24">
        <v>680031852</v>
      </c>
      <c r="H23" s="24">
        <v>646088828</v>
      </c>
      <c r="I23" s="24">
        <v>458625897</v>
      </c>
      <c r="J23" s="24">
        <v>1784746577</v>
      </c>
      <c r="K23" s="24">
        <v>463098233</v>
      </c>
      <c r="L23" s="24">
        <v>737794058</v>
      </c>
      <c r="M23" s="24">
        <v>519752873</v>
      </c>
      <c r="N23" s="24">
        <v>1720645164</v>
      </c>
      <c r="O23" s="24"/>
      <c r="P23" s="24"/>
      <c r="Q23" s="24"/>
      <c r="R23" s="24"/>
      <c r="S23" s="24"/>
      <c r="T23" s="24"/>
      <c r="U23" s="24"/>
      <c r="V23" s="24"/>
      <c r="W23" s="24">
        <v>3505391741</v>
      </c>
      <c r="X23" s="24">
        <v>3537196959</v>
      </c>
      <c r="Y23" s="24">
        <v>-31805218</v>
      </c>
      <c r="Z23" s="6">
        <v>-0.9</v>
      </c>
      <c r="AA23" s="22">
        <v>6659668042</v>
      </c>
    </row>
    <row r="24" spans="1:27" ht="13.5">
      <c r="A24" s="2" t="s">
        <v>51</v>
      </c>
      <c r="B24" s="8" t="s">
        <v>52</v>
      </c>
      <c r="C24" s="19">
        <v>419401836</v>
      </c>
      <c r="D24" s="19"/>
      <c r="E24" s="20">
        <v>1462201101</v>
      </c>
      <c r="F24" s="21">
        <v>1462201101</v>
      </c>
      <c r="G24" s="21">
        <v>17069180</v>
      </c>
      <c r="H24" s="21">
        <v>31407639</v>
      </c>
      <c r="I24" s="21">
        <v>36712313</v>
      </c>
      <c r="J24" s="21">
        <v>85189132</v>
      </c>
      <c r="K24" s="21">
        <v>31420491</v>
      </c>
      <c r="L24" s="21">
        <v>26917995</v>
      </c>
      <c r="M24" s="21">
        <v>31362722</v>
      </c>
      <c r="N24" s="21">
        <v>89701208</v>
      </c>
      <c r="O24" s="21"/>
      <c r="P24" s="21"/>
      <c r="Q24" s="21"/>
      <c r="R24" s="21"/>
      <c r="S24" s="21"/>
      <c r="T24" s="21"/>
      <c r="U24" s="21"/>
      <c r="V24" s="21"/>
      <c r="W24" s="21">
        <v>174890340</v>
      </c>
      <c r="X24" s="21">
        <v>361035063</v>
      </c>
      <c r="Y24" s="21">
        <v>-186144723</v>
      </c>
      <c r="Z24" s="4">
        <v>-51.56</v>
      </c>
      <c r="AA24" s="19">
        <v>1462201101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155570978745</v>
      </c>
      <c r="D25" s="40">
        <f>+D5+D9+D15+D19+D24</f>
        <v>0</v>
      </c>
      <c r="E25" s="41">
        <f t="shared" si="4"/>
        <v>180498637582</v>
      </c>
      <c r="F25" s="42">
        <f t="shared" si="4"/>
        <v>181520372225</v>
      </c>
      <c r="G25" s="42">
        <f t="shared" si="4"/>
        <v>15102891654</v>
      </c>
      <c r="H25" s="42">
        <f t="shared" si="4"/>
        <v>15346601241</v>
      </c>
      <c r="I25" s="42">
        <f t="shared" si="4"/>
        <v>13853414656</v>
      </c>
      <c r="J25" s="42">
        <f t="shared" si="4"/>
        <v>44302907551</v>
      </c>
      <c r="K25" s="42">
        <f t="shared" si="4"/>
        <v>12993786115</v>
      </c>
      <c r="L25" s="42">
        <f t="shared" si="4"/>
        <v>14287428451</v>
      </c>
      <c r="M25" s="42">
        <f t="shared" si="4"/>
        <v>18292547116</v>
      </c>
      <c r="N25" s="42">
        <f t="shared" si="4"/>
        <v>45573761682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89876669233</v>
      </c>
      <c r="X25" s="42">
        <f t="shared" si="4"/>
        <v>89682601893</v>
      </c>
      <c r="Y25" s="42">
        <f t="shared" si="4"/>
        <v>194067340</v>
      </c>
      <c r="Z25" s="43">
        <f>+IF(X25&lt;&gt;0,+(Y25/X25)*100,0)</f>
        <v>0.2163935210438487</v>
      </c>
      <c r="AA25" s="40">
        <f>+AA5+AA9+AA15+AA19+AA24</f>
        <v>181520372225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24137489466</v>
      </c>
      <c r="D28" s="19">
        <f>SUM(D29:D31)</f>
        <v>0</v>
      </c>
      <c r="E28" s="20">
        <f t="shared" si="5"/>
        <v>27431136116</v>
      </c>
      <c r="F28" s="21">
        <f t="shared" si="5"/>
        <v>27455843437</v>
      </c>
      <c r="G28" s="21">
        <f t="shared" si="5"/>
        <v>1557549861</v>
      </c>
      <c r="H28" s="21">
        <f t="shared" si="5"/>
        <v>2119472145</v>
      </c>
      <c r="I28" s="21">
        <f t="shared" si="5"/>
        <v>1979309916</v>
      </c>
      <c r="J28" s="21">
        <f t="shared" si="5"/>
        <v>5656331922</v>
      </c>
      <c r="K28" s="21">
        <f t="shared" si="5"/>
        <v>2081469312</v>
      </c>
      <c r="L28" s="21">
        <f t="shared" si="5"/>
        <v>2176358216</v>
      </c>
      <c r="M28" s="21">
        <f t="shared" si="5"/>
        <v>2588376762</v>
      </c>
      <c r="N28" s="21">
        <f t="shared" si="5"/>
        <v>6846204290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12502536212</v>
      </c>
      <c r="X28" s="21">
        <f t="shared" si="5"/>
        <v>13429060717</v>
      </c>
      <c r="Y28" s="21">
        <f t="shared" si="5"/>
        <v>-926524505</v>
      </c>
      <c r="Z28" s="4">
        <f>+IF(X28&lt;&gt;0,+(Y28/X28)*100,0)</f>
        <v>-6.899399180071486</v>
      </c>
      <c r="AA28" s="19">
        <f>SUM(AA29:AA31)</f>
        <v>27455843437</v>
      </c>
    </row>
    <row r="29" spans="1:27" ht="13.5">
      <c r="A29" s="5" t="s">
        <v>33</v>
      </c>
      <c r="B29" s="3"/>
      <c r="C29" s="22">
        <v>3213694831</v>
      </c>
      <c r="D29" s="22"/>
      <c r="E29" s="23">
        <v>4905914174</v>
      </c>
      <c r="F29" s="24">
        <v>4910034571</v>
      </c>
      <c r="G29" s="24">
        <v>270950901</v>
      </c>
      <c r="H29" s="24">
        <v>437783394</v>
      </c>
      <c r="I29" s="24">
        <v>318278376</v>
      </c>
      <c r="J29" s="24">
        <v>1027012671</v>
      </c>
      <c r="K29" s="24">
        <v>331644064</v>
      </c>
      <c r="L29" s="24">
        <v>366832983</v>
      </c>
      <c r="M29" s="24">
        <v>408963077</v>
      </c>
      <c r="N29" s="24">
        <v>1107440124</v>
      </c>
      <c r="O29" s="24"/>
      <c r="P29" s="24"/>
      <c r="Q29" s="24"/>
      <c r="R29" s="24"/>
      <c r="S29" s="24"/>
      <c r="T29" s="24"/>
      <c r="U29" s="24"/>
      <c r="V29" s="24"/>
      <c r="W29" s="24">
        <v>2134452795</v>
      </c>
      <c r="X29" s="24">
        <v>2508147135</v>
      </c>
      <c r="Y29" s="24">
        <v>-373694340</v>
      </c>
      <c r="Z29" s="6">
        <v>-14.9</v>
      </c>
      <c r="AA29" s="22">
        <v>4910034571</v>
      </c>
    </row>
    <row r="30" spans="1:27" ht="13.5">
      <c r="A30" s="5" t="s">
        <v>34</v>
      </c>
      <c r="B30" s="3"/>
      <c r="C30" s="25">
        <v>11093808652</v>
      </c>
      <c r="D30" s="25"/>
      <c r="E30" s="26">
        <v>11551473253</v>
      </c>
      <c r="F30" s="27">
        <v>11552424869</v>
      </c>
      <c r="G30" s="27">
        <v>620736578</v>
      </c>
      <c r="H30" s="27">
        <v>787080641</v>
      </c>
      <c r="I30" s="27">
        <v>794106699</v>
      </c>
      <c r="J30" s="27">
        <v>2201923918</v>
      </c>
      <c r="K30" s="27">
        <v>919618225</v>
      </c>
      <c r="L30" s="27">
        <v>881134378</v>
      </c>
      <c r="M30" s="27">
        <v>1239821084</v>
      </c>
      <c r="N30" s="27">
        <v>3040573687</v>
      </c>
      <c r="O30" s="27"/>
      <c r="P30" s="27"/>
      <c r="Q30" s="27"/>
      <c r="R30" s="27"/>
      <c r="S30" s="27"/>
      <c r="T30" s="27"/>
      <c r="U30" s="27"/>
      <c r="V30" s="27"/>
      <c r="W30" s="27">
        <v>5242497605</v>
      </c>
      <c r="X30" s="27">
        <v>5573576476</v>
      </c>
      <c r="Y30" s="27">
        <v>-331078871</v>
      </c>
      <c r="Z30" s="7">
        <v>-5.94</v>
      </c>
      <c r="AA30" s="25">
        <v>11552424869</v>
      </c>
    </row>
    <row r="31" spans="1:27" ht="13.5">
      <c r="A31" s="5" t="s">
        <v>35</v>
      </c>
      <c r="B31" s="3"/>
      <c r="C31" s="22">
        <v>9829985983</v>
      </c>
      <c r="D31" s="22"/>
      <c r="E31" s="23">
        <v>10973748689</v>
      </c>
      <c r="F31" s="24">
        <v>10993383997</v>
      </c>
      <c r="G31" s="24">
        <v>665862382</v>
      </c>
      <c r="H31" s="24">
        <v>894608110</v>
      </c>
      <c r="I31" s="24">
        <v>866924841</v>
      </c>
      <c r="J31" s="24">
        <v>2427395333</v>
      </c>
      <c r="K31" s="24">
        <v>830207023</v>
      </c>
      <c r="L31" s="24">
        <v>928390855</v>
      </c>
      <c r="M31" s="24">
        <v>939592601</v>
      </c>
      <c r="N31" s="24">
        <v>2698190479</v>
      </c>
      <c r="O31" s="24"/>
      <c r="P31" s="24"/>
      <c r="Q31" s="24"/>
      <c r="R31" s="24"/>
      <c r="S31" s="24"/>
      <c r="T31" s="24"/>
      <c r="U31" s="24"/>
      <c r="V31" s="24"/>
      <c r="W31" s="24">
        <v>5125585812</v>
      </c>
      <c r="X31" s="24">
        <v>5347337106</v>
      </c>
      <c r="Y31" s="24">
        <v>-221751294</v>
      </c>
      <c r="Z31" s="6">
        <v>-4.15</v>
      </c>
      <c r="AA31" s="22">
        <v>10993383997</v>
      </c>
    </row>
    <row r="32" spans="1:27" ht="13.5">
      <c r="A32" s="2" t="s">
        <v>36</v>
      </c>
      <c r="B32" s="3"/>
      <c r="C32" s="19">
        <f aca="true" t="shared" si="6" ref="C32:Y32">SUM(C33:C37)</f>
        <v>25810788352</v>
      </c>
      <c r="D32" s="19">
        <f>SUM(D33:D37)</f>
        <v>0</v>
      </c>
      <c r="E32" s="20">
        <f t="shared" si="6"/>
        <v>27204281458</v>
      </c>
      <c r="F32" s="21">
        <f t="shared" si="6"/>
        <v>27950654223</v>
      </c>
      <c r="G32" s="21">
        <f t="shared" si="6"/>
        <v>1480840919</v>
      </c>
      <c r="H32" s="21">
        <f t="shared" si="6"/>
        <v>2071745018</v>
      </c>
      <c r="I32" s="21">
        <f t="shared" si="6"/>
        <v>2085881417</v>
      </c>
      <c r="J32" s="21">
        <f t="shared" si="6"/>
        <v>5638467354</v>
      </c>
      <c r="K32" s="21">
        <f t="shared" si="6"/>
        <v>2220995956</v>
      </c>
      <c r="L32" s="21">
        <f t="shared" si="6"/>
        <v>2651548938</v>
      </c>
      <c r="M32" s="21">
        <f t="shared" si="6"/>
        <v>2228277722</v>
      </c>
      <c r="N32" s="21">
        <f t="shared" si="6"/>
        <v>7100822616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12739289970</v>
      </c>
      <c r="X32" s="21">
        <f t="shared" si="6"/>
        <v>13105626444</v>
      </c>
      <c r="Y32" s="21">
        <f t="shared" si="6"/>
        <v>-366336474</v>
      </c>
      <c r="Z32" s="4">
        <f>+IF(X32&lt;&gt;0,+(Y32/X32)*100,0)</f>
        <v>-2.795261070238391</v>
      </c>
      <c r="AA32" s="19">
        <f>SUM(AA33:AA37)</f>
        <v>27950654223</v>
      </c>
    </row>
    <row r="33" spans="1:27" ht="13.5">
      <c r="A33" s="5" t="s">
        <v>37</v>
      </c>
      <c r="B33" s="3"/>
      <c r="C33" s="22">
        <v>3422020913</v>
      </c>
      <c r="D33" s="22"/>
      <c r="E33" s="23">
        <v>3890795796</v>
      </c>
      <c r="F33" s="24">
        <v>3891783789</v>
      </c>
      <c r="G33" s="24">
        <v>167829027</v>
      </c>
      <c r="H33" s="24">
        <v>231294654</v>
      </c>
      <c r="I33" s="24">
        <v>223943695</v>
      </c>
      <c r="J33" s="24">
        <v>623067376</v>
      </c>
      <c r="K33" s="24">
        <v>252250546</v>
      </c>
      <c r="L33" s="24">
        <v>291292272</v>
      </c>
      <c r="M33" s="24">
        <v>252313303</v>
      </c>
      <c r="N33" s="24">
        <v>795856121</v>
      </c>
      <c r="O33" s="24"/>
      <c r="P33" s="24"/>
      <c r="Q33" s="24"/>
      <c r="R33" s="24"/>
      <c r="S33" s="24"/>
      <c r="T33" s="24"/>
      <c r="U33" s="24"/>
      <c r="V33" s="24"/>
      <c r="W33" s="24">
        <v>1418923497</v>
      </c>
      <c r="X33" s="24">
        <v>1970151090</v>
      </c>
      <c r="Y33" s="24">
        <v>-551227593</v>
      </c>
      <c r="Z33" s="6">
        <v>-27.98</v>
      </c>
      <c r="AA33" s="22">
        <v>3891783789</v>
      </c>
    </row>
    <row r="34" spans="1:27" ht="13.5">
      <c r="A34" s="5" t="s">
        <v>38</v>
      </c>
      <c r="B34" s="3"/>
      <c r="C34" s="22">
        <v>4790122174</v>
      </c>
      <c r="D34" s="22"/>
      <c r="E34" s="23">
        <v>5006489002</v>
      </c>
      <c r="F34" s="24">
        <v>5010991363</v>
      </c>
      <c r="G34" s="24">
        <v>325679650</v>
      </c>
      <c r="H34" s="24">
        <v>389776206</v>
      </c>
      <c r="I34" s="24">
        <v>423637149</v>
      </c>
      <c r="J34" s="24">
        <v>1139093005</v>
      </c>
      <c r="K34" s="24">
        <v>431176611</v>
      </c>
      <c r="L34" s="24">
        <v>577321227</v>
      </c>
      <c r="M34" s="24">
        <v>436075284</v>
      </c>
      <c r="N34" s="24">
        <v>1444573122</v>
      </c>
      <c r="O34" s="24"/>
      <c r="P34" s="24"/>
      <c r="Q34" s="24"/>
      <c r="R34" s="24"/>
      <c r="S34" s="24"/>
      <c r="T34" s="24"/>
      <c r="U34" s="24"/>
      <c r="V34" s="24"/>
      <c r="W34" s="24">
        <v>2583666127</v>
      </c>
      <c r="X34" s="24">
        <v>2449034567</v>
      </c>
      <c r="Y34" s="24">
        <v>134631560</v>
      </c>
      <c r="Z34" s="6">
        <v>5.5</v>
      </c>
      <c r="AA34" s="22">
        <v>5010991363</v>
      </c>
    </row>
    <row r="35" spans="1:27" ht="13.5">
      <c r="A35" s="5" t="s">
        <v>39</v>
      </c>
      <c r="B35" s="3"/>
      <c r="C35" s="22">
        <v>9149855558</v>
      </c>
      <c r="D35" s="22"/>
      <c r="E35" s="23">
        <v>9408928867</v>
      </c>
      <c r="F35" s="24">
        <v>10151082213</v>
      </c>
      <c r="G35" s="24">
        <v>542803186</v>
      </c>
      <c r="H35" s="24">
        <v>766704462</v>
      </c>
      <c r="I35" s="24">
        <v>744148279</v>
      </c>
      <c r="J35" s="24">
        <v>2053655927</v>
      </c>
      <c r="K35" s="24">
        <v>780706850</v>
      </c>
      <c r="L35" s="24">
        <v>988120865</v>
      </c>
      <c r="M35" s="24">
        <v>722789111</v>
      </c>
      <c r="N35" s="24">
        <v>2491616826</v>
      </c>
      <c r="O35" s="24"/>
      <c r="P35" s="24"/>
      <c r="Q35" s="24"/>
      <c r="R35" s="24"/>
      <c r="S35" s="24"/>
      <c r="T35" s="24"/>
      <c r="U35" s="24"/>
      <c r="V35" s="24"/>
      <c r="W35" s="24">
        <v>4545272753</v>
      </c>
      <c r="X35" s="24">
        <v>4665240420</v>
      </c>
      <c r="Y35" s="24">
        <v>-119967667</v>
      </c>
      <c r="Z35" s="6">
        <v>-2.57</v>
      </c>
      <c r="AA35" s="22">
        <v>10151082213</v>
      </c>
    </row>
    <row r="36" spans="1:27" ht="13.5">
      <c r="A36" s="5" t="s">
        <v>40</v>
      </c>
      <c r="B36" s="3"/>
      <c r="C36" s="22">
        <v>4650219686</v>
      </c>
      <c r="D36" s="22"/>
      <c r="E36" s="23">
        <v>5430209397</v>
      </c>
      <c r="F36" s="24">
        <v>5428992927</v>
      </c>
      <c r="G36" s="24">
        <v>173870553</v>
      </c>
      <c r="H36" s="24">
        <v>378158048</v>
      </c>
      <c r="I36" s="24">
        <v>378760820</v>
      </c>
      <c r="J36" s="24">
        <v>930789421</v>
      </c>
      <c r="K36" s="24">
        <v>431538006</v>
      </c>
      <c r="L36" s="24">
        <v>403966840</v>
      </c>
      <c r="M36" s="24">
        <v>511453680</v>
      </c>
      <c r="N36" s="24">
        <v>1346958526</v>
      </c>
      <c r="O36" s="24"/>
      <c r="P36" s="24"/>
      <c r="Q36" s="24"/>
      <c r="R36" s="24"/>
      <c r="S36" s="24"/>
      <c r="T36" s="24"/>
      <c r="U36" s="24"/>
      <c r="V36" s="24"/>
      <c r="W36" s="24">
        <v>2277747947</v>
      </c>
      <c r="X36" s="24">
        <v>2144381097</v>
      </c>
      <c r="Y36" s="24">
        <v>133366850</v>
      </c>
      <c r="Z36" s="6">
        <v>6.22</v>
      </c>
      <c r="AA36" s="22">
        <v>5428992927</v>
      </c>
    </row>
    <row r="37" spans="1:27" ht="13.5">
      <c r="A37" s="5" t="s">
        <v>41</v>
      </c>
      <c r="B37" s="3"/>
      <c r="C37" s="25">
        <v>3798570021</v>
      </c>
      <c r="D37" s="25"/>
      <c r="E37" s="26">
        <v>3467858396</v>
      </c>
      <c r="F37" s="27">
        <v>3467803931</v>
      </c>
      <c r="G37" s="27">
        <v>270658503</v>
      </c>
      <c r="H37" s="27">
        <v>305811648</v>
      </c>
      <c r="I37" s="27">
        <v>315391474</v>
      </c>
      <c r="J37" s="27">
        <v>891861625</v>
      </c>
      <c r="K37" s="27">
        <v>325323943</v>
      </c>
      <c r="L37" s="27">
        <v>390847734</v>
      </c>
      <c r="M37" s="27">
        <v>305646344</v>
      </c>
      <c r="N37" s="27">
        <v>1021818021</v>
      </c>
      <c r="O37" s="27"/>
      <c r="P37" s="27"/>
      <c r="Q37" s="27"/>
      <c r="R37" s="27"/>
      <c r="S37" s="27"/>
      <c r="T37" s="27"/>
      <c r="U37" s="27"/>
      <c r="V37" s="27"/>
      <c r="W37" s="27">
        <v>1913679646</v>
      </c>
      <c r="X37" s="27">
        <v>1876819270</v>
      </c>
      <c r="Y37" s="27">
        <v>36860376</v>
      </c>
      <c r="Z37" s="7">
        <v>1.96</v>
      </c>
      <c r="AA37" s="25">
        <v>3467803931</v>
      </c>
    </row>
    <row r="38" spans="1:27" ht="13.5">
      <c r="A38" s="2" t="s">
        <v>42</v>
      </c>
      <c r="B38" s="8"/>
      <c r="C38" s="19">
        <f aca="true" t="shared" si="7" ref="C38:Y38">SUM(C39:C41)</f>
        <v>14446474195</v>
      </c>
      <c r="D38" s="19">
        <f>SUM(D39:D41)</f>
        <v>0</v>
      </c>
      <c r="E38" s="20">
        <f t="shared" si="7"/>
        <v>16947250859</v>
      </c>
      <c r="F38" s="21">
        <f t="shared" si="7"/>
        <v>16939906856</v>
      </c>
      <c r="G38" s="21">
        <f t="shared" si="7"/>
        <v>876662667</v>
      </c>
      <c r="H38" s="21">
        <f t="shared" si="7"/>
        <v>1263443440</v>
      </c>
      <c r="I38" s="21">
        <f t="shared" si="7"/>
        <v>1136527480</v>
      </c>
      <c r="J38" s="21">
        <f t="shared" si="7"/>
        <v>3276633587</v>
      </c>
      <c r="K38" s="21">
        <f t="shared" si="7"/>
        <v>1288488603</v>
      </c>
      <c r="L38" s="21">
        <f t="shared" si="7"/>
        <v>1469505763</v>
      </c>
      <c r="M38" s="21">
        <f t="shared" si="7"/>
        <v>1297656672</v>
      </c>
      <c r="N38" s="21">
        <f t="shared" si="7"/>
        <v>4055651038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7332284625</v>
      </c>
      <c r="X38" s="21">
        <f t="shared" si="7"/>
        <v>7934203548</v>
      </c>
      <c r="Y38" s="21">
        <f t="shared" si="7"/>
        <v>-601918923</v>
      </c>
      <c r="Z38" s="4">
        <f>+IF(X38&lt;&gt;0,+(Y38/X38)*100,0)</f>
        <v>-7.586381157964212</v>
      </c>
      <c r="AA38" s="19">
        <f>SUM(AA39:AA41)</f>
        <v>16939906856</v>
      </c>
    </row>
    <row r="39" spans="1:27" ht="13.5">
      <c r="A39" s="5" t="s">
        <v>43</v>
      </c>
      <c r="B39" s="3"/>
      <c r="C39" s="22">
        <v>3996381456</v>
      </c>
      <c r="D39" s="22"/>
      <c r="E39" s="23">
        <v>4791725795</v>
      </c>
      <c r="F39" s="24">
        <v>4796302891</v>
      </c>
      <c r="G39" s="24">
        <v>317658679</v>
      </c>
      <c r="H39" s="24">
        <v>334521929</v>
      </c>
      <c r="I39" s="24">
        <v>296178277</v>
      </c>
      <c r="J39" s="24">
        <v>948358885</v>
      </c>
      <c r="K39" s="24">
        <v>350772360</v>
      </c>
      <c r="L39" s="24">
        <v>379915137</v>
      </c>
      <c r="M39" s="24">
        <v>355209380</v>
      </c>
      <c r="N39" s="24">
        <v>1085896877</v>
      </c>
      <c r="O39" s="24"/>
      <c r="P39" s="24"/>
      <c r="Q39" s="24"/>
      <c r="R39" s="24"/>
      <c r="S39" s="24"/>
      <c r="T39" s="24"/>
      <c r="U39" s="24"/>
      <c r="V39" s="24"/>
      <c r="W39" s="24">
        <v>2034255762</v>
      </c>
      <c r="X39" s="24">
        <v>2350523332</v>
      </c>
      <c r="Y39" s="24">
        <v>-316267570</v>
      </c>
      <c r="Z39" s="6">
        <v>-13.46</v>
      </c>
      <c r="AA39" s="22">
        <v>4796302891</v>
      </c>
    </row>
    <row r="40" spans="1:27" ht="13.5">
      <c r="A40" s="5" t="s">
        <v>44</v>
      </c>
      <c r="B40" s="3"/>
      <c r="C40" s="22">
        <v>9661533699</v>
      </c>
      <c r="D40" s="22"/>
      <c r="E40" s="23">
        <v>10977219459</v>
      </c>
      <c r="F40" s="24">
        <v>10963028952</v>
      </c>
      <c r="G40" s="24">
        <v>514219694</v>
      </c>
      <c r="H40" s="24">
        <v>862416339</v>
      </c>
      <c r="I40" s="24">
        <v>773651812</v>
      </c>
      <c r="J40" s="24">
        <v>2150287845</v>
      </c>
      <c r="K40" s="24">
        <v>866873813</v>
      </c>
      <c r="L40" s="24">
        <v>959551782</v>
      </c>
      <c r="M40" s="24">
        <v>867460362</v>
      </c>
      <c r="N40" s="24">
        <v>2693885957</v>
      </c>
      <c r="O40" s="24"/>
      <c r="P40" s="24"/>
      <c r="Q40" s="24"/>
      <c r="R40" s="24"/>
      <c r="S40" s="24"/>
      <c r="T40" s="24"/>
      <c r="U40" s="24"/>
      <c r="V40" s="24"/>
      <c r="W40" s="24">
        <v>4844173802</v>
      </c>
      <c r="X40" s="24">
        <v>5017569254</v>
      </c>
      <c r="Y40" s="24">
        <v>-173395452</v>
      </c>
      <c r="Z40" s="6">
        <v>-3.46</v>
      </c>
      <c r="AA40" s="22">
        <v>10963028952</v>
      </c>
    </row>
    <row r="41" spans="1:27" ht="13.5">
      <c r="A41" s="5" t="s">
        <v>45</v>
      </c>
      <c r="B41" s="3"/>
      <c r="C41" s="22">
        <v>788559040</v>
      </c>
      <c r="D41" s="22"/>
      <c r="E41" s="23">
        <v>1178305605</v>
      </c>
      <c r="F41" s="24">
        <v>1180575013</v>
      </c>
      <c r="G41" s="24">
        <v>44784294</v>
      </c>
      <c r="H41" s="24">
        <v>66505172</v>
      </c>
      <c r="I41" s="24">
        <v>66697391</v>
      </c>
      <c r="J41" s="24">
        <v>177986857</v>
      </c>
      <c r="K41" s="24">
        <v>70842430</v>
      </c>
      <c r="L41" s="24">
        <v>130038844</v>
      </c>
      <c r="M41" s="24">
        <v>74986930</v>
      </c>
      <c r="N41" s="24">
        <v>275868204</v>
      </c>
      <c r="O41" s="24"/>
      <c r="P41" s="24"/>
      <c r="Q41" s="24"/>
      <c r="R41" s="24"/>
      <c r="S41" s="24"/>
      <c r="T41" s="24"/>
      <c r="U41" s="24"/>
      <c r="V41" s="24"/>
      <c r="W41" s="24">
        <v>453855061</v>
      </c>
      <c r="X41" s="24">
        <v>566110962</v>
      </c>
      <c r="Y41" s="24">
        <v>-112255901</v>
      </c>
      <c r="Z41" s="6">
        <v>-19.83</v>
      </c>
      <c r="AA41" s="22">
        <v>1180575013</v>
      </c>
    </row>
    <row r="42" spans="1:27" ht="13.5">
      <c r="A42" s="2" t="s">
        <v>46</v>
      </c>
      <c r="B42" s="8"/>
      <c r="C42" s="19">
        <f aca="true" t="shared" si="8" ref="C42:Y42">SUM(C43:C46)</f>
        <v>76368495297</v>
      </c>
      <c r="D42" s="19">
        <f>SUM(D43:D46)</f>
        <v>0</v>
      </c>
      <c r="E42" s="20">
        <f t="shared" si="8"/>
        <v>89033921959</v>
      </c>
      <c r="F42" s="21">
        <f t="shared" si="8"/>
        <v>89056594240</v>
      </c>
      <c r="G42" s="21">
        <f t="shared" si="8"/>
        <v>6426815184</v>
      </c>
      <c r="H42" s="21">
        <f t="shared" si="8"/>
        <v>9392007845</v>
      </c>
      <c r="I42" s="21">
        <f t="shared" si="8"/>
        <v>7753226804</v>
      </c>
      <c r="J42" s="21">
        <f t="shared" si="8"/>
        <v>23572049833</v>
      </c>
      <c r="K42" s="21">
        <f t="shared" si="8"/>
        <v>6991094578</v>
      </c>
      <c r="L42" s="21">
        <f t="shared" si="8"/>
        <v>7758731835</v>
      </c>
      <c r="M42" s="21">
        <f t="shared" si="8"/>
        <v>6781331340</v>
      </c>
      <c r="N42" s="21">
        <f t="shared" si="8"/>
        <v>21531157753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45103207586</v>
      </c>
      <c r="X42" s="21">
        <f t="shared" si="8"/>
        <v>44029646349</v>
      </c>
      <c r="Y42" s="21">
        <f t="shared" si="8"/>
        <v>1073561237</v>
      </c>
      <c r="Z42" s="4">
        <f>+IF(X42&lt;&gt;0,+(Y42/X42)*100,0)</f>
        <v>2.4382690437493886</v>
      </c>
      <c r="AA42" s="19">
        <f>SUM(AA43:AA46)</f>
        <v>89056594240</v>
      </c>
    </row>
    <row r="43" spans="1:27" ht="13.5">
      <c r="A43" s="5" t="s">
        <v>47</v>
      </c>
      <c r="B43" s="3"/>
      <c r="C43" s="22">
        <v>50679626840</v>
      </c>
      <c r="D43" s="22"/>
      <c r="E43" s="23">
        <v>57309445045</v>
      </c>
      <c r="F43" s="24">
        <v>57334392571</v>
      </c>
      <c r="G43" s="24">
        <v>4566074425</v>
      </c>
      <c r="H43" s="24">
        <v>6719843561</v>
      </c>
      <c r="I43" s="24">
        <v>5248794305</v>
      </c>
      <c r="J43" s="24">
        <v>16534712291</v>
      </c>
      <c r="K43" s="24">
        <v>4174614567</v>
      </c>
      <c r="L43" s="24">
        <v>4568922062</v>
      </c>
      <c r="M43" s="24">
        <v>4079730243</v>
      </c>
      <c r="N43" s="24">
        <v>12823266872</v>
      </c>
      <c r="O43" s="24"/>
      <c r="P43" s="24"/>
      <c r="Q43" s="24"/>
      <c r="R43" s="24"/>
      <c r="S43" s="24"/>
      <c r="T43" s="24"/>
      <c r="U43" s="24"/>
      <c r="V43" s="24"/>
      <c r="W43" s="24">
        <v>29357979163</v>
      </c>
      <c r="X43" s="24">
        <v>28993573377</v>
      </c>
      <c r="Y43" s="24">
        <v>364405786</v>
      </c>
      <c r="Z43" s="6">
        <v>1.26</v>
      </c>
      <c r="AA43" s="22">
        <v>57334392571</v>
      </c>
    </row>
    <row r="44" spans="1:27" ht="13.5">
      <c r="A44" s="5" t="s">
        <v>48</v>
      </c>
      <c r="B44" s="3"/>
      <c r="C44" s="22">
        <v>16053831465</v>
      </c>
      <c r="D44" s="22"/>
      <c r="E44" s="23">
        <v>17582712314</v>
      </c>
      <c r="F44" s="24">
        <v>17558104827</v>
      </c>
      <c r="G44" s="24">
        <v>1099567702</v>
      </c>
      <c r="H44" s="24">
        <v>1714324383</v>
      </c>
      <c r="I44" s="24">
        <v>1495387500</v>
      </c>
      <c r="J44" s="24">
        <v>4309279585</v>
      </c>
      <c r="K44" s="24">
        <v>1665813446</v>
      </c>
      <c r="L44" s="24">
        <v>1844780052</v>
      </c>
      <c r="M44" s="24">
        <v>1599200903</v>
      </c>
      <c r="N44" s="24">
        <v>5109794401</v>
      </c>
      <c r="O44" s="24"/>
      <c r="P44" s="24"/>
      <c r="Q44" s="24"/>
      <c r="R44" s="24"/>
      <c r="S44" s="24"/>
      <c r="T44" s="24"/>
      <c r="U44" s="24"/>
      <c r="V44" s="24"/>
      <c r="W44" s="24">
        <v>9419073986</v>
      </c>
      <c r="X44" s="24">
        <v>8200526690</v>
      </c>
      <c r="Y44" s="24">
        <v>1218547296</v>
      </c>
      <c r="Z44" s="6">
        <v>14.86</v>
      </c>
      <c r="AA44" s="22">
        <v>17558104827</v>
      </c>
    </row>
    <row r="45" spans="1:27" ht="13.5">
      <c r="A45" s="5" t="s">
        <v>49</v>
      </c>
      <c r="B45" s="3"/>
      <c r="C45" s="25">
        <v>3716288974</v>
      </c>
      <c r="D45" s="25"/>
      <c r="E45" s="26">
        <v>7144363645</v>
      </c>
      <c r="F45" s="27">
        <v>7166769854</v>
      </c>
      <c r="G45" s="27">
        <v>371252906</v>
      </c>
      <c r="H45" s="27">
        <v>426342046</v>
      </c>
      <c r="I45" s="27">
        <v>450095128</v>
      </c>
      <c r="J45" s="27">
        <v>1247690080</v>
      </c>
      <c r="K45" s="27">
        <v>582414318</v>
      </c>
      <c r="L45" s="27">
        <v>674168077</v>
      </c>
      <c r="M45" s="27">
        <v>520141849</v>
      </c>
      <c r="N45" s="27">
        <v>1776724244</v>
      </c>
      <c r="O45" s="27"/>
      <c r="P45" s="27"/>
      <c r="Q45" s="27"/>
      <c r="R45" s="27"/>
      <c r="S45" s="27"/>
      <c r="T45" s="27"/>
      <c r="U45" s="27"/>
      <c r="V45" s="27"/>
      <c r="W45" s="27">
        <v>3024414324</v>
      </c>
      <c r="X45" s="27">
        <v>3425289666</v>
      </c>
      <c r="Y45" s="27">
        <v>-400875342</v>
      </c>
      <c r="Z45" s="7">
        <v>-11.7</v>
      </c>
      <c r="AA45" s="25">
        <v>7166769854</v>
      </c>
    </row>
    <row r="46" spans="1:27" ht="13.5">
      <c r="A46" s="5" t="s">
        <v>50</v>
      </c>
      <c r="B46" s="3"/>
      <c r="C46" s="22">
        <v>5918748018</v>
      </c>
      <c r="D46" s="22"/>
      <c r="E46" s="23">
        <v>6997400955</v>
      </c>
      <c r="F46" s="24">
        <v>6997326988</v>
      </c>
      <c r="G46" s="24">
        <v>389920151</v>
      </c>
      <c r="H46" s="24">
        <v>531497855</v>
      </c>
      <c r="I46" s="24">
        <v>558949871</v>
      </c>
      <c r="J46" s="24">
        <v>1480367877</v>
      </c>
      <c r="K46" s="24">
        <v>568252247</v>
      </c>
      <c r="L46" s="24">
        <v>670861644</v>
      </c>
      <c r="M46" s="24">
        <v>582258345</v>
      </c>
      <c r="N46" s="24">
        <v>1821372236</v>
      </c>
      <c r="O46" s="24"/>
      <c r="P46" s="24"/>
      <c r="Q46" s="24"/>
      <c r="R46" s="24"/>
      <c r="S46" s="24"/>
      <c r="T46" s="24"/>
      <c r="U46" s="24"/>
      <c r="V46" s="24"/>
      <c r="W46" s="24">
        <v>3301740113</v>
      </c>
      <c r="X46" s="24">
        <v>3410256616</v>
      </c>
      <c r="Y46" s="24">
        <v>-108516503</v>
      </c>
      <c r="Z46" s="6">
        <v>-3.18</v>
      </c>
      <c r="AA46" s="22">
        <v>6997326988</v>
      </c>
    </row>
    <row r="47" spans="1:27" ht="13.5">
      <c r="A47" s="2" t="s">
        <v>51</v>
      </c>
      <c r="B47" s="8" t="s">
        <v>52</v>
      </c>
      <c r="C47" s="19">
        <v>2074151258</v>
      </c>
      <c r="D47" s="19"/>
      <c r="E47" s="20">
        <v>998945319</v>
      </c>
      <c r="F47" s="21">
        <v>997212668</v>
      </c>
      <c r="G47" s="21">
        <v>46960300</v>
      </c>
      <c r="H47" s="21">
        <v>37078519</v>
      </c>
      <c r="I47" s="21">
        <v>33118896</v>
      </c>
      <c r="J47" s="21">
        <v>117157715</v>
      </c>
      <c r="K47" s="21">
        <v>37831851</v>
      </c>
      <c r="L47" s="21">
        <v>38038076</v>
      </c>
      <c r="M47" s="21">
        <v>52779081</v>
      </c>
      <c r="N47" s="21">
        <v>128649008</v>
      </c>
      <c r="O47" s="21"/>
      <c r="P47" s="21"/>
      <c r="Q47" s="21"/>
      <c r="R47" s="21"/>
      <c r="S47" s="21"/>
      <c r="T47" s="21"/>
      <c r="U47" s="21"/>
      <c r="V47" s="21"/>
      <c r="W47" s="21">
        <v>245806723</v>
      </c>
      <c r="X47" s="21">
        <v>415638586</v>
      </c>
      <c r="Y47" s="21">
        <v>-169831863</v>
      </c>
      <c r="Z47" s="4">
        <v>-40.86</v>
      </c>
      <c r="AA47" s="19">
        <v>997212668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142837398568</v>
      </c>
      <c r="D48" s="40">
        <f>+D28+D32+D38+D42+D47</f>
        <v>0</v>
      </c>
      <c r="E48" s="41">
        <f t="shared" si="9"/>
        <v>161615535711</v>
      </c>
      <c r="F48" s="42">
        <f t="shared" si="9"/>
        <v>162400211424</v>
      </c>
      <c r="G48" s="42">
        <f t="shared" si="9"/>
        <v>10388828931</v>
      </c>
      <c r="H48" s="42">
        <f t="shared" si="9"/>
        <v>14883746967</v>
      </c>
      <c r="I48" s="42">
        <f t="shared" si="9"/>
        <v>12988064513</v>
      </c>
      <c r="J48" s="42">
        <f t="shared" si="9"/>
        <v>38260640411</v>
      </c>
      <c r="K48" s="42">
        <f t="shared" si="9"/>
        <v>12619880300</v>
      </c>
      <c r="L48" s="42">
        <f t="shared" si="9"/>
        <v>14094182828</v>
      </c>
      <c r="M48" s="42">
        <f t="shared" si="9"/>
        <v>12948421577</v>
      </c>
      <c r="N48" s="42">
        <f t="shared" si="9"/>
        <v>39662484705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77923125116</v>
      </c>
      <c r="X48" s="42">
        <f t="shared" si="9"/>
        <v>78914175644</v>
      </c>
      <c r="Y48" s="42">
        <f t="shared" si="9"/>
        <v>-991050528</v>
      </c>
      <c r="Z48" s="43">
        <f>+IF(X48&lt;&gt;0,+(Y48/X48)*100,0)</f>
        <v>-1.2558586843393726</v>
      </c>
      <c r="AA48" s="40">
        <f>+AA28+AA32+AA38+AA42+AA47</f>
        <v>162400211424</v>
      </c>
    </row>
    <row r="49" spans="1:27" ht="13.5">
      <c r="A49" s="14" t="s">
        <v>58</v>
      </c>
      <c r="B49" s="15"/>
      <c r="C49" s="44">
        <f aca="true" t="shared" si="10" ref="C49:Y49">+C25-C48</f>
        <v>12733580177</v>
      </c>
      <c r="D49" s="44">
        <f>+D25-D48</f>
        <v>0</v>
      </c>
      <c r="E49" s="45">
        <f t="shared" si="10"/>
        <v>18883101871</v>
      </c>
      <c r="F49" s="46">
        <f t="shared" si="10"/>
        <v>19120160801</v>
      </c>
      <c r="G49" s="46">
        <f t="shared" si="10"/>
        <v>4714062723</v>
      </c>
      <c r="H49" s="46">
        <f t="shared" si="10"/>
        <v>462854274</v>
      </c>
      <c r="I49" s="46">
        <f t="shared" si="10"/>
        <v>865350143</v>
      </c>
      <c r="J49" s="46">
        <f t="shared" si="10"/>
        <v>6042267140</v>
      </c>
      <c r="K49" s="46">
        <f t="shared" si="10"/>
        <v>373905815</v>
      </c>
      <c r="L49" s="46">
        <f t="shared" si="10"/>
        <v>193245623</v>
      </c>
      <c r="M49" s="46">
        <f t="shared" si="10"/>
        <v>5344125539</v>
      </c>
      <c r="N49" s="46">
        <f t="shared" si="10"/>
        <v>5911276977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11953544117</v>
      </c>
      <c r="X49" s="46">
        <f>IF(F25=F48,0,X25-X48)</f>
        <v>10768426249</v>
      </c>
      <c r="Y49" s="46">
        <f t="shared" si="10"/>
        <v>1185117868</v>
      </c>
      <c r="Z49" s="47">
        <f>+IF(X49&lt;&gt;0,+(Y49/X49)*100,0)</f>
        <v>11.005488087082872</v>
      </c>
      <c r="AA49" s="44">
        <f>+AA25-AA48</f>
        <v>19120160801</v>
      </c>
    </row>
    <row r="50" spans="1:27" ht="13.5">
      <c r="A50" s="16" t="s">
        <v>67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68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69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1766425338</v>
      </c>
      <c r="F5" s="21">
        <f t="shared" si="0"/>
        <v>1766425338</v>
      </c>
      <c r="G5" s="21">
        <f t="shared" si="0"/>
        <v>227614220</v>
      </c>
      <c r="H5" s="21">
        <f t="shared" si="0"/>
        <v>228526420</v>
      </c>
      <c r="I5" s="21">
        <f t="shared" si="0"/>
        <v>88904376</v>
      </c>
      <c r="J5" s="21">
        <f t="shared" si="0"/>
        <v>545045016</v>
      </c>
      <c r="K5" s="21">
        <f t="shared" si="0"/>
        <v>90580086</v>
      </c>
      <c r="L5" s="21">
        <f t="shared" si="0"/>
        <v>87917153</v>
      </c>
      <c r="M5" s="21">
        <f t="shared" si="0"/>
        <v>349310851</v>
      </c>
      <c r="N5" s="21">
        <f t="shared" si="0"/>
        <v>527808090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1072853106</v>
      </c>
      <c r="X5" s="21">
        <f t="shared" si="0"/>
        <v>1281049769</v>
      </c>
      <c r="Y5" s="21">
        <f t="shared" si="0"/>
        <v>-208196663</v>
      </c>
      <c r="Z5" s="4">
        <f>+IF(X5&lt;&gt;0,+(Y5/X5)*100,0)</f>
        <v>-16.252035482003198</v>
      </c>
      <c r="AA5" s="19">
        <f>SUM(AA6:AA8)</f>
        <v>1766425338</v>
      </c>
    </row>
    <row r="6" spans="1:27" ht="13.5">
      <c r="A6" s="5" t="s">
        <v>33</v>
      </c>
      <c r="B6" s="3"/>
      <c r="C6" s="22"/>
      <c r="D6" s="22"/>
      <c r="E6" s="23">
        <v>34832401</v>
      </c>
      <c r="F6" s="24">
        <v>34832401</v>
      </c>
      <c r="G6" s="24"/>
      <c r="H6" s="24">
        <v>2736</v>
      </c>
      <c r="I6" s="24"/>
      <c r="J6" s="24">
        <v>2736</v>
      </c>
      <c r="K6" s="24">
        <v>3181791</v>
      </c>
      <c r="L6" s="24">
        <v>2516974</v>
      </c>
      <c r="M6" s="24">
        <v>2757247</v>
      </c>
      <c r="N6" s="24">
        <v>8456012</v>
      </c>
      <c r="O6" s="24"/>
      <c r="P6" s="24"/>
      <c r="Q6" s="24"/>
      <c r="R6" s="24"/>
      <c r="S6" s="24"/>
      <c r="T6" s="24"/>
      <c r="U6" s="24"/>
      <c r="V6" s="24"/>
      <c r="W6" s="24">
        <v>8458748</v>
      </c>
      <c r="X6" s="24">
        <v>6681554</v>
      </c>
      <c r="Y6" s="24">
        <v>1777194</v>
      </c>
      <c r="Z6" s="6">
        <v>26.6</v>
      </c>
      <c r="AA6" s="22">
        <v>34832401</v>
      </c>
    </row>
    <row r="7" spans="1:27" ht="13.5">
      <c r="A7" s="5" t="s">
        <v>34</v>
      </c>
      <c r="B7" s="3"/>
      <c r="C7" s="25"/>
      <c r="D7" s="25"/>
      <c r="E7" s="26">
        <v>1719752694</v>
      </c>
      <c r="F7" s="27">
        <v>1719752694</v>
      </c>
      <c r="G7" s="27">
        <v>227584346</v>
      </c>
      <c r="H7" s="27">
        <v>228495628</v>
      </c>
      <c r="I7" s="27">
        <v>88881240</v>
      </c>
      <c r="J7" s="27">
        <v>544961214</v>
      </c>
      <c r="K7" s="27">
        <v>86802006</v>
      </c>
      <c r="L7" s="27">
        <v>84422301</v>
      </c>
      <c r="M7" s="27">
        <v>345999916</v>
      </c>
      <c r="N7" s="27">
        <v>517224223</v>
      </c>
      <c r="O7" s="27"/>
      <c r="P7" s="27"/>
      <c r="Q7" s="27"/>
      <c r="R7" s="27"/>
      <c r="S7" s="27"/>
      <c r="T7" s="27"/>
      <c r="U7" s="27"/>
      <c r="V7" s="27"/>
      <c r="W7" s="27">
        <v>1062185437</v>
      </c>
      <c r="X7" s="27">
        <v>1272078140</v>
      </c>
      <c r="Y7" s="27">
        <v>-209892703</v>
      </c>
      <c r="Z7" s="7">
        <v>-16.5</v>
      </c>
      <c r="AA7" s="25">
        <v>1719752694</v>
      </c>
    </row>
    <row r="8" spans="1:27" ht="13.5">
      <c r="A8" s="5" t="s">
        <v>35</v>
      </c>
      <c r="B8" s="3"/>
      <c r="C8" s="22"/>
      <c r="D8" s="22"/>
      <c r="E8" s="23">
        <v>11840243</v>
      </c>
      <c r="F8" s="24">
        <v>11840243</v>
      </c>
      <c r="G8" s="24">
        <v>29874</v>
      </c>
      <c r="H8" s="24">
        <v>28056</v>
      </c>
      <c r="I8" s="24">
        <v>23136</v>
      </c>
      <c r="J8" s="24">
        <v>81066</v>
      </c>
      <c r="K8" s="24">
        <v>596289</v>
      </c>
      <c r="L8" s="24">
        <v>977878</v>
      </c>
      <c r="M8" s="24">
        <v>553688</v>
      </c>
      <c r="N8" s="24">
        <v>2127855</v>
      </c>
      <c r="O8" s="24"/>
      <c r="P8" s="24"/>
      <c r="Q8" s="24"/>
      <c r="R8" s="24"/>
      <c r="S8" s="24"/>
      <c r="T8" s="24"/>
      <c r="U8" s="24"/>
      <c r="V8" s="24"/>
      <c r="W8" s="24">
        <v>2208921</v>
      </c>
      <c r="X8" s="24">
        <v>2290075</v>
      </c>
      <c r="Y8" s="24">
        <v>-81154</v>
      </c>
      <c r="Z8" s="6">
        <v>-3.54</v>
      </c>
      <c r="AA8" s="22">
        <v>11840243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215350132</v>
      </c>
      <c r="F9" s="21">
        <f t="shared" si="1"/>
        <v>215350132</v>
      </c>
      <c r="G9" s="21">
        <f t="shared" si="1"/>
        <v>12794597</v>
      </c>
      <c r="H9" s="21">
        <f t="shared" si="1"/>
        <v>27358640</v>
      </c>
      <c r="I9" s="21">
        <f t="shared" si="1"/>
        <v>6293747</v>
      </c>
      <c r="J9" s="21">
        <f t="shared" si="1"/>
        <v>46446984</v>
      </c>
      <c r="K9" s="21">
        <f t="shared" si="1"/>
        <v>18705008</v>
      </c>
      <c r="L9" s="21">
        <f t="shared" si="1"/>
        <v>18635506</v>
      </c>
      <c r="M9" s="21">
        <f t="shared" si="1"/>
        <v>26686159</v>
      </c>
      <c r="N9" s="21">
        <f t="shared" si="1"/>
        <v>64026673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110473657</v>
      </c>
      <c r="X9" s="21">
        <f t="shared" si="1"/>
        <v>88581873</v>
      </c>
      <c r="Y9" s="21">
        <f t="shared" si="1"/>
        <v>21891784</v>
      </c>
      <c r="Z9" s="4">
        <f>+IF(X9&lt;&gt;0,+(Y9/X9)*100,0)</f>
        <v>24.71361606905738</v>
      </c>
      <c r="AA9" s="19">
        <f>SUM(AA10:AA14)</f>
        <v>215350132</v>
      </c>
    </row>
    <row r="10" spans="1:27" ht="13.5">
      <c r="A10" s="5" t="s">
        <v>37</v>
      </c>
      <c r="B10" s="3"/>
      <c r="C10" s="22"/>
      <c r="D10" s="22"/>
      <c r="E10" s="23">
        <v>19284363</v>
      </c>
      <c r="F10" s="24">
        <v>19284363</v>
      </c>
      <c r="G10" s="24">
        <v>755747</v>
      </c>
      <c r="H10" s="24">
        <v>930631</v>
      </c>
      <c r="I10" s="24">
        <v>867366</v>
      </c>
      <c r="J10" s="24">
        <v>2553744</v>
      </c>
      <c r="K10" s="24">
        <v>1373191</v>
      </c>
      <c r="L10" s="24">
        <v>768283</v>
      </c>
      <c r="M10" s="24">
        <v>847037</v>
      </c>
      <c r="N10" s="24">
        <v>2988511</v>
      </c>
      <c r="O10" s="24"/>
      <c r="P10" s="24"/>
      <c r="Q10" s="24"/>
      <c r="R10" s="24"/>
      <c r="S10" s="24"/>
      <c r="T10" s="24"/>
      <c r="U10" s="24"/>
      <c r="V10" s="24"/>
      <c r="W10" s="24">
        <v>5542255</v>
      </c>
      <c r="X10" s="24">
        <v>4884773</v>
      </c>
      <c r="Y10" s="24">
        <v>657482</v>
      </c>
      <c r="Z10" s="6">
        <v>13.46</v>
      </c>
      <c r="AA10" s="22">
        <v>19284363</v>
      </c>
    </row>
    <row r="11" spans="1:27" ht="13.5">
      <c r="A11" s="5" t="s">
        <v>38</v>
      </c>
      <c r="B11" s="3"/>
      <c r="C11" s="22"/>
      <c r="D11" s="22"/>
      <c r="E11" s="23">
        <v>5179360</v>
      </c>
      <c r="F11" s="24">
        <v>5179360</v>
      </c>
      <c r="G11" s="24">
        <v>79987</v>
      </c>
      <c r="H11" s="24">
        <v>100089</v>
      </c>
      <c r="I11" s="24">
        <v>97986</v>
      </c>
      <c r="J11" s="24">
        <v>278062</v>
      </c>
      <c r="K11" s="24">
        <v>271847</v>
      </c>
      <c r="L11" s="24">
        <v>331353</v>
      </c>
      <c r="M11" s="24">
        <v>188082</v>
      </c>
      <c r="N11" s="24">
        <v>791282</v>
      </c>
      <c r="O11" s="24"/>
      <c r="P11" s="24"/>
      <c r="Q11" s="24"/>
      <c r="R11" s="24"/>
      <c r="S11" s="24"/>
      <c r="T11" s="24"/>
      <c r="U11" s="24"/>
      <c r="V11" s="24"/>
      <c r="W11" s="24">
        <v>1069344</v>
      </c>
      <c r="X11" s="24">
        <v>1221315</v>
      </c>
      <c r="Y11" s="24">
        <v>-151971</v>
      </c>
      <c r="Z11" s="6">
        <v>-12.44</v>
      </c>
      <c r="AA11" s="22">
        <v>5179360</v>
      </c>
    </row>
    <row r="12" spans="1:27" ht="13.5">
      <c r="A12" s="5" t="s">
        <v>39</v>
      </c>
      <c r="B12" s="3"/>
      <c r="C12" s="22"/>
      <c r="D12" s="22"/>
      <c r="E12" s="23">
        <v>82658780</v>
      </c>
      <c r="F12" s="24">
        <v>82658780</v>
      </c>
      <c r="G12" s="24">
        <v>11484383</v>
      </c>
      <c r="H12" s="24">
        <v>7638535</v>
      </c>
      <c r="I12" s="24">
        <v>5275368</v>
      </c>
      <c r="J12" s="24">
        <v>24398286</v>
      </c>
      <c r="K12" s="24">
        <v>5040661</v>
      </c>
      <c r="L12" s="24">
        <v>5135797</v>
      </c>
      <c r="M12" s="24">
        <v>10675317</v>
      </c>
      <c r="N12" s="24">
        <v>20851775</v>
      </c>
      <c r="O12" s="24"/>
      <c r="P12" s="24"/>
      <c r="Q12" s="24"/>
      <c r="R12" s="24"/>
      <c r="S12" s="24"/>
      <c r="T12" s="24"/>
      <c r="U12" s="24"/>
      <c r="V12" s="24"/>
      <c r="W12" s="24">
        <v>45250061</v>
      </c>
      <c r="X12" s="24">
        <v>43684346</v>
      </c>
      <c r="Y12" s="24">
        <v>1565715</v>
      </c>
      <c r="Z12" s="6">
        <v>3.58</v>
      </c>
      <c r="AA12" s="22">
        <v>82658780</v>
      </c>
    </row>
    <row r="13" spans="1:27" ht="13.5">
      <c r="A13" s="5" t="s">
        <v>40</v>
      </c>
      <c r="B13" s="3"/>
      <c r="C13" s="22"/>
      <c r="D13" s="22"/>
      <c r="E13" s="23">
        <v>105579439</v>
      </c>
      <c r="F13" s="24">
        <v>105579439</v>
      </c>
      <c r="G13" s="24">
        <v>80074</v>
      </c>
      <c r="H13" s="24">
        <v>18689385</v>
      </c>
      <c r="I13" s="24">
        <v>53027</v>
      </c>
      <c r="J13" s="24">
        <v>18822486</v>
      </c>
      <c r="K13" s="24">
        <v>12019309</v>
      </c>
      <c r="L13" s="24">
        <v>12400073</v>
      </c>
      <c r="M13" s="24">
        <v>14975723</v>
      </c>
      <c r="N13" s="24">
        <v>39395105</v>
      </c>
      <c r="O13" s="24"/>
      <c r="P13" s="24"/>
      <c r="Q13" s="24"/>
      <c r="R13" s="24"/>
      <c r="S13" s="24"/>
      <c r="T13" s="24"/>
      <c r="U13" s="24"/>
      <c r="V13" s="24"/>
      <c r="W13" s="24">
        <v>58217591</v>
      </c>
      <c r="X13" s="24">
        <v>38769253</v>
      </c>
      <c r="Y13" s="24">
        <v>19448338</v>
      </c>
      <c r="Z13" s="6">
        <v>50.16</v>
      </c>
      <c r="AA13" s="22">
        <v>105579439</v>
      </c>
    </row>
    <row r="14" spans="1:27" ht="13.5">
      <c r="A14" s="5" t="s">
        <v>41</v>
      </c>
      <c r="B14" s="3"/>
      <c r="C14" s="25"/>
      <c r="D14" s="25"/>
      <c r="E14" s="26">
        <v>2648190</v>
      </c>
      <c r="F14" s="27">
        <v>2648190</v>
      </c>
      <c r="G14" s="27">
        <v>394406</v>
      </c>
      <c r="H14" s="27"/>
      <c r="I14" s="27"/>
      <c r="J14" s="27">
        <v>394406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394406</v>
      </c>
      <c r="X14" s="27">
        <v>22186</v>
      </c>
      <c r="Y14" s="27">
        <v>372220</v>
      </c>
      <c r="Z14" s="7">
        <v>1677.72</v>
      </c>
      <c r="AA14" s="25">
        <v>2648190</v>
      </c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94341288</v>
      </c>
      <c r="F15" s="21">
        <f t="shared" si="2"/>
        <v>94341288</v>
      </c>
      <c r="G15" s="21">
        <f t="shared" si="2"/>
        <v>9087233</v>
      </c>
      <c r="H15" s="21">
        <f t="shared" si="2"/>
        <v>6014811</v>
      </c>
      <c r="I15" s="21">
        <f t="shared" si="2"/>
        <v>4292134</v>
      </c>
      <c r="J15" s="21">
        <f t="shared" si="2"/>
        <v>19394178</v>
      </c>
      <c r="K15" s="21">
        <f t="shared" si="2"/>
        <v>7968748</v>
      </c>
      <c r="L15" s="21">
        <f t="shared" si="2"/>
        <v>-926982</v>
      </c>
      <c r="M15" s="21">
        <f t="shared" si="2"/>
        <v>8413927</v>
      </c>
      <c r="N15" s="21">
        <f t="shared" si="2"/>
        <v>15455693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34849871</v>
      </c>
      <c r="X15" s="21">
        <f t="shared" si="2"/>
        <v>38608202</v>
      </c>
      <c r="Y15" s="21">
        <f t="shared" si="2"/>
        <v>-3758331</v>
      </c>
      <c r="Z15" s="4">
        <f>+IF(X15&lt;&gt;0,+(Y15/X15)*100,0)</f>
        <v>-9.734540344562017</v>
      </c>
      <c r="AA15" s="19">
        <f>SUM(AA16:AA18)</f>
        <v>94341288</v>
      </c>
    </row>
    <row r="16" spans="1:27" ht="13.5">
      <c r="A16" s="5" t="s">
        <v>43</v>
      </c>
      <c r="B16" s="3"/>
      <c r="C16" s="22"/>
      <c r="D16" s="22"/>
      <c r="E16" s="23">
        <v>24322953</v>
      </c>
      <c r="F16" s="24">
        <v>24322953</v>
      </c>
      <c r="G16" s="24">
        <v>1182744</v>
      </c>
      <c r="H16" s="24">
        <v>1846527</v>
      </c>
      <c r="I16" s="24">
        <v>1029002</v>
      </c>
      <c r="J16" s="24">
        <v>4058273</v>
      </c>
      <c r="K16" s="24">
        <v>1832582</v>
      </c>
      <c r="L16" s="24">
        <v>2065300</v>
      </c>
      <c r="M16" s="24">
        <v>1271475</v>
      </c>
      <c r="N16" s="24">
        <v>5169357</v>
      </c>
      <c r="O16" s="24"/>
      <c r="P16" s="24"/>
      <c r="Q16" s="24"/>
      <c r="R16" s="24"/>
      <c r="S16" s="24"/>
      <c r="T16" s="24"/>
      <c r="U16" s="24"/>
      <c r="V16" s="24"/>
      <c r="W16" s="24">
        <v>9227630</v>
      </c>
      <c r="X16" s="24">
        <v>8160972</v>
      </c>
      <c r="Y16" s="24">
        <v>1066658</v>
      </c>
      <c r="Z16" s="6">
        <v>13.07</v>
      </c>
      <c r="AA16" s="22">
        <v>24322953</v>
      </c>
    </row>
    <row r="17" spans="1:27" ht="13.5">
      <c r="A17" s="5" t="s">
        <v>44</v>
      </c>
      <c r="B17" s="3"/>
      <c r="C17" s="22"/>
      <c r="D17" s="22"/>
      <c r="E17" s="23">
        <v>69657680</v>
      </c>
      <c r="F17" s="24">
        <v>69657680</v>
      </c>
      <c r="G17" s="24">
        <v>7893623</v>
      </c>
      <c r="H17" s="24">
        <v>4159331</v>
      </c>
      <c r="I17" s="24">
        <v>3256890</v>
      </c>
      <c r="J17" s="24">
        <v>15309844</v>
      </c>
      <c r="K17" s="24">
        <v>6110773</v>
      </c>
      <c r="L17" s="24">
        <v>-3012330</v>
      </c>
      <c r="M17" s="24">
        <v>7104698</v>
      </c>
      <c r="N17" s="24">
        <v>10203141</v>
      </c>
      <c r="O17" s="24"/>
      <c r="P17" s="24"/>
      <c r="Q17" s="24"/>
      <c r="R17" s="24"/>
      <c r="S17" s="24"/>
      <c r="T17" s="24"/>
      <c r="U17" s="24"/>
      <c r="V17" s="24"/>
      <c r="W17" s="24">
        <v>25512985</v>
      </c>
      <c r="X17" s="24">
        <v>30363562</v>
      </c>
      <c r="Y17" s="24">
        <v>-4850577</v>
      </c>
      <c r="Z17" s="6">
        <v>-15.97</v>
      </c>
      <c r="AA17" s="22">
        <v>69657680</v>
      </c>
    </row>
    <row r="18" spans="1:27" ht="13.5">
      <c r="A18" s="5" t="s">
        <v>45</v>
      </c>
      <c r="B18" s="3"/>
      <c r="C18" s="22"/>
      <c r="D18" s="22"/>
      <c r="E18" s="23">
        <v>360655</v>
      </c>
      <c r="F18" s="24">
        <v>360655</v>
      </c>
      <c r="G18" s="24">
        <v>10866</v>
      </c>
      <c r="H18" s="24">
        <v>8953</v>
      </c>
      <c r="I18" s="24">
        <v>6242</v>
      </c>
      <c r="J18" s="24">
        <v>26061</v>
      </c>
      <c r="K18" s="24">
        <v>25393</v>
      </c>
      <c r="L18" s="24">
        <v>20048</v>
      </c>
      <c r="M18" s="24">
        <v>37754</v>
      </c>
      <c r="N18" s="24">
        <v>83195</v>
      </c>
      <c r="O18" s="24"/>
      <c r="P18" s="24"/>
      <c r="Q18" s="24"/>
      <c r="R18" s="24"/>
      <c r="S18" s="24"/>
      <c r="T18" s="24"/>
      <c r="U18" s="24"/>
      <c r="V18" s="24"/>
      <c r="W18" s="24">
        <v>109256</v>
      </c>
      <c r="X18" s="24">
        <v>83668</v>
      </c>
      <c r="Y18" s="24">
        <v>25588</v>
      </c>
      <c r="Z18" s="6">
        <v>30.58</v>
      </c>
      <c r="AA18" s="22">
        <v>360655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2660508561</v>
      </c>
      <c r="F19" s="21">
        <f t="shared" si="3"/>
        <v>2660508561</v>
      </c>
      <c r="G19" s="21">
        <f t="shared" si="3"/>
        <v>306131405</v>
      </c>
      <c r="H19" s="21">
        <f t="shared" si="3"/>
        <v>191280709</v>
      </c>
      <c r="I19" s="21">
        <f t="shared" si="3"/>
        <v>227816904</v>
      </c>
      <c r="J19" s="21">
        <f t="shared" si="3"/>
        <v>725229018</v>
      </c>
      <c r="K19" s="21">
        <f t="shared" si="3"/>
        <v>217109385</v>
      </c>
      <c r="L19" s="21">
        <f t="shared" si="3"/>
        <v>206933720</v>
      </c>
      <c r="M19" s="21">
        <f t="shared" si="3"/>
        <v>273600852</v>
      </c>
      <c r="N19" s="21">
        <f t="shared" si="3"/>
        <v>697643957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1422872975</v>
      </c>
      <c r="X19" s="21">
        <f t="shared" si="3"/>
        <v>1290947618</v>
      </c>
      <c r="Y19" s="21">
        <f t="shared" si="3"/>
        <v>131925357</v>
      </c>
      <c r="Z19" s="4">
        <f>+IF(X19&lt;&gt;0,+(Y19/X19)*100,0)</f>
        <v>10.219264915208976</v>
      </c>
      <c r="AA19" s="19">
        <f>SUM(AA20:AA23)</f>
        <v>2660508561</v>
      </c>
    </row>
    <row r="20" spans="1:27" ht="13.5">
      <c r="A20" s="5" t="s">
        <v>47</v>
      </c>
      <c r="B20" s="3"/>
      <c r="C20" s="22"/>
      <c r="D20" s="22"/>
      <c r="E20" s="23">
        <v>1574259739</v>
      </c>
      <c r="F20" s="24">
        <v>1574259739</v>
      </c>
      <c r="G20" s="24">
        <v>153041065</v>
      </c>
      <c r="H20" s="24">
        <v>118786560</v>
      </c>
      <c r="I20" s="24">
        <v>137388723</v>
      </c>
      <c r="J20" s="24">
        <v>409216348</v>
      </c>
      <c r="K20" s="24">
        <v>135389318</v>
      </c>
      <c r="L20" s="24">
        <v>115819622</v>
      </c>
      <c r="M20" s="24">
        <v>121636789</v>
      </c>
      <c r="N20" s="24">
        <v>372845729</v>
      </c>
      <c r="O20" s="24"/>
      <c r="P20" s="24"/>
      <c r="Q20" s="24"/>
      <c r="R20" s="24"/>
      <c r="S20" s="24"/>
      <c r="T20" s="24"/>
      <c r="U20" s="24"/>
      <c r="V20" s="24"/>
      <c r="W20" s="24">
        <v>782062077</v>
      </c>
      <c r="X20" s="24">
        <v>748940780</v>
      </c>
      <c r="Y20" s="24">
        <v>33121297</v>
      </c>
      <c r="Z20" s="6">
        <v>4.42</v>
      </c>
      <c r="AA20" s="22">
        <v>1574259739</v>
      </c>
    </row>
    <row r="21" spans="1:27" ht="13.5">
      <c r="A21" s="5" t="s">
        <v>48</v>
      </c>
      <c r="B21" s="3"/>
      <c r="C21" s="22"/>
      <c r="D21" s="22"/>
      <c r="E21" s="23">
        <v>442170896</v>
      </c>
      <c r="F21" s="24">
        <v>442170896</v>
      </c>
      <c r="G21" s="24">
        <v>64704400</v>
      </c>
      <c r="H21" s="24">
        <v>30268350</v>
      </c>
      <c r="I21" s="24">
        <v>33457970</v>
      </c>
      <c r="J21" s="24">
        <v>128430720</v>
      </c>
      <c r="K21" s="24">
        <v>33439236</v>
      </c>
      <c r="L21" s="24">
        <v>43409322</v>
      </c>
      <c r="M21" s="24">
        <v>65321291</v>
      </c>
      <c r="N21" s="24">
        <v>142169849</v>
      </c>
      <c r="O21" s="24"/>
      <c r="P21" s="24"/>
      <c r="Q21" s="24"/>
      <c r="R21" s="24"/>
      <c r="S21" s="24"/>
      <c r="T21" s="24"/>
      <c r="U21" s="24"/>
      <c r="V21" s="24"/>
      <c r="W21" s="24">
        <v>270600569</v>
      </c>
      <c r="X21" s="24">
        <v>207736005</v>
      </c>
      <c r="Y21" s="24">
        <v>62864564</v>
      </c>
      <c r="Z21" s="6">
        <v>30.26</v>
      </c>
      <c r="AA21" s="22">
        <v>442170896</v>
      </c>
    </row>
    <row r="22" spans="1:27" ht="13.5">
      <c r="A22" s="5" t="s">
        <v>49</v>
      </c>
      <c r="B22" s="3"/>
      <c r="C22" s="25"/>
      <c r="D22" s="25"/>
      <c r="E22" s="26">
        <v>316424026</v>
      </c>
      <c r="F22" s="27">
        <v>316424026</v>
      </c>
      <c r="G22" s="27">
        <v>37907308</v>
      </c>
      <c r="H22" s="27">
        <v>20275130</v>
      </c>
      <c r="I22" s="27">
        <v>34727400</v>
      </c>
      <c r="J22" s="27">
        <v>92909838</v>
      </c>
      <c r="K22" s="27">
        <v>26289367</v>
      </c>
      <c r="L22" s="27">
        <v>25099756</v>
      </c>
      <c r="M22" s="27">
        <v>41164059</v>
      </c>
      <c r="N22" s="27">
        <v>92553182</v>
      </c>
      <c r="O22" s="27"/>
      <c r="P22" s="27"/>
      <c r="Q22" s="27"/>
      <c r="R22" s="27"/>
      <c r="S22" s="27"/>
      <c r="T22" s="27"/>
      <c r="U22" s="27"/>
      <c r="V22" s="27"/>
      <c r="W22" s="27">
        <v>185463020</v>
      </c>
      <c r="X22" s="27">
        <v>161750092</v>
      </c>
      <c r="Y22" s="27">
        <v>23712928</v>
      </c>
      <c r="Z22" s="7">
        <v>14.66</v>
      </c>
      <c r="AA22" s="25">
        <v>316424026</v>
      </c>
    </row>
    <row r="23" spans="1:27" ht="13.5">
      <c r="A23" s="5" t="s">
        <v>50</v>
      </c>
      <c r="B23" s="3"/>
      <c r="C23" s="22"/>
      <c r="D23" s="22"/>
      <c r="E23" s="23">
        <v>327653900</v>
      </c>
      <c r="F23" s="24">
        <v>327653900</v>
      </c>
      <c r="G23" s="24">
        <v>50478632</v>
      </c>
      <c r="H23" s="24">
        <v>21950669</v>
      </c>
      <c r="I23" s="24">
        <v>22242811</v>
      </c>
      <c r="J23" s="24">
        <v>94672112</v>
      </c>
      <c r="K23" s="24">
        <v>21991464</v>
      </c>
      <c r="L23" s="24">
        <v>22605020</v>
      </c>
      <c r="M23" s="24">
        <v>45478713</v>
      </c>
      <c r="N23" s="24">
        <v>90075197</v>
      </c>
      <c r="O23" s="24"/>
      <c r="P23" s="24"/>
      <c r="Q23" s="24"/>
      <c r="R23" s="24"/>
      <c r="S23" s="24"/>
      <c r="T23" s="24"/>
      <c r="U23" s="24"/>
      <c r="V23" s="24"/>
      <c r="W23" s="24">
        <v>184747309</v>
      </c>
      <c r="X23" s="24">
        <v>172520741</v>
      </c>
      <c r="Y23" s="24">
        <v>12226568</v>
      </c>
      <c r="Z23" s="6">
        <v>7.09</v>
      </c>
      <c r="AA23" s="22">
        <v>327653900</v>
      </c>
    </row>
    <row r="24" spans="1:27" ht="13.5">
      <c r="A24" s="2" t="s">
        <v>51</v>
      </c>
      <c r="B24" s="8" t="s">
        <v>52</v>
      </c>
      <c r="C24" s="19"/>
      <c r="D24" s="19"/>
      <c r="E24" s="20">
        <v>722702144</v>
      </c>
      <c r="F24" s="21">
        <v>722702144</v>
      </c>
      <c r="G24" s="21"/>
      <c r="H24" s="21">
        <v>1555892</v>
      </c>
      <c r="I24" s="21">
        <v>3011882</v>
      </c>
      <c r="J24" s="21">
        <v>4567774</v>
      </c>
      <c r="K24" s="21"/>
      <c r="L24" s="21">
        <v>1559725</v>
      </c>
      <c r="M24" s="21">
        <v>1548683</v>
      </c>
      <c r="N24" s="21">
        <v>3108408</v>
      </c>
      <c r="O24" s="21"/>
      <c r="P24" s="21"/>
      <c r="Q24" s="21"/>
      <c r="R24" s="21"/>
      <c r="S24" s="21"/>
      <c r="T24" s="21"/>
      <c r="U24" s="21"/>
      <c r="V24" s="21"/>
      <c r="W24" s="21">
        <v>7676182</v>
      </c>
      <c r="X24" s="21">
        <v>5999539</v>
      </c>
      <c r="Y24" s="21">
        <v>1676643</v>
      </c>
      <c r="Z24" s="4">
        <v>27.95</v>
      </c>
      <c r="AA24" s="19">
        <v>722702144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5459327463</v>
      </c>
      <c r="F25" s="42">
        <f t="shared" si="4"/>
        <v>5459327463</v>
      </c>
      <c r="G25" s="42">
        <f t="shared" si="4"/>
        <v>555627455</v>
      </c>
      <c r="H25" s="42">
        <f t="shared" si="4"/>
        <v>454736472</v>
      </c>
      <c r="I25" s="42">
        <f t="shared" si="4"/>
        <v>330319043</v>
      </c>
      <c r="J25" s="42">
        <f t="shared" si="4"/>
        <v>1340682970</v>
      </c>
      <c r="K25" s="42">
        <f t="shared" si="4"/>
        <v>334363227</v>
      </c>
      <c r="L25" s="42">
        <f t="shared" si="4"/>
        <v>314119122</v>
      </c>
      <c r="M25" s="42">
        <f t="shared" si="4"/>
        <v>659560472</v>
      </c>
      <c r="N25" s="42">
        <f t="shared" si="4"/>
        <v>1308042821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2648725791</v>
      </c>
      <c r="X25" s="42">
        <f t="shared" si="4"/>
        <v>2705187001</v>
      </c>
      <c r="Y25" s="42">
        <f t="shared" si="4"/>
        <v>-56461210</v>
      </c>
      <c r="Z25" s="43">
        <f>+IF(X25&lt;&gt;0,+(Y25/X25)*100,0)</f>
        <v>-2.087146285233832</v>
      </c>
      <c r="AA25" s="40">
        <f>+AA5+AA9+AA15+AA19+AA24</f>
        <v>5459327463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914226623</v>
      </c>
      <c r="F28" s="21">
        <f t="shared" si="5"/>
        <v>914226623</v>
      </c>
      <c r="G28" s="21">
        <f t="shared" si="5"/>
        <v>60364818</v>
      </c>
      <c r="H28" s="21">
        <f t="shared" si="5"/>
        <v>69796321</v>
      </c>
      <c r="I28" s="21">
        <f t="shared" si="5"/>
        <v>63178661</v>
      </c>
      <c r="J28" s="21">
        <f t="shared" si="5"/>
        <v>193339800</v>
      </c>
      <c r="K28" s="21">
        <f t="shared" si="5"/>
        <v>68053456</v>
      </c>
      <c r="L28" s="21">
        <f t="shared" si="5"/>
        <v>65043779</v>
      </c>
      <c r="M28" s="21">
        <f t="shared" si="5"/>
        <v>65398048</v>
      </c>
      <c r="N28" s="21">
        <f t="shared" si="5"/>
        <v>198495283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391835083</v>
      </c>
      <c r="X28" s="21">
        <f t="shared" si="5"/>
        <v>339193952</v>
      </c>
      <c r="Y28" s="21">
        <f t="shared" si="5"/>
        <v>52641131</v>
      </c>
      <c r="Z28" s="4">
        <f>+IF(X28&lt;&gt;0,+(Y28/X28)*100,0)</f>
        <v>15.519478071354293</v>
      </c>
      <c r="AA28" s="19">
        <f>SUM(AA29:AA31)</f>
        <v>914226623</v>
      </c>
    </row>
    <row r="29" spans="1:27" ht="13.5">
      <c r="A29" s="5" t="s">
        <v>33</v>
      </c>
      <c r="B29" s="3"/>
      <c r="C29" s="22"/>
      <c r="D29" s="22"/>
      <c r="E29" s="23">
        <v>177174722</v>
      </c>
      <c r="F29" s="24">
        <v>177174722</v>
      </c>
      <c r="G29" s="24">
        <v>22794908</v>
      </c>
      <c r="H29" s="24">
        <v>12024804</v>
      </c>
      <c r="I29" s="24">
        <v>17428715</v>
      </c>
      <c r="J29" s="24">
        <v>52248427</v>
      </c>
      <c r="K29" s="24">
        <v>14133878</v>
      </c>
      <c r="L29" s="24">
        <v>12322202</v>
      </c>
      <c r="M29" s="24">
        <v>12862414</v>
      </c>
      <c r="N29" s="24">
        <v>39318494</v>
      </c>
      <c r="O29" s="24"/>
      <c r="P29" s="24"/>
      <c r="Q29" s="24"/>
      <c r="R29" s="24"/>
      <c r="S29" s="24"/>
      <c r="T29" s="24"/>
      <c r="U29" s="24"/>
      <c r="V29" s="24"/>
      <c r="W29" s="24">
        <v>91566921</v>
      </c>
      <c r="X29" s="24">
        <v>85508123</v>
      </c>
      <c r="Y29" s="24">
        <v>6058798</v>
      </c>
      <c r="Z29" s="6">
        <v>7.09</v>
      </c>
      <c r="AA29" s="22">
        <v>177174722</v>
      </c>
    </row>
    <row r="30" spans="1:27" ht="13.5">
      <c r="A30" s="5" t="s">
        <v>34</v>
      </c>
      <c r="B30" s="3"/>
      <c r="C30" s="25"/>
      <c r="D30" s="25"/>
      <c r="E30" s="26">
        <v>381615847</v>
      </c>
      <c r="F30" s="27">
        <v>381615847</v>
      </c>
      <c r="G30" s="27">
        <v>23786309</v>
      </c>
      <c r="H30" s="27">
        <v>36082191</v>
      </c>
      <c r="I30" s="27">
        <v>27566659</v>
      </c>
      <c r="J30" s="27">
        <v>87435159</v>
      </c>
      <c r="K30" s="27">
        <v>35045256</v>
      </c>
      <c r="L30" s="27">
        <v>34308724</v>
      </c>
      <c r="M30" s="27">
        <v>31183693</v>
      </c>
      <c r="N30" s="27">
        <v>100537673</v>
      </c>
      <c r="O30" s="27"/>
      <c r="P30" s="27"/>
      <c r="Q30" s="27"/>
      <c r="R30" s="27"/>
      <c r="S30" s="27"/>
      <c r="T30" s="27"/>
      <c r="U30" s="27"/>
      <c r="V30" s="27"/>
      <c r="W30" s="27">
        <v>187972832</v>
      </c>
      <c r="X30" s="27">
        <v>134016297</v>
      </c>
      <c r="Y30" s="27">
        <v>53956535</v>
      </c>
      <c r="Z30" s="7">
        <v>40.26</v>
      </c>
      <c r="AA30" s="25">
        <v>381615847</v>
      </c>
    </row>
    <row r="31" spans="1:27" ht="13.5">
      <c r="A31" s="5" t="s">
        <v>35</v>
      </c>
      <c r="B31" s="3"/>
      <c r="C31" s="22"/>
      <c r="D31" s="22"/>
      <c r="E31" s="23">
        <v>355436054</v>
      </c>
      <c r="F31" s="24">
        <v>355436054</v>
      </c>
      <c r="G31" s="24">
        <v>13783601</v>
      </c>
      <c r="H31" s="24">
        <v>21689326</v>
      </c>
      <c r="I31" s="24">
        <v>18183287</v>
      </c>
      <c r="J31" s="24">
        <v>53656214</v>
      </c>
      <c r="K31" s="24">
        <v>18874322</v>
      </c>
      <c r="L31" s="24">
        <v>18412853</v>
      </c>
      <c r="M31" s="24">
        <v>21351941</v>
      </c>
      <c r="N31" s="24">
        <v>58639116</v>
      </c>
      <c r="O31" s="24"/>
      <c r="P31" s="24"/>
      <c r="Q31" s="24"/>
      <c r="R31" s="24"/>
      <c r="S31" s="24"/>
      <c r="T31" s="24"/>
      <c r="U31" s="24"/>
      <c r="V31" s="24"/>
      <c r="W31" s="24">
        <v>112295330</v>
      </c>
      <c r="X31" s="24">
        <v>119669532</v>
      </c>
      <c r="Y31" s="24">
        <v>-7374202</v>
      </c>
      <c r="Z31" s="6">
        <v>-6.16</v>
      </c>
      <c r="AA31" s="22">
        <v>355436054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516563050</v>
      </c>
      <c r="F32" s="21">
        <f t="shared" si="6"/>
        <v>516563050</v>
      </c>
      <c r="G32" s="21">
        <f t="shared" si="6"/>
        <v>29510739</v>
      </c>
      <c r="H32" s="21">
        <f t="shared" si="6"/>
        <v>48987730</v>
      </c>
      <c r="I32" s="21">
        <f t="shared" si="6"/>
        <v>44744197</v>
      </c>
      <c r="J32" s="21">
        <f t="shared" si="6"/>
        <v>123242666</v>
      </c>
      <c r="K32" s="21">
        <f t="shared" si="6"/>
        <v>43214959</v>
      </c>
      <c r="L32" s="21">
        <f t="shared" si="6"/>
        <v>59582388</v>
      </c>
      <c r="M32" s="21">
        <f t="shared" si="6"/>
        <v>50539636</v>
      </c>
      <c r="N32" s="21">
        <f t="shared" si="6"/>
        <v>153336983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276579649</v>
      </c>
      <c r="X32" s="21">
        <f t="shared" si="6"/>
        <v>217830549</v>
      </c>
      <c r="Y32" s="21">
        <f t="shared" si="6"/>
        <v>58749100</v>
      </c>
      <c r="Z32" s="4">
        <f>+IF(X32&lt;&gt;0,+(Y32/X32)*100,0)</f>
        <v>26.9700922435815</v>
      </c>
      <c r="AA32" s="19">
        <f>SUM(AA33:AA37)</f>
        <v>516563050</v>
      </c>
    </row>
    <row r="33" spans="1:27" ht="13.5">
      <c r="A33" s="5" t="s">
        <v>37</v>
      </c>
      <c r="B33" s="3"/>
      <c r="C33" s="22"/>
      <c r="D33" s="22"/>
      <c r="E33" s="23">
        <v>91961633</v>
      </c>
      <c r="F33" s="24">
        <v>91961633</v>
      </c>
      <c r="G33" s="24">
        <v>7470988</v>
      </c>
      <c r="H33" s="24">
        <v>8500694</v>
      </c>
      <c r="I33" s="24">
        <v>8277603</v>
      </c>
      <c r="J33" s="24">
        <v>24249285</v>
      </c>
      <c r="K33" s="24">
        <v>7849823</v>
      </c>
      <c r="L33" s="24">
        <v>7657567</v>
      </c>
      <c r="M33" s="24">
        <v>9381182</v>
      </c>
      <c r="N33" s="24">
        <v>24888572</v>
      </c>
      <c r="O33" s="24"/>
      <c r="P33" s="24"/>
      <c r="Q33" s="24"/>
      <c r="R33" s="24"/>
      <c r="S33" s="24"/>
      <c r="T33" s="24"/>
      <c r="U33" s="24"/>
      <c r="V33" s="24"/>
      <c r="W33" s="24">
        <v>49137857</v>
      </c>
      <c r="X33" s="24">
        <v>36856834</v>
      </c>
      <c r="Y33" s="24">
        <v>12281023</v>
      </c>
      <c r="Z33" s="6">
        <v>33.32</v>
      </c>
      <c r="AA33" s="22">
        <v>91961633</v>
      </c>
    </row>
    <row r="34" spans="1:27" ht="13.5">
      <c r="A34" s="5" t="s">
        <v>38</v>
      </c>
      <c r="B34" s="3"/>
      <c r="C34" s="22"/>
      <c r="D34" s="22"/>
      <c r="E34" s="23">
        <v>67076699</v>
      </c>
      <c r="F34" s="24">
        <v>67076699</v>
      </c>
      <c r="G34" s="24">
        <v>4263483</v>
      </c>
      <c r="H34" s="24">
        <v>4740413</v>
      </c>
      <c r="I34" s="24">
        <v>5417536</v>
      </c>
      <c r="J34" s="24">
        <v>14421432</v>
      </c>
      <c r="K34" s="24">
        <v>5322723</v>
      </c>
      <c r="L34" s="24">
        <v>6005425</v>
      </c>
      <c r="M34" s="24">
        <v>5305216</v>
      </c>
      <c r="N34" s="24">
        <v>16633364</v>
      </c>
      <c r="O34" s="24"/>
      <c r="P34" s="24"/>
      <c r="Q34" s="24"/>
      <c r="R34" s="24"/>
      <c r="S34" s="24"/>
      <c r="T34" s="24"/>
      <c r="U34" s="24"/>
      <c r="V34" s="24"/>
      <c r="W34" s="24">
        <v>31054796</v>
      </c>
      <c r="X34" s="24">
        <v>30608755</v>
      </c>
      <c r="Y34" s="24">
        <v>446041</v>
      </c>
      <c r="Z34" s="6">
        <v>1.46</v>
      </c>
      <c r="AA34" s="22">
        <v>67076699</v>
      </c>
    </row>
    <row r="35" spans="1:27" ht="13.5">
      <c r="A35" s="5" t="s">
        <v>39</v>
      </c>
      <c r="B35" s="3"/>
      <c r="C35" s="22"/>
      <c r="D35" s="22"/>
      <c r="E35" s="23">
        <v>198663199</v>
      </c>
      <c r="F35" s="24">
        <v>198663199</v>
      </c>
      <c r="G35" s="24">
        <v>14361835</v>
      </c>
      <c r="H35" s="24">
        <v>16149037</v>
      </c>
      <c r="I35" s="24">
        <v>19375163</v>
      </c>
      <c r="J35" s="24">
        <v>49886035</v>
      </c>
      <c r="K35" s="24">
        <v>16023533</v>
      </c>
      <c r="L35" s="24">
        <v>26492954</v>
      </c>
      <c r="M35" s="24">
        <v>15722794</v>
      </c>
      <c r="N35" s="24">
        <v>58239281</v>
      </c>
      <c r="O35" s="24"/>
      <c r="P35" s="24"/>
      <c r="Q35" s="24"/>
      <c r="R35" s="24"/>
      <c r="S35" s="24"/>
      <c r="T35" s="24"/>
      <c r="U35" s="24"/>
      <c r="V35" s="24"/>
      <c r="W35" s="24">
        <v>108125316</v>
      </c>
      <c r="X35" s="24">
        <v>82827167</v>
      </c>
      <c r="Y35" s="24">
        <v>25298149</v>
      </c>
      <c r="Z35" s="6">
        <v>30.54</v>
      </c>
      <c r="AA35" s="22">
        <v>198663199</v>
      </c>
    </row>
    <row r="36" spans="1:27" ht="13.5">
      <c r="A36" s="5" t="s">
        <v>40</v>
      </c>
      <c r="B36" s="3"/>
      <c r="C36" s="22"/>
      <c r="D36" s="22"/>
      <c r="E36" s="23">
        <v>128987728</v>
      </c>
      <c r="F36" s="24">
        <v>128987728</v>
      </c>
      <c r="G36" s="24">
        <v>1635418</v>
      </c>
      <c r="H36" s="24">
        <v>17708312</v>
      </c>
      <c r="I36" s="24">
        <v>9710947</v>
      </c>
      <c r="J36" s="24">
        <v>29054677</v>
      </c>
      <c r="K36" s="24">
        <v>12104852</v>
      </c>
      <c r="L36" s="24">
        <v>16166591</v>
      </c>
      <c r="M36" s="24">
        <v>18179675</v>
      </c>
      <c r="N36" s="24">
        <v>46451118</v>
      </c>
      <c r="O36" s="24"/>
      <c r="P36" s="24"/>
      <c r="Q36" s="24"/>
      <c r="R36" s="24"/>
      <c r="S36" s="24"/>
      <c r="T36" s="24"/>
      <c r="U36" s="24"/>
      <c r="V36" s="24"/>
      <c r="W36" s="24">
        <v>75505795</v>
      </c>
      <c r="X36" s="24">
        <v>55011990</v>
      </c>
      <c r="Y36" s="24">
        <v>20493805</v>
      </c>
      <c r="Z36" s="6">
        <v>37.25</v>
      </c>
      <c r="AA36" s="22">
        <v>128987728</v>
      </c>
    </row>
    <row r="37" spans="1:27" ht="13.5">
      <c r="A37" s="5" t="s">
        <v>41</v>
      </c>
      <c r="B37" s="3"/>
      <c r="C37" s="25"/>
      <c r="D37" s="25"/>
      <c r="E37" s="26">
        <v>29873791</v>
      </c>
      <c r="F37" s="27">
        <v>29873791</v>
      </c>
      <c r="G37" s="27">
        <v>1779015</v>
      </c>
      <c r="H37" s="27">
        <v>1889274</v>
      </c>
      <c r="I37" s="27">
        <v>1962948</v>
      </c>
      <c r="J37" s="27">
        <v>5631237</v>
      </c>
      <c r="K37" s="27">
        <v>1914028</v>
      </c>
      <c r="L37" s="27">
        <v>3259851</v>
      </c>
      <c r="M37" s="27">
        <v>1950769</v>
      </c>
      <c r="N37" s="27">
        <v>7124648</v>
      </c>
      <c r="O37" s="27"/>
      <c r="P37" s="27"/>
      <c r="Q37" s="27"/>
      <c r="R37" s="27"/>
      <c r="S37" s="27"/>
      <c r="T37" s="27"/>
      <c r="U37" s="27"/>
      <c r="V37" s="27"/>
      <c r="W37" s="27">
        <v>12755885</v>
      </c>
      <c r="X37" s="27">
        <v>12525803</v>
      </c>
      <c r="Y37" s="27">
        <v>230082</v>
      </c>
      <c r="Z37" s="7">
        <v>1.84</v>
      </c>
      <c r="AA37" s="25">
        <v>29873791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822108676</v>
      </c>
      <c r="F38" s="21">
        <f t="shared" si="7"/>
        <v>822108676</v>
      </c>
      <c r="G38" s="21">
        <f t="shared" si="7"/>
        <v>22551064</v>
      </c>
      <c r="H38" s="21">
        <f t="shared" si="7"/>
        <v>25706042</v>
      </c>
      <c r="I38" s="21">
        <f t="shared" si="7"/>
        <v>32610059</v>
      </c>
      <c r="J38" s="21">
        <f t="shared" si="7"/>
        <v>80867165</v>
      </c>
      <c r="K38" s="21">
        <f t="shared" si="7"/>
        <v>43097683</v>
      </c>
      <c r="L38" s="21">
        <f t="shared" si="7"/>
        <v>38512973</v>
      </c>
      <c r="M38" s="21">
        <f t="shared" si="7"/>
        <v>41343219</v>
      </c>
      <c r="N38" s="21">
        <f t="shared" si="7"/>
        <v>122953875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203821040</v>
      </c>
      <c r="X38" s="21">
        <f t="shared" si="7"/>
        <v>167083632</v>
      </c>
      <c r="Y38" s="21">
        <f t="shared" si="7"/>
        <v>36737408</v>
      </c>
      <c r="Z38" s="4">
        <f>+IF(X38&lt;&gt;0,+(Y38/X38)*100,0)</f>
        <v>21.987436806497</v>
      </c>
      <c r="AA38" s="19">
        <f>SUM(AA39:AA41)</f>
        <v>822108676</v>
      </c>
    </row>
    <row r="39" spans="1:27" ht="13.5">
      <c r="A39" s="5" t="s">
        <v>43</v>
      </c>
      <c r="B39" s="3"/>
      <c r="C39" s="22"/>
      <c r="D39" s="22"/>
      <c r="E39" s="23">
        <v>202734978</v>
      </c>
      <c r="F39" s="24">
        <v>202734978</v>
      </c>
      <c r="G39" s="24">
        <v>12678035</v>
      </c>
      <c r="H39" s="24">
        <v>14457492</v>
      </c>
      <c r="I39" s="24">
        <v>14301599</v>
      </c>
      <c r="J39" s="24">
        <v>41437126</v>
      </c>
      <c r="K39" s="24">
        <v>18492352</v>
      </c>
      <c r="L39" s="24">
        <v>16708744</v>
      </c>
      <c r="M39" s="24">
        <v>20986587</v>
      </c>
      <c r="N39" s="24">
        <v>56187683</v>
      </c>
      <c r="O39" s="24"/>
      <c r="P39" s="24"/>
      <c r="Q39" s="24"/>
      <c r="R39" s="24"/>
      <c r="S39" s="24"/>
      <c r="T39" s="24"/>
      <c r="U39" s="24"/>
      <c r="V39" s="24"/>
      <c r="W39" s="24">
        <v>97624809</v>
      </c>
      <c r="X39" s="24">
        <v>48564907</v>
      </c>
      <c r="Y39" s="24">
        <v>49059902</v>
      </c>
      <c r="Z39" s="6">
        <v>101.02</v>
      </c>
      <c r="AA39" s="22">
        <v>202734978</v>
      </c>
    </row>
    <row r="40" spans="1:27" ht="13.5">
      <c r="A40" s="5" t="s">
        <v>44</v>
      </c>
      <c r="B40" s="3"/>
      <c r="C40" s="22"/>
      <c r="D40" s="22"/>
      <c r="E40" s="23">
        <v>529388011</v>
      </c>
      <c r="F40" s="24">
        <v>529388011</v>
      </c>
      <c r="G40" s="24">
        <v>3499611</v>
      </c>
      <c r="H40" s="24">
        <v>3958567</v>
      </c>
      <c r="I40" s="24">
        <v>11206538</v>
      </c>
      <c r="J40" s="24">
        <v>18664716</v>
      </c>
      <c r="K40" s="24">
        <v>16208833</v>
      </c>
      <c r="L40" s="24">
        <v>13955898</v>
      </c>
      <c r="M40" s="24">
        <v>10456513</v>
      </c>
      <c r="N40" s="24">
        <v>40621244</v>
      </c>
      <c r="O40" s="24"/>
      <c r="P40" s="24"/>
      <c r="Q40" s="24"/>
      <c r="R40" s="24"/>
      <c r="S40" s="24"/>
      <c r="T40" s="24"/>
      <c r="U40" s="24"/>
      <c r="V40" s="24"/>
      <c r="W40" s="24">
        <v>59285960</v>
      </c>
      <c r="X40" s="24">
        <v>73215805</v>
      </c>
      <c r="Y40" s="24">
        <v>-13929845</v>
      </c>
      <c r="Z40" s="6">
        <v>-19.03</v>
      </c>
      <c r="AA40" s="22">
        <v>529388011</v>
      </c>
    </row>
    <row r="41" spans="1:27" ht="13.5">
      <c r="A41" s="5" t="s">
        <v>45</v>
      </c>
      <c r="B41" s="3"/>
      <c r="C41" s="22"/>
      <c r="D41" s="22"/>
      <c r="E41" s="23">
        <v>89985687</v>
      </c>
      <c r="F41" s="24">
        <v>89985687</v>
      </c>
      <c r="G41" s="24">
        <v>6373418</v>
      </c>
      <c r="H41" s="24">
        <v>7289983</v>
      </c>
      <c r="I41" s="24">
        <v>7101922</v>
      </c>
      <c r="J41" s="24">
        <v>20765323</v>
      </c>
      <c r="K41" s="24">
        <v>8396498</v>
      </c>
      <c r="L41" s="24">
        <v>7848331</v>
      </c>
      <c r="M41" s="24">
        <v>9900119</v>
      </c>
      <c r="N41" s="24">
        <v>26144948</v>
      </c>
      <c r="O41" s="24"/>
      <c r="P41" s="24"/>
      <c r="Q41" s="24"/>
      <c r="R41" s="24"/>
      <c r="S41" s="24"/>
      <c r="T41" s="24"/>
      <c r="U41" s="24"/>
      <c r="V41" s="24"/>
      <c r="W41" s="24">
        <v>46910271</v>
      </c>
      <c r="X41" s="24">
        <v>45302920</v>
      </c>
      <c r="Y41" s="24">
        <v>1607351</v>
      </c>
      <c r="Z41" s="6">
        <v>3.55</v>
      </c>
      <c r="AA41" s="22">
        <v>89985687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2478112498</v>
      </c>
      <c r="F42" s="21">
        <f t="shared" si="8"/>
        <v>2478112498</v>
      </c>
      <c r="G42" s="21">
        <f t="shared" si="8"/>
        <v>256635911</v>
      </c>
      <c r="H42" s="21">
        <f t="shared" si="8"/>
        <v>267200729</v>
      </c>
      <c r="I42" s="21">
        <f t="shared" si="8"/>
        <v>234986700</v>
      </c>
      <c r="J42" s="21">
        <f t="shared" si="8"/>
        <v>758823340</v>
      </c>
      <c r="K42" s="21">
        <f t="shared" si="8"/>
        <v>256636177</v>
      </c>
      <c r="L42" s="21">
        <f t="shared" si="8"/>
        <v>239527268</v>
      </c>
      <c r="M42" s="21">
        <f t="shared" si="8"/>
        <v>243308755</v>
      </c>
      <c r="N42" s="21">
        <f t="shared" si="8"/>
        <v>739472200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1498295540</v>
      </c>
      <c r="X42" s="21">
        <f t="shared" si="8"/>
        <v>912587870</v>
      </c>
      <c r="Y42" s="21">
        <f t="shared" si="8"/>
        <v>585707670</v>
      </c>
      <c r="Z42" s="4">
        <f>+IF(X42&lt;&gt;0,+(Y42/X42)*100,0)</f>
        <v>64.18096155496785</v>
      </c>
      <c r="AA42" s="19">
        <f>SUM(AA43:AA46)</f>
        <v>2478112498</v>
      </c>
    </row>
    <row r="43" spans="1:27" ht="13.5">
      <c r="A43" s="5" t="s">
        <v>47</v>
      </c>
      <c r="B43" s="3"/>
      <c r="C43" s="22"/>
      <c r="D43" s="22"/>
      <c r="E43" s="23">
        <v>1410104825</v>
      </c>
      <c r="F43" s="24">
        <v>1410104825</v>
      </c>
      <c r="G43" s="24">
        <v>175372035</v>
      </c>
      <c r="H43" s="24">
        <v>175620225</v>
      </c>
      <c r="I43" s="24">
        <v>126250710</v>
      </c>
      <c r="J43" s="24">
        <v>477242970</v>
      </c>
      <c r="K43" s="24">
        <v>120493427</v>
      </c>
      <c r="L43" s="24">
        <v>105887127</v>
      </c>
      <c r="M43" s="24">
        <v>103264389</v>
      </c>
      <c r="N43" s="24">
        <v>329644943</v>
      </c>
      <c r="O43" s="24"/>
      <c r="P43" s="24"/>
      <c r="Q43" s="24"/>
      <c r="R43" s="24"/>
      <c r="S43" s="24"/>
      <c r="T43" s="24"/>
      <c r="U43" s="24"/>
      <c r="V43" s="24"/>
      <c r="W43" s="24">
        <v>806887913</v>
      </c>
      <c r="X43" s="24">
        <v>589917255</v>
      </c>
      <c r="Y43" s="24">
        <v>216970658</v>
      </c>
      <c r="Z43" s="6">
        <v>36.78</v>
      </c>
      <c r="AA43" s="22">
        <v>1410104825</v>
      </c>
    </row>
    <row r="44" spans="1:27" ht="13.5">
      <c r="A44" s="5" t="s">
        <v>48</v>
      </c>
      <c r="B44" s="3"/>
      <c r="C44" s="22"/>
      <c r="D44" s="22"/>
      <c r="E44" s="23">
        <v>444306927</v>
      </c>
      <c r="F44" s="24">
        <v>444306927</v>
      </c>
      <c r="G44" s="24">
        <v>36905571</v>
      </c>
      <c r="H44" s="24">
        <v>38010979</v>
      </c>
      <c r="I44" s="24">
        <v>46393320</v>
      </c>
      <c r="J44" s="24">
        <v>121309870</v>
      </c>
      <c r="K44" s="24">
        <v>34774347</v>
      </c>
      <c r="L44" s="24">
        <v>37324737</v>
      </c>
      <c r="M44" s="24">
        <v>39195702</v>
      </c>
      <c r="N44" s="24">
        <v>111294786</v>
      </c>
      <c r="O44" s="24"/>
      <c r="P44" s="24"/>
      <c r="Q44" s="24"/>
      <c r="R44" s="24"/>
      <c r="S44" s="24"/>
      <c r="T44" s="24"/>
      <c r="U44" s="24"/>
      <c r="V44" s="24"/>
      <c r="W44" s="24">
        <v>232604656</v>
      </c>
      <c r="X44" s="24">
        <v>159640116</v>
      </c>
      <c r="Y44" s="24">
        <v>72964540</v>
      </c>
      <c r="Z44" s="6">
        <v>45.71</v>
      </c>
      <c r="AA44" s="22">
        <v>444306927</v>
      </c>
    </row>
    <row r="45" spans="1:27" ht="13.5">
      <c r="A45" s="5" t="s">
        <v>49</v>
      </c>
      <c r="B45" s="3"/>
      <c r="C45" s="25"/>
      <c r="D45" s="25"/>
      <c r="E45" s="26">
        <v>333142577</v>
      </c>
      <c r="F45" s="27">
        <v>333142577</v>
      </c>
      <c r="G45" s="27">
        <v>27955440</v>
      </c>
      <c r="H45" s="27">
        <v>32728360</v>
      </c>
      <c r="I45" s="27">
        <v>36086598</v>
      </c>
      <c r="J45" s="27">
        <v>96770398</v>
      </c>
      <c r="K45" s="27">
        <v>74623408</v>
      </c>
      <c r="L45" s="27">
        <v>72990016</v>
      </c>
      <c r="M45" s="27">
        <v>72313311</v>
      </c>
      <c r="N45" s="27">
        <v>219926735</v>
      </c>
      <c r="O45" s="27"/>
      <c r="P45" s="27"/>
      <c r="Q45" s="27"/>
      <c r="R45" s="27"/>
      <c r="S45" s="27"/>
      <c r="T45" s="27"/>
      <c r="U45" s="27"/>
      <c r="V45" s="27"/>
      <c r="W45" s="27">
        <v>316697133</v>
      </c>
      <c r="X45" s="27">
        <v>73629488</v>
      </c>
      <c r="Y45" s="27">
        <v>243067645</v>
      </c>
      <c r="Z45" s="7">
        <v>330.12</v>
      </c>
      <c r="AA45" s="25">
        <v>333142577</v>
      </c>
    </row>
    <row r="46" spans="1:27" ht="13.5">
      <c r="A46" s="5" t="s">
        <v>50</v>
      </c>
      <c r="B46" s="3"/>
      <c r="C46" s="22"/>
      <c r="D46" s="22"/>
      <c r="E46" s="23">
        <v>290558169</v>
      </c>
      <c r="F46" s="24">
        <v>290558169</v>
      </c>
      <c r="G46" s="24">
        <v>16402865</v>
      </c>
      <c r="H46" s="24">
        <v>20841165</v>
      </c>
      <c r="I46" s="24">
        <v>26256072</v>
      </c>
      <c r="J46" s="24">
        <v>63500102</v>
      </c>
      <c r="K46" s="24">
        <v>26744995</v>
      </c>
      <c r="L46" s="24">
        <v>23325388</v>
      </c>
      <c r="M46" s="24">
        <v>28535353</v>
      </c>
      <c r="N46" s="24">
        <v>78605736</v>
      </c>
      <c r="O46" s="24"/>
      <c r="P46" s="24"/>
      <c r="Q46" s="24"/>
      <c r="R46" s="24"/>
      <c r="S46" s="24"/>
      <c r="T46" s="24"/>
      <c r="U46" s="24"/>
      <c r="V46" s="24"/>
      <c r="W46" s="24">
        <v>142105838</v>
      </c>
      <c r="X46" s="24">
        <v>89401011</v>
      </c>
      <c r="Y46" s="24">
        <v>52704827</v>
      </c>
      <c r="Z46" s="6">
        <v>58.95</v>
      </c>
      <c r="AA46" s="22">
        <v>290558169</v>
      </c>
    </row>
    <row r="47" spans="1:27" ht="13.5">
      <c r="A47" s="2" t="s">
        <v>51</v>
      </c>
      <c r="B47" s="8" t="s">
        <v>52</v>
      </c>
      <c r="C47" s="19"/>
      <c r="D47" s="19"/>
      <c r="E47" s="20">
        <v>15894617</v>
      </c>
      <c r="F47" s="21">
        <v>15894617</v>
      </c>
      <c r="G47" s="21">
        <v>836374</v>
      </c>
      <c r="H47" s="21">
        <v>786344</v>
      </c>
      <c r="I47" s="21">
        <v>1213307</v>
      </c>
      <c r="J47" s="21">
        <v>2836025</v>
      </c>
      <c r="K47" s="21">
        <v>1149022</v>
      </c>
      <c r="L47" s="21">
        <v>1073479</v>
      </c>
      <c r="M47" s="21">
        <v>1109318</v>
      </c>
      <c r="N47" s="21">
        <v>3331819</v>
      </c>
      <c r="O47" s="21"/>
      <c r="P47" s="21"/>
      <c r="Q47" s="21"/>
      <c r="R47" s="21"/>
      <c r="S47" s="21"/>
      <c r="T47" s="21"/>
      <c r="U47" s="21"/>
      <c r="V47" s="21"/>
      <c r="W47" s="21">
        <v>6167844</v>
      </c>
      <c r="X47" s="21">
        <v>6562757</v>
      </c>
      <c r="Y47" s="21">
        <v>-394913</v>
      </c>
      <c r="Z47" s="4">
        <v>-6.02</v>
      </c>
      <c r="AA47" s="19">
        <v>15894617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4746905464</v>
      </c>
      <c r="F48" s="42">
        <f t="shared" si="9"/>
        <v>4746905464</v>
      </c>
      <c r="G48" s="42">
        <f t="shared" si="9"/>
        <v>369898906</v>
      </c>
      <c r="H48" s="42">
        <f t="shared" si="9"/>
        <v>412477166</v>
      </c>
      <c r="I48" s="42">
        <f t="shared" si="9"/>
        <v>376732924</v>
      </c>
      <c r="J48" s="42">
        <f t="shared" si="9"/>
        <v>1159108996</v>
      </c>
      <c r="K48" s="42">
        <f t="shared" si="9"/>
        <v>412151297</v>
      </c>
      <c r="L48" s="42">
        <f t="shared" si="9"/>
        <v>403739887</v>
      </c>
      <c r="M48" s="42">
        <f t="shared" si="9"/>
        <v>401698976</v>
      </c>
      <c r="N48" s="42">
        <f t="shared" si="9"/>
        <v>1217590160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2376699156</v>
      </c>
      <c r="X48" s="42">
        <f t="shared" si="9"/>
        <v>1643258760</v>
      </c>
      <c r="Y48" s="42">
        <f t="shared" si="9"/>
        <v>733440396</v>
      </c>
      <c r="Z48" s="43">
        <f>+IF(X48&lt;&gt;0,+(Y48/X48)*100,0)</f>
        <v>44.633286847653864</v>
      </c>
      <c r="AA48" s="40">
        <f>+AA28+AA32+AA38+AA42+AA47</f>
        <v>4746905464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712421999</v>
      </c>
      <c r="F49" s="46">
        <f t="shared" si="10"/>
        <v>712421999</v>
      </c>
      <c r="G49" s="46">
        <f t="shared" si="10"/>
        <v>185728549</v>
      </c>
      <c r="H49" s="46">
        <f t="shared" si="10"/>
        <v>42259306</v>
      </c>
      <c r="I49" s="46">
        <f t="shared" si="10"/>
        <v>-46413881</v>
      </c>
      <c r="J49" s="46">
        <f t="shared" si="10"/>
        <v>181573974</v>
      </c>
      <c r="K49" s="46">
        <f t="shared" si="10"/>
        <v>-77788070</v>
      </c>
      <c r="L49" s="46">
        <f t="shared" si="10"/>
        <v>-89620765</v>
      </c>
      <c r="M49" s="46">
        <f t="shared" si="10"/>
        <v>257861496</v>
      </c>
      <c r="N49" s="46">
        <f t="shared" si="10"/>
        <v>90452661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272026635</v>
      </c>
      <c r="X49" s="46">
        <f>IF(F25=F48,0,X25-X48)</f>
        <v>1061928241</v>
      </c>
      <c r="Y49" s="46">
        <f t="shared" si="10"/>
        <v>-789901606</v>
      </c>
      <c r="Z49" s="47">
        <f>+IF(X49&lt;&gt;0,+(Y49/X49)*100,0)</f>
        <v>-74.38370838091309</v>
      </c>
      <c r="AA49" s="44">
        <f>+AA25-AA48</f>
        <v>712421999</v>
      </c>
    </row>
    <row r="50" spans="1:27" ht="13.5">
      <c r="A50" s="16" t="s">
        <v>67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68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69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2373274494</v>
      </c>
      <c r="D5" s="19">
        <f>SUM(D6:D8)</f>
        <v>0</v>
      </c>
      <c r="E5" s="20">
        <f t="shared" si="0"/>
        <v>2329052070</v>
      </c>
      <c r="F5" s="21">
        <f t="shared" si="0"/>
        <v>2329052070</v>
      </c>
      <c r="G5" s="21">
        <f t="shared" si="0"/>
        <v>319725500</v>
      </c>
      <c r="H5" s="21">
        <f t="shared" si="0"/>
        <v>223982919</v>
      </c>
      <c r="I5" s="21">
        <f t="shared" si="0"/>
        <v>128985414</v>
      </c>
      <c r="J5" s="21">
        <f t="shared" si="0"/>
        <v>672693833</v>
      </c>
      <c r="K5" s="21">
        <f t="shared" si="0"/>
        <v>170046775</v>
      </c>
      <c r="L5" s="21">
        <f t="shared" si="0"/>
        <v>131692697</v>
      </c>
      <c r="M5" s="21">
        <f t="shared" si="0"/>
        <v>384144627</v>
      </c>
      <c r="N5" s="21">
        <f t="shared" si="0"/>
        <v>685884099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1358577932</v>
      </c>
      <c r="X5" s="21">
        <f t="shared" si="0"/>
        <v>1347214159</v>
      </c>
      <c r="Y5" s="21">
        <f t="shared" si="0"/>
        <v>11363773</v>
      </c>
      <c r="Z5" s="4">
        <f>+IF(X5&lt;&gt;0,+(Y5/X5)*100,0)</f>
        <v>0.8435016009952728</v>
      </c>
      <c r="AA5" s="19">
        <f>SUM(AA6:AA8)</f>
        <v>2329052070</v>
      </c>
    </row>
    <row r="6" spans="1:27" ht="13.5">
      <c r="A6" s="5" t="s">
        <v>33</v>
      </c>
      <c r="B6" s="3"/>
      <c r="C6" s="22">
        <v>272139</v>
      </c>
      <c r="D6" s="22"/>
      <c r="E6" s="23">
        <v>36430</v>
      </c>
      <c r="F6" s="24">
        <v>36430</v>
      </c>
      <c r="G6" s="24">
        <v>5008</v>
      </c>
      <c r="H6" s="24">
        <v>78460</v>
      </c>
      <c r="I6" s="24">
        <v>7871</v>
      </c>
      <c r="J6" s="24">
        <v>91339</v>
      </c>
      <c r="K6" s="24">
        <v>5031</v>
      </c>
      <c r="L6" s="24">
        <v>4273</v>
      </c>
      <c r="M6" s="24">
        <v>6824</v>
      </c>
      <c r="N6" s="24">
        <v>16128</v>
      </c>
      <c r="O6" s="24"/>
      <c r="P6" s="24"/>
      <c r="Q6" s="24"/>
      <c r="R6" s="24"/>
      <c r="S6" s="24"/>
      <c r="T6" s="24"/>
      <c r="U6" s="24"/>
      <c r="V6" s="24"/>
      <c r="W6" s="24">
        <v>107467</v>
      </c>
      <c r="X6" s="24">
        <v>23515</v>
      </c>
      <c r="Y6" s="24">
        <v>83952</v>
      </c>
      <c r="Z6" s="6">
        <v>357.01</v>
      </c>
      <c r="AA6" s="22">
        <v>36430</v>
      </c>
    </row>
    <row r="7" spans="1:27" ht="13.5">
      <c r="A7" s="5" t="s">
        <v>34</v>
      </c>
      <c r="B7" s="3"/>
      <c r="C7" s="25">
        <v>2358791842</v>
      </c>
      <c r="D7" s="25"/>
      <c r="E7" s="26">
        <v>2304696310</v>
      </c>
      <c r="F7" s="27">
        <v>2304696310</v>
      </c>
      <c r="G7" s="27">
        <v>317727954</v>
      </c>
      <c r="H7" s="27">
        <v>219292959</v>
      </c>
      <c r="I7" s="27">
        <v>127092521</v>
      </c>
      <c r="J7" s="27">
        <v>664113434</v>
      </c>
      <c r="K7" s="27">
        <v>169387459</v>
      </c>
      <c r="L7" s="27">
        <v>130022996</v>
      </c>
      <c r="M7" s="27">
        <v>380101154</v>
      </c>
      <c r="N7" s="27">
        <v>679511609</v>
      </c>
      <c r="O7" s="27"/>
      <c r="P7" s="27"/>
      <c r="Q7" s="27"/>
      <c r="R7" s="27"/>
      <c r="S7" s="27"/>
      <c r="T7" s="27"/>
      <c r="U7" s="27"/>
      <c r="V7" s="27"/>
      <c r="W7" s="27">
        <v>1343625043</v>
      </c>
      <c r="X7" s="27">
        <v>1340297000</v>
      </c>
      <c r="Y7" s="27">
        <v>3328043</v>
      </c>
      <c r="Z7" s="7">
        <v>0.25</v>
      </c>
      <c r="AA7" s="25">
        <v>2304696310</v>
      </c>
    </row>
    <row r="8" spans="1:27" ht="13.5">
      <c r="A8" s="5" t="s">
        <v>35</v>
      </c>
      <c r="B8" s="3"/>
      <c r="C8" s="22">
        <v>14210513</v>
      </c>
      <c r="D8" s="22"/>
      <c r="E8" s="23">
        <v>24319330</v>
      </c>
      <c r="F8" s="24">
        <v>24319330</v>
      </c>
      <c r="G8" s="24">
        <v>1992538</v>
      </c>
      <c r="H8" s="24">
        <v>4611500</v>
      </c>
      <c r="I8" s="24">
        <v>1885022</v>
      </c>
      <c r="J8" s="24">
        <v>8489060</v>
      </c>
      <c r="K8" s="24">
        <v>654285</v>
      </c>
      <c r="L8" s="24">
        <v>1665428</v>
      </c>
      <c r="M8" s="24">
        <v>4036649</v>
      </c>
      <c r="N8" s="24">
        <v>6356362</v>
      </c>
      <c r="O8" s="24"/>
      <c r="P8" s="24"/>
      <c r="Q8" s="24"/>
      <c r="R8" s="24"/>
      <c r="S8" s="24"/>
      <c r="T8" s="24"/>
      <c r="U8" s="24"/>
      <c r="V8" s="24"/>
      <c r="W8" s="24">
        <v>14845422</v>
      </c>
      <c r="X8" s="24">
        <v>6893644</v>
      </c>
      <c r="Y8" s="24">
        <v>7951778</v>
      </c>
      <c r="Z8" s="6">
        <v>115.35</v>
      </c>
      <c r="AA8" s="22">
        <v>24319330</v>
      </c>
    </row>
    <row r="9" spans="1:27" ht="13.5">
      <c r="A9" s="2" t="s">
        <v>36</v>
      </c>
      <c r="B9" s="3"/>
      <c r="C9" s="19">
        <f aca="true" t="shared" si="1" ref="C9:Y9">SUM(C10:C14)</f>
        <v>594792379</v>
      </c>
      <c r="D9" s="19">
        <f>SUM(D10:D14)</f>
        <v>0</v>
      </c>
      <c r="E9" s="20">
        <f t="shared" si="1"/>
        <v>471066341</v>
      </c>
      <c r="F9" s="21">
        <f t="shared" si="1"/>
        <v>471066341</v>
      </c>
      <c r="G9" s="21">
        <f t="shared" si="1"/>
        <v>6949725</v>
      </c>
      <c r="H9" s="21">
        <f t="shared" si="1"/>
        <v>-121925374</v>
      </c>
      <c r="I9" s="21">
        <f t="shared" si="1"/>
        <v>32932111</v>
      </c>
      <c r="J9" s="21">
        <f t="shared" si="1"/>
        <v>-82043538</v>
      </c>
      <c r="K9" s="21">
        <f t="shared" si="1"/>
        <v>86753072</v>
      </c>
      <c r="L9" s="21">
        <f t="shared" si="1"/>
        <v>40314515</v>
      </c>
      <c r="M9" s="21">
        <f t="shared" si="1"/>
        <v>165323734</v>
      </c>
      <c r="N9" s="21">
        <f t="shared" si="1"/>
        <v>292391321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210347783</v>
      </c>
      <c r="X9" s="21">
        <f t="shared" si="1"/>
        <v>157863053</v>
      </c>
      <c r="Y9" s="21">
        <f t="shared" si="1"/>
        <v>52484730</v>
      </c>
      <c r="Z9" s="4">
        <f>+IF(X9&lt;&gt;0,+(Y9/X9)*100,0)</f>
        <v>33.247000487188096</v>
      </c>
      <c r="AA9" s="19">
        <f>SUM(AA10:AA14)</f>
        <v>471066341</v>
      </c>
    </row>
    <row r="10" spans="1:27" ht="13.5">
      <c r="A10" s="5" t="s">
        <v>37</v>
      </c>
      <c r="B10" s="3"/>
      <c r="C10" s="22">
        <v>24881991</v>
      </c>
      <c r="D10" s="22"/>
      <c r="E10" s="23">
        <v>19921700</v>
      </c>
      <c r="F10" s="24">
        <v>19921700</v>
      </c>
      <c r="G10" s="24">
        <v>1188927</v>
      </c>
      <c r="H10" s="24">
        <v>2498704</v>
      </c>
      <c r="I10" s="24">
        <v>994186</v>
      </c>
      <c r="J10" s="24">
        <v>4681817</v>
      </c>
      <c r="K10" s="24">
        <v>953723</v>
      </c>
      <c r="L10" s="24">
        <v>2256792</v>
      </c>
      <c r="M10" s="24">
        <v>2300913</v>
      </c>
      <c r="N10" s="24">
        <v>5511428</v>
      </c>
      <c r="O10" s="24"/>
      <c r="P10" s="24"/>
      <c r="Q10" s="24"/>
      <c r="R10" s="24"/>
      <c r="S10" s="24"/>
      <c r="T10" s="24"/>
      <c r="U10" s="24"/>
      <c r="V10" s="24"/>
      <c r="W10" s="24">
        <v>10193245</v>
      </c>
      <c r="X10" s="24">
        <v>6869567</v>
      </c>
      <c r="Y10" s="24">
        <v>3323678</v>
      </c>
      <c r="Z10" s="6">
        <v>48.38</v>
      </c>
      <c r="AA10" s="22">
        <v>19921700</v>
      </c>
    </row>
    <row r="11" spans="1:27" ht="13.5">
      <c r="A11" s="5" t="s">
        <v>38</v>
      </c>
      <c r="B11" s="3"/>
      <c r="C11" s="22">
        <v>23273152</v>
      </c>
      <c r="D11" s="22"/>
      <c r="E11" s="23">
        <v>27488250</v>
      </c>
      <c r="F11" s="24">
        <v>27488250</v>
      </c>
      <c r="G11" s="24">
        <v>124574</v>
      </c>
      <c r="H11" s="24">
        <v>7605696</v>
      </c>
      <c r="I11" s="24">
        <v>391734</v>
      </c>
      <c r="J11" s="24">
        <v>8122004</v>
      </c>
      <c r="K11" s="24">
        <v>209401</v>
      </c>
      <c r="L11" s="24">
        <v>299268</v>
      </c>
      <c r="M11" s="24">
        <v>7846952</v>
      </c>
      <c r="N11" s="24">
        <v>8355621</v>
      </c>
      <c r="O11" s="24"/>
      <c r="P11" s="24"/>
      <c r="Q11" s="24"/>
      <c r="R11" s="24"/>
      <c r="S11" s="24"/>
      <c r="T11" s="24"/>
      <c r="U11" s="24"/>
      <c r="V11" s="24"/>
      <c r="W11" s="24">
        <v>16477625</v>
      </c>
      <c r="X11" s="24">
        <v>8835060</v>
      </c>
      <c r="Y11" s="24">
        <v>7642565</v>
      </c>
      <c r="Z11" s="6">
        <v>86.5</v>
      </c>
      <c r="AA11" s="22">
        <v>27488250</v>
      </c>
    </row>
    <row r="12" spans="1:27" ht="13.5">
      <c r="A12" s="5" t="s">
        <v>39</v>
      </c>
      <c r="B12" s="3"/>
      <c r="C12" s="22">
        <v>13753828</v>
      </c>
      <c r="D12" s="22"/>
      <c r="E12" s="23">
        <v>36640601</v>
      </c>
      <c r="F12" s="24">
        <v>36640601</v>
      </c>
      <c r="G12" s="24">
        <v>1772941</v>
      </c>
      <c r="H12" s="24">
        <v>-932072</v>
      </c>
      <c r="I12" s="24">
        <v>2258169</v>
      </c>
      <c r="J12" s="24">
        <v>3099038</v>
      </c>
      <c r="K12" s="24">
        <v>664247</v>
      </c>
      <c r="L12" s="24">
        <v>728650</v>
      </c>
      <c r="M12" s="24">
        <v>770360</v>
      </c>
      <c r="N12" s="24">
        <v>2163257</v>
      </c>
      <c r="O12" s="24"/>
      <c r="P12" s="24"/>
      <c r="Q12" s="24"/>
      <c r="R12" s="24"/>
      <c r="S12" s="24"/>
      <c r="T12" s="24"/>
      <c r="U12" s="24"/>
      <c r="V12" s="24"/>
      <c r="W12" s="24">
        <v>5262295</v>
      </c>
      <c r="X12" s="24">
        <v>14611311</v>
      </c>
      <c r="Y12" s="24">
        <v>-9349016</v>
      </c>
      <c r="Z12" s="6">
        <v>-63.98</v>
      </c>
      <c r="AA12" s="22">
        <v>36640601</v>
      </c>
    </row>
    <row r="13" spans="1:27" ht="13.5">
      <c r="A13" s="5" t="s">
        <v>40</v>
      </c>
      <c r="B13" s="3"/>
      <c r="C13" s="22">
        <v>525909169</v>
      </c>
      <c r="D13" s="22"/>
      <c r="E13" s="23">
        <v>386009460</v>
      </c>
      <c r="F13" s="24">
        <v>386009460</v>
      </c>
      <c r="G13" s="24">
        <v>3840514</v>
      </c>
      <c r="H13" s="24">
        <v>-131101558</v>
      </c>
      <c r="I13" s="24">
        <v>29283924</v>
      </c>
      <c r="J13" s="24">
        <v>-97977120</v>
      </c>
      <c r="K13" s="24">
        <v>84921285</v>
      </c>
      <c r="L13" s="24">
        <v>36636847</v>
      </c>
      <c r="M13" s="24">
        <v>154401710</v>
      </c>
      <c r="N13" s="24">
        <v>275959842</v>
      </c>
      <c r="O13" s="24"/>
      <c r="P13" s="24"/>
      <c r="Q13" s="24"/>
      <c r="R13" s="24"/>
      <c r="S13" s="24"/>
      <c r="T13" s="24"/>
      <c r="U13" s="24"/>
      <c r="V13" s="24"/>
      <c r="W13" s="24">
        <v>177982722</v>
      </c>
      <c r="X13" s="24">
        <v>127496339</v>
      </c>
      <c r="Y13" s="24">
        <v>50486383</v>
      </c>
      <c r="Z13" s="6">
        <v>39.6</v>
      </c>
      <c r="AA13" s="22">
        <v>386009460</v>
      </c>
    </row>
    <row r="14" spans="1:27" ht="13.5">
      <c r="A14" s="5" t="s">
        <v>41</v>
      </c>
      <c r="B14" s="3"/>
      <c r="C14" s="25">
        <v>6974239</v>
      </c>
      <c r="D14" s="25"/>
      <c r="E14" s="26">
        <v>1006330</v>
      </c>
      <c r="F14" s="27">
        <v>1006330</v>
      </c>
      <c r="G14" s="27">
        <v>22769</v>
      </c>
      <c r="H14" s="27">
        <v>3856</v>
      </c>
      <c r="I14" s="27">
        <v>4098</v>
      </c>
      <c r="J14" s="27">
        <v>30723</v>
      </c>
      <c r="K14" s="27">
        <v>4416</v>
      </c>
      <c r="L14" s="27">
        <v>392958</v>
      </c>
      <c r="M14" s="27">
        <v>3799</v>
      </c>
      <c r="N14" s="27">
        <v>401173</v>
      </c>
      <c r="O14" s="27"/>
      <c r="P14" s="27"/>
      <c r="Q14" s="27"/>
      <c r="R14" s="27"/>
      <c r="S14" s="27"/>
      <c r="T14" s="27"/>
      <c r="U14" s="27"/>
      <c r="V14" s="27"/>
      <c r="W14" s="27">
        <v>431896</v>
      </c>
      <c r="X14" s="27">
        <v>50776</v>
      </c>
      <c r="Y14" s="27">
        <v>381120</v>
      </c>
      <c r="Z14" s="7">
        <v>750.59</v>
      </c>
      <c r="AA14" s="25">
        <v>1006330</v>
      </c>
    </row>
    <row r="15" spans="1:27" ht="13.5">
      <c r="A15" s="2" t="s">
        <v>42</v>
      </c>
      <c r="B15" s="8"/>
      <c r="C15" s="19">
        <f aca="true" t="shared" si="2" ref="C15:Y15">SUM(C16:C18)</f>
        <v>768233867</v>
      </c>
      <c r="D15" s="19">
        <f>SUM(D16:D18)</f>
        <v>0</v>
      </c>
      <c r="E15" s="20">
        <f t="shared" si="2"/>
        <v>707209558</v>
      </c>
      <c r="F15" s="21">
        <f t="shared" si="2"/>
        <v>707209558</v>
      </c>
      <c r="G15" s="21">
        <f t="shared" si="2"/>
        <v>61745935</v>
      </c>
      <c r="H15" s="21">
        <f t="shared" si="2"/>
        <v>38305971</v>
      </c>
      <c r="I15" s="21">
        <f t="shared" si="2"/>
        <v>26856624</v>
      </c>
      <c r="J15" s="21">
        <f t="shared" si="2"/>
        <v>126908530</v>
      </c>
      <c r="K15" s="21">
        <f t="shared" si="2"/>
        <v>21360376</v>
      </c>
      <c r="L15" s="21">
        <f t="shared" si="2"/>
        <v>36598852</v>
      </c>
      <c r="M15" s="21">
        <f t="shared" si="2"/>
        <v>79554544</v>
      </c>
      <c r="N15" s="21">
        <f t="shared" si="2"/>
        <v>137513772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264422302</v>
      </c>
      <c r="X15" s="21">
        <f t="shared" si="2"/>
        <v>361551050</v>
      </c>
      <c r="Y15" s="21">
        <f t="shared" si="2"/>
        <v>-97128748</v>
      </c>
      <c r="Z15" s="4">
        <f>+IF(X15&lt;&gt;0,+(Y15/X15)*100,0)</f>
        <v>-26.86446298524095</v>
      </c>
      <c r="AA15" s="19">
        <f>SUM(AA16:AA18)</f>
        <v>707209558</v>
      </c>
    </row>
    <row r="16" spans="1:27" ht="13.5">
      <c r="A16" s="5" t="s">
        <v>43</v>
      </c>
      <c r="B16" s="3"/>
      <c r="C16" s="22">
        <v>214822538</v>
      </c>
      <c r="D16" s="22"/>
      <c r="E16" s="23">
        <v>403800758</v>
      </c>
      <c r="F16" s="24">
        <v>403800758</v>
      </c>
      <c r="G16" s="24">
        <v>8254600</v>
      </c>
      <c r="H16" s="24">
        <v>34813114</v>
      </c>
      <c r="I16" s="24">
        <v>1538123</v>
      </c>
      <c r="J16" s="24">
        <v>44605837</v>
      </c>
      <c r="K16" s="24">
        <v>1405448</v>
      </c>
      <c r="L16" s="24">
        <v>1934305</v>
      </c>
      <c r="M16" s="24">
        <v>66827634</v>
      </c>
      <c r="N16" s="24">
        <v>70167387</v>
      </c>
      <c r="O16" s="24"/>
      <c r="P16" s="24"/>
      <c r="Q16" s="24"/>
      <c r="R16" s="24"/>
      <c r="S16" s="24"/>
      <c r="T16" s="24"/>
      <c r="U16" s="24"/>
      <c r="V16" s="24"/>
      <c r="W16" s="24">
        <v>114773224</v>
      </c>
      <c r="X16" s="24">
        <v>225944672</v>
      </c>
      <c r="Y16" s="24">
        <v>-111171448</v>
      </c>
      <c r="Z16" s="6">
        <v>-49.2</v>
      </c>
      <c r="AA16" s="22">
        <v>403800758</v>
      </c>
    </row>
    <row r="17" spans="1:27" ht="13.5">
      <c r="A17" s="5" t="s">
        <v>44</v>
      </c>
      <c r="B17" s="3"/>
      <c r="C17" s="22">
        <v>544543744</v>
      </c>
      <c r="D17" s="22"/>
      <c r="E17" s="23">
        <v>298200100</v>
      </c>
      <c r="F17" s="24">
        <v>298200100</v>
      </c>
      <c r="G17" s="24">
        <v>53174959</v>
      </c>
      <c r="H17" s="24">
        <v>3203711</v>
      </c>
      <c r="I17" s="24">
        <v>24774820</v>
      </c>
      <c r="J17" s="24">
        <v>81153490</v>
      </c>
      <c r="K17" s="24">
        <v>19676700</v>
      </c>
      <c r="L17" s="24">
        <v>34203625</v>
      </c>
      <c r="M17" s="24">
        <v>12495586</v>
      </c>
      <c r="N17" s="24">
        <v>66375911</v>
      </c>
      <c r="O17" s="24"/>
      <c r="P17" s="24"/>
      <c r="Q17" s="24"/>
      <c r="R17" s="24"/>
      <c r="S17" s="24"/>
      <c r="T17" s="24"/>
      <c r="U17" s="24"/>
      <c r="V17" s="24"/>
      <c r="W17" s="24">
        <v>147529401</v>
      </c>
      <c r="X17" s="24">
        <v>133185414</v>
      </c>
      <c r="Y17" s="24">
        <v>14343987</v>
      </c>
      <c r="Z17" s="6">
        <v>10.77</v>
      </c>
      <c r="AA17" s="22">
        <v>298200100</v>
      </c>
    </row>
    <row r="18" spans="1:27" ht="13.5">
      <c r="A18" s="5" t="s">
        <v>45</v>
      </c>
      <c r="B18" s="3"/>
      <c r="C18" s="22">
        <v>8867585</v>
      </c>
      <c r="D18" s="22"/>
      <c r="E18" s="23">
        <v>5208700</v>
      </c>
      <c r="F18" s="24">
        <v>5208700</v>
      </c>
      <c r="G18" s="24">
        <v>316376</v>
      </c>
      <c r="H18" s="24">
        <v>289146</v>
      </c>
      <c r="I18" s="24">
        <v>543681</v>
      </c>
      <c r="J18" s="24">
        <v>1149203</v>
      </c>
      <c r="K18" s="24">
        <v>278228</v>
      </c>
      <c r="L18" s="24">
        <v>460922</v>
      </c>
      <c r="M18" s="24">
        <v>231324</v>
      </c>
      <c r="N18" s="24">
        <v>970474</v>
      </c>
      <c r="O18" s="24"/>
      <c r="P18" s="24"/>
      <c r="Q18" s="24"/>
      <c r="R18" s="24"/>
      <c r="S18" s="24"/>
      <c r="T18" s="24"/>
      <c r="U18" s="24"/>
      <c r="V18" s="24"/>
      <c r="W18" s="24">
        <v>2119677</v>
      </c>
      <c r="X18" s="24">
        <v>2420964</v>
      </c>
      <c r="Y18" s="24">
        <v>-301287</v>
      </c>
      <c r="Z18" s="6">
        <v>-12.44</v>
      </c>
      <c r="AA18" s="22">
        <v>5208700</v>
      </c>
    </row>
    <row r="19" spans="1:27" ht="13.5">
      <c r="A19" s="2" t="s">
        <v>46</v>
      </c>
      <c r="B19" s="8"/>
      <c r="C19" s="19">
        <f aca="true" t="shared" si="3" ref="C19:Y19">SUM(C20:C23)</f>
        <v>4747746681</v>
      </c>
      <c r="D19" s="19">
        <f>SUM(D20:D23)</f>
        <v>0</v>
      </c>
      <c r="E19" s="20">
        <f t="shared" si="3"/>
        <v>5442304500</v>
      </c>
      <c r="F19" s="21">
        <f t="shared" si="3"/>
        <v>5442304500</v>
      </c>
      <c r="G19" s="21">
        <f t="shared" si="3"/>
        <v>531339475</v>
      </c>
      <c r="H19" s="21">
        <f t="shared" si="3"/>
        <v>264374135</v>
      </c>
      <c r="I19" s="21">
        <f t="shared" si="3"/>
        <v>427795942</v>
      </c>
      <c r="J19" s="21">
        <f t="shared" si="3"/>
        <v>1223509552</v>
      </c>
      <c r="K19" s="21">
        <f t="shared" si="3"/>
        <v>374338275</v>
      </c>
      <c r="L19" s="21">
        <f t="shared" si="3"/>
        <v>413732336</v>
      </c>
      <c r="M19" s="21">
        <f t="shared" si="3"/>
        <v>528207601</v>
      </c>
      <c r="N19" s="21">
        <f t="shared" si="3"/>
        <v>1316278212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2539787764</v>
      </c>
      <c r="X19" s="21">
        <f t="shared" si="3"/>
        <v>2607716777</v>
      </c>
      <c r="Y19" s="21">
        <f t="shared" si="3"/>
        <v>-67929013</v>
      </c>
      <c r="Z19" s="4">
        <f>+IF(X19&lt;&gt;0,+(Y19/X19)*100,0)</f>
        <v>-2.6049229578584714</v>
      </c>
      <c r="AA19" s="19">
        <f>SUM(AA20:AA23)</f>
        <v>5442304500</v>
      </c>
    </row>
    <row r="20" spans="1:27" ht="13.5">
      <c r="A20" s="5" t="s">
        <v>47</v>
      </c>
      <c r="B20" s="3"/>
      <c r="C20" s="22">
        <v>3050169772</v>
      </c>
      <c r="D20" s="22"/>
      <c r="E20" s="23">
        <v>3365130870</v>
      </c>
      <c r="F20" s="24">
        <v>3365130870</v>
      </c>
      <c r="G20" s="24">
        <v>332871396</v>
      </c>
      <c r="H20" s="24">
        <v>140566619</v>
      </c>
      <c r="I20" s="24">
        <v>316319518</v>
      </c>
      <c r="J20" s="24">
        <v>789757533</v>
      </c>
      <c r="K20" s="24">
        <v>232346571</v>
      </c>
      <c r="L20" s="24">
        <v>260378146</v>
      </c>
      <c r="M20" s="24">
        <v>278100616</v>
      </c>
      <c r="N20" s="24">
        <v>770825333</v>
      </c>
      <c r="O20" s="24"/>
      <c r="P20" s="24"/>
      <c r="Q20" s="24"/>
      <c r="R20" s="24"/>
      <c r="S20" s="24"/>
      <c r="T20" s="24"/>
      <c r="U20" s="24"/>
      <c r="V20" s="24"/>
      <c r="W20" s="24">
        <v>1560582866</v>
      </c>
      <c r="X20" s="24">
        <v>1610397407</v>
      </c>
      <c r="Y20" s="24">
        <v>-49814541</v>
      </c>
      <c r="Z20" s="6">
        <v>-3.09</v>
      </c>
      <c r="AA20" s="22">
        <v>3365130870</v>
      </c>
    </row>
    <row r="21" spans="1:27" ht="13.5">
      <c r="A21" s="5" t="s">
        <v>48</v>
      </c>
      <c r="B21" s="3"/>
      <c r="C21" s="22">
        <v>818133970</v>
      </c>
      <c r="D21" s="22"/>
      <c r="E21" s="23">
        <v>883704220</v>
      </c>
      <c r="F21" s="24">
        <v>883704220</v>
      </c>
      <c r="G21" s="24">
        <v>77755265</v>
      </c>
      <c r="H21" s="24">
        <v>53762592</v>
      </c>
      <c r="I21" s="24">
        <v>35184115</v>
      </c>
      <c r="J21" s="24">
        <v>166701972</v>
      </c>
      <c r="K21" s="24">
        <v>72659059</v>
      </c>
      <c r="L21" s="24">
        <v>65195003</v>
      </c>
      <c r="M21" s="24">
        <v>96902842</v>
      </c>
      <c r="N21" s="24">
        <v>234756904</v>
      </c>
      <c r="O21" s="24"/>
      <c r="P21" s="24"/>
      <c r="Q21" s="24"/>
      <c r="R21" s="24"/>
      <c r="S21" s="24"/>
      <c r="T21" s="24"/>
      <c r="U21" s="24"/>
      <c r="V21" s="24"/>
      <c r="W21" s="24">
        <v>401458876</v>
      </c>
      <c r="X21" s="24">
        <v>420459915</v>
      </c>
      <c r="Y21" s="24">
        <v>-19001039</v>
      </c>
      <c r="Z21" s="6">
        <v>-4.52</v>
      </c>
      <c r="AA21" s="22">
        <v>883704220</v>
      </c>
    </row>
    <row r="22" spans="1:27" ht="13.5">
      <c r="A22" s="5" t="s">
        <v>49</v>
      </c>
      <c r="B22" s="3"/>
      <c r="C22" s="25">
        <v>644098570</v>
      </c>
      <c r="D22" s="25"/>
      <c r="E22" s="26">
        <v>881731750</v>
      </c>
      <c r="F22" s="27">
        <v>881731750</v>
      </c>
      <c r="G22" s="27">
        <v>71708694</v>
      </c>
      <c r="H22" s="27">
        <v>49840689</v>
      </c>
      <c r="I22" s="27">
        <v>56517071</v>
      </c>
      <c r="J22" s="27">
        <v>178066454</v>
      </c>
      <c r="K22" s="27">
        <v>48784121</v>
      </c>
      <c r="L22" s="27">
        <v>69259063</v>
      </c>
      <c r="M22" s="27">
        <v>133673221</v>
      </c>
      <c r="N22" s="27">
        <v>251716405</v>
      </c>
      <c r="O22" s="27"/>
      <c r="P22" s="27"/>
      <c r="Q22" s="27"/>
      <c r="R22" s="27"/>
      <c r="S22" s="27"/>
      <c r="T22" s="27"/>
      <c r="U22" s="27"/>
      <c r="V22" s="27"/>
      <c r="W22" s="27">
        <v>429782859</v>
      </c>
      <c r="X22" s="27">
        <v>419327808</v>
      </c>
      <c r="Y22" s="27">
        <v>10455051</v>
      </c>
      <c r="Z22" s="7">
        <v>2.49</v>
      </c>
      <c r="AA22" s="25">
        <v>881731750</v>
      </c>
    </row>
    <row r="23" spans="1:27" ht="13.5">
      <c r="A23" s="5" t="s">
        <v>50</v>
      </c>
      <c r="B23" s="3"/>
      <c r="C23" s="22">
        <v>235344369</v>
      </c>
      <c r="D23" s="22"/>
      <c r="E23" s="23">
        <v>311737660</v>
      </c>
      <c r="F23" s="24">
        <v>311737660</v>
      </c>
      <c r="G23" s="24">
        <v>49004120</v>
      </c>
      <c r="H23" s="24">
        <v>20204235</v>
      </c>
      <c r="I23" s="24">
        <v>19775238</v>
      </c>
      <c r="J23" s="24">
        <v>88983593</v>
      </c>
      <c r="K23" s="24">
        <v>20548524</v>
      </c>
      <c r="L23" s="24">
        <v>18900124</v>
      </c>
      <c r="M23" s="24">
        <v>19530922</v>
      </c>
      <c r="N23" s="24">
        <v>58979570</v>
      </c>
      <c r="O23" s="24"/>
      <c r="P23" s="24"/>
      <c r="Q23" s="24"/>
      <c r="R23" s="24"/>
      <c r="S23" s="24"/>
      <c r="T23" s="24"/>
      <c r="U23" s="24"/>
      <c r="V23" s="24"/>
      <c r="W23" s="24">
        <v>147963163</v>
      </c>
      <c r="X23" s="24">
        <v>157531647</v>
      </c>
      <c r="Y23" s="24">
        <v>-9568484</v>
      </c>
      <c r="Z23" s="6">
        <v>-6.07</v>
      </c>
      <c r="AA23" s="22">
        <v>311737660</v>
      </c>
    </row>
    <row r="24" spans="1:27" ht="13.5">
      <c r="A24" s="2" t="s">
        <v>51</v>
      </c>
      <c r="B24" s="8" t="s">
        <v>52</v>
      </c>
      <c r="C24" s="19">
        <v>16914590</v>
      </c>
      <c r="D24" s="19"/>
      <c r="E24" s="20">
        <v>16730730</v>
      </c>
      <c r="F24" s="21">
        <v>16730730</v>
      </c>
      <c r="G24" s="21"/>
      <c r="H24" s="21"/>
      <c r="I24" s="21"/>
      <c r="J24" s="21"/>
      <c r="K24" s="21">
        <v>19383</v>
      </c>
      <c r="L24" s="21"/>
      <c r="M24" s="21"/>
      <c r="N24" s="21">
        <v>19383</v>
      </c>
      <c r="O24" s="21"/>
      <c r="P24" s="21"/>
      <c r="Q24" s="21"/>
      <c r="R24" s="21"/>
      <c r="S24" s="21"/>
      <c r="T24" s="21"/>
      <c r="U24" s="21"/>
      <c r="V24" s="21"/>
      <c r="W24" s="21">
        <v>19383</v>
      </c>
      <c r="X24" s="21">
        <v>6994859</v>
      </c>
      <c r="Y24" s="21">
        <v>-6975476</v>
      </c>
      <c r="Z24" s="4">
        <v>-99.72</v>
      </c>
      <c r="AA24" s="19">
        <v>16730730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8500962011</v>
      </c>
      <c r="D25" s="40">
        <f>+D5+D9+D15+D19+D24</f>
        <v>0</v>
      </c>
      <c r="E25" s="41">
        <f t="shared" si="4"/>
        <v>8966363199</v>
      </c>
      <c r="F25" s="42">
        <f t="shared" si="4"/>
        <v>8966363199</v>
      </c>
      <c r="G25" s="42">
        <f t="shared" si="4"/>
        <v>919760635</v>
      </c>
      <c r="H25" s="42">
        <f t="shared" si="4"/>
        <v>404737651</v>
      </c>
      <c r="I25" s="42">
        <f t="shared" si="4"/>
        <v>616570091</v>
      </c>
      <c r="J25" s="42">
        <f t="shared" si="4"/>
        <v>1941068377</v>
      </c>
      <c r="K25" s="42">
        <f t="shared" si="4"/>
        <v>652517881</v>
      </c>
      <c r="L25" s="42">
        <f t="shared" si="4"/>
        <v>622338400</v>
      </c>
      <c r="M25" s="42">
        <f t="shared" si="4"/>
        <v>1157230506</v>
      </c>
      <c r="N25" s="42">
        <f t="shared" si="4"/>
        <v>2432086787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4373155164</v>
      </c>
      <c r="X25" s="42">
        <f t="shared" si="4"/>
        <v>4481339898</v>
      </c>
      <c r="Y25" s="42">
        <f t="shared" si="4"/>
        <v>-108184734</v>
      </c>
      <c r="Z25" s="43">
        <f>+IF(X25&lt;&gt;0,+(Y25/X25)*100,0)</f>
        <v>-2.414115788188312</v>
      </c>
      <c r="AA25" s="40">
        <f>+AA5+AA9+AA15+AA19+AA24</f>
        <v>8966363199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701819077</v>
      </c>
      <c r="D28" s="19">
        <f>SUM(D29:D31)</f>
        <v>0</v>
      </c>
      <c r="E28" s="20">
        <f t="shared" si="5"/>
        <v>1214827620</v>
      </c>
      <c r="F28" s="21">
        <f t="shared" si="5"/>
        <v>1214827620</v>
      </c>
      <c r="G28" s="21">
        <f t="shared" si="5"/>
        <v>107578101</v>
      </c>
      <c r="H28" s="21">
        <f t="shared" si="5"/>
        <v>108868280</v>
      </c>
      <c r="I28" s="21">
        <f t="shared" si="5"/>
        <v>93591546</v>
      </c>
      <c r="J28" s="21">
        <f t="shared" si="5"/>
        <v>310037927</v>
      </c>
      <c r="K28" s="21">
        <f t="shared" si="5"/>
        <v>82816672</v>
      </c>
      <c r="L28" s="21">
        <f t="shared" si="5"/>
        <v>115132973</v>
      </c>
      <c r="M28" s="21">
        <f t="shared" si="5"/>
        <v>88722740</v>
      </c>
      <c r="N28" s="21">
        <f t="shared" si="5"/>
        <v>286672385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596710312</v>
      </c>
      <c r="X28" s="21">
        <f t="shared" si="5"/>
        <v>601349775</v>
      </c>
      <c r="Y28" s="21">
        <f t="shared" si="5"/>
        <v>-4639463</v>
      </c>
      <c r="Z28" s="4">
        <f>+IF(X28&lt;&gt;0,+(Y28/X28)*100,0)</f>
        <v>-0.7715082291333691</v>
      </c>
      <c r="AA28" s="19">
        <f>SUM(AA29:AA31)</f>
        <v>1214827620</v>
      </c>
    </row>
    <row r="29" spans="1:27" ht="13.5">
      <c r="A29" s="5" t="s">
        <v>33</v>
      </c>
      <c r="B29" s="3"/>
      <c r="C29" s="22">
        <v>159387018</v>
      </c>
      <c r="D29" s="22"/>
      <c r="E29" s="23">
        <v>199926170</v>
      </c>
      <c r="F29" s="24">
        <v>199926170</v>
      </c>
      <c r="G29" s="24">
        <v>30144918</v>
      </c>
      <c r="H29" s="24">
        <v>17200569</v>
      </c>
      <c r="I29" s="24">
        <v>17940212</v>
      </c>
      <c r="J29" s="24">
        <v>65285699</v>
      </c>
      <c r="K29" s="24">
        <v>19347578</v>
      </c>
      <c r="L29" s="24">
        <v>17357701</v>
      </c>
      <c r="M29" s="24">
        <v>12411102</v>
      </c>
      <c r="N29" s="24">
        <v>49116381</v>
      </c>
      <c r="O29" s="24"/>
      <c r="P29" s="24"/>
      <c r="Q29" s="24"/>
      <c r="R29" s="24"/>
      <c r="S29" s="24"/>
      <c r="T29" s="24"/>
      <c r="U29" s="24"/>
      <c r="V29" s="24"/>
      <c r="W29" s="24">
        <v>114402080</v>
      </c>
      <c r="X29" s="24">
        <v>104440158</v>
      </c>
      <c r="Y29" s="24">
        <v>9961922</v>
      </c>
      <c r="Z29" s="6">
        <v>9.54</v>
      </c>
      <c r="AA29" s="22">
        <v>199926170</v>
      </c>
    </row>
    <row r="30" spans="1:27" ht="13.5">
      <c r="A30" s="5" t="s">
        <v>34</v>
      </c>
      <c r="B30" s="3"/>
      <c r="C30" s="25">
        <v>307541496</v>
      </c>
      <c r="D30" s="25"/>
      <c r="E30" s="26">
        <v>617061140</v>
      </c>
      <c r="F30" s="27">
        <v>617061140</v>
      </c>
      <c r="G30" s="27">
        <v>44373485</v>
      </c>
      <c r="H30" s="27">
        <v>60722185</v>
      </c>
      <c r="I30" s="27">
        <v>38029762</v>
      </c>
      <c r="J30" s="27">
        <v>143125432</v>
      </c>
      <c r="K30" s="27">
        <v>26163065</v>
      </c>
      <c r="L30" s="27">
        <v>60478760</v>
      </c>
      <c r="M30" s="27">
        <v>38632240</v>
      </c>
      <c r="N30" s="27">
        <v>125274065</v>
      </c>
      <c r="O30" s="27"/>
      <c r="P30" s="27"/>
      <c r="Q30" s="27"/>
      <c r="R30" s="27"/>
      <c r="S30" s="27"/>
      <c r="T30" s="27"/>
      <c r="U30" s="27"/>
      <c r="V30" s="27"/>
      <c r="W30" s="27">
        <v>268399497</v>
      </c>
      <c r="X30" s="27">
        <v>292801623</v>
      </c>
      <c r="Y30" s="27">
        <v>-24402126</v>
      </c>
      <c r="Z30" s="7">
        <v>-8.33</v>
      </c>
      <c r="AA30" s="25">
        <v>617061140</v>
      </c>
    </row>
    <row r="31" spans="1:27" ht="13.5">
      <c r="A31" s="5" t="s">
        <v>35</v>
      </c>
      <c r="B31" s="3"/>
      <c r="C31" s="22">
        <v>234890563</v>
      </c>
      <c r="D31" s="22"/>
      <c r="E31" s="23">
        <v>397840310</v>
      </c>
      <c r="F31" s="24">
        <v>397840310</v>
      </c>
      <c r="G31" s="24">
        <v>33059698</v>
      </c>
      <c r="H31" s="24">
        <v>30945526</v>
      </c>
      <c r="I31" s="24">
        <v>37621572</v>
      </c>
      <c r="J31" s="24">
        <v>101626796</v>
      </c>
      <c r="K31" s="24">
        <v>37306029</v>
      </c>
      <c r="L31" s="24">
        <v>37296512</v>
      </c>
      <c r="M31" s="24">
        <v>37679398</v>
      </c>
      <c r="N31" s="24">
        <v>112281939</v>
      </c>
      <c r="O31" s="24"/>
      <c r="P31" s="24"/>
      <c r="Q31" s="24"/>
      <c r="R31" s="24"/>
      <c r="S31" s="24"/>
      <c r="T31" s="24"/>
      <c r="U31" s="24"/>
      <c r="V31" s="24"/>
      <c r="W31" s="24">
        <v>213908735</v>
      </c>
      <c r="X31" s="24">
        <v>204107994</v>
      </c>
      <c r="Y31" s="24">
        <v>9800741</v>
      </c>
      <c r="Z31" s="6">
        <v>4.8</v>
      </c>
      <c r="AA31" s="22">
        <v>397840310</v>
      </c>
    </row>
    <row r="32" spans="1:27" ht="13.5">
      <c r="A32" s="2" t="s">
        <v>36</v>
      </c>
      <c r="B32" s="3"/>
      <c r="C32" s="19">
        <f aca="true" t="shared" si="6" ref="C32:Y32">SUM(C33:C37)</f>
        <v>1309529077</v>
      </c>
      <c r="D32" s="19">
        <f>SUM(D33:D37)</f>
        <v>0</v>
      </c>
      <c r="E32" s="20">
        <f t="shared" si="6"/>
        <v>1387280120</v>
      </c>
      <c r="F32" s="21">
        <f t="shared" si="6"/>
        <v>1387280120</v>
      </c>
      <c r="G32" s="21">
        <f t="shared" si="6"/>
        <v>97849022</v>
      </c>
      <c r="H32" s="21">
        <f t="shared" si="6"/>
        <v>145617351</v>
      </c>
      <c r="I32" s="21">
        <f t="shared" si="6"/>
        <v>160286775</v>
      </c>
      <c r="J32" s="21">
        <f t="shared" si="6"/>
        <v>403753148</v>
      </c>
      <c r="K32" s="21">
        <f t="shared" si="6"/>
        <v>131081552</v>
      </c>
      <c r="L32" s="21">
        <f t="shared" si="6"/>
        <v>161448925</v>
      </c>
      <c r="M32" s="21">
        <f t="shared" si="6"/>
        <v>112641989</v>
      </c>
      <c r="N32" s="21">
        <f t="shared" si="6"/>
        <v>405172466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808925614</v>
      </c>
      <c r="X32" s="21">
        <f t="shared" si="6"/>
        <v>691812130</v>
      </c>
      <c r="Y32" s="21">
        <f t="shared" si="6"/>
        <v>117113484</v>
      </c>
      <c r="Z32" s="4">
        <f>+IF(X32&lt;&gt;0,+(Y32/X32)*100,0)</f>
        <v>16.928509767528936</v>
      </c>
      <c r="AA32" s="19">
        <f>SUM(AA33:AA37)</f>
        <v>1387280120</v>
      </c>
    </row>
    <row r="33" spans="1:27" ht="13.5">
      <c r="A33" s="5" t="s">
        <v>37</v>
      </c>
      <c r="B33" s="3"/>
      <c r="C33" s="22">
        <v>150626002</v>
      </c>
      <c r="D33" s="22"/>
      <c r="E33" s="23">
        <v>174597700</v>
      </c>
      <c r="F33" s="24">
        <v>174597700</v>
      </c>
      <c r="G33" s="24">
        <v>8903822</v>
      </c>
      <c r="H33" s="24">
        <v>9488913</v>
      </c>
      <c r="I33" s="24">
        <v>11825869</v>
      </c>
      <c r="J33" s="24">
        <v>30218604</v>
      </c>
      <c r="K33" s="24">
        <v>10231264</v>
      </c>
      <c r="L33" s="24">
        <v>13364270</v>
      </c>
      <c r="M33" s="24">
        <v>13833883</v>
      </c>
      <c r="N33" s="24">
        <v>37429417</v>
      </c>
      <c r="O33" s="24"/>
      <c r="P33" s="24"/>
      <c r="Q33" s="24"/>
      <c r="R33" s="24"/>
      <c r="S33" s="24"/>
      <c r="T33" s="24"/>
      <c r="U33" s="24"/>
      <c r="V33" s="24"/>
      <c r="W33" s="24">
        <v>67648021</v>
      </c>
      <c r="X33" s="24">
        <v>88266315</v>
      </c>
      <c r="Y33" s="24">
        <v>-20618294</v>
      </c>
      <c r="Z33" s="6">
        <v>-23.36</v>
      </c>
      <c r="AA33" s="22">
        <v>174597700</v>
      </c>
    </row>
    <row r="34" spans="1:27" ht="13.5">
      <c r="A34" s="5" t="s">
        <v>38</v>
      </c>
      <c r="B34" s="3"/>
      <c r="C34" s="22">
        <v>144937771</v>
      </c>
      <c r="D34" s="22"/>
      <c r="E34" s="23">
        <v>181519390</v>
      </c>
      <c r="F34" s="24">
        <v>181519390</v>
      </c>
      <c r="G34" s="24">
        <v>12369714</v>
      </c>
      <c r="H34" s="24">
        <v>8205966</v>
      </c>
      <c r="I34" s="24">
        <v>9035598</v>
      </c>
      <c r="J34" s="24">
        <v>29611278</v>
      </c>
      <c r="K34" s="24">
        <v>9892723</v>
      </c>
      <c r="L34" s="24">
        <v>28903584</v>
      </c>
      <c r="M34" s="24">
        <v>1375853</v>
      </c>
      <c r="N34" s="24">
        <v>40172160</v>
      </c>
      <c r="O34" s="24"/>
      <c r="P34" s="24"/>
      <c r="Q34" s="24"/>
      <c r="R34" s="24"/>
      <c r="S34" s="24"/>
      <c r="T34" s="24"/>
      <c r="U34" s="24"/>
      <c r="V34" s="24"/>
      <c r="W34" s="24">
        <v>69783438</v>
      </c>
      <c r="X34" s="24">
        <v>81858428</v>
      </c>
      <c r="Y34" s="24">
        <v>-12074990</v>
      </c>
      <c r="Z34" s="6">
        <v>-14.75</v>
      </c>
      <c r="AA34" s="22">
        <v>181519390</v>
      </c>
    </row>
    <row r="35" spans="1:27" ht="13.5">
      <c r="A35" s="5" t="s">
        <v>39</v>
      </c>
      <c r="B35" s="3"/>
      <c r="C35" s="22">
        <v>414341193</v>
      </c>
      <c r="D35" s="22"/>
      <c r="E35" s="23">
        <v>424598870</v>
      </c>
      <c r="F35" s="24">
        <v>424598870</v>
      </c>
      <c r="G35" s="24">
        <v>31189278</v>
      </c>
      <c r="H35" s="24">
        <v>26576951</v>
      </c>
      <c r="I35" s="24">
        <v>31400020</v>
      </c>
      <c r="J35" s="24">
        <v>89166249</v>
      </c>
      <c r="K35" s="24">
        <v>31971676</v>
      </c>
      <c r="L35" s="24">
        <v>45157041</v>
      </c>
      <c r="M35" s="24">
        <v>30884524</v>
      </c>
      <c r="N35" s="24">
        <v>108013241</v>
      </c>
      <c r="O35" s="24"/>
      <c r="P35" s="24"/>
      <c r="Q35" s="24"/>
      <c r="R35" s="24"/>
      <c r="S35" s="24"/>
      <c r="T35" s="24"/>
      <c r="U35" s="24"/>
      <c r="V35" s="24"/>
      <c r="W35" s="24">
        <v>197179490</v>
      </c>
      <c r="X35" s="24">
        <v>195898511</v>
      </c>
      <c r="Y35" s="24">
        <v>1280979</v>
      </c>
      <c r="Z35" s="6">
        <v>0.65</v>
      </c>
      <c r="AA35" s="22">
        <v>424598870</v>
      </c>
    </row>
    <row r="36" spans="1:27" ht="13.5">
      <c r="A36" s="5" t="s">
        <v>40</v>
      </c>
      <c r="B36" s="3"/>
      <c r="C36" s="22">
        <v>420622976</v>
      </c>
      <c r="D36" s="22"/>
      <c r="E36" s="23">
        <v>442835040</v>
      </c>
      <c r="F36" s="24">
        <v>442835040</v>
      </c>
      <c r="G36" s="24">
        <v>16930247</v>
      </c>
      <c r="H36" s="24">
        <v>73833411</v>
      </c>
      <c r="I36" s="24">
        <v>77764890</v>
      </c>
      <c r="J36" s="24">
        <v>168528548</v>
      </c>
      <c r="K36" s="24">
        <v>48866898</v>
      </c>
      <c r="L36" s="24">
        <v>40274490</v>
      </c>
      <c r="M36" s="24">
        <v>53355264</v>
      </c>
      <c r="N36" s="24">
        <v>142496652</v>
      </c>
      <c r="O36" s="24"/>
      <c r="P36" s="24"/>
      <c r="Q36" s="24"/>
      <c r="R36" s="24"/>
      <c r="S36" s="24"/>
      <c r="T36" s="24"/>
      <c r="U36" s="24"/>
      <c r="V36" s="24"/>
      <c r="W36" s="24">
        <v>311025200</v>
      </c>
      <c r="X36" s="24">
        <v>234000214</v>
      </c>
      <c r="Y36" s="24">
        <v>77024986</v>
      </c>
      <c r="Z36" s="6">
        <v>32.92</v>
      </c>
      <c r="AA36" s="22">
        <v>442835040</v>
      </c>
    </row>
    <row r="37" spans="1:27" ht="13.5">
      <c r="A37" s="5" t="s">
        <v>41</v>
      </c>
      <c r="B37" s="3"/>
      <c r="C37" s="25">
        <v>179001135</v>
      </c>
      <c r="D37" s="25"/>
      <c r="E37" s="26">
        <v>163729120</v>
      </c>
      <c r="F37" s="27">
        <v>163729120</v>
      </c>
      <c r="G37" s="27">
        <v>28455961</v>
      </c>
      <c r="H37" s="27">
        <v>27512110</v>
      </c>
      <c r="I37" s="27">
        <v>30260398</v>
      </c>
      <c r="J37" s="27">
        <v>86228469</v>
      </c>
      <c r="K37" s="27">
        <v>30118991</v>
      </c>
      <c r="L37" s="27">
        <v>33749540</v>
      </c>
      <c r="M37" s="27">
        <v>13192465</v>
      </c>
      <c r="N37" s="27">
        <v>77060996</v>
      </c>
      <c r="O37" s="27"/>
      <c r="P37" s="27"/>
      <c r="Q37" s="27"/>
      <c r="R37" s="27"/>
      <c r="S37" s="27"/>
      <c r="T37" s="27"/>
      <c r="U37" s="27"/>
      <c r="V37" s="27"/>
      <c r="W37" s="27">
        <v>163289465</v>
      </c>
      <c r="X37" s="27">
        <v>91788662</v>
      </c>
      <c r="Y37" s="27">
        <v>71500803</v>
      </c>
      <c r="Z37" s="7">
        <v>77.9</v>
      </c>
      <c r="AA37" s="25">
        <v>163729120</v>
      </c>
    </row>
    <row r="38" spans="1:27" ht="13.5">
      <c r="A38" s="2" t="s">
        <v>42</v>
      </c>
      <c r="B38" s="8"/>
      <c r="C38" s="19">
        <f aca="true" t="shared" si="7" ref="C38:Y38">SUM(C39:C41)</f>
        <v>1651962163</v>
      </c>
      <c r="D38" s="19">
        <f>SUM(D39:D41)</f>
        <v>0</v>
      </c>
      <c r="E38" s="20">
        <f t="shared" si="7"/>
        <v>1111019679</v>
      </c>
      <c r="F38" s="21">
        <f t="shared" si="7"/>
        <v>1111019679</v>
      </c>
      <c r="G38" s="21">
        <f t="shared" si="7"/>
        <v>75836323</v>
      </c>
      <c r="H38" s="21">
        <f t="shared" si="7"/>
        <v>98206225</v>
      </c>
      <c r="I38" s="21">
        <f t="shared" si="7"/>
        <v>47235795</v>
      </c>
      <c r="J38" s="21">
        <f t="shared" si="7"/>
        <v>221278343</v>
      </c>
      <c r="K38" s="21">
        <f t="shared" si="7"/>
        <v>67695831</v>
      </c>
      <c r="L38" s="21">
        <f t="shared" si="7"/>
        <v>76950210</v>
      </c>
      <c r="M38" s="21">
        <f t="shared" si="7"/>
        <v>88322227</v>
      </c>
      <c r="N38" s="21">
        <f t="shared" si="7"/>
        <v>232968268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454246611</v>
      </c>
      <c r="X38" s="21">
        <f t="shared" si="7"/>
        <v>498264029</v>
      </c>
      <c r="Y38" s="21">
        <f t="shared" si="7"/>
        <v>-44017418</v>
      </c>
      <c r="Z38" s="4">
        <f>+IF(X38&lt;&gt;0,+(Y38/X38)*100,0)</f>
        <v>-8.834155274732867</v>
      </c>
      <c r="AA38" s="19">
        <f>SUM(AA39:AA41)</f>
        <v>1111019679</v>
      </c>
    </row>
    <row r="39" spans="1:27" ht="13.5">
      <c r="A39" s="5" t="s">
        <v>43</v>
      </c>
      <c r="B39" s="3"/>
      <c r="C39" s="22">
        <v>1109957437</v>
      </c>
      <c r="D39" s="22"/>
      <c r="E39" s="23">
        <v>429392179</v>
      </c>
      <c r="F39" s="24">
        <v>429392179</v>
      </c>
      <c r="G39" s="24">
        <v>37982625</v>
      </c>
      <c r="H39" s="24">
        <v>44840358</v>
      </c>
      <c r="I39" s="24">
        <v>17568592</v>
      </c>
      <c r="J39" s="24">
        <v>100391575</v>
      </c>
      <c r="K39" s="24">
        <v>29584220</v>
      </c>
      <c r="L39" s="24">
        <v>31518143</v>
      </c>
      <c r="M39" s="24">
        <v>37614509</v>
      </c>
      <c r="N39" s="24">
        <v>98716872</v>
      </c>
      <c r="O39" s="24"/>
      <c r="P39" s="24"/>
      <c r="Q39" s="24"/>
      <c r="R39" s="24"/>
      <c r="S39" s="24"/>
      <c r="T39" s="24"/>
      <c r="U39" s="24"/>
      <c r="V39" s="24"/>
      <c r="W39" s="24">
        <v>199108447</v>
      </c>
      <c r="X39" s="24">
        <v>200734842</v>
      </c>
      <c r="Y39" s="24">
        <v>-1626395</v>
      </c>
      <c r="Z39" s="6">
        <v>-0.81</v>
      </c>
      <c r="AA39" s="22">
        <v>429392179</v>
      </c>
    </row>
    <row r="40" spans="1:27" ht="13.5">
      <c r="A40" s="5" t="s">
        <v>44</v>
      </c>
      <c r="B40" s="3"/>
      <c r="C40" s="22">
        <v>426893704</v>
      </c>
      <c r="D40" s="22"/>
      <c r="E40" s="23">
        <v>353661630</v>
      </c>
      <c r="F40" s="24">
        <v>353661630</v>
      </c>
      <c r="G40" s="24">
        <v>29402839</v>
      </c>
      <c r="H40" s="24">
        <v>46462252</v>
      </c>
      <c r="I40" s="24">
        <v>19536957</v>
      </c>
      <c r="J40" s="24">
        <v>95402048</v>
      </c>
      <c r="K40" s="24">
        <v>29107456</v>
      </c>
      <c r="L40" s="24">
        <v>31833271</v>
      </c>
      <c r="M40" s="24">
        <v>24753807</v>
      </c>
      <c r="N40" s="24">
        <v>85694534</v>
      </c>
      <c r="O40" s="24"/>
      <c r="P40" s="24"/>
      <c r="Q40" s="24"/>
      <c r="R40" s="24"/>
      <c r="S40" s="24"/>
      <c r="T40" s="24"/>
      <c r="U40" s="24"/>
      <c r="V40" s="24"/>
      <c r="W40" s="24">
        <v>181096582</v>
      </c>
      <c r="X40" s="24">
        <v>141441989</v>
      </c>
      <c r="Y40" s="24">
        <v>39654593</v>
      </c>
      <c r="Z40" s="6">
        <v>28.04</v>
      </c>
      <c r="AA40" s="22">
        <v>353661630</v>
      </c>
    </row>
    <row r="41" spans="1:27" ht="13.5">
      <c r="A41" s="5" t="s">
        <v>45</v>
      </c>
      <c r="B41" s="3"/>
      <c r="C41" s="22">
        <v>115111022</v>
      </c>
      <c r="D41" s="22"/>
      <c r="E41" s="23">
        <v>327965870</v>
      </c>
      <c r="F41" s="24">
        <v>327965870</v>
      </c>
      <c r="G41" s="24">
        <v>8450859</v>
      </c>
      <c r="H41" s="24">
        <v>6903615</v>
      </c>
      <c r="I41" s="24">
        <v>10130246</v>
      </c>
      <c r="J41" s="24">
        <v>25484720</v>
      </c>
      <c r="K41" s="24">
        <v>9004155</v>
      </c>
      <c r="L41" s="24">
        <v>13598796</v>
      </c>
      <c r="M41" s="24">
        <v>25953911</v>
      </c>
      <c r="N41" s="24">
        <v>48556862</v>
      </c>
      <c r="O41" s="24"/>
      <c r="P41" s="24"/>
      <c r="Q41" s="24"/>
      <c r="R41" s="24"/>
      <c r="S41" s="24"/>
      <c r="T41" s="24"/>
      <c r="U41" s="24"/>
      <c r="V41" s="24"/>
      <c r="W41" s="24">
        <v>74041582</v>
      </c>
      <c r="X41" s="24">
        <v>156087198</v>
      </c>
      <c r="Y41" s="24">
        <v>-82045616</v>
      </c>
      <c r="Z41" s="6">
        <v>-52.56</v>
      </c>
      <c r="AA41" s="22">
        <v>327965870</v>
      </c>
    </row>
    <row r="42" spans="1:27" ht="13.5">
      <c r="A42" s="2" t="s">
        <v>46</v>
      </c>
      <c r="B42" s="8"/>
      <c r="C42" s="19">
        <f aca="true" t="shared" si="8" ref="C42:Y42">SUM(C43:C46)</f>
        <v>3700583968</v>
      </c>
      <c r="D42" s="19">
        <f>SUM(D43:D46)</f>
        <v>0</v>
      </c>
      <c r="E42" s="20">
        <f t="shared" si="8"/>
        <v>4557309400</v>
      </c>
      <c r="F42" s="21">
        <f t="shared" si="8"/>
        <v>4557309400</v>
      </c>
      <c r="G42" s="21">
        <f t="shared" si="8"/>
        <v>393752807</v>
      </c>
      <c r="H42" s="21">
        <f t="shared" si="8"/>
        <v>125324965</v>
      </c>
      <c r="I42" s="21">
        <f t="shared" si="8"/>
        <v>407495508</v>
      </c>
      <c r="J42" s="21">
        <f t="shared" si="8"/>
        <v>926573280</v>
      </c>
      <c r="K42" s="21">
        <f t="shared" si="8"/>
        <v>546905202</v>
      </c>
      <c r="L42" s="21">
        <f t="shared" si="8"/>
        <v>358047250</v>
      </c>
      <c r="M42" s="21">
        <f t="shared" si="8"/>
        <v>267301882</v>
      </c>
      <c r="N42" s="21">
        <f t="shared" si="8"/>
        <v>1172254334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2098827614</v>
      </c>
      <c r="X42" s="21">
        <f t="shared" si="8"/>
        <v>2248773327</v>
      </c>
      <c r="Y42" s="21">
        <f t="shared" si="8"/>
        <v>-149945713</v>
      </c>
      <c r="Z42" s="4">
        <f>+IF(X42&lt;&gt;0,+(Y42/X42)*100,0)</f>
        <v>-6.6678891642688</v>
      </c>
      <c r="AA42" s="19">
        <f>SUM(AA43:AA46)</f>
        <v>4557309400</v>
      </c>
    </row>
    <row r="43" spans="1:27" ht="13.5">
      <c r="A43" s="5" t="s">
        <v>47</v>
      </c>
      <c r="B43" s="3"/>
      <c r="C43" s="22">
        <v>2683568499</v>
      </c>
      <c r="D43" s="22"/>
      <c r="E43" s="23">
        <v>3053510350</v>
      </c>
      <c r="F43" s="24">
        <v>3053510350</v>
      </c>
      <c r="G43" s="24">
        <v>300320311</v>
      </c>
      <c r="H43" s="24">
        <v>64824423</v>
      </c>
      <c r="I43" s="24">
        <v>314363589</v>
      </c>
      <c r="J43" s="24">
        <v>679508323</v>
      </c>
      <c r="K43" s="24">
        <v>404597793</v>
      </c>
      <c r="L43" s="24">
        <v>238790164</v>
      </c>
      <c r="M43" s="24">
        <v>171389720</v>
      </c>
      <c r="N43" s="24">
        <v>814777677</v>
      </c>
      <c r="O43" s="24"/>
      <c r="P43" s="24"/>
      <c r="Q43" s="24"/>
      <c r="R43" s="24"/>
      <c r="S43" s="24"/>
      <c r="T43" s="24"/>
      <c r="U43" s="24"/>
      <c r="V43" s="24"/>
      <c r="W43" s="24">
        <v>1494286000</v>
      </c>
      <c r="X43" s="24">
        <v>1553163000</v>
      </c>
      <c r="Y43" s="24">
        <v>-58877000</v>
      </c>
      <c r="Z43" s="6">
        <v>-3.79</v>
      </c>
      <c r="AA43" s="22">
        <v>3053510350</v>
      </c>
    </row>
    <row r="44" spans="1:27" ht="13.5">
      <c r="A44" s="5" t="s">
        <v>48</v>
      </c>
      <c r="B44" s="3"/>
      <c r="C44" s="22">
        <v>448490264</v>
      </c>
      <c r="D44" s="22"/>
      <c r="E44" s="23">
        <v>666970810</v>
      </c>
      <c r="F44" s="24">
        <v>666970810</v>
      </c>
      <c r="G44" s="24">
        <v>44478005</v>
      </c>
      <c r="H44" s="24">
        <v>28447093</v>
      </c>
      <c r="I44" s="24">
        <v>42025611</v>
      </c>
      <c r="J44" s="24">
        <v>114950709</v>
      </c>
      <c r="K44" s="24">
        <v>79106283</v>
      </c>
      <c r="L44" s="24">
        <v>53109961</v>
      </c>
      <c r="M44" s="24">
        <v>38179205</v>
      </c>
      <c r="N44" s="24">
        <v>170395449</v>
      </c>
      <c r="O44" s="24"/>
      <c r="P44" s="24"/>
      <c r="Q44" s="24"/>
      <c r="R44" s="24"/>
      <c r="S44" s="24"/>
      <c r="T44" s="24"/>
      <c r="U44" s="24"/>
      <c r="V44" s="24"/>
      <c r="W44" s="24">
        <v>285346158</v>
      </c>
      <c r="X44" s="24">
        <v>290480180</v>
      </c>
      <c r="Y44" s="24">
        <v>-5134022</v>
      </c>
      <c r="Z44" s="6">
        <v>-1.77</v>
      </c>
      <c r="AA44" s="22">
        <v>666970810</v>
      </c>
    </row>
    <row r="45" spans="1:27" ht="13.5">
      <c r="A45" s="5" t="s">
        <v>49</v>
      </c>
      <c r="B45" s="3"/>
      <c r="C45" s="25">
        <v>375877857</v>
      </c>
      <c r="D45" s="25"/>
      <c r="E45" s="26">
        <v>553414150</v>
      </c>
      <c r="F45" s="27">
        <v>553414150</v>
      </c>
      <c r="G45" s="27">
        <v>30983486</v>
      </c>
      <c r="H45" s="27">
        <v>18174255</v>
      </c>
      <c r="I45" s="27">
        <v>33606170</v>
      </c>
      <c r="J45" s="27">
        <v>82763911</v>
      </c>
      <c r="K45" s="27">
        <v>41061142</v>
      </c>
      <c r="L45" s="27">
        <v>43774034</v>
      </c>
      <c r="M45" s="27">
        <v>37396811</v>
      </c>
      <c r="N45" s="27">
        <v>122231987</v>
      </c>
      <c r="O45" s="27"/>
      <c r="P45" s="27"/>
      <c r="Q45" s="27"/>
      <c r="R45" s="27"/>
      <c r="S45" s="27"/>
      <c r="T45" s="27"/>
      <c r="U45" s="27"/>
      <c r="V45" s="27"/>
      <c r="W45" s="27">
        <v>204995898</v>
      </c>
      <c r="X45" s="27">
        <v>276514519</v>
      </c>
      <c r="Y45" s="27">
        <v>-71518621</v>
      </c>
      <c r="Z45" s="7">
        <v>-25.86</v>
      </c>
      <c r="AA45" s="25">
        <v>553414150</v>
      </c>
    </row>
    <row r="46" spans="1:27" ht="13.5">
      <c r="A46" s="5" t="s">
        <v>50</v>
      </c>
      <c r="B46" s="3"/>
      <c r="C46" s="22">
        <v>192647348</v>
      </c>
      <c r="D46" s="22"/>
      <c r="E46" s="23">
        <v>283414090</v>
      </c>
      <c r="F46" s="24">
        <v>283414090</v>
      </c>
      <c r="G46" s="24">
        <v>17971005</v>
      </c>
      <c r="H46" s="24">
        <v>13879194</v>
      </c>
      <c r="I46" s="24">
        <v>17500138</v>
      </c>
      <c r="J46" s="24">
        <v>49350337</v>
      </c>
      <c r="K46" s="24">
        <v>22139984</v>
      </c>
      <c r="L46" s="24">
        <v>22373091</v>
      </c>
      <c r="M46" s="24">
        <v>20336146</v>
      </c>
      <c r="N46" s="24">
        <v>64849221</v>
      </c>
      <c r="O46" s="24"/>
      <c r="P46" s="24"/>
      <c r="Q46" s="24"/>
      <c r="R46" s="24"/>
      <c r="S46" s="24"/>
      <c r="T46" s="24"/>
      <c r="U46" s="24"/>
      <c r="V46" s="24"/>
      <c r="W46" s="24">
        <v>114199558</v>
      </c>
      <c r="X46" s="24">
        <v>128615628</v>
      </c>
      <c r="Y46" s="24">
        <v>-14416070</v>
      </c>
      <c r="Z46" s="6">
        <v>-11.21</v>
      </c>
      <c r="AA46" s="22">
        <v>283414090</v>
      </c>
    </row>
    <row r="47" spans="1:27" ht="13.5">
      <c r="A47" s="2" t="s">
        <v>51</v>
      </c>
      <c r="B47" s="8" t="s">
        <v>52</v>
      </c>
      <c r="C47" s="19">
        <v>12201745</v>
      </c>
      <c r="D47" s="19"/>
      <c r="E47" s="20">
        <v>35950310</v>
      </c>
      <c r="F47" s="21">
        <v>35950310</v>
      </c>
      <c r="G47" s="21">
        <v>656850</v>
      </c>
      <c r="H47" s="21">
        <v>898064</v>
      </c>
      <c r="I47" s="21">
        <v>1029987</v>
      </c>
      <c r="J47" s="21">
        <v>2584901</v>
      </c>
      <c r="K47" s="21">
        <v>1020030</v>
      </c>
      <c r="L47" s="21">
        <v>963268</v>
      </c>
      <c r="M47" s="21">
        <v>2652335</v>
      </c>
      <c r="N47" s="21">
        <v>4635633</v>
      </c>
      <c r="O47" s="21"/>
      <c r="P47" s="21"/>
      <c r="Q47" s="21"/>
      <c r="R47" s="21"/>
      <c r="S47" s="21"/>
      <c r="T47" s="21"/>
      <c r="U47" s="21"/>
      <c r="V47" s="21"/>
      <c r="W47" s="21">
        <v>7220534</v>
      </c>
      <c r="X47" s="21">
        <v>17971042</v>
      </c>
      <c r="Y47" s="21">
        <v>-10750508</v>
      </c>
      <c r="Z47" s="4">
        <v>-59.82</v>
      </c>
      <c r="AA47" s="19">
        <v>35950310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7376096030</v>
      </c>
      <c r="D48" s="40">
        <f>+D28+D32+D38+D42+D47</f>
        <v>0</v>
      </c>
      <c r="E48" s="41">
        <f t="shared" si="9"/>
        <v>8306387129</v>
      </c>
      <c r="F48" s="42">
        <f t="shared" si="9"/>
        <v>8306387129</v>
      </c>
      <c r="G48" s="42">
        <f t="shared" si="9"/>
        <v>675673103</v>
      </c>
      <c r="H48" s="42">
        <f t="shared" si="9"/>
        <v>478914885</v>
      </c>
      <c r="I48" s="42">
        <f t="shared" si="9"/>
        <v>709639611</v>
      </c>
      <c r="J48" s="42">
        <f t="shared" si="9"/>
        <v>1864227599</v>
      </c>
      <c r="K48" s="42">
        <f t="shared" si="9"/>
        <v>829519287</v>
      </c>
      <c r="L48" s="42">
        <f t="shared" si="9"/>
        <v>712542626</v>
      </c>
      <c r="M48" s="42">
        <f t="shared" si="9"/>
        <v>559641173</v>
      </c>
      <c r="N48" s="42">
        <f t="shared" si="9"/>
        <v>2101703086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3965930685</v>
      </c>
      <c r="X48" s="42">
        <f t="shared" si="9"/>
        <v>4058170303</v>
      </c>
      <c r="Y48" s="42">
        <f t="shared" si="9"/>
        <v>-92239618</v>
      </c>
      <c r="Z48" s="43">
        <f>+IF(X48&lt;&gt;0,+(Y48/X48)*100,0)</f>
        <v>-2.272936104525035</v>
      </c>
      <c r="AA48" s="40">
        <f>+AA28+AA32+AA38+AA42+AA47</f>
        <v>8306387129</v>
      </c>
    </row>
    <row r="49" spans="1:27" ht="13.5">
      <c r="A49" s="14" t="s">
        <v>58</v>
      </c>
      <c r="B49" s="15"/>
      <c r="C49" s="44">
        <f aca="true" t="shared" si="10" ref="C49:Y49">+C25-C48</f>
        <v>1124865981</v>
      </c>
      <c r="D49" s="44">
        <f>+D25-D48</f>
        <v>0</v>
      </c>
      <c r="E49" s="45">
        <f t="shared" si="10"/>
        <v>659976070</v>
      </c>
      <c r="F49" s="46">
        <f t="shared" si="10"/>
        <v>659976070</v>
      </c>
      <c r="G49" s="46">
        <f t="shared" si="10"/>
        <v>244087532</v>
      </c>
      <c r="H49" s="46">
        <f t="shared" si="10"/>
        <v>-74177234</v>
      </c>
      <c r="I49" s="46">
        <f t="shared" si="10"/>
        <v>-93069520</v>
      </c>
      <c r="J49" s="46">
        <f t="shared" si="10"/>
        <v>76840778</v>
      </c>
      <c r="K49" s="46">
        <f t="shared" si="10"/>
        <v>-177001406</v>
      </c>
      <c r="L49" s="46">
        <f t="shared" si="10"/>
        <v>-90204226</v>
      </c>
      <c r="M49" s="46">
        <f t="shared" si="10"/>
        <v>597589333</v>
      </c>
      <c r="N49" s="46">
        <f t="shared" si="10"/>
        <v>330383701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407224479</v>
      </c>
      <c r="X49" s="46">
        <f>IF(F25=F48,0,X25-X48)</f>
        <v>423169595</v>
      </c>
      <c r="Y49" s="46">
        <f t="shared" si="10"/>
        <v>-15945116</v>
      </c>
      <c r="Z49" s="47">
        <f>+IF(X49&lt;&gt;0,+(Y49/X49)*100,0)</f>
        <v>-3.7680202425696487</v>
      </c>
      <c r="AA49" s="44">
        <f>+AA25-AA48</f>
        <v>659976070</v>
      </c>
    </row>
    <row r="50" spans="1:27" ht="13.5">
      <c r="A50" s="16" t="s">
        <v>67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68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69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2347679565</v>
      </c>
      <c r="D5" s="19">
        <f>SUM(D6:D8)</f>
        <v>0</v>
      </c>
      <c r="E5" s="20">
        <f t="shared" si="0"/>
        <v>2974879450</v>
      </c>
      <c r="F5" s="21">
        <f t="shared" si="0"/>
        <v>2974879450</v>
      </c>
      <c r="G5" s="21">
        <f t="shared" si="0"/>
        <v>266419377</v>
      </c>
      <c r="H5" s="21">
        <f t="shared" si="0"/>
        <v>208253548</v>
      </c>
      <c r="I5" s="21">
        <f t="shared" si="0"/>
        <v>112546916</v>
      </c>
      <c r="J5" s="21">
        <f t="shared" si="0"/>
        <v>587219841</v>
      </c>
      <c r="K5" s="21">
        <f t="shared" si="0"/>
        <v>121991905</v>
      </c>
      <c r="L5" s="21">
        <f t="shared" si="0"/>
        <v>119326576</v>
      </c>
      <c r="M5" s="21">
        <f t="shared" si="0"/>
        <v>340855259</v>
      </c>
      <c r="N5" s="21">
        <f t="shared" si="0"/>
        <v>582173740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1169393581</v>
      </c>
      <c r="X5" s="21">
        <f t="shared" si="0"/>
        <v>1487439732</v>
      </c>
      <c r="Y5" s="21">
        <f t="shared" si="0"/>
        <v>-318046151</v>
      </c>
      <c r="Z5" s="4">
        <f>+IF(X5&lt;&gt;0,+(Y5/X5)*100,0)</f>
        <v>-21.382120173188973</v>
      </c>
      <c r="AA5" s="19">
        <f>SUM(AA6:AA8)</f>
        <v>2974879450</v>
      </c>
    </row>
    <row r="6" spans="1:27" ht="13.5">
      <c r="A6" s="5" t="s">
        <v>33</v>
      </c>
      <c r="B6" s="3"/>
      <c r="C6" s="22">
        <v>1367708</v>
      </c>
      <c r="D6" s="22"/>
      <c r="E6" s="23">
        <v>1630411</v>
      </c>
      <c r="F6" s="24">
        <v>1630411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815208</v>
      </c>
      <c r="Y6" s="24">
        <v>-815208</v>
      </c>
      <c r="Z6" s="6">
        <v>-100</v>
      </c>
      <c r="AA6" s="22">
        <v>1630411</v>
      </c>
    </row>
    <row r="7" spans="1:27" ht="13.5">
      <c r="A7" s="5" t="s">
        <v>34</v>
      </c>
      <c r="B7" s="3"/>
      <c r="C7" s="25">
        <v>2343343383</v>
      </c>
      <c r="D7" s="25"/>
      <c r="E7" s="26">
        <v>2924760151</v>
      </c>
      <c r="F7" s="27">
        <v>2924760151</v>
      </c>
      <c r="G7" s="27">
        <v>265571505</v>
      </c>
      <c r="H7" s="27">
        <v>206445145</v>
      </c>
      <c r="I7" s="27">
        <v>111418254</v>
      </c>
      <c r="J7" s="27">
        <v>583434904</v>
      </c>
      <c r="K7" s="27">
        <v>120955931</v>
      </c>
      <c r="L7" s="27">
        <v>117989498</v>
      </c>
      <c r="M7" s="27">
        <v>340046101</v>
      </c>
      <c r="N7" s="27">
        <v>578991530</v>
      </c>
      <c r="O7" s="27"/>
      <c r="P7" s="27"/>
      <c r="Q7" s="27"/>
      <c r="R7" s="27"/>
      <c r="S7" s="27"/>
      <c r="T7" s="27"/>
      <c r="U7" s="27"/>
      <c r="V7" s="27"/>
      <c r="W7" s="27">
        <v>1162426434</v>
      </c>
      <c r="X7" s="27">
        <v>1462380078</v>
      </c>
      <c r="Y7" s="27">
        <v>-299953644</v>
      </c>
      <c r="Z7" s="7">
        <v>-20.51</v>
      </c>
      <c r="AA7" s="25">
        <v>2924760151</v>
      </c>
    </row>
    <row r="8" spans="1:27" ht="13.5">
      <c r="A8" s="5" t="s">
        <v>35</v>
      </c>
      <c r="B8" s="3"/>
      <c r="C8" s="22">
        <v>2968474</v>
      </c>
      <c r="D8" s="22"/>
      <c r="E8" s="23">
        <v>48488888</v>
      </c>
      <c r="F8" s="24">
        <v>48488888</v>
      </c>
      <c r="G8" s="24">
        <v>847872</v>
      </c>
      <c r="H8" s="24">
        <v>1808403</v>
      </c>
      <c r="I8" s="24">
        <v>1128662</v>
      </c>
      <c r="J8" s="24">
        <v>3784937</v>
      </c>
      <c r="K8" s="24">
        <v>1035974</v>
      </c>
      <c r="L8" s="24">
        <v>1337078</v>
      </c>
      <c r="M8" s="24">
        <v>809158</v>
      </c>
      <c r="N8" s="24">
        <v>3182210</v>
      </c>
      <c r="O8" s="24"/>
      <c r="P8" s="24"/>
      <c r="Q8" s="24"/>
      <c r="R8" s="24"/>
      <c r="S8" s="24"/>
      <c r="T8" s="24"/>
      <c r="U8" s="24"/>
      <c r="V8" s="24"/>
      <c r="W8" s="24">
        <v>6967147</v>
      </c>
      <c r="X8" s="24">
        <v>24244446</v>
      </c>
      <c r="Y8" s="24">
        <v>-17277299</v>
      </c>
      <c r="Z8" s="6">
        <v>-71.26</v>
      </c>
      <c r="AA8" s="22">
        <v>48488888</v>
      </c>
    </row>
    <row r="9" spans="1:27" ht="13.5">
      <c r="A9" s="2" t="s">
        <v>36</v>
      </c>
      <c r="B9" s="3"/>
      <c r="C9" s="19">
        <f aca="true" t="shared" si="1" ref="C9:Y9">SUM(C10:C14)</f>
        <v>93945676</v>
      </c>
      <c r="D9" s="19">
        <f>SUM(D10:D14)</f>
        <v>0</v>
      </c>
      <c r="E9" s="20">
        <f t="shared" si="1"/>
        <v>44898292</v>
      </c>
      <c r="F9" s="21">
        <f t="shared" si="1"/>
        <v>44898292</v>
      </c>
      <c r="G9" s="21">
        <f t="shared" si="1"/>
        <v>2243202</v>
      </c>
      <c r="H9" s="21">
        <f t="shared" si="1"/>
        <v>1127309</v>
      </c>
      <c r="I9" s="21">
        <f t="shared" si="1"/>
        <v>2729426</v>
      </c>
      <c r="J9" s="21">
        <f t="shared" si="1"/>
        <v>6099937</v>
      </c>
      <c r="K9" s="21">
        <f t="shared" si="1"/>
        <v>1602004</v>
      </c>
      <c r="L9" s="21">
        <f t="shared" si="1"/>
        <v>1883091</v>
      </c>
      <c r="M9" s="21">
        <f t="shared" si="1"/>
        <v>1649671</v>
      </c>
      <c r="N9" s="21">
        <f t="shared" si="1"/>
        <v>5134766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11234703</v>
      </c>
      <c r="X9" s="21">
        <f t="shared" si="1"/>
        <v>22449144</v>
      </c>
      <c r="Y9" s="21">
        <f t="shared" si="1"/>
        <v>-11214441</v>
      </c>
      <c r="Z9" s="4">
        <f>+IF(X9&lt;&gt;0,+(Y9/X9)*100,0)</f>
        <v>-49.95487133050596</v>
      </c>
      <c r="AA9" s="19">
        <f>SUM(AA10:AA14)</f>
        <v>44898292</v>
      </c>
    </row>
    <row r="10" spans="1:27" ht="13.5">
      <c r="A10" s="5" t="s">
        <v>37</v>
      </c>
      <c r="B10" s="3"/>
      <c r="C10" s="22">
        <v>4882276</v>
      </c>
      <c r="D10" s="22"/>
      <c r="E10" s="23">
        <v>5431157</v>
      </c>
      <c r="F10" s="24">
        <v>5431157</v>
      </c>
      <c r="G10" s="24">
        <v>564553</v>
      </c>
      <c r="H10" s="24">
        <v>436816</v>
      </c>
      <c r="I10" s="24">
        <v>633328</v>
      </c>
      <c r="J10" s="24">
        <v>1634697</v>
      </c>
      <c r="K10" s="24">
        <v>507531</v>
      </c>
      <c r="L10" s="24">
        <v>434534</v>
      </c>
      <c r="M10" s="24">
        <v>538575</v>
      </c>
      <c r="N10" s="24">
        <v>1480640</v>
      </c>
      <c r="O10" s="24"/>
      <c r="P10" s="24"/>
      <c r="Q10" s="24"/>
      <c r="R10" s="24"/>
      <c r="S10" s="24"/>
      <c r="T10" s="24"/>
      <c r="U10" s="24"/>
      <c r="V10" s="24"/>
      <c r="W10" s="24">
        <v>3115337</v>
      </c>
      <c r="X10" s="24">
        <v>2715576</v>
      </c>
      <c r="Y10" s="24">
        <v>399761</v>
      </c>
      <c r="Z10" s="6">
        <v>14.72</v>
      </c>
      <c r="AA10" s="22">
        <v>5431157</v>
      </c>
    </row>
    <row r="11" spans="1:27" ht="13.5">
      <c r="A11" s="5" t="s">
        <v>38</v>
      </c>
      <c r="B11" s="3"/>
      <c r="C11" s="22">
        <v>1694295</v>
      </c>
      <c r="D11" s="22"/>
      <c r="E11" s="23">
        <v>1907948</v>
      </c>
      <c r="F11" s="24">
        <v>1907948</v>
      </c>
      <c r="G11" s="24">
        <v>88216</v>
      </c>
      <c r="H11" s="24">
        <v>87189</v>
      </c>
      <c r="I11" s="24">
        <v>139898</v>
      </c>
      <c r="J11" s="24">
        <v>315303</v>
      </c>
      <c r="K11" s="24">
        <v>154653</v>
      </c>
      <c r="L11" s="24">
        <v>-43183</v>
      </c>
      <c r="M11" s="24">
        <v>264990</v>
      </c>
      <c r="N11" s="24">
        <v>376460</v>
      </c>
      <c r="O11" s="24"/>
      <c r="P11" s="24"/>
      <c r="Q11" s="24"/>
      <c r="R11" s="24"/>
      <c r="S11" s="24"/>
      <c r="T11" s="24"/>
      <c r="U11" s="24"/>
      <c r="V11" s="24"/>
      <c r="W11" s="24">
        <v>691763</v>
      </c>
      <c r="X11" s="24">
        <v>953976</v>
      </c>
      <c r="Y11" s="24">
        <v>-262213</v>
      </c>
      <c r="Z11" s="6">
        <v>-27.49</v>
      </c>
      <c r="AA11" s="22">
        <v>1907948</v>
      </c>
    </row>
    <row r="12" spans="1:27" ht="13.5">
      <c r="A12" s="5" t="s">
        <v>39</v>
      </c>
      <c r="B12" s="3"/>
      <c r="C12" s="22">
        <v>78750554</v>
      </c>
      <c r="D12" s="22"/>
      <c r="E12" s="23">
        <v>21678540</v>
      </c>
      <c r="F12" s="24">
        <v>21678540</v>
      </c>
      <c r="G12" s="24">
        <v>1047064</v>
      </c>
      <c r="H12" s="24">
        <v>608272</v>
      </c>
      <c r="I12" s="24">
        <v>878071</v>
      </c>
      <c r="J12" s="24">
        <v>2533407</v>
      </c>
      <c r="K12" s="24">
        <v>471940</v>
      </c>
      <c r="L12" s="24">
        <v>901077</v>
      </c>
      <c r="M12" s="24">
        <v>316466</v>
      </c>
      <c r="N12" s="24">
        <v>1689483</v>
      </c>
      <c r="O12" s="24"/>
      <c r="P12" s="24"/>
      <c r="Q12" s="24"/>
      <c r="R12" s="24"/>
      <c r="S12" s="24"/>
      <c r="T12" s="24"/>
      <c r="U12" s="24"/>
      <c r="V12" s="24"/>
      <c r="W12" s="24">
        <v>4222890</v>
      </c>
      <c r="X12" s="24">
        <v>10839270</v>
      </c>
      <c r="Y12" s="24">
        <v>-6616380</v>
      </c>
      <c r="Z12" s="6">
        <v>-61.04</v>
      </c>
      <c r="AA12" s="22">
        <v>21678540</v>
      </c>
    </row>
    <row r="13" spans="1:27" ht="13.5">
      <c r="A13" s="5" t="s">
        <v>40</v>
      </c>
      <c r="B13" s="3"/>
      <c r="C13" s="22">
        <v>8614020</v>
      </c>
      <c r="D13" s="22"/>
      <c r="E13" s="23">
        <v>15538476</v>
      </c>
      <c r="F13" s="24">
        <v>15538476</v>
      </c>
      <c r="G13" s="24">
        <v>542492</v>
      </c>
      <c r="H13" s="24">
        <v>-5163</v>
      </c>
      <c r="I13" s="24">
        <v>1078129</v>
      </c>
      <c r="J13" s="24">
        <v>1615458</v>
      </c>
      <c r="K13" s="24">
        <v>466985</v>
      </c>
      <c r="L13" s="24">
        <v>589343</v>
      </c>
      <c r="M13" s="24">
        <v>529640</v>
      </c>
      <c r="N13" s="24">
        <v>1585968</v>
      </c>
      <c r="O13" s="24"/>
      <c r="P13" s="24"/>
      <c r="Q13" s="24"/>
      <c r="R13" s="24"/>
      <c r="S13" s="24"/>
      <c r="T13" s="24"/>
      <c r="U13" s="24"/>
      <c r="V13" s="24"/>
      <c r="W13" s="24">
        <v>3201426</v>
      </c>
      <c r="X13" s="24">
        <v>7769238</v>
      </c>
      <c r="Y13" s="24">
        <v>-4567812</v>
      </c>
      <c r="Z13" s="6">
        <v>-58.79</v>
      </c>
      <c r="AA13" s="22">
        <v>15538476</v>
      </c>
    </row>
    <row r="14" spans="1:27" ht="13.5">
      <c r="A14" s="5" t="s">
        <v>41</v>
      </c>
      <c r="B14" s="3"/>
      <c r="C14" s="25">
        <v>4531</v>
      </c>
      <c r="D14" s="25"/>
      <c r="E14" s="26">
        <v>342171</v>
      </c>
      <c r="F14" s="27">
        <v>342171</v>
      </c>
      <c r="G14" s="27">
        <v>877</v>
      </c>
      <c r="H14" s="27">
        <v>195</v>
      </c>
      <c r="I14" s="27"/>
      <c r="J14" s="27">
        <v>1072</v>
      </c>
      <c r="K14" s="27">
        <v>895</v>
      </c>
      <c r="L14" s="27">
        <v>1320</v>
      </c>
      <c r="M14" s="27"/>
      <c r="N14" s="27">
        <v>2215</v>
      </c>
      <c r="O14" s="27"/>
      <c r="P14" s="27"/>
      <c r="Q14" s="27"/>
      <c r="R14" s="27"/>
      <c r="S14" s="27"/>
      <c r="T14" s="27"/>
      <c r="U14" s="27"/>
      <c r="V14" s="27"/>
      <c r="W14" s="27">
        <v>3287</v>
      </c>
      <c r="X14" s="27">
        <v>171084</v>
      </c>
      <c r="Y14" s="27">
        <v>-167797</v>
      </c>
      <c r="Z14" s="7">
        <v>-98.08</v>
      </c>
      <c r="AA14" s="25">
        <v>342171</v>
      </c>
    </row>
    <row r="15" spans="1:27" ht="13.5">
      <c r="A15" s="2" t="s">
        <v>42</v>
      </c>
      <c r="B15" s="8"/>
      <c r="C15" s="19">
        <f aca="true" t="shared" si="2" ref="C15:Y15">SUM(C16:C18)</f>
        <v>6912343</v>
      </c>
      <c r="D15" s="19">
        <f>SUM(D16:D18)</f>
        <v>0</v>
      </c>
      <c r="E15" s="20">
        <f t="shared" si="2"/>
        <v>9043498</v>
      </c>
      <c r="F15" s="21">
        <f t="shared" si="2"/>
        <v>9043498</v>
      </c>
      <c r="G15" s="21">
        <f t="shared" si="2"/>
        <v>549066</v>
      </c>
      <c r="H15" s="21">
        <f t="shared" si="2"/>
        <v>791631</v>
      </c>
      <c r="I15" s="21">
        <f t="shared" si="2"/>
        <v>699307</v>
      </c>
      <c r="J15" s="21">
        <f t="shared" si="2"/>
        <v>2040004</v>
      </c>
      <c r="K15" s="21">
        <f t="shared" si="2"/>
        <v>712733</v>
      </c>
      <c r="L15" s="21">
        <f t="shared" si="2"/>
        <v>466844</v>
      </c>
      <c r="M15" s="21">
        <f t="shared" si="2"/>
        <v>369520</v>
      </c>
      <c r="N15" s="21">
        <f t="shared" si="2"/>
        <v>1549097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3589101</v>
      </c>
      <c r="X15" s="21">
        <f t="shared" si="2"/>
        <v>4521750</v>
      </c>
      <c r="Y15" s="21">
        <f t="shared" si="2"/>
        <v>-932649</v>
      </c>
      <c r="Z15" s="4">
        <f>+IF(X15&lt;&gt;0,+(Y15/X15)*100,0)</f>
        <v>-20.62584176480345</v>
      </c>
      <c r="AA15" s="19">
        <f>SUM(AA16:AA18)</f>
        <v>9043498</v>
      </c>
    </row>
    <row r="16" spans="1:27" ht="13.5">
      <c r="A16" s="5" t="s">
        <v>43</v>
      </c>
      <c r="B16" s="3"/>
      <c r="C16" s="22">
        <v>5842598</v>
      </c>
      <c r="D16" s="22"/>
      <c r="E16" s="23">
        <v>6523452</v>
      </c>
      <c r="F16" s="24">
        <v>6523452</v>
      </c>
      <c r="G16" s="24">
        <v>445574</v>
      </c>
      <c r="H16" s="24">
        <v>678458</v>
      </c>
      <c r="I16" s="24">
        <v>582590</v>
      </c>
      <c r="J16" s="24">
        <v>1706622</v>
      </c>
      <c r="K16" s="24">
        <v>604422</v>
      </c>
      <c r="L16" s="24">
        <v>326725</v>
      </c>
      <c r="M16" s="24">
        <v>316040</v>
      </c>
      <c r="N16" s="24">
        <v>1247187</v>
      </c>
      <c r="O16" s="24"/>
      <c r="P16" s="24"/>
      <c r="Q16" s="24"/>
      <c r="R16" s="24"/>
      <c r="S16" s="24"/>
      <c r="T16" s="24"/>
      <c r="U16" s="24"/>
      <c r="V16" s="24"/>
      <c r="W16" s="24">
        <v>2953809</v>
      </c>
      <c r="X16" s="24">
        <v>3261726</v>
      </c>
      <c r="Y16" s="24">
        <v>-307917</v>
      </c>
      <c r="Z16" s="6">
        <v>-9.44</v>
      </c>
      <c r="AA16" s="22">
        <v>6523452</v>
      </c>
    </row>
    <row r="17" spans="1:27" ht="13.5">
      <c r="A17" s="5" t="s">
        <v>44</v>
      </c>
      <c r="B17" s="3"/>
      <c r="C17" s="22">
        <v>955651</v>
      </c>
      <c r="D17" s="22"/>
      <c r="E17" s="23">
        <v>2300516</v>
      </c>
      <c r="F17" s="24">
        <v>2300516</v>
      </c>
      <c r="G17" s="24">
        <v>89168</v>
      </c>
      <c r="H17" s="24">
        <v>107974</v>
      </c>
      <c r="I17" s="24">
        <v>95343</v>
      </c>
      <c r="J17" s="24">
        <v>292485</v>
      </c>
      <c r="K17" s="24">
        <v>83822</v>
      </c>
      <c r="L17" s="24">
        <v>132473</v>
      </c>
      <c r="M17" s="24">
        <v>49009</v>
      </c>
      <c r="N17" s="24">
        <v>265304</v>
      </c>
      <c r="O17" s="24"/>
      <c r="P17" s="24"/>
      <c r="Q17" s="24"/>
      <c r="R17" s="24"/>
      <c r="S17" s="24"/>
      <c r="T17" s="24"/>
      <c r="U17" s="24"/>
      <c r="V17" s="24"/>
      <c r="W17" s="24">
        <v>557789</v>
      </c>
      <c r="X17" s="24">
        <v>1150260</v>
      </c>
      <c r="Y17" s="24">
        <v>-592471</v>
      </c>
      <c r="Z17" s="6">
        <v>-51.51</v>
      </c>
      <c r="AA17" s="22">
        <v>2300516</v>
      </c>
    </row>
    <row r="18" spans="1:27" ht="13.5">
      <c r="A18" s="5" t="s">
        <v>45</v>
      </c>
      <c r="B18" s="3"/>
      <c r="C18" s="22">
        <v>114094</v>
      </c>
      <c r="D18" s="22"/>
      <c r="E18" s="23">
        <v>219530</v>
      </c>
      <c r="F18" s="24">
        <v>219530</v>
      </c>
      <c r="G18" s="24">
        <v>14324</v>
      </c>
      <c r="H18" s="24">
        <v>5199</v>
      </c>
      <c r="I18" s="24">
        <v>21374</v>
      </c>
      <c r="J18" s="24">
        <v>40897</v>
      </c>
      <c r="K18" s="24">
        <v>24489</v>
      </c>
      <c r="L18" s="24">
        <v>7646</v>
      </c>
      <c r="M18" s="24">
        <v>4471</v>
      </c>
      <c r="N18" s="24">
        <v>36606</v>
      </c>
      <c r="O18" s="24"/>
      <c r="P18" s="24"/>
      <c r="Q18" s="24"/>
      <c r="R18" s="24"/>
      <c r="S18" s="24"/>
      <c r="T18" s="24"/>
      <c r="U18" s="24"/>
      <c r="V18" s="24"/>
      <c r="W18" s="24">
        <v>77503</v>
      </c>
      <c r="X18" s="24">
        <v>109764</v>
      </c>
      <c r="Y18" s="24">
        <v>-32261</v>
      </c>
      <c r="Z18" s="6">
        <v>-29.39</v>
      </c>
      <c r="AA18" s="22">
        <v>219530</v>
      </c>
    </row>
    <row r="19" spans="1:27" ht="13.5">
      <c r="A19" s="2" t="s">
        <v>46</v>
      </c>
      <c r="B19" s="8"/>
      <c r="C19" s="19">
        <f aca="true" t="shared" si="3" ref="C19:Y19">SUM(C20:C23)</f>
        <v>3251766936</v>
      </c>
      <c r="D19" s="19">
        <f>SUM(D20:D23)</f>
        <v>0</v>
      </c>
      <c r="E19" s="20">
        <f t="shared" si="3"/>
        <v>4019561607</v>
      </c>
      <c r="F19" s="21">
        <f t="shared" si="3"/>
        <v>4019561607</v>
      </c>
      <c r="G19" s="21">
        <f t="shared" si="3"/>
        <v>391642662</v>
      </c>
      <c r="H19" s="21">
        <f t="shared" si="3"/>
        <v>317545381</v>
      </c>
      <c r="I19" s="21">
        <f t="shared" si="3"/>
        <v>275170547</v>
      </c>
      <c r="J19" s="21">
        <f t="shared" si="3"/>
        <v>984358590</v>
      </c>
      <c r="K19" s="21">
        <f t="shared" si="3"/>
        <v>253172650</v>
      </c>
      <c r="L19" s="21">
        <f t="shared" si="3"/>
        <v>271287698</v>
      </c>
      <c r="M19" s="21">
        <f t="shared" si="3"/>
        <v>320630879</v>
      </c>
      <c r="N19" s="21">
        <f t="shared" si="3"/>
        <v>845091227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1829449817</v>
      </c>
      <c r="X19" s="21">
        <f t="shared" si="3"/>
        <v>2009780802</v>
      </c>
      <c r="Y19" s="21">
        <f t="shared" si="3"/>
        <v>-180330985</v>
      </c>
      <c r="Z19" s="4">
        <f>+IF(X19&lt;&gt;0,+(Y19/X19)*100,0)</f>
        <v>-8.972669299087075</v>
      </c>
      <c r="AA19" s="19">
        <f>SUM(AA20:AA23)</f>
        <v>4019561607</v>
      </c>
    </row>
    <row r="20" spans="1:27" ht="13.5">
      <c r="A20" s="5" t="s">
        <v>47</v>
      </c>
      <c r="B20" s="3"/>
      <c r="C20" s="22">
        <v>2070556026</v>
      </c>
      <c r="D20" s="22"/>
      <c r="E20" s="23">
        <v>2704184711</v>
      </c>
      <c r="F20" s="24">
        <v>2704184711</v>
      </c>
      <c r="G20" s="24">
        <v>227700256</v>
      </c>
      <c r="H20" s="24">
        <v>239081647</v>
      </c>
      <c r="I20" s="24">
        <v>199462539</v>
      </c>
      <c r="J20" s="24">
        <v>666244442</v>
      </c>
      <c r="K20" s="24">
        <v>147097411</v>
      </c>
      <c r="L20" s="24">
        <v>167016627</v>
      </c>
      <c r="M20" s="24">
        <v>156747331</v>
      </c>
      <c r="N20" s="24">
        <v>470861369</v>
      </c>
      <c r="O20" s="24"/>
      <c r="P20" s="24"/>
      <c r="Q20" s="24"/>
      <c r="R20" s="24"/>
      <c r="S20" s="24"/>
      <c r="T20" s="24"/>
      <c r="U20" s="24"/>
      <c r="V20" s="24"/>
      <c r="W20" s="24">
        <v>1137105811</v>
      </c>
      <c r="X20" s="24">
        <v>1352092356</v>
      </c>
      <c r="Y20" s="24">
        <v>-214986545</v>
      </c>
      <c r="Z20" s="6">
        <v>-15.9</v>
      </c>
      <c r="AA20" s="22">
        <v>2704184711</v>
      </c>
    </row>
    <row r="21" spans="1:27" ht="13.5">
      <c r="A21" s="5" t="s">
        <v>48</v>
      </c>
      <c r="B21" s="3"/>
      <c r="C21" s="22">
        <v>692278757</v>
      </c>
      <c r="D21" s="22"/>
      <c r="E21" s="23">
        <v>756655972</v>
      </c>
      <c r="F21" s="24">
        <v>756655972</v>
      </c>
      <c r="G21" s="24">
        <v>75759443</v>
      </c>
      <c r="H21" s="24">
        <v>53691751</v>
      </c>
      <c r="I21" s="24">
        <v>51556339</v>
      </c>
      <c r="J21" s="24">
        <v>181007533</v>
      </c>
      <c r="K21" s="24">
        <v>83543543</v>
      </c>
      <c r="L21" s="24">
        <v>81280631</v>
      </c>
      <c r="M21" s="24">
        <v>82515314</v>
      </c>
      <c r="N21" s="24">
        <v>247339488</v>
      </c>
      <c r="O21" s="24"/>
      <c r="P21" s="24"/>
      <c r="Q21" s="24"/>
      <c r="R21" s="24"/>
      <c r="S21" s="24"/>
      <c r="T21" s="24"/>
      <c r="U21" s="24"/>
      <c r="V21" s="24"/>
      <c r="W21" s="24">
        <v>428347021</v>
      </c>
      <c r="X21" s="24">
        <v>378327984</v>
      </c>
      <c r="Y21" s="24">
        <v>50019037</v>
      </c>
      <c r="Z21" s="6">
        <v>13.22</v>
      </c>
      <c r="AA21" s="22">
        <v>756655972</v>
      </c>
    </row>
    <row r="22" spans="1:27" ht="13.5">
      <c r="A22" s="5" t="s">
        <v>49</v>
      </c>
      <c r="B22" s="3"/>
      <c r="C22" s="25">
        <v>273968569</v>
      </c>
      <c r="D22" s="25"/>
      <c r="E22" s="26">
        <v>310788521</v>
      </c>
      <c r="F22" s="27">
        <v>310788521</v>
      </c>
      <c r="G22" s="27">
        <v>44862668</v>
      </c>
      <c r="H22" s="27">
        <v>18246021</v>
      </c>
      <c r="I22" s="27">
        <v>17641954</v>
      </c>
      <c r="J22" s="27">
        <v>80750643</v>
      </c>
      <c r="K22" s="27">
        <v>17724480</v>
      </c>
      <c r="L22" s="27">
        <v>18278264</v>
      </c>
      <c r="M22" s="27">
        <v>39318919</v>
      </c>
      <c r="N22" s="27">
        <v>75321663</v>
      </c>
      <c r="O22" s="27"/>
      <c r="P22" s="27"/>
      <c r="Q22" s="27"/>
      <c r="R22" s="27"/>
      <c r="S22" s="27"/>
      <c r="T22" s="27"/>
      <c r="U22" s="27"/>
      <c r="V22" s="27"/>
      <c r="W22" s="27">
        <v>156072306</v>
      </c>
      <c r="X22" s="27">
        <v>155394258</v>
      </c>
      <c r="Y22" s="27">
        <v>678048</v>
      </c>
      <c r="Z22" s="7">
        <v>0.44</v>
      </c>
      <c r="AA22" s="25">
        <v>310788521</v>
      </c>
    </row>
    <row r="23" spans="1:27" ht="13.5">
      <c r="A23" s="5" t="s">
        <v>50</v>
      </c>
      <c r="B23" s="3"/>
      <c r="C23" s="22">
        <v>214963584</v>
      </c>
      <c r="D23" s="22"/>
      <c r="E23" s="23">
        <v>247932403</v>
      </c>
      <c r="F23" s="24">
        <v>247932403</v>
      </c>
      <c r="G23" s="24">
        <v>43320295</v>
      </c>
      <c r="H23" s="24">
        <v>6525962</v>
      </c>
      <c r="I23" s="24">
        <v>6509715</v>
      </c>
      <c r="J23" s="24">
        <v>56355972</v>
      </c>
      <c r="K23" s="24">
        <v>4807216</v>
      </c>
      <c r="L23" s="24">
        <v>4712176</v>
      </c>
      <c r="M23" s="24">
        <v>42049315</v>
      </c>
      <c r="N23" s="24">
        <v>51568707</v>
      </c>
      <c r="O23" s="24"/>
      <c r="P23" s="24"/>
      <c r="Q23" s="24"/>
      <c r="R23" s="24"/>
      <c r="S23" s="24"/>
      <c r="T23" s="24"/>
      <c r="U23" s="24"/>
      <c r="V23" s="24"/>
      <c r="W23" s="24">
        <v>107924679</v>
      </c>
      <c r="X23" s="24">
        <v>123966204</v>
      </c>
      <c r="Y23" s="24">
        <v>-16041525</v>
      </c>
      <c r="Z23" s="6">
        <v>-12.94</v>
      </c>
      <c r="AA23" s="22">
        <v>247932403</v>
      </c>
    </row>
    <row r="24" spans="1:27" ht="13.5">
      <c r="A24" s="2" t="s">
        <v>51</v>
      </c>
      <c r="B24" s="8" t="s">
        <v>52</v>
      </c>
      <c r="C24" s="19">
        <v>30027092</v>
      </c>
      <c r="D24" s="19"/>
      <c r="E24" s="20">
        <v>20844241</v>
      </c>
      <c r="F24" s="21">
        <v>20844241</v>
      </c>
      <c r="G24" s="21">
        <v>35067</v>
      </c>
      <c r="H24" s="21">
        <v>3310547</v>
      </c>
      <c r="I24" s="21">
        <v>1920443</v>
      </c>
      <c r="J24" s="21">
        <v>5266057</v>
      </c>
      <c r="K24" s="21">
        <v>2011506</v>
      </c>
      <c r="L24" s="21">
        <v>1823585</v>
      </c>
      <c r="M24" s="21">
        <v>1923588</v>
      </c>
      <c r="N24" s="21">
        <v>5758679</v>
      </c>
      <c r="O24" s="21"/>
      <c r="P24" s="21"/>
      <c r="Q24" s="21"/>
      <c r="R24" s="21"/>
      <c r="S24" s="21"/>
      <c r="T24" s="21"/>
      <c r="U24" s="21"/>
      <c r="V24" s="21"/>
      <c r="W24" s="21">
        <v>11024736</v>
      </c>
      <c r="X24" s="21">
        <v>10422120</v>
      </c>
      <c r="Y24" s="21">
        <v>602616</v>
      </c>
      <c r="Z24" s="4">
        <v>5.78</v>
      </c>
      <c r="AA24" s="19">
        <v>20844241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5730331612</v>
      </c>
      <c r="D25" s="40">
        <f>+D5+D9+D15+D19+D24</f>
        <v>0</v>
      </c>
      <c r="E25" s="41">
        <f t="shared" si="4"/>
        <v>7069227088</v>
      </c>
      <c r="F25" s="42">
        <f t="shared" si="4"/>
        <v>7069227088</v>
      </c>
      <c r="G25" s="42">
        <f t="shared" si="4"/>
        <v>660889374</v>
      </c>
      <c r="H25" s="42">
        <f t="shared" si="4"/>
        <v>531028416</v>
      </c>
      <c r="I25" s="42">
        <f t="shared" si="4"/>
        <v>393066639</v>
      </c>
      <c r="J25" s="42">
        <f t="shared" si="4"/>
        <v>1584984429</v>
      </c>
      <c r="K25" s="42">
        <f t="shared" si="4"/>
        <v>379490798</v>
      </c>
      <c r="L25" s="42">
        <f t="shared" si="4"/>
        <v>394787794</v>
      </c>
      <c r="M25" s="42">
        <f t="shared" si="4"/>
        <v>665428917</v>
      </c>
      <c r="N25" s="42">
        <f t="shared" si="4"/>
        <v>1439707509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3024691938</v>
      </c>
      <c r="X25" s="42">
        <f t="shared" si="4"/>
        <v>3534613548</v>
      </c>
      <c r="Y25" s="42">
        <f t="shared" si="4"/>
        <v>-509921610</v>
      </c>
      <c r="Z25" s="43">
        <f>+IF(X25&lt;&gt;0,+(Y25/X25)*100,0)</f>
        <v>-14.426516592981722</v>
      </c>
      <c r="AA25" s="40">
        <f>+AA5+AA9+AA15+AA19+AA24</f>
        <v>7069227088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1116268894</v>
      </c>
      <c r="D28" s="19">
        <f>SUM(D29:D31)</f>
        <v>0</v>
      </c>
      <c r="E28" s="20">
        <f t="shared" si="5"/>
        <v>1312718103</v>
      </c>
      <c r="F28" s="21">
        <f t="shared" si="5"/>
        <v>1312718103</v>
      </c>
      <c r="G28" s="21">
        <f t="shared" si="5"/>
        <v>63315727</v>
      </c>
      <c r="H28" s="21">
        <f t="shared" si="5"/>
        <v>82236950</v>
      </c>
      <c r="I28" s="21">
        <f t="shared" si="5"/>
        <v>82457944</v>
      </c>
      <c r="J28" s="21">
        <f t="shared" si="5"/>
        <v>228010621</v>
      </c>
      <c r="K28" s="21">
        <f t="shared" si="5"/>
        <v>107635930</v>
      </c>
      <c r="L28" s="21">
        <f t="shared" si="5"/>
        <v>82347732</v>
      </c>
      <c r="M28" s="21">
        <f t="shared" si="5"/>
        <v>144619642</v>
      </c>
      <c r="N28" s="21">
        <f t="shared" si="5"/>
        <v>334603304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562613925</v>
      </c>
      <c r="X28" s="21">
        <f t="shared" si="5"/>
        <v>656359050</v>
      </c>
      <c r="Y28" s="21">
        <f t="shared" si="5"/>
        <v>-93745125</v>
      </c>
      <c r="Z28" s="4">
        <f>+IF(X28&lt;&gt;0,+(Y28/X28)*100,0)</f>
        <v>-14.282598068846616</v>
      </c>
      <c r="AA28" s="19">
        <f>SUM(AA29:AA31)</f>
        <v>1312718103</v>
      </c>
    </row>
    <row r="29" spans="1:27" ht="13.5">
      <c r="A29" s="5" t="s">
        <v>33</v>
      </c>
      <c r="B29" s="3"/>
      <c r="C29" s="22">
        <v>248554537</v>
      </c>
      <c r="D29" s="22"/>
      <c r="E29" s="23">
        <v>347601554</v>
      </c>
      <c r="F29" s="24">
        <v>347601554</v>
      </c>
      <c r="G29" s="24">
        <v>16378571</v>
      </c>
      <c r="H29" s="24">
        <v>26650215</v>
      </c>
      <c r="I29" s="24">
        <v>15914362</v>
      </c>
      <c r="J29" s="24">
        <v>58943148</v>
      </c>
      <c r="K29" s="24">
        <v>19302792</v>
      </c>
      <c r="L29" s="24">
        <v>21650329</v>
      </c>
      <c r="M29" s="24">
        <v>21625092</v>
      </c>
      <c r="N29" s="24">
        <v>62578213</v>
      </c>
      <c r="O29" s="24"/>
      <c r="P29" s="24"/>
      <c r="Q29" s="24"/>
      <c r="R29" s="24"/>
      <c r="S29" s="24"/>
      <c r="T29" s="24"/>
      <c r="U29" s="24"/>
      <c r="V29" s="24"/>
      <c r="W29" s="24">
        <v>121521361</v>
      </c>
      <c r="X29" s="24">
        <v>173800776</v>
      </c>
      <c r="Y29" s="24">
        <v>-52279415</v>
      </c>
      <c r="Z29" s="6">
        <v>-30.08</v>
      </c>
      <c r="AA29" s="22">
        <v>347601554</v>
      </c>
    </row>
    <row r="30" spans="1:27" ht="13.5">
      <c r="A30" s="5" t="s">
        <v>34</v>
      </c>
      <c r="B30" s="3"/>
      <c r="C30" s="25">
        <v>559294802</v>
      </c>
      <c r="D30" s="25"/>
      <c r="E30" s="26">
        <v>611439256</v>
      </c>
      <c r="F30" s="27">
        <v>611439256</v>
      </c>
      <c r="G30" s="27">
        <v>28215983</v>
      </c>
      <c r="H30" s="27">
        <v>35408070</v>
      </c>
      <c r="I30" s="27">
        <v>45810449</v>
      </c>
      <c r="J30" s="27">
        <v>109434502</v>
      </c>
      <c r="K30" s="27">
        <v>48018455</v>
      </c>
      <c r="L30" s="27">
        <v>35869569</v>
      </c>
      <c r="M30" s="27">
        <v>90135116</v>
      </c>
      <c r="N30" s="27">
        <v>174023140</v>
      </c>
      <c r="O30" s="27"/>
      <c r="P30" s="27"/>
      <c r="Q30" s="27"/>
      <c r="R30" s="27"/>
      <c r="S30" s="27"/>
      <c r="T30" s="27"/>
      <c r="U30" s="27"/>
      <c r="V30" s="27"/>
      <c r="W30" s="27">
        <v>283457642</v>
      </c>
      <c r="X30" s="27">
        <v>305719632</v>
      </c>
      <c r="Y30" s="27">
        <v>-22261990</v>
      </c>
      <c r="Z30" s="7">
        <v>-7.28</v>
      </c>
      <c r="AA30" s="25">
        <v>611439256</v>
      </c>
    </row>
    <row r="31" spans="1:27" ht="13.5">
      <c r="A31" s="5" t="s">
        <v>35</v>
      </c>
      <c r="B31" s="3"/>
      <c r="C31" s="22">
        <v>308419555</v>
      </c>
      <c r="D31" s="22"/>
      <c r="E31" s="23">
        <v>353677293</v>
      </c>
      <c r="F31" s="24">
        <v>353677293</v>
      </c>
      <c r="G31" s="24">
        <v>18721173</v>
      </c>
      <c r="H31" s="24">
        <v>20178665</v>
      </c>
      <c r="I31" s="24">
        <v>20733133</v>
      </c>
      <c r="J31" s="24">
        <v>59632971</v>
      </c>
      <c r="K31" s="24">
        <v>40314683</v>
      </c>
      <c r="L31" s="24">
        <v>24827834</v>
      </c>
      <c r="M31" s="24">
        <v>32859434</v>
      </c>
      <c r="N31" s="24">
        <v>98001951</v>
      </c>
      <c r="O31" s="24"/>
      <c r="P31" s="24"/>
      <c r="Q31" s="24"/>
      <c r="R31" s="24"/>
      <c r="S31" s="24"/>
      <c r="T31" s="24"/>
      <c r="U31" s="24"/>
      <c r="V31" s="24"/>
      <c r="W31" s="24">
        <v>157634922</v>
      </c>
      <c r="X31" s="24">
        <v>176838642</v>
      </c>
      <c r="Y31" s="24">
        <v>-19203720</v>
      </c>
      <c r="Z31" s="6">
        <v>-10.86</v>
      </c>
      <c r="AA31" s="22">
        <v>353677293</v>
      </c>
    </row>
    <row r="32" spans="1:27" ht="13.5">
      <c r="A32" s="2" t="s">
        <v>36</v>
      </c>
      <c r="B32" s="3"/>
      <c r="C32" s="19">
        <f aca="true" t="shared" si="6" ref="C32:Y32">SUM(C33:C37)</f>
        <v>351886488</v>
      </c>
      <c r="D32" s="19">
        <f>SUM(D33:D37)</f>
        <v>0</v>
      </c>
      <c r="E32" s="20">
        <f t="shared" si="6"/>
        <v>526574719</v>
      </c>
      <c r="F32" s="21">
        <f t="shared" si="6"/>
        <v>526574719</v>
      </c>
      <c r="G32" s="21">
        <f t="shared" si="6"/>
        <v>28303148</v>
      </c>
      <c r="H32" s="21">
        <f t="shared" si="6"/>
        <v>31545424</v>
      </c>
      <c r="I32" s="21">
        <f t="shared" si="6"/>
        <v>29787520</v>
      </c>
      <c r="J32" s="21">
        <f t="shared" si="6"/>
        <v>89636092</v>
      </c>
      <c r="K32" s="21">
        <f t="shared" si="6"/>
        <v>46965874</v>
      </c>
      <c r="L32" s="21">
        <f t="shared" si="6"/>
        <v>37608089</v>
      </c>
      <c r="M32" s="21">
        <f t="shared" si="6"/>
        <v>38407984</v>
      </c>
      <c r="N32" s="21">
        <f t="shared" si="6"/>
        <v>122981947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212618039</v>
      </c>
      <c r="X32" s="21">
        <f t="shared" si="6"/>
        <v>263287356</v>
      </c>
      <c r="Y32" s="21">
        <f t="shared" si="6"/>
        <v>-50669317</v>
      </c>
      <c r="Z32" s="4">
        <f>+IF(X32&lt;&gt;0,+(Y32/X32)*100,0)</f>
        <v>-19.244872890895678</v>
      </c>
      <c r="AA32" s="19">
        <f>SUM(AA33:AA37)</f>
        <v>526574719</v>
      </c>
    </row>
    <row r="33" spans="1:27" ht="13.5">
      <c r="A33" s="5" t="s">
        <v>37</v>
      </c>
      <c r="B33" s="3"/>
      <c r="C33" s="22">
        <v>98458854</v>
      </c>
      <c r="D33" s="22"/>
      <c r="E33" s="23">
        <v>165776827</v>
      </c>
      <c r="F33" s="24">
        <v>165776827</v>
      </c>
      <c r="G33" s="24">
        <v>6391666</v>
      </c>
      <c r="H33" s="24">
        <v>7948464</v>
      </c>
      <c r="I33" s="24">
        <v>8056760</v>
      </c>
      <c r="J33" s="24">
        <v>22396890</v>
      </c>
      <c r="K33" s="24">
        <v>12189538</v>
      </c>
      <c r="L33" s="24">
        <v>9332701</v>
      </c>
      <c r="M33" s="24">
        <v>10647053</v>
      </c>
      <c r="N33" s="24">
        <v>32169292</v>
      </c>
      <c r="O33" s="24"/>
      <c r="P33" s="24"/>
      <c r="Q33" s="24"/>
      <c r="R33" s="24"/>
      <c r="S33" s="24"/>
      <c r="T33" s="24"/>
      <c r="U33" s="24"/>
      <c r="V33" s="24"/>
      <c r="W33" s="24">
        <v>54566182</v>
      </c>
      <c r="X33" s="24">
        <v>82888410</v>
      </c>
      <c r="Y33" s="24">
        <v>-28322228</v>
      </c>
      <c r="Z33" s="6">
        <v>-34.17</v>
      </c>
      <c r="AA33" s="22">
        <v>165776827</v>
      </c>
    </row>
    <row r="34" spans="1:27" ht="13.5">
      <c r="A34" s="5" t="s">
        <v>38</v>
      </c>
      <c r="B34" s="3"/>
      <c r="C34" s="22">
        <v>24562492</v>
      </c>
      <c r="D34" s="22"/>
      <c r="E34" s="23">
        <v>46350080</v>
      </c>
      <c r="F34" s="24">
        <v>46350080</v>
      </c>
      <c r="G34" s="24">
        <v>1099622</v>
      </c>
      <c r="H34" s="24">
        <v>1472547</v>
      </c>
      <c r="I34" s="24">
        <v>2139942</v>
      </c>
      <c r="J34" s="24">
        <v>4712111</v>
      </c>
      <c r="K34" s="24">
        <v>5052268</v>
      </c>
      <c r="L34" s="24">
        <v>2693688</v>
      </c>
      <c r="M34" s="24">
        <v>2543127</v>
      </c>
      <c r="N34" s="24">
        <v>10289083</v>
      </c>
      <c r="O34" s="24"/>
      <c r="P34" s="24"/>
      <c r="Q34" s="24"/>
      <c r="R34" s="24"/>
      <c r="S34" s="24"/>
      <c r="T34" s="24"/>
      <c r="U34" s="24"/>
      <c r="V34" s="24"/>
      <c r="W34" s="24">
        <v>15001194</v>
      </c>
      <c r="X34" s="24">
        <v>23175042</v>
      </c>
      <c r="Y34" s="24">
        <v>-8173848</v>
      </c>
      <c r="Z34" s="6">
        <v>-35.27</v>
      </c>
      <c r="AA34" s="22">
        <v>46350080</v>
      </c>
    </row>
    <row r="35" spans="1:27" ht="13.5">
      <c r="A35" s="5" t="s">
        <v>39</v>
      </c>
      <c r="B35" s="3"/>
      <c r="C35" s="22">
        <v>160327233</v>
      </c>
      <c r="D35" s="22"/>
      <c r="E35" s="23">
        <v>227461642</v>
      </c>
      <c r="F35" s="24">
        <v>227461642</v>
      </c>
      <c r="G35" s="24">
        <v>14773112</v>
      </c>
      <c r="H35" s="24">
        <v>17045160</v>
      </c>
      <c r="I35" s="24">
        <v>14440855</v>
      </c>
      <c r="J35" s="24">
        <v>46259127</v>
      </c>
      <c r="K35" s="24">
        <v>19761560</v>
      </c>
      <c r="L35" s="24">
        <v>20511666</v>
      </c>
      <c r="M35" s="24">
        <v>16944422</v>
      </c>
      <c r="N35" s="24">
        <v>57217648</v>
      </c>
      <c r="O35" s="24"/>
      <c r="P35" s="24"/>
      <c r="Q35" s="24"/>
      <c r="R35" s="24"/>
      <c r="S35" s="24"/>
      <c r="T35" s="24"/>
      <c r="U35" s="24"/>
      <c r="V35" s="24"/>
      <c r="W35" s="24">
        <v>103476775</v>
      </c>
      <c r="X35" s="24">
        <v>113730822</v>
      </c>
      <c r="Y35" s="24">
        <v>-10254047</v>
      </c>
      <c r="Z35" s="6">
        <v>-9.02</v>
      </c>
      <c r="AA35" s="22">
        <v>227461642</v>
      </c>
    </row>
    <row r="36" spans="1:27" ht="13.5">
      <c r="A36" s="5" t="s">
        <v>40</v>
      </c>
      <c r="B36" s="3"/>
      <c r="C36" s="22">
        <v>58678057</v>
      </c>
      <c r="D36" s="22"/>
      <c r="E36" s="23">
        <v>73869781</v>
      </c>
      <c r="F36" s="24">
        <v>73869781</v>
      </c>
      <c r="G36" s="24">
        <v>5221140</v>
      </c>
      <c r="H36" s="24">
        <v>4190244</v>
      </c>
      <c r="I36" s="24">
        <v>4311670</v>
      </c>
      <c r="J36" s="24">
        <v>13723054</v>
      </c>
      <c r="K36" s="24">
        <v>8985749</v>
      </c>
      <c r="L36" s="24">
        <v>4171229</v>
      </c>
      <c r="M36" s="24">
        <v>7107262</v>
      </c>
      <c r="N36" s="24">
        <v>20264240</v>
      </c>
      <c r="O36" s="24"/>
      <c r="P36" s="24"/>
      <c r="Q36" s="24"/>
      <c r="R36" s="24"/>
      <c r="S36" s="24"/>
      <c r="T36" s="24"/>
      <c r="U36" s="24"/>
      <c r="V36" s="24"/>
      <c r="W36" s="24">
        <v>33987294</v>
      </c>
      <c r="X36" s="24">
        <v>36934890</v>
      </c>
      <c r="Y36" s="24">
        <v>-2947596</v>
      </c>
      <c r="Z36" s="6">
        <v>-7.98</v>
      </c>
      <c r="AA36" s="22">
        <v>73869781</v>
      </c>
    </row>
    <row r="37" spans="1:27" ht="13.5">
      <c r="A37" s="5" t="s">
        <v>41</v>
      </c>
      <c r="B37" s="3"/>
      <c r="C37" s="25">
        <v>9859852</v>
      </c>
      <c r="D37" s="25"/>
      <c r="E37" s="26">
        <v>13116389</v>
      </c>
      <c r="F37" s="27">
        <v>13116389</v>
      </c>
      <c r="G37" s="27">
        <v>817608</v>
      </c>
      <c r="H37" s="27">
        <v>889009</v>
      </c>
      <c r="I37" s="27">
        <v>838293</v>
      </c>
      <c r="J37" s="27">
        <v>2544910</v>
      </c>
      <c r="K37" s="27">
        <v>976759</v>
      </c>
      <c r="L37" s="27">
        <v>898805</v>
      </c>
      <c r="M37" s="27">
        <v>1166120</v>
      </c>
      <c r="N37" s="27">
        <v>3041684</v>
      </c>
      <c r="O37" s="27"/>
      <c r="P37" s="27"/>
      <c r="Q37" s="27"/>
      <c r="R37" s="27"/>
      <c r="S37" s="27"/>
      <c r="T37" s="27"/>
      <c r="U37" s="27"/>
      <c r="V37" s="27"/>
      <c r="W37" s="27">
        <v>5586594</v>
      </c>
      <c r="X37" s="27">
        <v>6558192</v>
      </c>
      <c r="Y37" s="27">
        <v>-971598</v>
      </c>
      <c r="Z37" s="7">
        <v>-14.82</v>
      </c>
      <c r="AA37" s="25">
        <v>13116389</v>
      </c>
    </row>
    <row r="38" spans="1:27" ht="13.5">
      <c r="A38" s="2" t="s">
        <v>42</v>
      </c>
      <c r="B38" s="8"/>
      <c r="C38" s="19">
        <f aca="true" t="shared" si="7" ref="C38:Y38">SUM(C39:C41)</f>
        <v>575694570</v>
      </c>
      <c r="D38" s="19">
        <f>SUM(D39:D41)</f>
        <v>0</v>
      </c>
      <c r="E38" s="20">
        <f t="shared" si="7"/>
        <v>481314521</v>
      </c>
      <c r="F38" s="21">
        <f t="shared" si="7"/>
        <v>481314521</v>
      </c>
      <c r="G38" s="21">
        <f t="shared" si="7"/>
        <v>11758645</v>
      </c>
      <c r="H38" s="21">
        <f t="shared" si="7"/>
        <v>11840932</v>
      </c>
      <c r="I38" s="21">
        <f t="shared" si="7"/>
        <v>12247841</v>
      </c>
      <c r="J38" s="21">
        <f t="shared" si="7"/>
        <v>35847418</v>
      </c>
      <c r="K38" s="21">
        <f t="shared" si="7"/>
        <v>65992704</v>
      </c>
      <c r="L38" s="21">
        <f t="shared" si="7"/>
        <v>31440317</v>
      </c>
      <c r="M38" s="21">
        <f t="shared" si="7"/>
        <v>33589707</v>
      </c>
      <c r="N38" s="21">
        <f t="shared" si="7"/>
        <v>131022728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166870146</v>
      </c>
      <c r="X38" s="21">
        <f t="shared" si="7"/>
        <v>240657258</v>
      </c>
      <c r="Y38" s="21">
        <f t="shared" si="7"/>
        <v>-73787112</v>
      </c>
      <c r="Z38" s="4">
        <f>+IF(X38&lt;&gt;0,+(Y38/X38)*100,0)</f>
        <v>-30.660663473527983</v>
      </c>
      <c r="AA38" s="19">
        <f>SUM(AA39:AA41)</f>
        <v>481314521</v>
      </c>
    </row>
    <row r="39" spans="1:27" ht="13.5">
      <c r="A39" s="5" t="s">
        <v>43</v>
      </c>
      <c r="B39" s="3"/>
      <c r="C39" s="22">
        <v>92370760</v>
      </c>
      <c r="D39" s="22"/>
      <c r="E39" s="23">
        <v>112521601</v>
      </c>
      <c r="F39" s="24">
        <v>112521601</v>
      </c>
      <c r="G39" s="24">
        <v>4325472</v>
      </c>
      <c r="H39" s="24">
        <v>3935007</v>
      </c>
      <c r="I39" s="24">
        <v>4120234</v>
      </c>
      <c r="J39" s="24">
        <v>12380713</v>
      </c>
      <c r="K39" s="24">
        <v>9078364</v>
      </c>
      <c r="L39" s="24">
        <v>7041462</v>
      </c>
      <c r="M39" s="24">
        <v>7475337</v>
      </c>
      <c r="N39" s="24">
        <v>23595163</v>
      </c>
      <c r="O39" s="24"/>
      <c r="P39" s="24"/>
      <c r="Q39" s="24"/>
      <c r="R39" s="24"/>
      <c r="S39" s="24"/>
      <c r="T39" s="24"/>
      <c r="U39" s="24"/>
      <c r="V39" s="24"/>
      <c r="W39" s="24">
        <v>35975876</v>
      </c>
      <c r="X39" s="24">
        <v>56260800</v>
      </c>
      <c r="Y39" s="24">
        <v>-20284924</v>
      </c>
      <c r="Z39" s="6">
        <v>-36.06</v>
      </c>
      <c r="AA39" s="22">
        <v>112521601</v>
      </c>
    </row>
    <row r="40" spans="1:27" ht="13.5">
      <c r="A40" s="5" t="s">
        <v>44</v>
      </c>
      <c r="B40" s="3"/>
      <c r="C40" s="22">
        <v>466890283</v>
      </c>
      <c r="D40" s="22"/>
      <c r="E40" s="23">
        <v>339465688</v>
      </c>
      <c r="F40" s="24">
        <v>339465688</v>
      </c>
      <c r="G40" s="24">
        <v>6096882</v>
      </c>
      <c r="H40" s="24">
        <v>6538654</v>
      </c>
      <c r="I40" s="24">
        <v>6677569</v>
      </c>
      <c r="J40" s="24">
        <v>19313105</v>
      </c>
      <c r="K40" s="24">
        <v>55441787</v>
      </c>
      <c r="L40" s="24">
        <v>22883473</v>
      </c>
      <c r="M40" s="24">
        <v>24440249</v>
      </c>
      <c r="N40" s="24">
        <v>102765509</v>
      </c>
      <c r="O40" s="24"/>
      <c r="P40" s="24"/>
      <c r="Q40" s="24"/>
      <c r="R40" s="24"/>
      <c r="S40" s="24"/>
      <c r="T40" s="24"/>
      <c r="U40" s="24"/>
      <c r="V40" s="24"/>
      <c r="W40" s="24">
        <v>122078614</v>
      </c>
      <c r="X40" s="24">
        <v>169732842</v>
      </c>
      <c r="Y40" s="24">
        <v>-47654228</v>
      </c>
      <c r="Z40" s="6">
        <v>-28.08</v>
      </c>
      <c r="AA40" s="22">
        <v>339465688</v>
      </c>
    </row>
    <row r="41" spans="1:27" ht="13.5">
      <c r="A41" s="5" t="s">
        <v>45</v>
      </c>
      <c r="B41" s="3"/>
      <c r="C41" s="22">
        <v>16433527</v>
      </c>
      <c r="D41" s="22"/>
      <c r="E41" s="23">
        <v>29327232</v>
      </c>
      <c r="F41" s="24">
        <v>29327232</v>
      </c>
      <c r="G41" s="24">
        <v>1336291</v>
      </c>
      <c r="H41" s="24">
        <v>1367271</v>
      </c>
      <c r="I41" s="24">
        <v>1450038</v>
      </c>
      <c r="J41" s="24">
        <v>4153600</v>
      </c>
      <c r="K41" s="24">
        <v>1472553</v>
      </c>
      <c r="L41" s="24">
        <v>1515382</v>
      </c>
      <c r="M41" s="24">
        <v>1674121</v>
      </c>
      <c r="N41" s="24">
        <v>4662056</v>
      </c>
      <c r="O41" s="24"/>
      <c r="P41" s="24"/>
      <c r="Q41" s="24"/>
      <c r="R41" s="24"/>
      <c r="S41" s="24"/>
      <c r="T41" s="24"/>
      <c r="U41" s="24"/>
      <c r="V41" s="24"/>
      <c r="W41" s="24">
        <v>8815656</v>
      </c>
      <c r="X41" s="24">
        <v>14663616</v>
      </c>
      <c r="Y41" s="24">
        <v>-5847960</v>
      </c>
      <c r="Z41" s="6">
        <v>-39.88</v>
      </c>
      <c r="AA41" s="22">
        <v>29327232</v>
      </c>
    </row>
    <row r="42" spans="1:27" ht="13.5">
      <c r="A42" s="2" t="s">
        <v>46</v>
      </c>
      <c r="B42" s="8"/>
      <c r="C42" s="19">
        <f aca="true" t="shared" si="8" ref="C42:Y42">SUM(C43:C46)</f>
        <v>2794775970</v>
      </c>
      <c r="D42" s="19">
        <f>SUM(D43:D46)</f>
        <v>0</v>
      </c>
      <c r="E42" s="20">
        <f t="shared" si="8"/>
        <v>3582958105</v>
      </c>
      <c r="F42" s="21">
        <f t="shared" si="8"/>
        <v>3582958105</v>
      </c>
      <c r="G42" s="21">
        <f t="shared" si="8"/>
        <v>53496521</v>
      </c>
      <c r="H42" s="21">
        <f t="shared" si="8"/>
        <v>511039168</v>
      </c>
      <c r="I42" s="21">
        <f t="shared" si="8"/>
        <v>250685166</v>
      </c>
      <c r="J42" s="21">
        <f t="shared" si="8"/>
        <v>815220855</v>
      </c>
      <c r="K42" s="21">
        <f t="shared" si="8"/>
        <v>316824343</v>
      </c>
      <c r="L42" s="21">
        <f t="shared" si="8"/>
        <v>197069104</v>
      </c>
      <c r="M42" s="21">
        <f t="shared" si="8"/>
        <v>321071647</v>
      </c>
      <c r="N42" s="21">
        <f t="shared" si="8"/>
        <v>834965094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1650185949</v>
      </c>
      <c r="X42" s="21">
        <f t="shared" si="8"/>
        <v>1791479052</v>
      </c>
      <c r="Y42" s="21">
        <f t="shared" si="8"/>
        <v>-141293103</v>
      </c>
      <c r="Z42" s="4">
        <f>+IF(X42&lt;&gt;0,+(Y42/X42)*100,0)</f>
        <v>-7.886952562591282</v>
      </c>
      <c r="AA42" s="19">
        <f>SUM(AA43:AA46)</f>
        <v>3582958105</v>
      </c>
    </row>
    <row r="43" spans="1:27" ht="13.5">
      <c r="A43" s="5" t="s">
        <v>47</v>
      </c>
      <c r="B43" s="3"/>
      <c r="C43" s="22">
        <v>1924370685</v>
      </c>
      <c r="D43" s="22"/>
      <c r="E43" s="23">
        <v>2398917314</v>
      </c>
      <c r="F43" s="24">
        <v>2398917314</v>
      </c>
      <c r="G43" s="24">
        <v>57880283</v>
      </c>
      <c r="H43" s="24">
        <v>391164199</v>
      </c>
      <c r="I43" s="24">
        <v>168581602</v>
      </c>
      <c r="J43" s="24">
        <v>617626084</v>
      </c>
      <c r="K43" s="24">
        <v>194161108</v>
      </c>
      <c r="L43" s="24">
        <v>141975922</v>
      </c>
      <c r="M43" s="24">
        <v>190450616</v>
      </c>
      <c r="N43" s="24">
        <v>526587646</v>
      </c>
      <c r="O43" s="24"/>
      <c r="P43" s="24"/>
      <c r="Q43" s="24"/>
      <c r="R43" s="24"/>
      <c r="S43" s="24"/>
      <c r="T43" s="24"/>
      <c r="U43" s="24"/>
      <c r="V43" s="24"/>
      <c r="W43" s="24">
        <v>1144213730</v>
      </c>
      <c r="X43" s="24">
        <v>1199458650</v>
      </c>
      <c r="Y43" s="24">
        <v>-55244920</v>
      </c>
      <c r="Z43" s="6">
        <v>-4.61</v>
      </c>
      <c r="AA43" s="22">
        <v>2398917314</v>
      </c>
    </row>
    <row r="44" spans="1:27" ht="13.5">
      <c r="A44" s="5" t="s">
        <v>48</v>
      </c>
      <c r="B44" s="3"/>
      <c r="C44" s="22">
        <v>619173834</v>
      </c>
      <c r="D44" s="22"/>
      <c r="E44" s="23">
        <v>734135201</v>
      </c>
      <c r="F44" s="24">
        <v>734135201</v>
      </c>
      <c r="G44" s="24">
        <v>-22374554</v>
      </c>
      <c r="H44" s="24">
        <v>100146616</v>
      </c>
      <c r="I44" s="24">
        <v>59170797</v>
      </c>
      <c r="J44" s="24">
        <v>136942859</v>
      </c>
      <c r="K44" s="24">
        <v>70590691</v>
      </c>
      <c r="L44" s="24">
        <v>26980665</v>
      </c>
      <c r="M44" s="24">
        <v>93827563</v>
      </c>
      <c r="N44" s="24">
        <v>191398919</v>
      </c>
      <c r="O44" s="24"/>
      <c r="P44" s="24"/>
      <c r="Q44" s="24"/>
      <c r="R44" s="24"/>
      <c r="S44" s="24"/>
      <c r="T44" s="24"/>
      <c r="U44" s="24"/>
      <c r="V44" s="24"/>
      <c r="W44" s="24">
        <v>328341778</v>
      </c>
      <c r="X44" s="24">
        <v>367067610</v>
      </c>
      <c r="Y44" s="24">
        <v>-38725832</v>
      </c>
      <c r="Z44" s="6">
        <v>-10.55</v>
      </c>
      <c r="AA44" s="22">
        <v>734135201</v>
      </c>
    </row>
    <row r="45" spans="1:27" ht="13.5">
      <c r="A45" s="5" t="s">
        <v>49</v>
      </c>
      <c r="B45" s="3"/>
      <c r="C45" s="25">
        <v>125844304</v>
      </c>
      <c r="D45" s="25"/>
      <c r="E45" s="26">
        <v>254722116</v>
      </c>
      <c r="F45" s="27">
        <v>254722116</v>
      </c>
      <c r="G45" s="27">
        <v>10019210</v>
      </c>
      <c r="H45" s="27">
        <v>10409782</v>
      </c>
      <c r="I45" s="27">
        <v>12152289</v>
      </c>
      <c r="J45" s="27">
        <v>32581281</v>
      </c>
      <c r="K45" s="27">
        <v>32848540</v>
      </c>
      <c r="L45" s="27">
        <v>16530524</v>
      </c>
      <c r="M45" s="27">
        <v>18785029</v>
      </c>
      <c r="N45" s="27">
        <v>68164093</v>
      </c>
      <c r="O45" s="27"/>
      <c r="P45" s="27"/>
      <c r="Q45" s="27"/>
      <c r="R45" s="27"/>
      <c r="S45" s="27"/>
      <c r="T45" s="27"/>
      <c r="U45" s="27"/>
      <c r="V45" s="27"/>
      <c r="W45" s="27">
        <v>100745374</v>
      </c>
      <c r="X45" s="27">
        <v>127361058</v>
      </c>
      <c r="Y45" s="27">
        <v>-26615684</v>
      </c>
      <c r="Z45" s="7">
        <v>-20.9</v>
      </c>
      <c r="AA45" s="25">
        <v>254722116</v>
      </c>
    </row>
    <row r="46" spans="1:27" ht="13.5">
      <c r="A46" s="5" t="s">
        <v>50</v>
      </c>
      <c r="B46" s="3"/>
      <c r="C46" s="22">
        <v>125387147</v>
      </c>
      <c r="D46" s="22"/>
      <c r="E46" s="23">
        <v>195183474</v>
      </c>
      <c r="F46" s="24">
        <v>195183474</v>
      </c>
      <c r="G46" s="24">
        <v>7971582</v>
      </c>
      <c r="H46" s="24">
        <v>9318571</v>
      </c>
      <c r="I46" s="24">
        <v>10780478</v>
      </c>
      <c r="J46" s="24">
        <v>28070631</v>
      </c>
      <c r="K46" s="24">
        <v>19224004</v>
      </c>
      <c r="L46" s="24">
        <v>11581993</v>
      </c>
      <c r="M46" s="24">
        <v>18008439</v>
      </c>
      <c r="N46" s="24">
        <v>48814436</v>
      </c>
      <c r="O46" s="24"/>
      <c r="P46" s="24"/>
      <c r="Q46" s="24"/>
      <c r="R46" s="24"/>
      <c r="S46" s="24"/>
      <c r="T46" s="24"/>
      <c r="U46" s="24"/>
      <c r="V46" s="24"/>
      <c r="W46" s="24">
        <v>76885067</v>
      </c>
      <c r="X46" s="24">
        <v>97591734</v>
      </c>
      <c r="Y46" s="24">
        <v>-20706667</v>
      </c>
      <c r="Z46" s="6">
        <v>-21.22</v>
      </c>
      <c r="AA46" s="22">
        <v>195183474</v>
      </c>
    </row>
    <row r="47" spans="1:27" ht="13.5">
      <c r="A47" s="2" t="s">
        <v>51</v>
      </c>
      <c r="B47" s="8" t="s">
        <v>52</v>
      </c>
      <c r="C47" s="19">
        <v>14485370</v>
      </c>
      <c r="D47" s="19"/>
      <c r="E47" s="20">
        <v>20481736</v>
      </c>
      <c r="F47" s="21">
        <v>20481736</v>
      </c>
      <c r="G47" s="21">
        <v>630452</v>
      </c>
      <c r="H47" s="21">
        <v>771008</v>
      </c>
      <c r="I47" s="21">
        <v>779947</v>
      </c>
      <c r="J47" s="21">
        <v>2181407</v>
      </c>
      <c r="K47" s="21">
        <v>2165515</v>
      </c>
      <c r="L47" s="21">
        <v>1500391</v>
      </c>
      <c r="M47" s="21">
        <v>1116575</v>
      </c>
      <c r="N47" s="21">
        <v>4782481</v>
      </c>
      <c r="O47" s="21"/>
      <c r="P47" s="21"/>
      <c r="Q47" s="21"/>
      <c r="R47" s="21"/>
      <c r="S47" s="21"/>
      <c r="T47" s="21"/>
      <c r="U47" s="21"/>
      <c r="V47" s="21"/>
      <c r="W47" s="21">
        <v>6963888</v>
      </c>
      <c r="X47" s="21">
        <v>10240872</v>
      </c>
      <c r="Y47" s="21">
        <v>-3276984</v>
      </c>
      <c r="Z47" s="4">
        <v>-32</v>
      </c>
      <c r="AA47" s="19">
        <v>20481736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4853111292</v>
      </c>
      <c r="D48" s="40">
        <f>+D28+D32+D38+D42+D47</f>
        <v>0</v>
      </c>
      <c r="E48" s="41">
        <f t="shared" si="9"/>
        <v>5924047184</v>
      </c>
      <c r="F48" s="42">
        <f t="shared" si="9"/>
        <v>5924047184</v>
      </c>
      <c r="G48" s="42">
        <f t="shared" si="9"/>
        <v>157504493</v>
      </c>
      <c r="H48" s="42">
        <f t="shared" si="9"/>
        <v>637433482</v>
      </c>
      <c r="I48" s="42">
        <f t="shared" si="9"/>
        <v>375958418</v>
      </c>
      <c r="J48" s="42">
        <f t="shared" si="9"/>
        <v>1170896393</v>
      </c>
      <c r="K48" s="42">
        <f t="shared" si="9"/>
        <v>539584366</v>
      </c>
      <c r="L48" s="42">
        <f t="shared" si="9"/>
        <v>349965633</v>
      </c>
      <c r="M48" s="42">
        <f t="shared" si="9"/>
        <v>538805555</v>
      </c>
      <c r="N48" s="42">
        <f t="shared" si="9"/>
        <v>1428355554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2599251947</v>
      </c>
      <c r="X48" s="42">
        <f t="shared" si="9"/>
        <v>2962023588</v>
      </c>
      <c r="Y48" s="42">
        <f t="shared" si="9"/>
        <v>-362771641</v>
      </c>
      <c r="Z48" s="43">
        <f>+IF(X48&lt;&gt;0,+(Y48/X48)*100,0)</f>
        <v>-12.247425795989306</v>
      </c>
      <c r="AA48" s="40">
        <f>+AA28+AA32+AA38+AA42+AA47</f>
        <v>5924047184</v>
      </c>
    </row>
    <row r="49" spans="1:27" ht="13.5">
      <c r="A49" s="14" t="s">
        <v>58</v>
      </c>
      <c r="B49" s="15"/>
      <c r="C49" s="44">
        <f aca="true" t="shared" si="10" ref="C49:Y49">+C25-C48</f>
        <v>877220320</v>
      </c>
      <c r="D49" s="44">
        <f>+D25-D48</f>
        <v>0</v>
      </c>
      <c r="E49" s="45">
        <f t="shared" si="10"/>
        <v>1145179904</v>
      </c>
      <c r="F49" s="46">
        <f t="shared" si="10"/>
        <v>1145179904</v>
      </c>
      <c r="G49" s="46">
        <f t="shared" si="10"/>
        <v>503384881</v>
      </c>
      <c r="H49" s="46">
        <f t="shared" si="10"/>
        <v>-106405066</v>
      </c>
      <c r="I49" s="46">
        <f t="shared" si="10"/>
        <v>17108221</v>
      </c>
      <c r="J49" s="46">
        <f t="shared" si="10"/>
        <v>414088036</v>
      </c>
      <c r="K49" s="46">
        <f t="shared" si="10"/>
        <v>-160093568</v>
      </c>
      <c r="L49" s="46">
        <f t="shared" si="10"/>
        <v>44822161</v>
      </c>
      <c r="M49" s="46">
        <f t="shared" si="10"/>
        <v>126623362</v>
      </c>
      <c r="N49" s="46">
        <f t="shared" si="10"/>
        <v>11351955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425439991</v>
      </c>
      <c r="X49" s="46">
        <f>IF(F25=F48,0,X25-X48)</f>
        <v>572589960</v>
      </c>
      <c r="Y49" s="46">
        <f t="shared" si="10"/>
        <v>-147149969</v>
      </c>
      <c r="Z49" s="47">
        <f>+IF(X49&lt;&gt;0,+(Y49/X49)*100,0)</f>
        <v>-25.699013129744714</v>
      </c>
      <c r="AA49" s="44">
        <f>+AA25-AA48</f>
        <v>1145179904</v>
      </c>
    </row>
    <row r="50" spans="1:27" ht="13.5">
      <c r="A50" s="16" t="s">
        <v>67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68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69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5947493331</v>
      </c>
      <c r="D5" s="19">
        <f>SUM(D6:D8)</f>
        <v>0</v>
      </c>
      <c r="E5" s="20">
        <f t="shared" si="0"/>
        <v>6576402321</v>
      </c>
      <c r="F5" s="21">
        <f t="shared" si="0"/>
        <v>6576402321</v>
      </c>
      <c r="G5" s="21">
        <f t="shared" si="0"/>
        <v>450448806</v>
      </c>
      <c r="H5" s="21">
        <f t="shared" si="0"/>
        <v>876538690</v>
      </c>
      <c r="I5" s="21">
        <f t="shared" si="0"/>
        <v>497882443</v>
      </c>
      <c r="J5" s="21">
        <f t="shared" si="0"/>
        <v>1824869939</v>
      </c>
      <c r="K5" s="21">
        <f t="shared" si="0"/>
        <v>374262348</v>
      </c>
      <c r="L5" s="21">
        <f t="shared" si="0"/>
        <v>537039278</v>
      </c>
      <c r="M5" s="21">
        <f t="shared" si="0"/>
        <v>872824818</v>
      </c>
      <c r="N5" s="21">
        <f t="shared" si="0"/>
        <v>1784126444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3608996383</v>
      </c>
      <c r="X5" s="21">
        <f t="shared" si="0"/>
        <v>3745028921</v>
      </c>
      <c r="Y5" s="21">
        <f t="shared" si="0"/>
        <v>-136032538</v>
      </c>
      <c r="Z5" s="4">
        <f>+IF(X5&lt;&gt;0,+(Y5/X5)*100,0)</f>
        <v>-3.6323494656398143</v>
      </c>
      <c r="AA5" s="19">
        <f>SUM(AA6:AA8)</f>
        <v>6576402321</v>
      </c>
    </row>
    <row r="6" spans="1:27" ht="13.5">
      <c r="A6" s="5" t="s">
        <v>33</v>
      </c>
      <c r="B6" s="3"/>
      <c r="C6" s="22">
        <v>507725</v>
      </c>
      <c r="D6" s="22"/>
      <c r="E6" s="23">
        <v>22200</v>
      </c>
      <c r="F6" s="24">
        <v>22200</v>
      </c>
      <c r="G6" s="24">
        <v>199698</v>
      </c>
      <c r="H6" s="24">
        <v>60440</v>
      </c>
      <c r="I6" s="24">
        <v>181701</v>
      </c>
      <c r="J6" s="24">
        <v>441839</v>
      </c>
      <c r="K6" s="24">
        <v>199119</v>
      </c>
      <c r="L6" s="24">
        <v>-425379</v>
      </c>
      <c r="M6" s="24">
        <v>134596</v>
      </c>
      <c r="N6" s="24">
        <v>-91664</v>
      </c>
      <c r="O6" s="24"/>
      <c r="P6" s="24"/>
      <c r="Q6" s="24"/>
      <c r="R6" s="24"/>
      <c r="S6" s="24"/>
      <c r="T6" s="24"/>
      <c r="U6" s="24"/>
      <c r="V6" s="24"/>
      <c r="W6" s="24">
        <v>350175</v>
      </c>
      <c r="X6" s="24">
        <v>11124</v>
      </c>
      <c r="Y6" s="24">
        <v>339051</v>
      </c>
      <c r="Z6" s="6">
        <v>3047.92</v>
      </c>
      <c r="AA6" s="22">
        <v>22200</v>
      </c>
    </row>
    <row r="7" spans="1:27" ht="13.5">
      <c r="A7" s="5" t="s">
        <v>34</v>
      </c>
      <c r="B7" s="3"/>
      <c r="C7" s="25">
        <v>5921205520</v>
      </c>
      <c r="D7" s="25"/>
      <c r="E7" s="26">
        <v>6465156043</v>
      </c>
      <c r="F7" s="27">
        <v>6465156043</v>
      </c>
      <c r="G7" s="27">
        <v>449751962</v>
      </c>
      <c r="H7" s="27">
        <v>873295946</v>
      </c>
      <c r="I7" s="27">
        <v>494804221</v>
      </c>
      <c r="J7" s="27">
        <v>1817852129</v>
      </c>
      <c r="K7" s="27">
        <v>370961621</v>
      </c>
      <c r="L7" s="27">
        <v>535810227</v>
      </c>
      <c r="M7" s="27">
        <v>869089919</v>
      </c>
      <c r="N7" s="27">
        <v>1775861767</v>
      </c>
      <c r="O7" s="27"/>
      <c r="P7" s="27"/>
      <c r="Q7" s="27"/>
      <c r="R7" s="27"/>
      <c r="S7" s="27"/>
      <c r="T7" s="27"/>
      <c r="U7" s="27"/>
      <c r="V7" s="27"/>
      <c r="W7" s="27">
        <v>3593713896</v>
      </c>
      <c r="X7" s="27">
        <v>3723810314</v>
      </c>
      <c r="Y7" s="27">
        <v>-130096418</v>
      </c>
      <c r="Z7" s="7">
        <v>-3.49</v>
      </c>
      <c r="AA7" s="25">
        <v>6465156043</v>
      </c>
    </row>
    <row r="8" spans="1:27" ht="13.5">
      <c r="A8" s="5" t="s">
        <v>35</v>
      </c>
      <c r="B8" s="3"/>
      <c r="C8" s="22">
        <v>25780086</v>
      </c>
      <c r="D8" s="22"/>
      <c r="E8" s="23">
        <v>111224078</v>
      </c>
      <c r="F8" s="24">
        <v>111224078</v>
      </c>
      <c r="G8" s="24">
        <v>497146</v>
      </c>
      <c r="H8" s="24">
        <v>3182304</v>
      </c>
      <c r="I8" s="24">
        <v>2896521</v>
      </c>
      <c r="J8" s="24">
        <v>6575971</v>
      </c>
      <c r="K8" s="24">
        <v>3101608</v>
      </c>
      <c r="L8" s="24">
        <v>1654430</v>
      </c>
      <c r="M8" s="24">
        <v>3600303</v>
      </c>
      <c r="N8" s="24">
        <v>8356341</v>
      </c>
      <c r="O8" s="24"/>
      <c r="P8" s="24"/>
      <c r="Q8" s="24"/>
      <c r="R8" s="24"/>
      <c r="S8" s="24"/>
      <c r="T8" s="24"/>
      <c r="U8" s="24"/>
      <c r="V8" s="24"/>
      <c r="W8" s="24">
        <v>14932312</v>
      </c>
      <c r="X8" s="24">
        <v>21207483</v>
      </c>
      <c r="Y8" s="24">
        <v>-6275171</v>
      </c>
      <c r="Z8" s="6">
        <v>-29.59</v>
      </c>
      <c r="AA8" s="22">
        <v>111224078</v>
      </c>
    </row>
    <row r="9" spans="1:27" ht="13.5">
      <c r="A9" s="2" t="s">
        <v>36</v>
      </c>
      <c r="B9" s="3"/>
      <c r="C9" s="19">
        <f aca="true" t="shared" si="1" ref="C9:Y9">SUM(C10:C14)</f>
        <v>693289421</v>
      </c>
      <c r="D9" s="19">
        <f>SUM(D10:D14)</f>
        <v>0</v>
      </c>
      <c r="E9" s="20">
        <f t="shared" si="1"/>
        <v>983289224</v>
      </c>
      <c r="F9" s="21">
        <f t="shared" si="1"/>
        <v>983289224</v>
      </c>
      <c r="G9" s="21">
        <f t="shared" si="1"/>
        <v>119743769</v>
      </c>
      <c r="H9" s="21">
        <f t="shared" si="1"/>
        <v>60514987</v>
      </c>
      <c r="I9" s="21">
        <f t="shared" si="1"/>
        <v>-16495813</v>
      </c>
      <c r="J9" s="21">
        <f t="shared" si="1"/>
        <v>163762943</v>
      </c>
      <c r="K9" s="21">
        <f t="shared" si="1"/>
        <v>29703798</v>
      </c>
      <c r="L9" s="21">
        <f t="shared" si="1"/>
        <v>56112647</v>
      </c>
      <c r="M9" s="21">
        <f t="shared" si="1"/>
        <v>133756751</v>
      </c>
      <c r="N9" s="21">
        <f t="shared" si="1"/>
        <v>219573196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383336139</v>
      </c>
      <c r="X9" s="21">
        <f t="shared" si="1"/>
        <v>498169161</v>
      </c>
      <c r="Y9" s="21">
        <f t="shared" si="1"/>
        <v>-114833022</v>
      </c>
      <c r="Z9" s="4">
        <f>+IF(X9&lt;&gt;0,+(Y9/X9)*100,0)</f>
        <v>-23.051009775372265</v>
      </c>
      <c r="AA9" s="19">
        <f>SUM(AA10:AA14)</f>
        <v>983289224</v>
      </c>
    </row>
    <row r="10" spans="1:27" ht="13.5">
      <c r="A10" s="5" t="s">
        <v>37</v>
      </c>
      <c r="B10" s="3"/>
      <c r="C10" s="22">
        <v>33504334</v>
      </c>
      <c r="D10" s="22"/>
      <c r="E10" s="23">
        <v>42148620</v>
      </c>
      <c r="F10" s="24">
        <v>42148620</v>
      </c>
      <c r="G10" s="24">
        <v>3362304</v>
      </c>
      <c r="H10" s="24">
        <v>2115678</v>
      </c>
      <c r="I10" s="24">
        <v>2548765</v>
      </c>
      <c r="J10" s="24">
        <v>8026747</v>
      </c>
      <c r="K10" s="24">
        <v>2712818</v>
      </c>
      <c r="L10" s="24">
        <v>2119418</v>
      </c>
      <c r="M10" s="24">
        <v>1886424</v>
      </c>
      <c r="N10" s="24">
        <v>6718660</v>
      </c>
      <c r="O10" s="24"/>
      <c r="P10" s="24"/>
      <c r="Q10" s="24"/>
      <c r="R10" s="24"/>
      <c r="S10" s="24"/>
      <c r="T10" s="24"/>
      <c r="U10" s="24"/>
      <c r="V10" s="24"/>
      <c r="W10" s="24">
        <v>14745407</v>
      </c>
      <c r="X10" s="24">
        <v>21180359</v>
      </c>
      <c r="Y10" s="24">
        <v>-6434952</v>
      </c>
      <c r="Z10" s="6">
        <v>-30.38</v>
      </c>
      <c r="AA10" s="22">
        <v>42148620</v>
      </c>
    </row>
    <row r="11" spans="1:27" ht="13.5">
      <c r="A11" s="5" t="s">
        <v>38</v>
      </c>
      <c r="B11" s="3"/>
      <c r="C11" s="22">
        <v>166712397</v>
      </c>
      <c r="D11" s="22"/>
      <c r="E11" s="23">
        <v>42868660</v>
      </c>
      <c r="F11" s="24">
        <v>42868660</v>
      </c>
      <c r="G11" s="24">
        <v>389988</v>
      </c>
      <c r="H11" s="24">
        <v>473945</v>
      </c>
      <c r="I11" s="24">
        <v>5130547</v>
      </c>
      <c r="J11" s="24">
        <v>5994480</v>
      </c>
      <c r="K11" s="24">
        <v>1285674</v>
      </c>
      <c r="L11" s="24">
        <v>775002</v>
      </c>
      <c r="M11" s="24">
        <v>2441613</v>
      </c>
      <c r="N11" s="24">
        <v>4502289</v>
      </c>
      <c r="O11" s="24"/>
      <c r="P11" s="24"/>
      <c r="Q11" s="24"/>
      <c r="R11" s="24"/>
      <c r="S11" s="24"/>
      <c r="T11" s="24"/>
      <c r="U11" s="24"/>
      <c r="V11" s="24"/>
      <c r="W11" s="24">
        <v>10496769</v>
      </c>
      <c r="X11" s="24">
        <v>17323268</v>
      </c>
      <c r="Y11" s="24">
        <v>-6826499</v>
      </c>
      <c r="Z11" s="6">
        <v>-39.41</v>
      </c>
      <c r="AA11" s="22">
        <v>42868660</v>
      </c>
    </row>
    <row r="12" spans="1:27" ht="13.5">
      <c r="A12" s="5" t="s">
        <v>39</v>
      </c>
      <c r="B12" s="3"/>
      <c r="C12" s="22">
        <v>181664019</v>
      </c>
      <c r="D12" s="22"/>
      <c r="E12" s="23">
        <v>292975539</v>
      </c>
      <c r="F12" s="24">
        <v>292975539</v>
      </c>
      <c r="G12" s="24">
        <v>3002970</v>
      </c>
      <c r="H12" s="24">
        <v>3156445</v>
      </c>
      <c r="I12" s="24">
        <v>3864380</v>
      </c>
      <c r="J12" s="24">
        <v>10023795</v>
      </c>
      <c r="K12" s="24">
        <v>5958920</v>
      </c>
      <c r="L12" s="24">
        <v>7471210</v>
      </c>
      <c r="M12" s="24">
        <v>110226952</v>
      </c>
      <c r="N12" s="24">
        <v>123657082</v>
      </c>
      <c r="O12" s="24"/>
      <c r="P12" s="24"/>
      <c r="Q12" s="24"/>
      <c r="R12" s="24"/>
      <c r="S12" s="24"/>
      <c r="T12" s="24"/>
      <c r="U12" s="24"/>
      <c r="V12" s="24"/>
      <c r="W12" s="24">
        <v>133680877</v>
      </c>
      <c r="X12" s="24">
        <v>164342909</v>
      </c>
      <c r="Y12" s="24">
        <v>-30662032</v>
      </c>
      <c r="Z12" s="6">
        <v>-18.66</v>
      </c>
      <c r="AA12" s="22">
        <v>292975539</v>
      </c>
    </row>
    <row r="13" spans="1:27" ht="13.5">
      <c r="A13" s="5" t="s">
        <v>40</v>
      </c>
      <c r="B13" s="3"/>
      <c r="C13" s="22">
        <v>118182930</v>
      </c>
      <c r="D13" s="22"/>
      <c r="E13" s="23">
        <v>415751881</v>
      </c>
      <c r="F13" s="24">
        <v>415751881</v>
      </c>
      <c r="G13" s="24">
        <v>3570790</v>
      </c>
      <c r="H13" s="24">
        <v>4854342</v>
      </c>
      <c r="I13" s="24">
        <v>76118984</v>
      </c>
      <c r="J13" s="24">
        <v>84544116</v>
      </c>
      <c r="K13" s="24">
        <v>13775658</v>
      </c>
      <c r="L13" s="24">
        <v>7648325</v>
      </c>
      <c r="M13" s="24">
        <v>13078019</v>
      </c>
      <c r="N13" s="24">
        <v>34502002</v>
      </c>
      <c r="O13" s="24"/>
      <c r="P13" s="24"/>
      <c r="Q13" s="24"/>
      <c r="R13" s="24"/>
      <c r="S13" s="24"/>
      <c r="T13" s="24"/>
      <c r="U13" s="24"/>
      <c r="V13" s="24"/>
      <c r="W13" s="24">
        <v>119046118</v>
      </c>
      <c r="X13" s="24">
        <v>155842099</v>
      </c>
      <c r="Y13" s="24">
        <v>-36795981</v>
      </c>
      <c r="Z13" s="6">
        <v>-23.61</v>
      </c>
      <c r="AA13" s="22">
        <v>415751881</v>
      </c>
    </row>
    <row r="14" spans="1:27" ht="13.5">
      <c r="A14" s="5" t="s">
        <v>41</v>
      </c>
      <c r="B14" s="3"/>
      <c r="C14" s="25">
        <v>193225741</v>
      </c>
      <c r="D14" s="25"/>
      <c r="E14" s="26">
        <v>189544524</v>
      </c>
      <c r="F14" s="27">
        <v>189544524</v>
      </c>
      <c r="G14" s="27">
        <v>109417717</v>
      </c>
      <c r="H14" s="27">
        <v>49914577</v>
      </c>
      <c r="I14" s="27">
        <v>-104158489</v>
      </c>
      <c r="J14" s="27">
        <v>55173805</v>
      </c>
      <c r="K14" s="27">
        <v>5970728</v>
      </c>
      <c r="L14" s="27">
        <v>38098692</v>
      </c>
      <c r="M14" s="27">
        <v>6123743</v>
      </c>
      <c r="N14" s="27">
        <v>50193163</v>
      </c>
      <c r="O14" s="27"/>
      <c r="P14" s="27"/>
      <c r="Q14" s="27"/>
      <c r="R14" s="27"/>
      <c r="S14" s="27"/>
      <c r="T14" s="27"/>
      <c r="U14" s="27"/>
      <c r="V14" s="27"/>
      <c r="W14" s="27">
        <v>105366968</v>
      </c>
      <c r="X14" s="27">
        <v>139480526</v>
      </c>
      <c r="Y14" s="27">
        <v>-34113558</v>
      </c>
      <c r="Z14" s="7">
        <v>-24.46</v>
      </c>
      <c r="AA14" s="25">
        <v>189544524</v>
      </c>
    </row>
    <row r="15" spans="1:27" ht="13.5">
      <c r="A15" s="2" t="s">
        <v>42</v>
      </c>
      <c r="B15" s="8"/>
      <c r="C15" s="19">
        <f aca="true" t="shared" si="2" ref="C15:Y15">SUM(C16:C18)</f>
        <v>1133785939</v>
      </c>
      <c r="D15" s="19">
        <f>SUM(D16:D18)</f>
        <v>0</v>
      </c>
      <c r="E15" s="20">
        <f t="shared" si="2"/>
        <v>1265444134</v>
      </c>
      <c r="F15" s="21">
        <f t="shared" si="2"/>
        <v>1265444134</v>
      </c>
      <c r="G15" s="21">
        <f t="shared" si="2"/>
        <v>26576955</v>
      </c>
      <c r="H15" s="21">
        <f t="shared" si="2"/>
        <v>46917169</v>
      </c>
      <c r="I15" s="21">
        <f t="shared" si="2"/>
        <v>72761769</v>
      </c>
      <c r="J15" s="21">
        <f t="shared" si="2"/>
        <v>146255893</v>
      </c>
      <c r="K15" s="21">
        <f t="shared" si="2"/>
        <v>67463288</v>
      </c>
      <c r="L15" s="21">
        <f t="shared" si="2"/>
        <v>51982857</v>
      </c>
      <c r="M15" s="21">
        <f t="shared" si="2"/>
        <v>104080314</v>
      </c>
      <c r="N15" s="21">
        <f t="shared" si="2"/>
        <v>223526459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369782352</v>
      </c>
      <c r="X15" s="21">
        <f t="shared" si="2"/>
        <v>383662165</v>
      </c>
      <c r="Y15" s="21">
        <f t="shared" si="2"/>
        <v>-13879813</v>
      </c>
      <c r="Z15" s="4">
        <f>+IF(X15&lt;&gt;0,+(Y15/X15)*100,0)</f>
        <v>-3.6177174259546807</v>
      </c>
      <c r="AA15" s="19">
        <f>SUM(AA16:AA18)</f>
        <v>1265444134</v>
      </c>
    </row>
    <row r="16" spans="1:27" ht="13.5">
      <c r="A16" s="5" t="s">
        <v>43</v>
      </c>
      <c r="B16" s="3"/>
      <c r="C16" s="22">
        <v>80367941</v>
      </c>
      <c r="D16" s="22"/>
      <c r="E16" s="23">
        <v>116424217</v>
      </c>
      <c r="F16" s="24">
        <v>116424217</v>
      </c>
      <c r="G16" s="24">
        <v>2239699</v>
      </c>
      <c r="H16" s="24">
        <v>2940224</v>
      </c>
      <c r="I16" s="24">
        <v>5408779</v>
      </c>
      <c r="J16" s="24">
        <v>10588702</v>
      </c>
      <c r="K16" s="24">
        <v>5982605</v>
      </c>
      <c r="L16" s="24">
        <v>2815957</v>
      </c>
      <c r="M16" s="24">
        <v>12244178</v>
      </c>
      <c r="N16" s="24">
        <v>21042740</v>
      </c>
      <c r="O16" s="24"/>
      <c r="P16" s="24"/>
      <c r="Q16" s="24"/>
      <c r="R16" s="24"/>
      <c r="S16" s="24"/>
      <c r="T16" s="24"/>
      <c r="U16" s="24"/>
      <c r="V16" s="24"/>
      <c r="W16" s="24">
        <v>31631442</v>
      </c>
      <c r="X16" s="24">
        <v>26980207</v>
      </c>
      <c r="Y16" s="24">
        <v>4651235</v>
      </c>
      <c r="Z16" s="6">
        <v>17.24</v>
      </c>
      <c r="AA16" s="22">
        <v>116424217</v>
      </c>
    </row>
    <row r="17" spans="1:27" ht="13.5">
      <c r="A17" s="5" t="s">
        <v>44</v>
      </c>
      <c r="B17" s="3"/>
      <c r="C17" s="22">
        <v>1052992095</v>
      </c>
      <c r="D17" s="22"/>
      <c r="E17" s="23">
        <v>1144903917</v>
      </c>
      <c r="F17" s="24">
        <v>1144903917</v>
      </c>
      <c r="G17" s="24">
        <v>24327127</v>
      </c>
      <c r="H17" s="24">
        <v>43967661</v>
      </c>
      <c r="I17" s="24">
        <v>67343683</v>
      </c>
      <c r="J17" s="24">
        <v>135638471</v>
      </c>
      <c r="K17" s="24">
        <v>61471308</v>
      </c>
      <c r="L17" s="24">
        <v>49157151</v>
      </c>
      <c r="M17" s="24">
        <v>91825250</v>
      </c>
      <c r="N17" s="24">
        <v>202453709</v>
      </c>
      <c r="O17" s="24"/>
      <c r="P17" s="24"/>
      <c r="Q17" s="24"/>
      <c r="R17" s="24"/>
      <c r="S17" s="24"/>
      <c r="T17" s="24"/>
      <c r="U17" s="24"/>
      <c r="V17" s="24"/>
      <c r="W17" s="24">
        <v>338092180</v>
      </c>
      <c r="X17" s="24">
        <v>356623956</v>
      </c>
      <c r="Y17" s="24">
        <v>-18531776</v>
      </c>
      <c r="Z17" s="6">
        <v>-5.2</v>
      </c>
      <c r="AA17" s="22">
        <v>1144903917</v>
      </c>
    </row>
    <row r="18" spans="1:27" ht="13.5">
      <c r="A18" s="5" t="s">
        <v>45</v>
      </c>
      <c r="B18" s="3"/>
      <c r="C18" s="22">
        <v>425903</v>
      </c>
      <c r="D18" s="22"/>
      <c r="E18" s="23">
        <v>4116000</v>
      </c>
      <c r="F18" s="24">
        <v>4116000</v>
      </c>
      <c r="G18" s="24">
        <v>10129</v>
      </c>
      <c r="H18" s="24">
        <v>9284</v>
      </c>
      <c r="I18" s="24">
        <v>9307</v>
      </c>
      <c r="J18" s="24">
        <v>28720</v>
      </c>
      <c r="K18" s="24">
        <v>9375</v>
      </c>
      <c r="L18" s="24">
        <v>9749</v>
      </c>
      <c r="M18" s="24">
        <v>10886</v>
      </c>
      <c r="N18" s="24">
        <v>30010</v>
      </c>
      <c r="O18" s="24"/>
      <c r="P18" s="24"/>
      <c r="Q18" s="24"/>
      <c r="R18" s="24"/>
      <c r="S18" s="24"/>
      <c r="T18" s="24"/>
      <c r="U18" s="24"/>
      <c r="V18" s="24"/>
      <c r="W18" s="24">
        <v>58730</v>
      </c>
      <c r="X18" s="24">
        <v>58002</v>
      </c>
      <c r="Y18" s="24">
        <v>728</v>
      </c>
      <c r="Z18" s="6">
        <v>1.26</v>
      </c>
      <c r="AA18" s="22">
        <v>4116000</v>
      </c>
    </row>
    <row r="19" spans="1:27" ht="13.5">
      <c r="A19" s="2" t="s">
        <v>46</v>
      </c>
      <c r="B19" s="8"/>
      <c r="C19" s="19">
        <f aca="true" t="shared" si="3" ref="C19:Y19">SUM(C20:C23)</f>
        <v>17271819408</v>
      </c>
      <c r="D19" s="19">
        <f>SUM(D20:D23)</f>
        <v>0</v>
      </c>
      <c r="E19" s="20">
        <f t="shared" si="3"/>
        <v>19348218090</v>
      </c>
      <c r="F19" s="21">
        <f t="shared" si="3"/>
        <v>19348218090</v>
      </c>
      <c r="G19" s="21">
        <f t="shared" si="3"/>
        <v>2140430630</v>
      </c>
      <c r="H19" s="21">
        <f t="shared" si="3"/>
        <v>1658265093</v>
      </c>
      <c r="I19" s="21">
        <f t="shared" si="3"/>
        <v>1693891807</v>
      </c>
      <c r="J19" s="21">
        <f t="shared" si="3"/>
        <v>5492587530</v>
      </c>
      <c r="K19" s="21">
        <f t="shared" si="3"/>
        <v>1419289915</v>
      </c>
      <c r="L19" s="21">
        <f t="shared" si="3"/>
        <v>1985765047</v>
      </c>
      <c r="M19" s="21">
        <f t="shared" si="3"/>
        <v>1382958333</v>
      </c>
      <c r="N19" s="21">
        <f t="shared" si="3"/>
        <v>4788013295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10280600825</v>
      </c>
      <c r="X19" s="21">
        <f t="shared" si="3"/>
        <v>9731700751</v>
      </c>
      <c r="Y19" s="21">
        <f t="shared" si="3"/>
        <v>548900074</v>
      </c>
      <c r="Z19" s="4">
        <f>+IF(X19&lt;&gt;0,+(Y19/X19)*100,0)</f>
        <v>5.640330380520555</v>
      </c>
      <c r="AA19" s="19">
        <f>SUM(AA20:AA23)</f>
        <v>19348218090</v>
      </c>
    </row>
    <row r="20" spans="1:27" ht="13.5">
      <c r="A20" s="5" t="s">
        <v>47</v>
      </c>
      <c r="B20" s="3"/>
      <c r="C20" s="22">
        <v>10977661350</v>
      </c>
      <c r="D20" s="22"/>
      <c r="E20" s="23">
        <v>12506942201</v>
      </c>
      <c r="F20" s="24">
        <v>12506942201</v>
      </c>
      <c r="G20" s="24">
        <v>1220634033</v>
      </c>
      <c r="H20" s="24">
        <v>1217323834</v>
      </c>
      <c r="I20" s="24">
        <v>1230406723</v>
      </c>
      <c r="J20" s="24">
        <v>3668364590</v>
      </c>
      <c r="K20" s="24">
        <v>915719112</v>
      </c>
      <c r="L20" s="24">
        <v>1065556662</v>
      </c>
      <c r="M20" s="24">
        <v>905746742</v>
      </c>
      <c r="N20" s="24">
        <v>2887022516</v>
      </c>
      <c r="O20" s="24"/>
      <c r="P20" s="24"/>
      <c r="Q20" s="24"/>
      <c r="R20" s="24"/>
      <c r="S20" s="24"/>
      <c r="T20" s="24"/>
      <c r="U20" s="24"/>
      <c r="V20" s="24"/>
      <c r="W20" s="24">
        <v>6555387106</v>
      </c>
      <c r="X20" s="24">
        <v>6856188927</v>
      </c>
      <c r="Y20" s="24">
        <v>-300801821</v>
      </c>
      <c r="Z20" s="6">
        <v>-4.39</v>
      </c>
      <c r="AA20" s="22">
        <v>12506942201</v>
      </c>
    </row>
    <row r="21" spans="1:27" ht="13.5">
      <c r="A21" s="5" t="s">
        <v>48</v>
      </c>
      <c r="B21" s="3"/>
      <c r="C21" s="22">
        <v>4030692299</v>
      </c>
      <c r="D21" s="22"/>
      <c r="E21" s="23">
        <v>4214780500</v>
      </c>
      <c r="F21" s="24">
        <v>4214780500</v>
      </c>
      <c r="G21" s="24">
        <v>616005936</v>
      </c>
      <c r="H21" s="24">
        <v>241247685</v>
      </c>
      <c r="I21" s="24">
        <v>271220385</v>
      </c>
      <c r="J21" s="24">
        <v>1128474006</v>
      </c>
      <c r="K21" s="24">
        <v>321562896</v>
      </c>
      <c r="L21" s="24">
        <v>594117390</v>
      </c>
      <c r="M21" s="24">
        <v>280564386</v>
      </c>
      <c r="N21" s="24">
        <v>1196244672</v>
      </c>
      <c r="O21" s="24"/>
      <c r="P21" s="24"/>
      <c r="Q21" s="24"/>
      <c r="R21" s="24"/>
      <c r="S21" s="24"/>
      <c r="T21" s="24"/>
      <c r="U21" s="24"/>
      <c r="V21" s="24"/>
      <c r="W21" s="24">
        <v>2324718678</v>
      </c>
      <c r="X21" s="24">
        <v>1438481751</v>
      </c>
      <c r="Y21" s="24">
        <v>886236927</v>
      </c>
      <c r="Z21" s="6">
        <v>61.61</v>
      </c>
      <c r="AA21" s="22">
        <v>4214780500</v>
      </c>
    </row>
    <row r="22" spans="1:27" ht="13.5">
      <c r="A22" s="5" t="s">
        <v>49</v>
      </c>
      <c r="B22" s="3"/>
      <c r="C22" s="25">
        <v>895456299</v>
      </c>
      <c r="D22" s="25"/>
      <c r="E22" s="26">
        <v>995311140</v>
      </c>
      <c r="F22" s="27">
        <v>995311140</v>
      </c>
      <c r="G22" s="27">
        <v>78243261</v>
      </c>
      <c r="H22" s="27">
        <v>79302255</v>
      </c>
      <c r="I22" s="27">
        <v>87381097</v>
      </c>
      <c r="J22" s="27">
        <v>244926613</v>
      </c>
      <c r="K22" s="27">
        <v>91207046</v>
      </c>
      <c r="L22" s="27">
        <v>94603915</v>
      </c>
      <c r="M22" s="27">
        <v>89705601</v>
      </c>
      <c r="N22" s="27">
        <v>275516562</v>
      </c>
      <c r="O22" s="27"/>
      <c r="P22" s="27"/>
      <c r="Q22" s="27"/>
      <c r="R22" s="27"/>
      <c r="S22" s="27"/>
      <c r="T22" s="27"/>
      <c r="U22" s="27"/>
      <c r="V22" s="27"/>
      <c r="W22" s="27">
        <v>520443175</v>
      </c>
      <c r="X22" s="27">
        <v>498042500</v>
      </c>
      <c r="Y22" s="27">
        <v>22400675</v>
      </c>
      <c r="Z22" s="7">
        <v>4.5</v>
      </c>
      <c r="AA22" s="25">
        <v>995311140</v>
      </c>
    </row>
    <row r="23" spans="1:27" ht="13.5">
      <c r="A23" s="5" t="s">
        <v>50</v>
      </c>
      <c r="B23" s="3"/>
      <c r="C23" s="22">
        <v>1368009460</v>
      </c>
      <c r="D23" s="22"/>
      <c r="E23" s="23">
        <v>1631184249</v>
      </c>
      <c r="F23" s="24">
        <v>1631184249</v>
      </c>
      <c r="G23" s="24">
        <v>225547400</v>
      </c>
      <c r="H23" s="24">
        <v>120391319</v>
      </c>
      <c r="I23" s="24">
        <v>104883602</v>
      </c>
      <c r="J23" s="24">
        <v>450822321</v>
      </c>
      <c r="K23" s="24">
        <v>90800861</v>
      </c>
      <c r="L23" s="24">
        <v>231487080</v>
      </c>
      <c r="M23" s="24">
        <v>106941604</v>
      </c>
      <c r="N23" s="24">
        <v>429229545</v>
      </c>
      <c r="O23" s="24"/>
      <c r="P23" s="24"/>
      <c r="Q23" s="24"/>
      <c r="R23" s="24"/>
      <c r="S23" s="24"/>
      <c r="T23" s="24"/>
      <c r="U23" s="24"/>
      <c r="V23" s="24"/>
      <c r="W23" s="24">
        <v>880051866</v>
      </c>
      <c r="X23" s="24">
        <v>938987573</v>
      </c>
      <c r="Y23" s="24">
        <v>-58935707</v>
      </c>
      <c r="Z23" s="6">
        <v>-6.28</v>
      </c>
      <c r="AA23" s="22">
        <v>1631184249</v>
      </c>
    </row>
    <row r="24" spans="1:27" ht="13.5">
      <c r="A24" s="2" t="s">
        <v>51</v>
      </c>
      <c r="B24" s="8" t="s">
        <v>52</v>
      </c>
      <c r="C24" s="19">
        <v>18375294</v>
      </c>
      <c r="D24" s="19"/>
      <c r="E24" s="20">
        <v>27528127</v>
      </c>
      <c r="F24" s="21">
        <v>27528127</v>
      </c>
      <c r="G24" s="21">
        <v>1484002</v>
      </c>
      <c r="H24" s="21">
        <v>1594894</v>
      </c>
      <c r="I24" s="21">
        <v>3465</v>
      </c>
      <c r="J24" s="21">
        <v>3082361</v>
      </c>
      <c r="K24" s="21">
        <v>3179993</v>
      </c>
      <c r="L24" s="21">
        <v>3465</v>
      </c>
      <c r="M24" s="21">
        <v>3206416</v>
      </c>
      <c r="N24" s="21">
        <v>6389874</v>
      </c>
      <c r="O24" s="21"/>
      <c r="P24" s="21"/>
      <c r="Q24" s="21"/>
      <c r="R24" s="21"/>
      <c r="S24" s="21"/>
      <c r="T24" s="21"/>
      <c r="U24" s="21"/>
      <c r="V24" s="21"/>
      <c r="W24" s="21">
        <v>9472235</v>
      </c>
      <c r="X24" s="21">
        <v>12965948</v>
      </c>
      <c r="Y24" s="21">
        <v>-3493713</v>
      </c>
      <c r="Z24" s="4">
        <v>-26.95</v>
      </c>
      <c r="AA24" s="19">
        <v>27528127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25064763393</v>
      </c>
      <c r="D25" s="40">
        <f>+D5+D9+D15+D19+D24</f>
        <v>0</v>
      </c>
      <c r="E25" s="41">
        <f t="shared" si="4"/>
        <v>28200881896</v>
      </c>
      <c r="F25" s="42">
        <f t="shared" si="4"/>
        <v>28200881896</v>
      </c>
      <c r="G25" s="42">
        <f t="shared" si="4"/>
        <v>2738684162</v>
      </c>
      <c r="H25" s="42">
        <f t="shared" si="4"/>
        <v>2643830833</v>
      </c>
      <c r="I25" s="42">
        <f t="shared" si="4"/>
        <v>2248043671</v>
      </c>
      <c r="J25" s="42">
        <f t="shared" si="4"/>
        <v>7630558666</v>
      </c>
      <c r="K25" s="42">
        <f t="shared" si="4"/>
        <v>1893899342</v>
      </c>
      <c r="L25" s="42">
        <f t="shared" si="4"/>
        <v>2630903294</v>
      </c>
      <c r="M25" s="42">
        <f t="shared" si="4"/>
        <v>2496826632</v>
      </c>
      <c r="N25" s="42">
        <f t="shared" si="4"/>
        <v>7021629268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14652187934</v>
      </c>
      <c r="X25" s="42">
        <f t="shared" si="4"/>
        <v>14371526946</v>
      </c>
      <c r="Y25" s="42">
        <f t="shared" si="4"/>
        <v>280660988</v>
      </c>
      <c r="Z25" s="43">
        <f>+IF(X25&lt;&gt;0,+(Y25/X25)*100,0)</f>
        <v>1.9528960913795999</v>
      </c>
      <c r="AA25" s="40">
        <f>+AA5+AA9+AA15+AA19+AA24</f>
        <v>28200881896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2537496647</v>
      </c>
      <c r="D28" s="19">
        <f>SUM(D29:D31)</f>
        <v>0</v>
      </c>
      <c r="E28" s="20">
        <f t="shared" si="5"/>
        <v>3427577375</v>
      </c>
      <c r="F28" s="21">
        <f t="shared" si="5"/>
        <v>3427577375</v>
      </c>
      <c r="G28" s="21">
        <f t="shared" si="5"/>
        <v>189833079</v>
      </c>
      <c r="H28" s="21">
        <f t="shared" si="5"/>
        <v>255443067</v>
      </c>
      <c r="I28" s="21">
        <f t="shared" si="5"/>
        <v>277939693</v>
      </c>
      <c r="J28" s="21">
        <f t="shared" si="5"/>
        <v>723215839</v>
      </c>
      <c r="K28" s="21">
        <f t="shared" si="5"/>
        <v>288852073</v>
      </c>
      <c r="L28" s="21">
        <f t="shared" si="5"/>
        <v>236830908</v>
      </c>
      <c r="M28" s="21">
        <f t="shared" si="5"/>
        <v>324361676</v>
      </c>
      <c r="N28" s="21">
        <f t="shared" si="5"/>
        <v>850044657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1573260496</v>
      </c>
      <c r="X28" s="21">
        <f t="shared" si="5"/>
        <v>2033568632</v>
      </c>
      <c r="Y28" s="21">
        <f t="shared" si="5"/>
        <v>-460308136</v>
      </c>
      <c r="Z28" s="4">
        <f>+IF(X28&lt;&gt;0,+(Y28/X28)*100,0)</f>
        <v>-22.63548565593728</v>
      </c>
      <c r="AA28" s="19">
        <f>SUM(AA29:AA31)</f>
        <v>3427577375</v>
      </c>
    </row>
    <row r="29" spans="1:27" ht="13.5">
      <c r="A29" s="5" t="s">
        <v>33</v>
      </c>
      <c r="B29" s="3"/>
      <c r="C29" s="22">
        <v>311217215</v>
      </c>
      <c r="D29" s="22"/>
      <c r="E29" s="23">
        <v>559678846</v>
      </c>
      <c r="F29" s="24">
        <v>559678846</v>
      </c>
      <c r="G29" s="24">
        <v>35765109</v>
      </c>
      <c r="H29" s="24">
        <v>34525547</v>
      </c>
      <c r="I29" s="24">
        <v>48097848</v>
      </c>
      <c r="J29" s="24">
        <v>118388504</v>
      </c>
      <c r="K29" s="24">
        <v>44645764</v>
      </c>
      <c r="L29" s="24">
        <v>38490382</v>
      </c>
      <c r="M29" s="24">
        <v>45298931</v>
      </c>
      <c r="N29" s="24">
        <v>128435077</v>
      </c>
      <c r="O29" s="24"/>
      <c r="P29" s="24"/>
      <c r="Q29" s="24"/>
      <c r="R29" s="24"/>
      <c r="S29" s="24"/>
      <c r="T29" s="24"/>
      <c r="U29" s="24"/>
      <c r="V29" s="24"/>
      <c r="W29" s="24">
        <v>246823581</v>
      </c>
      <c r="X29" s="24">
        <v>388479239</v>
      </c>
      <c r="Y29" s="24">
        <v>-141655658</v>
      </c>
      <c r="Z29" s="6">
        <v>-36.46</v>
      </c>
      <c r="AA29" s="22">
        <v>559678846</v>
      </c>
    </row>
    <row r="30" spans="1:27" ht="13.5">
      <c r="A30" s="5" t="s">
        <v>34</v>
      </c>
      <c r="B30" s="3"/>
      <c r="C30" s="25">
        <v>1096013007</v>
      </c>
      <c r="D30" s="25"/>
      <c r="E30" s="26">
        <v>1827687845</v>
      </c>
      <c r="F30" s="27">
        <v>1827687845</v>
      </c>
      <c r="G30" s="27">
        <v>109875997</v>
      </c>
      <c r="H30" s="27">
        <v>153550212</v>
      </c>
      <c r="I30" s="27">
        <v>165441943</v>
      </c>
      <c r="J30" s="27">
        <v>428868152</v>
      </c>
      <c r="K30" s="27">
        <v>171115875</v>
      </c>
      <c r="L30" s="27">
        <v>130210300</v>
      </c>
      <c r="M30" s="27">
        <v>194791742</v>
      </c>
      <c r="N30" s="27">
        <v>496117917</v>
      </c>
      <c r="O30" s="27"/>
      <c r="P30" s="27"/>
      <c r="Q30" s="27"/>
      <c r="R30" s="27"/>
      <c r="S30" s="27"/>
      <c r="T30" s="27"/>
      <c r="U30" s="27"/>
      <c r="V30" s="27"/>
      <c r="W30" s="27">
        <v>924986069</v>
      </c>
      <c r="X30" s="27">
        <v>1212656211</v>
      </c>
      <c r="Y30" s="27">
        <v>-287670142</v>
      </c>
      <c r="Z30" s="7">
        <v>-23.72</v>
      </c>
      <c r="AA30" s="25">
        <v>1827687845</v>
      </c>
    </row>
    <row r="31" spans="1:27" ht="13.5">
      <c r="A31" s="5" t="s">
        <v>35</v>
      </c>
      <c r="B31" s="3"/>
      <c r="C31" s="22">
        <v>1130266425</v>
      </c>
      <c r="D31" s="22"/>
      <c r="E31" s="23">
        <v>1040210684</v>
      </c>
      <c r="F31" s="24">
        <v>1040210684</v>
      </c>
      <c r="G31" s="24">
        <v>44191973</v>
      </c>
      <c r="H31" s="24">
        <v>67367308</v>
      </c>
      <c r="I31" s="24">
        <v>64399902</v>
      </c>
      <c r="J31" s="24">
        <v>175959183</v>
      </c>
      <c r="K31" s="24">
        <v>73090434</v>
      </c>
      <c r="L31" s="24">
        <v>68130226</v>
      </c>
      <c r="M31" s="24">
        <v>84271003</v>
      </c>
      <c r="N31" s="24">
        <v>225491663</v>
      </c>
      <c r="O31" s="24"/>
      <c r="P31" s="24"/>
      <c r="Q31" s="24"/>
      <c r="R31" s="24"/>
      <c r="S31" s="24"/>
      <c r="T31" s="24"/>
      <c r="U31" s="24"/>
      <c r="V31" s="24"/>
      <c r="W31" s="24">
        <v>401450846</v>
      </c>
      <c r="X31" s="24">
        <v>432433182</v>
      </c>
      <c r="Y31" s="24">
        <v>-30982336</v>
      </c>
      <c r="Z31" s="6">
        <v>-7.16</v>
      </c>
      <c r="AA31" s="22">
        <v>1040210684</v>
      </c>
    </row>
    <row r="32" spans="1:27" ht="13.5">
      <c r="A32" s="2" t="s">
        <v>36</v>
      </c>
      <c r="B32" s="3"/>
      <c r="C32" s="19">
        <f aca="true" t="shared" si="6" ref="C32:Y32">SUM(C33:C37)</f>
        <v>3878231988</v>
      </c>
      <c r="D32" s="19">
        <f>SUM(D33:D37)</f>
        <v>0</v>
      </c>
      <c r="E32" s="20">
        <f t="shared" si="6"/>
        <v>4259844671</v>
      </c>
      <c r="F32" s="21">
        <f t="shared" si="6"/>
        <v>4259844671</v>
      </c>
      <c r="G32" s="21">
        <f t="shared" si="6"/>
        <v>256964185</v>
      </c>
      <c r="H32" s="21">
        <f t="shared" si="6"/>
        <v>292149042</v>
      </c>
      <c r="I32" s="21">
        <f t="shared" si="6"/>
        <v>313512525</v>
      </c>
      <c r="J32" s="21">
        <f t="shared" si="6"/>
        <v>862625752</v>
      </c>
      <c r="K32" s="21">
        <f t="shared" si="6"/>
        <v>325776310</v>
      </c>
      <c r="L32" s="21">
        <f t="shared" si="6"/>
        <v>307653804</v>
      </c>
      <c r="M32" s="21">
        <f t="shared" si="6"/>
        <v>319812158</v>
      </c>
      <c r="N32" s="21">
        <f t="shared" si="6"/>
        <v>953242272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1815868024</v>
      </c>
      <c r="X32" s="21">
        <f t="shared" si="6"/>
        <v>1985624709</v>
      </c>
      <c r="Y32" s="21">
        <f t="shared" si="6"/>
        <v>-169756685</v>
      </c>
      <c r="Z32" s="4">
        <f>+IF(X32&lt;&gt;0,+(Y32/X32)*100,0)</f>
        <v>-8.549283468853126</v>
      </c>
      <c r="AA32" s="19">
        <f>SUM(AA33:AA37)</f>
        <v>4259844671</v>
      </c>
    </row>
    <row r="33" spans="1:27" ht="13.5">
      <c r="A33" s="5" t="s">
        <v>37</v>
      </c>
      <c r="B33" s="3"/>
      <c r="C33" s="22">
        <v>273793020</v>
      </c>
      <c r="D33" s="22"/>
      <c r="E33" s="23">
        <v>294708664</v>
      </c>
      <c r="F33" s="24">
        <v>294708664</v>
      </c>
      <c r="G33" s="24">
        <v>20784573</v>
      </c>
      <c r="H33" s="24">
        <v>20633901</v>
      </c>
      <c r="I33" s="24">
        <v>21971472</v>
      </c>
      <c r="J33" s="24">
        <v>63389946</v>
      </c>
      <c r="K33" s="24">
        <v>22527903</v>
      </c>
      <c r="L33" s="24">
        <v>21995229</v>
      </c>
      <c r="M33" s="24">
        <v>23005529</v>
      </c>
      <c r="N33" s="24">
        <v>67528661</v>
      </c>
      <c r="O33" s="24"/>
      <c r="P33" s="24"/>
      <c r="Q33" s="24"/>
      <c r="R33" s="24"/>
      <c r="S33" s="24"/>
      <c r="T33" s="24"/>
      <c r="U33" s="24"/>
      <c r="V33" s="24"/>
      <c r="W33" s="24">
        <v>130918607</v>
      </c>
      <c r="X33" s="24">
        <v>142831980</v>
      </c>
      <c r="Y33" s="24">
        <v>-11913373</v>
      </c>
      <c r="Z33" s="6">
        <v>-8.34</v>
      </c>
      <c r="AA33" s="22">
        <v>294708664</v>
      </c>
    </row>
    <row r="34" spans="1:27" ht="13.5">
      <c r="A34" s="5" t="s">
        <v>38</v>
      </c>
      <c r="B34" s="3"/>
      <c r="C34" s="22">
        <v>941078863</v>
      </c>
      <c r="D34" s="22"/>
      <c r="E34" s="23">
        <v>844802596</v>
      </c>
      <c r="F34" s="24">
        <v>844802596</v>
      </c>
      <c r="G34" s="24">
        <v>44455050</v>
      </c>
      <c r="H34" s="24">
        <v>64935410</v>
      </c>
      <c r="I34" s="24">
        <v>67701440</v>
      </c>
      <c r="J34" s="24">
        <v>177091900</v>
      </c>
      <c r="K34" s="24">
        <v>61697170</v>
      </c>
      <c r="L34" s="24">
        <v>63191847</v>
      </c>
      <c r="M34" s="24">
        <v>66084805</v>
      </c>
      <c r="N34" s="24">
        <v>190973822</v>
      </c>
      <c r="O34" s="24"/>
      <c r="P34" s="24"/>
      <c r="Q34" s="24"/>
      <c r="R34" s="24"/>
      <c r="S34" s="24"/>
      <c r="T34" s="24"/>
      <c r="U34" s="24"/>
      <c r="V34" s="24"/>
      <c r="W34" s="24">
        <v>368065722</v>
      </c>
      <c r="X34" s="24">
        <v>417816617</v>
      </c>
      <c r="Y34" s="24">
        <v>-49750895</v>
      </c>
      <c r="Z34" s="6">
        <v>-11.91</v>
      </c>
      <c r="AA34" s="22">
        <v>844802596</v>
      </c>
    </row>
    <row r="35" spans="1:27" ht="13.5">
      <c r="A35" s="5" t="s">
        <v>39</v>
      </c>
      <c r="B35" s="3"/>
      <c r="C35" s="22">
        <v>1270116812</v>
      </c>
      <c r="D35" s="22"/>
      <c r="E35" s="23">
        <v>1506308293</v>
      </c>
      <c r="F35" s="24">
        <v>1506308293</v>
      </c>
      <c r="G35" s="24">
        <v>88760566</v>
      </c>
      <c r="H35" s="24">
        <v>102160151</v>
      </c>
      <c r="I35" s="24">
        <v>108190266</v>
      </c>
      <c r="J35" s="24">
        <v>299110983</v>
      </c>
      <c r="K35" s="24">
        <v>108029138</v>
      </c>
      <c r="L35" s="24">
        <v>107910851</v>
      </c>
      <c r="M35" s="24">
        <v>115041293</v>
      </c>
      <c r="N35" s="24">
        <v>330981282</v>
      </c>
      <c r="O35" s="24"/>
      <c r="P35" s="24"/>
      <c r="Q35" s="24"/>
      <c r="R35" s="24"/>
      <c r="S35" s="24"/>
      <c r="T35" s="24"/>
      <c r="U35" s="24"/>
      <c r="V35" s="24"/>
      <c r="W35" s="24">
        <v>630092265</v>
      </c>
      <c r="X35" s="24">
        <v>644402172</v>
      </c>
      <c r="Y35" s="24">
        <v>-14309907</v>
      </c>
      <c r="Z35" s="6">
        <v>-2.22</v>
      </c>
      <c r="AA35" s="22">
        <v>1506308293</v>
      </c>
    </row>
    <row r="36" spans="1:27" ht="13.5">
      <c r="A36" s="5" t="s">
        <v>40</v>
      </c>
      <c r="B36" s="3"/>
      <c r="C36" s="22">
        <v>370761256</v>
      </c>
      <c r="D36" s="22"/>
      <c r="E36" s="23">
        <v>479974566</v>
      </c>
      <c r="F36" s="24">
        <v>479974566</v>
      </c>
      <c r="G36" s="24">
        <v>19446491</v>
      </c>
      <c r="H36" s="24">
        <v>18616322</v>
      </c>
      <c r="I36" s="24">
        <v>25584388</v>
      </c>
      <c r="J36" s="24">
        <v>63647201</v>
      </c>
      <c r="K36" s="24">
        <v>40579844</v>
      </c>
      <c r="L36" s="24">
        <v>27227447</v>
      </c>
      <c r="M36" s="24">
        <v>26273531</v>
      </c>
      <c r="N36" s="24">
        <v>94080822</v>
      </c>
      <c r="O36" s="24"/>
      <c r="P36" s="24"/>
      <c r="Q36" s="24"/>
      <c r="R36" s="24"/>
      <c r="S36" s="24"/>
      <c r="T36" s="24"/>
      <c r="U36" s="24"/>
      <c r="V36" s="24"/>
      <c r="W36" s="24">
        <v>157728023</v>
      </c>
      <c r="X36" s="24">
        <v>223511637</v>
      </c>
      <c r="Y36" s="24">
        <v>-65783614</v>
      </c>
      <c r="Z36" s="6">
        <v>-29.43</v>
      </c>
      <c r="AA36" s="22">
        <v>479974566</v>
      </c>
    </row>
    <row r="37" spans="1:27" ht="13.5">
      <c r="A37" s="5" t="s">
        <v>41</v>
      </c>
      <c r="B37" s="3"/>
      <c r="C37" s="25">
        <v>1022482037</v>
      </c>
      <c r="D37" s="25"/>
      <c r="E37" s="26">
        <v>1134050552</v>
      </c>
      <c r="F37" s="27">
        <v>1134050552</v>
      </c>
      <c r="G37" s="27">
        <v>83517505</v>
      </c>
      <c r="H37" s="27">
        <v>85803258</v>
      </c>
      <c r="I37" s="27">
        <v>90064959</v>
      </c>
      <c r="J37" s="27">
        <v>259385722</v>
      </c>
      <c r="K37" s="27">
        <v>92942255</v>
      </c>
      <c r="L37" s="27">
        <v>87328430</v>
      </c>
      <c r="M37" s="27">
        <v>89407000</v>
      </c>
      <c r="N37" s="27">
        <v>269677685</v>
      </c>
      <c r="O37" s="27"/>
      <c r="P37" s="27"/>
      <c r="Q37" s="27"/>
      <c r="R37" s="27"/>
      <c r="S37" s="27"/>
      <c r="T37" s="27"/>
      <c r="U37" s="27"/>
      <c r="V37" s="27"/>
      <c r="W37" s="27">
        <v>529063407</v>
      </c>
      <c r="X37" s="27">
        <v>557062303</v>
      </c>
      <c r="Y37" s="27">
        <v>-27998896</v>
      </c>
      <c r="Z37" s="7">
        <v>-5.03</v>
      </c>
      <c r="AA37" s="25">
        <v>1134050552</v>
      </c>
    </row>
    <row r="38" spans="1:27" ht="13.5">
      <c r="A38" s="2" t="s">
        <v>42</v>
      </c>
      <c r="B38" s="8"/>
      <c r="C38" s="19">
        <f aca="true" t="shared" si="7" ref="C38:Y38">SUM(C39:C41)</f>
        <v>1864069628</v>
      </c>
      <c r="D38" s="19">
        <f>SUM(D39:D41)</f>
        <v>0</v>
      </c>
      <c r="E38" s="20">
        <f t="shared" si="7"/>
        <v>1998178716</v>
      </c>
      <c r="F38" s="21">
        <f t="shared" si="7"/>
        <v>1998178716</v>
      </c>
      <c r="G38" s="21">
        <f t="shared" si="7"/>
        <v>41646984</v>
      </c>
      <c r="H38" s="21">
        <f t="shared" si="7"/>
        <v>199007810</v>
      </c>
      <c r="I38" s="21">
        <f t="shared" si="7"/>
        <v>132171837</v>
      </c>
      <c r="J38" s="21">
        <f t="shared" si="7"/>
        <v>372826631</v>
      </c>
      <c r="K38" s="21">
        <f t="shared" si="7"/>
        <v>140962567</v>
      </c>
      <c r="L38" s="21">
        <f t="shared" si="7"/>
        <v>135519089</v>
      </c>
      <c r="M38" s="21">
        <f t="shared" si="7"/>
        <v>137351111</v>
      </c>
      <c r="N38" s="21">
        <f t="shared" si="7"/>
        <v>413832767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786659398</v>
      </c>
      <c r="X38" s="21">
        <f t="shared" si="7"/>
        <v>837270973</v>
      </c>
      <c r="Y38" s="21">
        <f t="shared" si="7"/>
        <v>-50611575</v>
      </c>
      <c r="Z38" s="4">
        <f>+IF(X38&lt;&gt;0,+(Y38/X38)*100,0)</f>
        <v>-6.044826183171645</v>
      </c>
      <c r="AA38" s="19">
        <f>SUM(AA39:AA41)</f>
        <v>1998178716</v>
      </c>
    </row>
    <row r="39" spans="1:27" ht="13.5">
      <c r="A39" s="5" t="s">
        <v>43</v>
      </c>
      <c r="B39" s="3"/>
      <c r="C39" s="22">
        <v>254529405</v>
      </c>
      <c r="D39" s="22"/>
      <c r="E39" s="23">
        <v>382284052</v>
      </c>
      <c r="F39" s="24">
        <v>382284052</v>
      </c>
      <c r="G39" s="24">
        <v>16505789</v>
      </c>
      <c r="H39" s="24">
        <v>23479515</v>
      </c>
      <c r="I39" s="24">
        <v>22863251</v>
      </c>
      <c r="J39" s="24">
        <v>62848555</v>
      </c>
      <c r="K39" s="24">
        <v>28903843</v>
      </c>
      <c r="L39" s="24">
        <v>26077147</v>
      </c>
      <c r="M39" s="24">
        <v>29247491</v>
      </c>
      <c r="N39" s="24">
        <v>84228481</v>
      </c>
      <c r="O39" s="24"/>
      <c r="P39" s="24"/>
      <c r="Q39" s="24"/>
      <c r="R39" s="24"/>
      <c r="S39" s="24"/>
      <c r="T39" s="24"/>
      <c r="U39" s="24"/>
      <c r="V39" s="24"/>
      <c r="W39" s="24">
        <v>147077036</v>
      </c>
      <c r="X39" s="24">
        <v>155957785</v>
      </c>
      <c r="Y39" s="24">
        <v>-8880749</v>
      </c>
      <c r="Z39" s="6">
        <v>-5.69</v>
      </c>
      <c r="AA39" s="22">
        <v>382284052</v>
      </c>
    </row>
    <row r="40" spans="1:27" ht="13.5">
      <c r="A40" s="5" t="s">
        <v>44</v>
      </c>
      <c r="B40" s="3"/>
      <c r="C40" s="22">
        <v>1571277894</v>
      </c>
      <c r="D40" s="22"/>
      <c r="E40" s="23">
        <v>1540295960</v>
      </c>
      <c r="F40" s="24">
        <v>1540295960</v>
      </c>
      <c r="G40" s="24">
        <v>22788007</v>
      </c>
      <c r="H40" s="24">
        <v>168661956</v>
      </c>
      <c r="I40" s="24">
        <v>104438966</v>
      </c>
      <c r="J40" s="24">
        <v>295888929</v>
      </c>
      <c r="K40" s="24">
        <v>106632106</v>
      </c>
      <c r="L40" s="24">
        <v>104769610</v>
      </c>
      <c r="M40" s="24">
        <v>102676543</v>
      </c>
      <c r="N40" s="24">
        <v>314078259</v>
      </c>
      <c r="O40" s="24"/>
      <c r="P40" s="24"/>
      <c r="Q40" s="24"/>
      <c r="R40" s="24"/>
      <c r="S40" s="24"/>
      <c r="T40" s="24"/>
      <c r="U40" s="24"/>
      <c r="V40" s="24"/>
      <c r="W40" s="24">
        <v>609967188</v>
      </c>
      <c r="X40" s="24">
        <v>644297738</v>
      </c>
      <c r="Y40" s="24">
        <v>-34330550</v>
      </c>
      <c r="Z40" s="6">
        <v>-5.33</v>
      </c>
      <c r="AA40" s="22">
        <v>1540295960</v>
      </c>
    </row>
    <row r="41" spans="1:27" ht="13.5">
      <c r="A41" s="5" t="s">
        <v>45</v>
      </c>
      <c r="B41" s="3"/>
      <c r="C41" s="22">
        <v>38262329</v>
      </c>
      <c r="D41" s="22"/>
      <c r="E41" s="23">
        <v>75598704</v>
      </c>
      <c r="F41" s="24">
        <v>75598704</v>
      </c>
      <c r="G41" s="24">
        <v>2353188</v>
      </c>
      <c r="H41" s="24">
        <v>6866339</v>
      </c>
      <c r="I41" s="24">
        <v>4869620</v>
      </c>
      <c r="J41" s="24">
        <v>14089147</v>
      </c>
      <c r="K41" s="24">
        <v>5426618</v>
      </c>
      <c r="L41" s="24">
        <v>4672332</v>
      </c>
      <c r="M41" s="24">
        <v>5427077</v>
      </c>
      <c r="N41" s="24">
        <v>15526027</v>
      </c>
      <c r="O41" s="24"/>
      <c r="P41" s="24"/>
      <c r="Q41" s="24"/>
      <c r="R41" s="24"/>
      <c r="S41" s="24"/>
      <c r="T41" s="24"/>
      <c r="U41" s="24"/>
      <c r="V41" s="24"/>
      <c r="W41" s="24">
        <v>29615174</v>
      </c>
      <c r="X41" s="24">
        <v>37015450</v>
      </c>
      <c r="Y41" s="24">
        <v>-7400276</v>
      </c>
      <c r="Z41" s="6">
        <v>-19.99</v>
      </c>
      <c r="AA41" s="22">
        <v>75598704</v>
      </c>
    </row>
    <row r="42" spans="1:27" ht="13.5">
      <c r="A42" s="2" t="s">
        <v>46</v>
      </c>
      <c r="B42" s="8"/>
      <c r="C42" s="19">
        <f aca="true" t="shared" si="8" ref="C42:Y42">SUM(C43:C46)</f>
        <v>14916631235</v>
      </c>
      <c r="D42" s="19">
        <f>SUM(D43:D46)</f>
        <v>0</v>
      </c>
      <c r="E42" s="20">
        <f t="shared" si="8"/>
        <v>16490715795</v>
      </c>
      <c r="F42" s="21">
        <f t="shared" si="8"/>
        <v>16490715795</v>
      </c>
      <c r="G42" s="21">
        <f t="shared" si="8"/>
        <v>1431201551</v>
      </c>
      <c r="H42" s="21">
        <f t="shared" si="8"/>
        <v>1452313048</v>
      </c>
      <c r="I42" s="21">
        <f t="shared" si="8"/>
        <v>1142784963</v>
      </c>
      <c r="J42" s="21">
        <f t="shared" si="8"/>
        <v>4026299562</v>
      </c>
      <c r="K42" s="21">
        <f t="shared" si="8"/>
        <v>1210644172</v>
      </c>
      <c r="L42" s="21">
        <f t="shared" si="8"/>
        <v>1161074971</v>
      </c>
      <c r="M42" s="21">
        <f t="shared" si="8"/>
        <v>1091503988</v>
      </c>
      <c r="N42" s="21">
        <f t="shared" si="8"/>
        <v>3463223131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7489522693</v>
      </c>
      <c r="X42" s="21">
        <f t="shared" si="8"/>
        <v>8598421082</v>
      </c>
      <c r="Y42" s="21">
        <f t="shared" si="8"/>
        <v>-1108898389</v>
      </c>
      <c r="Z42" s="4">
        <f>+IF(X42&lt;&gt;0,+(Y42/X42)*100,0)</f>
        <v>-12.896535054806474</v>
      </c>
      <c r="AA42" s="19">
        <f>SUM(AA43:AA46)</f>
        <v>16490715795</v>
      </c>
    </row>
    <row r="43" spans="1:27" ht="13.5">
      <c r="A43" s="5" t="s">
        <v>47</v>
      </c>
      <c r="B43" s="3"/>
      <c r="C43" s="22">
        <v>10221804022</v>
      </c>
      <c r="D43" s="22"/>
      <c r="E43" s="23">
        <v>11073209201</v>
      </c>
      <c r="F43" s="24">
        <v>11073209201</v>
      </c>
      <c r="G43" s="24">
        <v>1114219139</v>
      </c>
      <c r="H43" s="24">
        <v>1073146665</v>
      </c>
      <c r="I43" s="24">
        <v>744657529</v>
      </c>
      <c r="J43" s="24">
        <v>2932023333</v>
      </c>
      <c r="K43" s="24">
        <v>794065752</v>
      </c>
      <c r="L43" s="24">
        <v>757347506</v>
      </c>
      <c r="M43" s="24">
        <v>705126652</v>
      </c>
      <c r="N43" s="24">
        <v>2256539910</v>
      </c>
      <c r="O43" s="24"/>
      <c r="P43" s="24"/>
      <c r="Q43" s="24"/>
      <c r="R43" s="24"/>
      <c r="S43" s="24"/>
      <c r="T43" s="24"/>
      <c r="U43" s="24"/>
      <c r="V43" s="24"/>
      <c r="W43" s="24">
        <v>5188563243</v>
      </c>
      <c r="X43" s="24">
        <v>6328307931</v>
      </c>
      <c r="Y43" s="24">
        <v>-1139744688</v>
      </c>
      <c r="Z43" s="6">
        <v>-18.01</v>
      </c>
      <c r="AA43" s="22">
        <v>11073209201</v>
      </c>
    </row>
    <row r="44" spans="1:27" ht="13.5">
      <c r="A44" s="5" t="s">
        <v>48</v>
      </c>
      <c r="B44" s="3"/>
      <c r="C44" s="22">
        <v>3283607800</v>
      </c>
      <c r="D44" s="22"/>
      <c r="E44" s="23">
        <v>3491914990</v>
      </c>
      <c r="F44" s="24">
        <v>3491914990</v>
      </c>
      <c r="G44" s="24">
        <v>223479855</v>
      </c>
      <c r="H44" s="24">
        <v>271111031</v>
      </c>
      <c r="I44" s="24">
        <v>258016127</v>
      </c>
      <c r="J44" s="24">
        <v>752607013</v>
      </c>
      <c r="K44" s="24">
        <v>280526751</v>
      </c>
      <c r="L44" s="24">
        <v>275686043</v>
      </c>
      <c r="M44" s="24">
        <v>259911794</v>
      </c>
      <c r="N44" s="24">
        <v>816124588</v>
      </c>
      <c r="O44" s="24"/>
      <c r="P44" s="24"/>
      <c r="Q44" s="24"/>
      <c r="R44" s="24"/>
      <c r="S44" s="24"/>
      <c r="T44" s="24"/>
      <c r="U44" s="24"/>
      <c r="V44" s="24"/>
      <c r="W44" s="24">
        <v>1568731601</v>
      </c>
      <c r="X44" s="24">
        <v>1431025461</v>
      </c>
      <c r="Y44" s="24">
        <v>137706140</v>
      </c>
      <c r="Z44" s="6">
        <v>9.62</v>
      </c>
      <c r="AA44" s="22">
        <v>3491914990</v>
      </c>
    </row>
    <row r="45" spans="1:27" ht="13.5">
      <c r="A45" s="5" t="s">
        <v>49</v>
      </c>
      <c r="B45" s="3"/>
      <c r="C45" s="25">
        <v>445926962</v>
      </c>
      <c r="D45" s="25"/>
      <c r="E45" s="26">
        <v>534398435</v>
      </c>
      <c r="F45" s="27">
        <v>534398435</v>
      </c>
      <c r="G45" s="27">
        <v>43218696</v>
      </c>
      <c r="H45" s="27">
        <v>43170390</v>
      </c>
      <c r="I45" s="27">
        <v>43480637</v>
      </c>
      <c r="J45" s="27">
        <v>129869723</v>
      </c>
      <c r="K45" s="27">
        <v>43416772</v>
      </c>
      <c r="L45" s="27">
        <v>42917346</v>
      </c>
      <c r="M45" s="27">
        <v>42911439</v>
      </c>
      <c r="N45" s="27">
        <v>129245557</v>
      </c>
      <c r="O45" s="27"/>
      <c r="P45" s="27"/>
      <c r="Q45" s="27"/>
      <c r="R45" s="27"/>
      <c r="S45" s="27"/>
      <c r="T45" s="27"/>
      <c r="U45" s="27"/>
      <c r="V45" s="27"/>
      <c r="W45" s="27">
        <v>259115280</v>
      </c>
      <c r="X45" s="27">
        <v>271188422</v>
      </c>
      <c r="Y45" s="27">
        <v>-12073142</v>
      </c>
      <c r="Z45" s="7">
        <v>-4.45</v>
      </c>
      <c r="AA45" s="25">
        <v>534398435</v>
      </c>
    </row>
    <row r="46" spans="1:27" ht="13.5">
      <c r="A46" s="5" t="s">
        <v>50</v>
      </c>
      <c r="B46" s="3"/>
      <c r="C46" s="22">
        <v>965292451</v>
      </c>
      <c r="D46" s="22"/>
      <c r="E46" s="23">
        <v>1391193169</v>
      </c>
      <c r="F46" s="24">
        <v>1391193169</v>
      </c>
      <c r="G46" s="24">
        <v>50283861</v>
      </c>
      <c r="H46" s="24">
        <v>64884962</v>
      </c>
      <c r="I46" s="24">
        <v>96630670</v>
      </c>
      <c r="J46" s="24">
        <v>211799493</v>
      </c>
      <c r="K46" s="24">
        <v>92634897</v>
      </c>
      <c r="L46" s="24">
        <v>85124076</v>
      </c>
      <c r="M46" s="24">
        <v>83554103</v>
      </c>
      <c r="N46" s="24">
        <v>261313076</v>
      </c>
      <c r="O46" s="24"/>
      <c r="P46" s="24"/>
      <c r="Q46" s="24"/>
      <c r="R46" s="24"/>
      <c r="S46" s="24"/>
      <c r="T46" s="24"/>
      <c r="U46" s="24"/>
      <c r="V46" s="24"/>
      <c r="W46" s="24">
        <v>473112569</v>
      </c>
      <c r="X46" s="24">
        <v>567899268</v>
      </c>
      <c r="Y46" s="24">
        <v>-94786699</v>
      </c>
      <c r="Z46" s="6">
        <v>-16.69</v>
      </c>
      <c r="AA46" s="22">
        <v>1391193169</v>
      </c>
    </row>
    <row r="47" spans="1:27" ht="13.5">
      <c r="A47" s="2" t="s">
        <v>51</v>
      </c>
      <c r="B47" s="8" t="s">
        <v>52</v>
      </c>
      <c r="C47" s="19">
        <v>11919631</v>
      </c>
      <c r="D47" s="19"/>
      <c r="E47" s="20">
        <v>18500925</v>
      </c>
      <c r="F47" s="21">
        <v>18500925</v>
      </c>
      <c r="G47" s="21">
        <v>897637</v>
      </c>
      <c r="H47" s="21">
        <v>910784</v>
      </c>
      <c r="I47" s="21">
        <v>1299781</v>
      </c>
      <c r="J47" s="21">
        <v>3108202</v>
      </c>
      <c r="K47" s="21">
        <v>2333855</v>
      </c>
      <c r="L47" s="21">
        <v>2268474</v>
      </c>
      <c r="M47" s="21">
        <v>1073147</v>
      </c>
      <c r="N47" s="21">
        <v>5675476</v>
      </c>
      <c r="O47" s="21"/>
      <c r="P47" s="21"/>
      <c r="Q47" s="21"/>
      <c r="R47" s="21"/>
      <c r="S47" s="21"/>
      <c r="T47" s="21"/>
      <c r="U47" s="21"/>
      <c r="V47" s="21"/>
      <c r="W47" s="21">
        <v>8783678</v>
      </c>
      <c r="X47" s="21">
        <v>7611914</v>
      </c>
      <c r="Y47" s="21">
        <v>1171764</v>
      </c>
      <c r="Z47" s="4">
        <v>15.39</v>
      </c>
      <c r="AA47" s="19">
        <v>18500925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23208349129</v>
      </c>
      <c r="D48" s="40">
        <f>+D28+D32+D38+D42+D47</f>
        <v>0</v>
      </c>
      <c r="E48" s="41">
        <f t="shared" si="9"/>
        <v>26194817482</v>
      </c>
      <c r="F48" s="42">
        <f t="shared" si="9"/>
        <v>26194817482</v>
      </c>
      <c r="G48" s="42">
        <f t="shared" si="9"/>
        <v>1920543436</v>
      </c>
      <c r="H48" s="42">
        <f t="shared" si="9"/>
        <v>2199823751</v>
      </c>
      <c r="I48" s="42">
        <f t="shared" si="9"/>
        <v>1867708799</v>
      </c>
      <c r="J48" s="42">
        <f t="shared" si="9"/>
        <v>5988075986</v>
      </c>
      <c r="K48" s="42">
        <f t="shared" si="9"/>
        <v>1968568977</v>
      </c>
      <c r="L48" s="42">
        <f t="shared" si="9"/>
        <v>1843347246</v>
      </c>
      <c r="M48" s="42">
        <f t="shared" si="9"/>
        <v>1874102080</v>
      </c>
      <c r="N48" s="42">
        <f t="shared" si="9"/>
        <v>5686018303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11674094289</v>
      </c>
      <c r="X48" s="42">
        <f t="shared" si="9"/>
        <v>13462497310</v>
      </c>
      <c r="Y48" s="42">
        <f t="shared" si="9"/>
        <v>-1788403021</v>
      </c>
      <c r="Z48" s="43">
        <f>+IF(X48&lt;&gt;0,+(Y48/X48)*100,0)</f>
        <v>-13.284333358206629</v>
      </c>
      <c r="AA48" s="40">
        <f>+AA28+AA32+AA38+AA42+AA47</f>
        <v>26194817482</v>
      </c>
    </row>
    <row r="49" spans="1:27" ht="13.5">
      <c r="A49" s="14" t="s">
        <v>58</v>
      </c>
      <c r="B49" s="15"/>
      <c r="C49" s="44">
        <f aca="true" t="shared" si="10" ref="C49:Y49">+C25-C48</f>
        <v>1856414264</v>
      </c>
      <c r="D49" s="44">
        <f>+D25-D48</f>
        <v>0</v>
      </c>
      <c r="E49" s="45">
        <f t="shared" si="10"/>
        <v>2006064414</v>
      </c>
      <c r="F49" s="46">
        <f t="shared" si="10"/>
        <v>2006064414</v>
      </c>
      <c r="G49" s="46">
        <f t="shared" si="10"/>
        <v>818140726</v>
      </c>
      <c r="H49" s="46">
        <f t="shared" si="10"/>
        <v>444007082</v>
      </c>
      <c r="I49" s="46">
        <f t="shared" si="10"/>
        <v>380334872</v>
      </c>
      <c r="J49" s="46">
        <f t="shared" si="10"/>
        <v>1642482680</v>
      </c>
      <c r="K49" s="46">
        <f t="shared" si="10"/>
        <v>-74669635</v>
      </c>
      <c r="L49" s="46">
        <f t="shared" si="10"/>
        <v>787556048</v>
      </c>
      <c r="M49" s="46">
        <f t="shared" si="10"/>
        <v>622724552</v>
      </c>
      <c r="N49" s="46">
        <f t="shared" si="10"/>
        <v>1335610965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2978093645</v>
      </c>
      <c r="X49" s="46">
        <f>IF(F25=F48,0,X25-X48)</f>
        <v>909029636</v>
      </c>
      <c r="Y49" s="46">
        <f t="shared" si="10"/>
        <v>2069064009</v>
      </c>
      <c r="Z49" s="47">
        <f>+IF(X49&lt;&gt;0,+(Y49/X49)*100,0)</f>
        <v>227.61238215560223</v>
      </c>
      <c r="AA49" s="44">
        <f>+AA25-AA48</f>
        <v>2006064414</v>
      </c>
    </row>
    <row r="50" spans="1:27" ht="13.5">
      <c r="A50" s="16" t="s">
        <v>67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68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69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13713912000</v>
      </c>
      <c r="D5" s="19">
        <f>SUM(D6:D8)</f>
        <v>0</v>
      </c>
      <c r="E5" s="20">
        <f t="shared" si="0"/>
        <v>13690738000</v>
      </c>
      <c r="F5" s="21">
        <f t="shared" si="0"/>
        <v>13690738000</v>
      </c>
      <c r="G5" s="21">
        <f t="shared" si="0"/>
        <v>1063815257</v>
      </c>
      <c r="H5" s="21">
        <f t="shared" si="0"/>
        <v>721653974</v>
      </c>
      <c r="I5" s="21">
        <f t="shared" si="0"/>
        <v>1424187088</v>
      </c>
      <c r="J5" s="21">
        <f t="shared" si="0"/>
        <v>3209656319</v>
      </c>
      <c r="K5" s="21">
        <f t="shared" si="0"/>
        <v>918161597</v>
      </c>
      <c r="L5" s="21">
        <f t="shared" si="0"/>
        <v>1101842796</v>
      </c>
      <c r="M5" s="21">
        <f t="shared" si="0"/>
        <v>1356911109</v>
      </c>
      <c r="N5" s="21">
        <f t="shared" si="0"/>
        <v>3376915502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6586571821</v>
      </c>
      <c r="X5" s="21">
        <f t="shared" si="0"/>
        <v>6737533500</v>
      </c>
      <c r="Y5" s="21">
        <f t="shared" si="0"/>
        <v>-150961679</v>
      </c>
      <c r="Z5" s="4">
        <f>+IF(X5&lt;&gt;0,+(Y5/X5)*100,0)</f>
        <v>-2.2406074715621083</v>
      </c>
      <c r="AA5" s="19">
        <f>SUM(AA6:AA8)</f>
        <v>13690738000</v>
      </c>
    </row>
    <row r="6" spans="1:27" ht="13.5">
      <c r="A6" s="5" t="s">
        <v>33</v>
      </c>
      <c r="B6" s="3"/>
      <c r="C6" s="22">
        <v>55511000</v>
      </c>
      <c r="D6" s="22"/>
      <c r="E6" s="23">
        <v>57335000</v>
      </c>
      <c r="F6" s="24">
        <v>57335000</v>
      </c>
      <c r="G6" s="24"/>
      <c r="H6" s="24">
        <v>11977</v>
      </c>
      <c r="I6" s="24">
        <v>60476</v>
      </c>
      <c r="J6" s="24">
        <v>72453</v>
      </c>
      <c r="K6" s="24">
        <v>22783</v>
      </c>
      <c r="L6" s="24">
        <v>986686</v>
      </c>
      <c r="M6" s="24"/>
      <c r="N6" s="24">
        <v>1009469</v>
      </c>
      <c r="O6" s="24"/>
      <c r="P6" s="24"/>
      <c r="Q6" s="24"/>
      <c r="R6" s="24"/>
      <c r="S6" s="24"/>
      <c r="T6" s="24"/>
      <c r="U6" s="24"/>
      <c r="V6" s="24"/>
      <c r="W6" s="24">
        <v>1081922</v>
      </c>
      <c r="X6" s="24">
        <v>7666500</v>
      </c>
      <c r="Y6" s="24">
        <v>-6584578</v>
      </c>
      <c r="Z6" s="6">
        <v>-85.89</v>
      </c>
      <c r="AA6" s="22">
        <v>57335000</v>
      </c>
    </row>
    <row r="7" spans="1:27" ht="13.5">
      <c r="A7" s="5" t="s">
        <v>34</v>
      </c>
      <c r="B7" s="3"/>
      <c r="C7" s="25">
        <v>13532945000</v>
      </c>
      <c r="D7" s="25"/>
      <c r="E7" s="26">
        <v>13341998000</v>
      </c>
      <c r="F7" s="27">
        <v>13341998000</v>
      </c>
      <c r="G7" s="27">
        <v>1060453488</v>
      </c>
      <c r="H7" s="27">
        <v>718296576</v>
      </c>
      <c r="I7" s="27">
        <v>1422242208</v>
      </c>
      <c r="J7" s="27">
        <v>3200992272</v>
      </c>
      <c r="K7" s="27">
        <v>888518543</v>
      </c>
      <c r="L7" s="27">
        <v>1096181099</v>
      </c>
      <c r="M7" s="27">
        <v>1332918649</v>
      </c>
      <c r="N7" s="27">
        <v>3317618291</v>
      </c>
      <c r="O7" s="27"/>
      <c r="P7" s="27"/>
      <c r="Q7" s="27"/>
      <c r="R7" s="27"/>
      <c r="S7" s="27"/>
      <c r="T7" s="27"/>
      <c r="U7" s="27"/>
      <c r="V7" s="27"/>
      <c r="W7" s="27">
        <v>6518610563</v>
      </c>
      <c r="X7" s="27">
        <v>6670723500</v>
      </c>
      <c r="Y7" s="27">
        <v>-152112937</v>
      </c>
      <c r="Z7" s="7">
        <v>-2.28</v>
      </c>
      <c r="AA7" s="25">
        <v>13341998000</v>
      </c>
    </row>
    <row r="8" spans="1:27" ht="13.5">
      <c r="A8" s="5" t="s">
        <v>35</v>
      </c>
      <c r="B8" s="3"/>
      <c r="C8" s="22">
        <v>125456000</v>
      </c>
      <c r="D8" s="22"/>
      <c r="E8" s="23">
        <v>291405000</v>
      </c>
      <c r="F8" s="24">
        <v>291405000</v>
      </c>
      <c r="G8" s="24">
        <v>3361769</v>
      </c>
      <c r="H8" s="24">
        <v>3345421</v>
      </c>
      <c r="I8" s="24">
        <v>1884404</v>
      </c>
      <c r="J8" s="24">
        <v>8591594</v>
      </c>
      <c r="K8" s="24">
        <v>29620271</v>
      </c>
      <c r="L8" s="24">
        <v>4675011</v>
      </c>
      <c r="M8" s="24">
        <v>23992460</v>
      </c>
      <c r="N8" s="24">
        <v>58287742</v>
      </c>
      <c r="O8" s="24"/>
      <c r="P8" s="24"/>
      <c r="Q8" s="24"/>
      <c r="R8" s="24"/>
      <c r="S8" s="24"/>
      <c r="T8" s="24"/>
      <c r="U8" s="24"/>
      <c r="V8" s="24"/>
      <c r="W8" s="24">
        <v>66879336</v>
      </c>
      <c r="X8" s="24">
        <v>59143500</v>
      </c>
      <c r="Y8" s="24">
        <v>7735836</v>
      </c>
      <c r="Z8" s="6">
        <v>13.08</v>
      </c>
      <c r="AA8" s="22">
        <v>291405000</v>
      </c>
    </row>
    <row r="9" spans="1:27" ht="13.5">
      <c r="A9" s="2" t="s">
        <v>36</v>
      </c>
      <c r="B9" s="3"/>
      <c r="C9" s="19">
        <f aca="true" t="shared" si="1" ref="C9:Y9">SUM(C10:C14)</f>
        <v>1962270000</v>
      </c>
      <c r="D9" s="19">
        <f>SUM(D10:D14)</f>
        <v>0</v>
      </c>
      <c r="E9" s="20">
        <f t="shared" si="1"/>
        <v>2652414000</v>
      </c>
      <c r="F9" s="21">
        <f t="shared" si="1"/>
        <v>2652414000</v>
      </c>
      <c r="G9" s="21">
        <f t="shared" si="1"/>
        <v>-12471351</v>
      </c>
      <c r="H9" s="21">
        <f t="shared" si="1"/>
        <v>194120315</v>
      </c>
      <c r="I9" s="21">
        <f t="shared" si="1"/>
        <v>204659032</v>
      </c>
      <c r="J9" s="21">
        <f t="shared" si="1"/>
        <v>386307996</v>
      </c>
      <c r="K9" s="21">
        <f t="shared" si="1"/>
        <v>127384216</v>
      </c>
      <c r="L9" s="21">
        <f t="shared" si="1"/>
        <v>128335436</v>
      </c>
      <c r="M9" s="21">
        <f t="shared" si="1"/>
        <v>628731264</v>
      </c>
      <c r="N9" s="21">
        <f t="shared" si="1"/>
        <v>884450916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1270758912</v>
      </c>
      <c r="X9" s="21">
        <f t="shared" si="1"/>
        <v>1132798152</v>
      </c>
      <c r="Y9" s="21">
        <f t="shared" si="1"/>
        <v>137960760</v>
      </c>
      <c r="Z9" s="4">
        <f>+IF(X9&lt;&gt;0,+(Y9/X9)*100,0)</f>
        <v>12.17875927467085</v>
      </c>
      <c r="AA9" s="19">
        <f>SUM(AA10:AA14)</f>
        <v>2652414000</v>
      </c>
    </row>
    <row r="10" spans="1:27" ht="13.5">
      <c r="A10" s="5" t="s">
        <v>37</v>
      </c>
      <c r="B10" s="3"/>
      <c r="C10" s="22">
        <v>137285000</v>
      </c>
      <c r="D10" s="22"/>
      <c r="E10" s="23">
        <v>109389000</v>
      </c>
      <c r="F10" s="24">
        <v>109389000</v>
      </c>
      <c r="G10" s="24">
        <v>1784919</v>
      </c>
      <c r="H10" s="24">
        <v>1879132</v>
      </c>
      <c r="I10" s="24">
        <v>3122891</v>
      </c>
      <c r="J10" s="24">
        <v>6786942</v>
      </c>
      <c r="K10" s="24">
        <v>4493040</v>
      </c>
      <c r="L10" s="24">
        <v>7402687</v>
      </c>
      <c r="M10" s="24">
        <v>7770615</v>
      </c>
      <c r="N10" s="24">
        <v>19666342</v>
      </c>
      <c r="O10" s="24"/>
      <c r="P10" s="24"/>
      <c r="Q10" s="24"/>
      <c r="R10" s="24"/>
      <c r="S10" s="24"/>
      <c r="T10" s="24"/>
      <c r="U10" s="24"/>
      <c r="V10" s="24"/>
      <c r="W10" s="24">
        <v>26453284</v>
      </c>
      <c r="X10" s="24">
        <v>46343500</v>
      </c>
      <c r="Y10" s="24">
        <v>-19890216</v>
      </c>
      <c r="Z10" s="6">
        <v>-42.92</v>
      </c>
      <c r="AA10" s="22">
        <v>109389000</v>
      </c>
    </row>
    <row r="11" spans="1:27" ht="13.5">
      <c r="A11" s="5" t="s">
        <v>38</v>
      </c>
      <c r="B11" s="3"/>
      <c r="C11" s="22">
        <v>120204000</v>
      </c>
      <c r="D11" s="22"/>
      <c r="E11" s="23">
        <v>156780000</v>
      </c>
      <c r="F11" s="24">
        <v>156780000</v>
      </c>
      <c r="G11" s="24">
        <v>-21454775</v>
      </c>
      <c r="H11" s="24">
        <v>31959739</v>
      </c>
      <c r="I11" s="24">
        <v>8852310</v>
      </c>
      <c r="J11" s="24">
        <v>19357274</v>
      </c>
      <c r="K11" s="24">
        <v>4392941</v>
      </c>
      <c r="L11" s="24">
        <v>20305661</v>
      </c>
      <c r="M11" s="24">
        <v>8101030</v>
      </c>
      <c r="N11" s="24">
        <v>32799632</v>
      </c>
      <c r="O11" s="24"/>
      <c r="P11" s="24"/>
      <c r="Q11" s="24"/>
      <c r="R11" s="24"/>
      <c r="S11" s="24"/>
      <c r="T11" s="24"/>
      <c r="U11" s="24"/>
      <c r="V11" s="24"/>
      <c r="W11" s="24">
        <v>52156906</v>
      </c>
      <c r="X11" s="24">
        <v>62542000</v>
      </c>
      <c r="Y11" s="24">
        <v>-10385094</v>
      </c>
      <c r="Z11" s="6">
        <v>-16.6</v>
      </c>
      <c r="AA11" s="22">
        <v>156780000</v>
      </c>
    </row>
    <row r="12" spans="1:27" ht="13.5">
      <c r="A12" s="5" t="s">
        <v>39</v>
      </c>
      <c r="B12" s="3"/>
      <c r="C12" s="22">
        <v>392025000</v>
      </c>
      <c r="D12" s="22"/>
      <c r="E12" s="23">
        <v>883508000</v>
      </c>
      <c r="F12" s="24">
        <v>883508000</v>
      </c>
      <c r="G12" s="24">
        <v>44129302</v>
      </c>
      <c r="H12" s="24">
        <v>48608281</v>
      </c>
      <c r="I12" s="24">
        <v>54176456</v>
      </c>
      <c r="J12" s="24">
        <v>146914039</v>
      </c>
      <c r="K12" s="24">
        <v>46521601</v>
      </c>
      <c r="L12" s="24">
        <v>43151305</v>
      </c>
      <c r="M12" s="24">
        <v>603867226</v>
      </c>
      <c r="N12" s="24">
        <v>693540132</v>
      </c>
      <c r="O12" s="24"/>
      <c r="P12" s="24"/>
      <c r="Q12" s="24"/>
      <c r="R12" s="24"/>
      <c r="S12" s="24"/>
      <c r="T12" s="24"/>
      <c r="U12" s="24"/>
      <c r="V12" s="24"/>
      <c r="W12" s="24">
        <v>840454171</v>
      </c>
      <c r="X12" s="24">
        <v>435897000</v>
      </c>
      <c r="Y12" s="24">
        <v>404557171</v>
      </c>
      <c r="Z12" s="6">
        <v>92.81</v>
      </c>
      <c r="AA12" s="22">
        <v>883508000</v>
      </c>
    </row>
    <row r="13" spans="1:27" ht="13.5">
      <c r="A13" s="5" t="s">
        <v>40</v>
      </c>
      <c r="B13" s="3"/>
      <c r="C13" s="22">
        <v>1037647000</v>
      </c>
      <c r="D13" s="22"/>
      <c r="E13" s="23">
        <v>1303237000</v>
      </c>
      <c r="F13" s="24">
        <v>1303237000</v>
      </c>
      <c r="G13" s="24">
        <v>-27132220</v>
      </c>
      <c r="H13" s="24">
        <v>92011618</v>
      </c>
      <c r="I13" s="24">
        <v>96482486</v>
      </c>
      <c r="J13" s="24">
        <v>161361884</v>
      </c>
      <c r="K13" s="24">
        <v>63024210</v>
      </c>
      <c r="L13" s="24">
        <v>57380516</v>
      </c>
      <c r="M13" s="24">
        <v>8864424</v>
      </c>
      <c r="N13" s="24">
        <v>129269150</v>
      </c>
      <c r="O13" s="24"/>
      <c r="P13" s="24"/>
      <c r="Q13" s="24"/>
      <c r="R13" s="24"/>
      <c r="S13" s="24"/>
      <c r="T13" s="24"/>
      <c r="U13" s="24"/>
      <c r="V13" s="24"/>
      <c r="W13" s="24">
        <v>290631034</v>
      </c>
      <c r="X13" s="24">
        <v>464721652</v>
      </c>
      <c r="Y13" s="24">
        <v>-174090618</v>
      </c>
      <c r="Z13" s="6">
        <v>-37.46</v>
      </c>
      <c r="AA13" s="22">
        <v>1303237000</v>
      </c>
    </row>
    <row r="14" spans="1:27" ht="13.5">
      <c r="A14" s="5" t="s">
        <v>41</v>
      </c>
      <c r="B14" s="3"/>
      <c r="C14" s="25">
        <v>275109000</v>
      </c>
      <c r="D14" s="25"/>
      <c r="E14" s="26">
        <v>199500000</v>
      </c>
      <c r="F14" s="27">
        <v>199500000</v>
      </c>
      <c r="G14" s="27">
        <v>-9798577</v>
      </c>
      <c r="H14" s="27">
        <v>19661545</v>
      </c>
      <c r="I14" s="27">
        <v>42024889</v>
      </c>
      <c r="J14" s="27">
        <v>51887857</v>
      </c>
      <c r="K14" s="27">
        <v>8952424</v>
      </c>
      <c r="L14" s="27">
        <v>95267</v>
      </c>
      <c r="M14" s="27">
        <v>127969</v>
      </c>
      <c r="N14" s="27">
        <v>9175660</v>
      </c>
      <c r="O14" s="27"/>
      <c r="P14" s="27"/>
      <c r="Q14" s="27"/>
      <c r="R14" s="27"/>
      <c r="S14" s="27"/>
      <c r="T14" s="27"/>
      <c r="U14" s="27"/>
      <c r="V14" s="27"/>
      <c r="W14" s="27">
        <v>61063517</v>
      </c>
      <c r="X14" s="27">
        <v>123294000</v>
      </c>
      <c r="Y14" s="27">
        <v>-62230483</v>
      </c>
      <c r="Z14" s="7">
        <v>-50.47</v>
      </c>
      <c r="AA14" s="25">
        <v>199500000</v>
      </c>
    </row>
    <row r="15" spans="1:27" ht="13.5">
      <c r="A15" s="2" t="s">
        <v>42</v>
      </c>
      <c r="B15" s="8"/>
      <c r="C15" s="19">
        <f aca="true" t="shared" si="2" ref="C15:Y15">SUM(C16:C18)</f>
        <v>1670561000</v>
      </c>
      <c r="D15" s="19">
        <f>SUM(D16:D18)</f>
        <v>0</v>
      </c>
      <c r="E15" s="20">
        <f t="shared" si="2"/>
        <v>2474871000</v>
      </c>
      <c r="F15" s="21">
        <f t="shared" si="2"/>
        <v>2474871000</v>
      </c>
      <c r="G15" s="21">
        <f t="shared" si="2"/>
        <v>-298486423</v>
      </c>
      <c r="H15" s="21">
        <f t="shared" si="2"/>
        <v>253262765</v>
      </c>
      <c r="I15" s="21">
        <f t="shared" si="2"/>
        <v>103681346</v>
      </c>
      <c r="J15" s="21">
        <f t="shared" si="2"/>
        <v>58457688</v>
      </c>
      <c r="K15" s="21">
        <f t="shared" si="2"/>
        <v>157799102</v>
      </c>
      <c r="L15" s="21">
        <f t="shared" si="2"/>
        <v>207656069</v>
      </c>
      <c r="M15" s="21">
        <f t="shared" si="2"/>
        <v>95709420</v>
      </c>
      <c r="N15" s="21">
        <f t="shared" si="2"/>
        <v>461164591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519622279</v>
      </c>
      <c r="X15" s="21">
        <f t="shared" si="2"/>
        <v>857657996</v>
      </c>
      <c r="Y15" s="21">
        <f t="shared" si="2"/>
        <v>-338035717</v>
      </c>
      <c r="Z15" s="4">
        <f>+IF(X15&lt;&gt;0,+(Y15/X15)*100,0)</f>
        <v>-39.41381279910553</v>
      </c>
      <c r="AA15" s="19">
        <f>SUM(AA16:AA18)</f>
        <v>2474871000</v>
      </c>
    </row>
    <row r="16" spans="1:27" ht="13.5">
      <c r="A16" s="5" t="s">
        <v>43</v>
      </c>
      <c r="B16" s="3"/>
      <c r="C16" s="22">
        <v>212085000</v>
      </c>
      <c r="D16" s="22"/>
      <c r="E16" s="23">
        <v>639407000</v>
      </c>
      <c r="F16" s="24">
        <v>639407000</v>
      </c>
      <c r="G16" s="24">
        <v>26545730</v>
      </c>
      <c r="H16" s="24">
        <v>54371365</v>
      </c>
      <c r="I16" s="24">
        <v>44200463</v>
      </c>
      <c r="J16" s="24">
        <v>125117558</v>
      </c>
      <c r="K16" s="24">
        <v>46458709</v>
      </c>
      <c r="L16" s="24">
        <v>28965559</v>
      </c>
      <c r="M16" s="24">
        <v>37981165</v>
      </c>
      <c r="N16" s="24">
        <v>113405433</v>
      </c>
      <c r="O16" s="24"/>
      <c r="P16" s="24"/>
      <c r="Q16" s="24"/>
      <c r="R16" s="24"/>
      <c r="S16" s="24"/>
      <c r="T16" s="24"/>
      <c r="U16" s="24"/>
      <c r="V16" s="24"/>
      <c r="W16" s="24">
        <v>238522991</v>
      </c>
      <c r="X16" s="24">
        <v>302067000</v>
      </c>
      <c r="Y16" s="24">
        <v>-63544009</v>
      </c>
      <c r="Z16" s="6">
        <v>-21.04</v>
      </c>
      <c r="AA16" s="22">
        <v>639407000</v>
      </c>
    </row>
    <row r="17" spans="1:27" ht="13.5">
      <c r="A17" s="5" t="s">
        <v>44</v>
      </c>
      <c r="B17" s="3"/>
      <c r="C17" s="22">
        <v>1389004000</v>
      </c>
      <c r="D17" s="22"/>
      <c r="E17" s="23">
        <v>1778604000</v>
      </c>
      <c r="F17" s="24">
        <v>1778604000</v>
      </c>
      <c r="G17" s="24">
        <v>-325032153</v>
      </c>
      <c r="H17" s="24">
        <v>198891400</v>
      </c>
      <c r="I17" s="24">
        <v>56068602</v>
      </c>
      <c r="J17" s="24">
        <v>-70072151</v>
      </c>
      <c r="K17" s="24">
        <v>111340393</v>
      </c>
      <c r="L17" s="24">
        <v>179636518</v>
      </c>
      <c r="M17" s="24">
        <v>57656990</v>
      </c>
      <c r="N17" s="24">
        <v>348633901</v>
      </c>
      <c r="O17" s="24"/>
      <c r="P17" s="24"/>
      <c r="Q17" s="24"/>
      <c r="R17" s="24"/>
      <c r="S17" s="24"/>
      <c r="T17" s="24"/>
      <c r="U17" s="24"/>
      <c r="V17" s="24"/>
      <c r="W17" s="24">
        <v>278561750</v>
      </c>
      <c r="X17" s="24">
        <v>527160998</v>
      </c>
      <c r="Y17" s="24">
        <v>-248599248</v>
      </c>
      <c r="Z17" s="6">
        <v>-47.16</v>
      </c>
      <c r="AA17" s="22">
        <v>1778604000</v>
      </c>
    </row>
    <row r="18" spans="1:27" ht="13.5">
      <c r="A18" s="5" t="s">
        <v>45</v>
      </c>
      <c r="B18" s="3"/>
      <c r="C18" s="22">
        <v>69472000</v>
      </c>
      <c r="D18" s="22"/>
      <c r="E18" s="23">
        <v>56860000</v>
      </c>
      <c r="F18" s="24">
        <v>56860000</v>
      </c>
      <c r="G18" s="24"/>
      <c r="H18" s="24"/>
      <c r="I18" s="24">
        <v>3412281</v>
      </c>
      <c r="J18" s="24">
        <v>3412281</v>
      </c>
      <c r="K18" s="24"/>
      <c r="L18" s="24">
        <v>-946008</v>
      </c>
      <c r="M18" s="24">
        <v>71265</v>
      </c>
      <c r="N18" s="24">
        <v>-874743</v>
      </c>
      <c r="O18" s="24"/>
      <c r="P18" s="24"/>
      <c r="Q18" s="24"/>
      <c r="R18" s="24"/>
      <c r="S18" s="24"/>
      <c r="T18" s="24"/>
      <c r="U18" s="24"/>
      <c r="V18" s="24"/>
      <c r="W18" s="24">
        <v>2537538</v>
      </c>
      <c r="X18" s="24">
        <v>28429998</v>
      </c>
      <c r="Y18" s="24">
        <v>-25892460</v>
      </c>
      <c r="Z18" s="6">
        <v>-91.07</v>
      </c>
      <c r="AA18" s="22">
        <v>56860000</v>
      </c>
    </row>
    <row r="19" spans="1:27" ht="13.5">
      <c r="A19" s="2" t="s">
        <v>46</v>
      </c>
      <c r="B19" s="8"/>
      <c r="C19" s="19">
        <f aca="true" t="shared" si="3" ref="C19:Y19">SUM(C20:C23)</f>
        <v>21145338000</v>
      </c>
      <c r="D19" s="19">
        <f>SUM(D20:D23)</f>
        <v>0</v>
      </c>
      <c r="E19" s="20">
        <f t="shared" si="3"/>
        <v>23143978000</v>
      </c>
      <c r="F19" s="21">
        <f t="shared" si="3"/>
        <v>23143978000</v>
      </c>
      <c r="G19" s="21">
        <f t="shared" si="3"/>
        <v>1982648125</v>
      </c>
      <c r="H19" s="21">
        <f t="shared" si="3"/>
        <v>2023383805</v>
      </c>
      <c r="I19" s="21">
        <f t="shared" si="3"/>
        <v>1767290195</v>
      </c>
      <c r="J19" s="21">
        <f t="shared" si="3"/>
        <v>5773322125</v>
      </c>
      <c r="K19" s="21">
        <f t="shared" si="3"/>
        <v>2183191800</v>
      </c>
      <c r="L19" s="21">
        <f t="shared" si="3"/>
        <v>1872063580</v>
      </c>
      <c r="M19" s="21">
        <f t="shared" si="3"/>
        <v>1835723973</v>
      </c>
      <c r="N19" s="21">
        <f t="shared" si="3"/>
        <v>5890979353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11664301478</v>
      </c>
      <c r="X19" s="21">
        <f t="shared" si="3"/>
        <v>11055642800</v>
      </c>
      <c r="Y19" s="21">
        <f t="shared" si="3"/>
        <v>608658678</v>
      </c>
      <c r="Z19" s="4">
        <f>+IF(X19&lt;&gt;0,+(Y19/X19)*100,0)</f>
        <v>5.505411933171358</v>
      </c>
      <c r="AA19" s="19">
        <f>SUM(AA20:AA23)</f>
        <v>23143978000</v>
      </c>
    </row>
    <row r="20" spans="1:27" ht="13.5">
      <c r="A20" s="5" t="s">
        <v>47</v>
      </c>
      <c r="B20" s="3"/>
      <c r="C20" s="22">
        <v>12901844000</v>
      </c>
      <c r="D20" s="22"/>
      <c r="E20" s="23">
        <v>14330990000</v>
      </c>
      <c r="F20" s="24">
        <v>14330990000</v>
      </c>
      <c r="G20" s="24">
        <v>1287955497</v>
      </c>
      <c r="H20" s="24">
        <v>1323067072</v>
      </c>
      <c r="I20" s="24">
        <v>1090606261</v>
      </c>
      <c r="J20" s="24">
        <v>3701628830</v>
      </c>
      <c r="K20" s="24">
        <v>1196320668</v>
      </c>
      <c r="L20" s="24">
        <v>1020850757</v>
      </c>
      <c r="M20" s="24">
        <v>1189448321</v>
      </c>
      <c r="N20" s="24">
        <v>3406619746</v>
      </c>
      <c r="O20" s="24"/>
      <c r="P20" s="24"/>
      <c r="Q20" s="24"/>
      <c r="R20" s="24"/>
      <c r="S20" s="24"/>
      <c r="T20" s="24"/>
      <c r="U20" s="24"/>
      <c r="V20" s="24"/>
      <c r="W20" s="24">
        <v>7108248576</v>
      </c>
      <c r="X20" s="24">
        <v>6663777800</v>
      </c>
      <c r="Y20" s="24">
        <v>444470776</v>
      </c>
      <c r="Z20" s="6">
        <v>6.67</v>
      </c>
      <c r="AA20" s="22">
        <v>14330990000</v>
      </c>
    </row>
    <row r="21" spans="1:27" ht="13.5">
      <c r="A21" s="5" t="s">
        <v>48</v>
      </c>
      <c r="B21" s="3"/>
      <c r="C21" s="22">
        <v>4719440000</v>
      </c>
      <c r="D21" s="22"/>
      <c r="E21" s="23">
        <v>4586874600</v>
      </c>
      <c r="F21" s="24">
        <v>4586874600</v>
      </c>
      <c r="G21" s="24">
        <v>409741276</v>
      </c>
      <c r="H21" s="24">
        <v>354276644</v>
      </c>
      <c r="I21" s="24">
        <v>371464708</v>
      </c>
      <c r="J21" s="24">
        <v>1135482628</v>
      </c>
      <c r="K21" s="24">
        <v>532258524</v>
      </c>
      <c r="L21" s="24">
        <v>462485768</v>
      </c>
      <c r="M21" s="24">
        <v>332235742</v>
      </c>
      <c r="N21" s="24">
        <v>1326980034</v>
      </c>
      <c r="O21" s="24"/>
      <c r="P21" s="24"/>
      <c r="Q21" s="24"/>
      <c r="R21" s="24"/>
      <c r="S21" s="24"/>
      <c r="T21" s="24"/>
      <c r="U21" s="24"/>
      <c r="V21" s="24"/>
      <c r="W21" s="24">
        <v>2462462662</v>
      </c>
      <c r="X21" s="24">
        <v>2283213600</v>
      </c>
      <c r="Y21" s="24">
        <v>179249062</v>
      </c>
      <c r="Z21" s="6">
        <v>7.85</v>
      </c>
      <c r="AA21" s="22">
        <v>4586874600</v>
      </c>
    </row>
    <row r="22" spans="1:27" ht="13.5">
      <c r="A22" s="5" t="s">
        <v>49</v>
      </c>
      <c r="B22" s="3"/>
      <c r="C22" s="25">
        <v>2292731000</v>
      </c>
      <c r="D22" s="25"/>
      <c r="E22" s="26">
        <v>3057916400</v>
      </c>
      <c r="F22" s="27">
        <v>3057916400</v>
      </c>
      <c r="G22" s="27">
        <v>186260493</v>
      </c>
      <c r="H22" s="27">
        <v>229310401</v>
      </c>
      <c r="I22" s="27">
        <v>223285523</v>
      </c>
      <c r="J22" s="27">
        <v>638856417</v>
      </c>
      <c r="K22" s="27">
        <v>345525608</v>
      </c>
      <c r="L22" s="27">
        <v>281281660</v>
      </c>
      <c r="M22" s="27">
        <v>218823704</v>
      </c>
      <c r="N22" s="27">
        <v>845630972</v>
      </c>
      <c r="O22" s="27"/>
      <c r="P22" s="27"/>
      <c r="Q22" s="27"/>
      <c r="R22" s="27"/>
      <c r="S22" s="27"/>
      <c r="T22" s="27"/>
      <c r="U22" s="27"/>
      <c r="V22" s="27"/>
      <c r="W22" s="27">
        <v>1484487389</v>
      </c>
      <c r="X22" s="27">
        <v>1522142400</v>
      </c>
      <c r="Y22" s="27">
        <v>-37655011</v>
      </c>
      <c r="Z22" s="7">
        <v>-2.47</v>
      </c>
      <c r="AA22" s="25">
        <v>3057916400</v>
      </c>
    </row>
    <row r="23" spans="1:27" ht="13.5">
      <c r="A23" s="5" t="s">
        <v>50</v>
      </c>
      <c r="B23" s="3"/>
      <c r="C23" s="22">
        <v>1231323000</v>
      </c>
      <c r="D23" s="22"/>
      <c r="E23" s="23">
        <v>1168197000</v>
      </c>
      <c r="F23" s="24">
        <v>1168197000</v>
      </c>
      <c r="G23" s="24">
        <v>98690859</v>
      </c>
      <c r="H23" s="24">
        <v>116729688</v>
      </c>
      <c r="I23" s="24">
        <v>81933703</v>
      </c>
      <c r="J23" s="24">
        <v>297354250</v>
      </c>
      <c r="K23" s="24">
        <v>109087000</v>
      </c>
      <c r="L23" s="24">
        <v>107445395</v>
      </c>
      <c r="M23" s="24">
        <v>95216206</v>
      </c>
      <c r="N23" s="24">
        <v>311748601</v>
      </c>
      <c r="O23" s="24"/>
      <c r="P23" s="24"/>
      <c r="Q23" s="24"/>
      <c r="R23" s="24"/>
      <c r="S23" s="24"/>
      <c r="T23" s="24"/>
      <c r="U23" s="24"/>
      <c r="V23" s="24"/>
      <c r="W23" s="24">
        <v>609102851</v>
      </c>
      <c r="X23" s="24">
        <v>586509000</v>
      </c>
      <c r="Y23" s="24">
        <v>22593851</v>
      </c>
      <c r="Z23" s="6">
        <v>3.85</v>
      </c>
      <c r="AA23" s="22">
        <v>1168197000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38492081000</v>
      </c>
      <c r="D25" s="40">
        <f>+D5+D9+D15+D19+D24</f>
        <v>0</v>
      </c>
      <c r="E25" s="41">
        <f t="shared" si="4"/>
        <v>41962001000</v>
      </c>
      <c r="F25" s="42">
        <f t="shared" si="4"/>
        <v>41962001000</v>
      </c>
      <c r="G25" s="42">
        <f t="shared" si="4"/>
        <v>2735505608</v>
      </c>
      <c r="H25" s="42">
        <f t="shared" si="4"/>
        <v>3192420859</v>
      </c>
      <c r="I25" s="42">
        <f t="shared" si="4"/>
        <v>3499817661</v>
      </c>
      <c r="J25" s="42">
        <f t="shared" si="4"/>
        <v>9427744128</v>
      </c>
      <c r="K25" s="42">
        <f t="shared" si="4"/>
        <v>3386536715</v>
      </c>
      <c r="L25" s="42">
        <f t="shared" si="4"/>
        <v>3309897881</v>
      </c>
      <c r="M25" s="42">
        <f t="shared" si="4"/>
        <v>3917075766</v>
      </c>
      <c r="N25" s="42">
        <f t="shared" si="4"/>
        <v>10613510362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20041254490</v>
      </c>
      <c r="X25" s="42">
        <f t="shared" si="4"/>
        <v>19783632448</v>
      </c>
      <c r="Y25" s="42">
        <f t="shared" si="4"/>
        <v>257622042</v>
      </c>
      <c r="Z25" s="43">
        <f>+IF(X25&lt;&gt;0,+(Y25/X25)*100,0)</f>
        <v>1.3021978783579957</v>
      </c>
      <c r="AA25" s="40">
        <f>+AA5+AA9+AA15+AA19+AA24</f>
        <v>41962001000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6143472000</v>
      </c>
      <c r="D28" s="19">
        <f>SUM(D29:D31)</f>
        <v>0</v>
      </c>
      <c r="E28" s="20">
        <f t="shared" si="5"/>
        <v>6562900238</v>
      </c>
      <c r="F28" s="21">
        <f t="shared" si="5"/>
        <v>6562900238</v>
      </c>
      <c r="G28" s="21">
        <f t="shared" si="5"/>
        <v>260094990</v>
      </c>
      <c r="H28" s="21">
        <f t="shared" si="5"/>
        <v>459964367</v>
      </c>
      <c r="I28" s="21">
        <f t="shared" si="5"/>
        <v>509016172</v>
      </c>
      <c r="J28" s="21">
        <f t="shared" si="5"/>
        <v>1229075529</v>
      </c>
      <c r="K28" s="21">
        <f t="shared" si="5"/>
        <v>450686904</v>
      </c>
      <c r="L28" s="21">
        <f t="shared" si="5"/>
        <v>414374166</v>
      </c>
      <c r="M28" s="21">
        <f t="shared" si="5"/>
        <v>839971404</v>
      </c>
      <c r="N28" s="21">
        <f t="shared" si="5"/>
        <v>1705032474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2934108003</v>
      </c>
      <c r="X28" s="21">
        <f t="shared" si="5"/>
        <v>2967440958</v>
      </c>
      <c r="Y28" s="21">
        <f t="shared" si="5"/>
        <v>-33332955</v>
      </c>
      <c r="Z28" s="4">
        <f>+IF(X28&lt;&gt;0,+(Y28/X28)*100,0)</f>
        <v>-1.1232895775107785</v>
      </c>
      <c r="AA28" s="19">
        <f>SUM(AA29:AA31)</f>
        <v>6562900238</v>
      </c>
    </row>
    <row r="29" spans="1:27" ht="13.5">
      <c r="A29" s="5" t="s">
        <v>33</v>
      </c>
      <c r="B29" s="3"/>
      <c r="C29" s="22">
        <v>1053473000</v>
      </c>
      <c r="D29" s="22"/>
      <c r="E29" s="23">
        <v>1506947000</v>
      </c>
      <c r="F29" s="24">
        <v>1506947000</v>
      </c>
      <c r="G29" s="24">
        <v>21649740</v>
      </c>
      <c r="H29" s="24">
        <v>190441336</v>
      </c>
      <c r="I29" s="24">
        <v>66819314</v>
      </c>
      <c r="J29" s="24">
        <v>278910390</v>
      </c>
      <c r="K29" s="24">
        <v>72301320</v>
      </c>
      <c r="L29" s="24">
        <v>70982966</v>
      </c>
      <c r="M29" s="24">
        <v>101047502</v>
      </c>
      <c r="N29" s="24">
        <v>244331788</v>
      </c>
      <c r="O29" s="24"/>
      <c r="P29" s="24"/>
      <c r="Q29" s="24"/>
      <c r="R29" s="24"/>
      <c r="S29" s="24"/>
      <c r="T29" s="24"/>
      <c r="U29" s="24"/>
      <c r="V29" s="24"/>
      <c r="W29" s="24">
        <v>523242178</v>
      </c>
      <c r="X29" s="24">
        <v>688076460</v>
      </c>
      <c r="Y29" s="24">
        <v>-164834282</v>
      </c>
      <c r="Z29" s="6">
        <v>-23.96</v>
      </c>
      <c r="AA29" s="22">
        <v>1506947000</v>
      </c>
    </row>
    <row r="30" spans="1:27" ht="13.5">
      <c r="A30" s="5" t="s">
        <v>34</v>
      </c>
      <c r="B30" s="3"/>
      <c r="C30" s="25">
        <v>3874673000</v>
      </c>
      <c r="D30" s="25"/>
      <c r="E30" s="26">
        <v>3262126000</v>
      </c>
      <c r="F30" s="27">
        <v>3262126000</v>
      </c>
      <c r="G30" s="27">
        <v>140478270</v>
      </c>
      <c r="H30" s="27">
        <v>196517896</v>
      </c>
      <c r="I30" s="27">
        <v>279012404</v>
      </c>
      <c r="J30" s="27">
        <v>616008570</v>
      </c>
      <c r="K30" s="27">
        <v>241068344</v>
      </c>
      <c r="L30" s="27">
        <v>262069823</v>
      </c>
      <c r="M30" s="27">
        <v>616128909</v>
      </c>
      <c r="N30" s="27">
        <v>1119267076</v>
      </c>
      <c r="O30" s="27"/>
      <c r="P30" s="27"/>
      <c r="Q30" s="27"/>
      <c r="R30" s="27"/>
      <c r="S30" s="27"/>
      <c r="T30" s="27"/>
      <c r="U30" s="27"/>
      <c r="V30" s="27"/>
      <c r="W30" s="27">
        <v>1735275646</v>
      </c>
      <c r="X30" s="27">
        <v>1381563500</v>
      </c>
      <c r="Y30" s="27">
        <v>353712146</v>
      </c>
      <c r="Z30" s="7">
        <v>25.6</v>
      </c>
      <c r="AA30" s="25">
        <v>3262126000</v>
      </c>
    </row>
    <row r="31" spans="1:27" ht="13.5">
      <c r="A31" s="5" t="s">
        <v>35</v>
      </c>
      <c r="B31" s="3"/>
      <c r="C31" s="22">
        <v>1215326000</v>
      </c>
      <c r="D31" s="22"/>
      <c r="E31" s="23">
        <v>1793827238</v>
      </c>
      <c r="F31" s="24">
        <v>1793827238</v>
      </c>
      <c r="G31" s="24">
        <v>97966980</v>
      </c>
      <c r="H31" s="24">
        <v>73005135</v>
      </c>
      <c r="I31" s="24">
        <v>163184454</v>
      </c>
      <c r="J31" s="24">
        <v>334156569</v>
      </c>
      <c r="K31" s="24">
        <v>137317240</v>
      </c>
      <c r="L31" s="24">
        <v>81321377</v>
      </c>
      <c r="M31" s="24">
        <v>122794993</v>
      </c>
      <c r="N31" s="24">
        <v>341433610</v>
      </c>
      <c r="O31" s="24"/>
      <c r="P31" s="24"/>
      <c r="Q31" s="24"/>
      <c r="R31" s="24"/>
      <c r="S31" s="24"/>
      <c r="T31" s="24"/>
      <c r="U31" s="24"/>
      <c r="V31" s="24"/>
      <c r="W31" s="24">
        <v>675590179</v>
      </c>
      <c r="X31" s="24">
        <v>897800998</v>
      </c>
      <c r="Y31" s="24">
        <v>-222210819</v>
      </c>
      <c r="Z31" s="6">
        <v>-24.75</v>
      </c>
      <c r="AA31" s="22">
        <v>1793827238</v>
      </c>
    </row>
    <row r="32" spans="1:27" ht="13.5">
      <c r="A32" s="2" t="s">
        <v>36</v>
      </c>
      <c r="B32" s="3"/>
      <c r="C32" s="19">
        <f aca="true" t="shared" si="6" ref="C32:Y32">SUM(C33:C37)</f>
        <v>6354810000</v>
      </c>
      <c r="D32" s="19">
        <f>SUM(D33:D37)</f>
        <v>0</v>
      </c>
      <c r="E32" s="20">
        <f t="shared" si="6"/>
        <v>6273847163</v>
      </c>
      <c r="F32" s="21">
        <f t="shared" si="6"/>
        <v>6273847163</v>
      </c>
      <c r="G32" s="21">
        <f t="shared" si="6"/>
        <v>275847675</v>
      </c>
      <c r="H32" s="21">
        <f t="shared" si="6"/>
        <v>509251715</v>
      </c>
      <c r="I32" s="21">
        <f t="shared" si="6"/>
        <v>512118082</v>
      </c>
      <c r="J32" s="21">
        <f t="shared" si="6"/>
        <v>1297217472</v>
      </c>
      <c r="K32" s="21">
        <f t="shared" si="6"/>
        <v>540278198</v>
      </c>
      <c r="L32" s="21">
        <f t="shared" si="6"/>
        <v>705443188</v>
      </c>
      <c r="M32" s="21">
        <f t="shared" si="6"/>
        <v>470583378</v>
      </c>
      <c r="N32" s="21">
        <f t="shared" si="6"/>
        <v>1716304764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3013522236</v>
      </c>
      <c r="X32" s="21">
        <f t="shared" si="6"/>
        <v>3170204032</v>
      </c>
      <c r="Y32" s="21">
        <f t="shared" si="6"/>
        <v>-156681796</v>
      </c>
      <c r="Z32" s="4">
        <f>+IF(X32&lt;&gt;0,+(Y32/X32)*100,0)</f>
        <v>-4.942325302045417</v>
      </c>
      <c r="AA32" s="19">
        <f>SUM(AA33:AA37)</f>
        <v>6273847163</v>
      </c>
    </row>
    <row r="33" spans="1:27" ht="13.5">
      <c r="A33" s="5" t="s">
        <v>37</v>
      </c>
      <c r="B33" s="3"/>
      <c r="C33" s="22">
        <v>1227549000</v>
      </c>
      <c r="D33" s="22"/>
      <c r="E33" s="23">
        <v>1209233000</v>
      </c>
      <c r="F33" s="24">
        <v>1209233000</v>
      </c>
      <c r="G33" s="24">
        <v>17366819</v>
      </c>
      <c r="H33" s="24">
        <v>33506122</v>
      </c>
      <c r="I33" s="24">
        <v>44267888</v>
      </c>
      <c r="J33" s="24">
        <v>95140829</v>
      </c>
      <c r="K33" s="24">
        <v>34850105</v>
      </c>
      <c r="L33" s="24">
        <v>56247674</v>
      </c>
      <c r="M33" s="24">
        <v>49030427</v>
      </c>
      <c r="N33" s="24">
        <v>140128206</v>
      </c>
      <c r="O33" s="24"/>
      <c r="P33" s="24"/>
      <c r="Q33" s="24"/>
      <c r="R33" s="24"/>
      <c r="S33" s="24"/>
      <c r="T33" s="24"/>
      <c r="U33" s="24"/>
      <c r="V33" s="24"/>
      <c r="W33" s="24">
        <v>235269035</v>
      </c>
      <c r="X33" s="24">
        <v>619732998</v>
      </c>
      <c r="Y33" s="24">
        <v>-384463963</v>
      </c>
      <c r="Z33" s="6">
        <v>-62.04</v>
      </c>
      <c r="AA33" s="22">
        <v>1209233000</v>
      </c>
    </row>
    <row r="34" spans="1:27" ht="13.5">
      <c r="A34" s="5" t="s">
        <v>38</v>
      </c>
      <c r="B34" s="3"/>
      <c r="C34" s="22">
        <v>684364000</v>
      </c>
      <c r="D34" s="22"/>
      <c r="E34" s="23">
        <v>749903000</v>
      </c>
      <c r="F34" s="24">
        <v>749903000</v>
      </c>
      <c r="G34" s="24">
        <v>77715545</v>
      </c>
      <c r="H34" s="24">
        <v>87154928</v>
      </c>
      <c r="I34" s="24">
        <v>112630765</v>
      </c>
      <c r="J34" s="24">
        <v>277501238</v>
      </c>
      <c r="K34" s="24">
        <v>102598365</v>
      </c>
      <c r="L34" s="24">
        <v>161042299</v>
      </c>
      <c r="M34" s="24">
        <v>97643353</v>
      </c>
      <c r="N34" s="24">
        <v>361284017</v>
      </c>
      <c r="O34" s="24"/>
      <c r="P34" s="24"/>
      <c r="Q34" s="24"/>
      <c r="R34" s="24"/>
      <c r="S34" s="24"/>
      <c r="T34" s="24"/>
      <c r="U34" s="24"/>
      <c r="V34" s="24"/>
      <c r="W34" s="24">
        <v>638785255</v>
      </c>
      <c r="X34" s="24">
        <v>355014000</v>
      </c>
      <c r="Y34" s="24">
        <v>283771255</v>
      </c>
      <c r="Z34" s="6">
        <v>79.93</v>
      </c>
      <c r="AA34" s="22">
        <v>749903000</v>
      </c>
    </row>
    <row r="35" spans="1:27" ht="13.5">
      <c r="A35" s="5" t="s">
        <v>39</v>
      </c>
      <c r="B35" s="3"/>
      <c r="C35" s="22">
        <v>2371947000</v>
      </c>
      <c r="D35" s="22"/>
      <c r="E35" s="23">
        <v>2574017000</v>
      </c>
      <c r="F35" s="24">
        <v>2574017000</v>
      </c>
      <c r="G35" s="24">
        <v>109745346</v>
      </c>
      <c r="H35" s="24">
        <v>245379753</v>
      </c>
      <c r="I35" s="24">
        <v>196832325</v>
      </c>
      <c r="J35" s="24">
        <v>551957424</v>
      </c>
      <c r="K35" s="24">
        <v>240610490</v>
      </c>
      <c r="L35" s="24">
        <v>287427075</v>
      </c>
      <c r="M35" s="24">
        <v>132260902</v>
      </c>
      <c r="N35" s="24">
        <v>660298467</v>
      </c>
      <c r="O35" s="24"/>
      <c r="P35" s="24"/>
      <c r="Q35" s="24"/>
      <c r="R35" s="24"/>
      <c r="S35" s="24"/>
      <c r="T35" s="24"/>
      <c r="U35" s="24"/>
      <c r="V35" s="24"/>
      <c r="W35" s="24">
        <v>1212255891</v>
      </c>
      <c r="X35" s="24">
        <v>1311529665</v>
      </c>
      <c r="Y35" s="24">
        <v>-99273774</v>
      </c>
      <c r="Z35" s="6">
        <v>-7.57</v>
      </c>
      <c r="AA35" s="22">
        <v>2574017000</v>
      </c>
    </row>
    <row r="36" spans="1:27" ht="13.5">
      <c r="A36" s="5" t="s">
        <v>40</v>
      </c>
      <c r="B36" s="3"/>
      <c r="C36" s="22">
        <v>894176000</v>
      </c>
      <c r="D36" s="22"/>
      <c r="E36" s="23">
        <v>1065978163</v>
      </c>
      <c r="F36" s="24">
        <v>1065978163</v>
      </c>
      <c r="G36" s="24">
        <v>15876163</v>
      </c>
      <c r="H36" s="24">
        <v>71764255</v>
      </c>
      <c r="I36" s="24">
        <v>95693264</v>
      </c>
      <c r="J36" s="24">
        <v>183333682</v>
      </c>
      <c r="K36" s="24">
        <v>94849070</v>
      </c>
      <c r="L36" s="24">
        <v>113019999</v>
      </c>
      <c r="M36" s="24">
        <v>118927433</v>
      </c>
      <c r="N36" s="24">
        <v>326796502</v>
      </c>
      <c r="O36" s="24"/>
      <c r="P36" s="24"/>
      <c r="Q36" s="24"/>
      <c r="R36" s="24"/>
      <c r="S36" s="24"/>
      <c r="T36" s="24"/>
      <c r="U36" s="24"/>
      <c r="V36" s="24"/>
      <c r="W36" s="24">
        <v>510130184</v>
      </c>
      <c r="X36" s="24">
        <v>536369930</v>
      </c>
      <c r="Y36" s="24">
        <v>-26239746</v>
      </c>
      <c r="Z36" s="6">
        <v>-4.89</v>
      </c>
      <c r="AA36" s="22">
        <v>1065978163</v>
      </c>
    </row>
    <row r="37" spans="1:27" ht="13.5">
      <c r="A37" s="5" t="s">
        <v>41</v>
      </c>
      <c r="B37" s="3"/>
      <c r="C37" s="25">
        <v>1176774000</v>
      </c>
      <c r="D37" s="25"/>
      <c r="E37" s="26">
        <v>674716000</v>
      </c>
      <c r="F37" s="27">
        <v>674716000</v>
      </c>
      <c r="G37" s="27">
        <v>55143802</v>
      </c>
      <c r="H37" s="27">
        <v>71446657</v>
      </c>
      <c r="I37" s="27">
        <v>62693840</v>
      </c>
      <c r="J37" s="27">
        <v>189284299</v>
      </c>
      <c r="K37" s="27">
        <v>67370168</v>
      </c>
      <c r="L37" s="27">
        <v>87706141</v>
      </c>
      <c r="M37" s="27">
        <v>72721263</v>
      </c>
      <c r="N37" s="27">
        <v>227797572</v>
      </c>
      <c r="O37" s="27"/>
      <c r="P37" s="27"/>
      <c r="Q37" s="27"/>
      <c r="R37" s="27"/>
      <c r="S37" s="27"/>
      <c r="T37" s="27"/>
      <c r="U37" s="27"/>
      <c r="V37" s="27"/>
      <c r="W37" s="27">
        <v>417081871</v>
      </c>
      <c r="X37" s="27">
        <v>347557439</v>
      </c>
      <c r="Y37" s="27">
        <v>69524432</v>
      </c>
      <c r="Z37" s="7">
        <v>20</v>
      </c>
      <c r="AA37" s="25">
        <v>674716000</v>
      </c>
    </row>
    <row r="38" spans="1:27" ht="13.5">
      <c r="A38" s="2" t="s">
        <v>42</v>
      </c>
      <c r="B38" s="8"/>
      <c r="C38" s="19">
        <f aca="true" t="shared" si="7" ref="C38:Y38">SUM(C39:C41)</f>
        <v>2941658000</v>
      </c>
      <c r="D38" s="19">
        <f>SUM(D39:D41)</f>
        <v>0</v>
      </c>
      <c r="E38" s="20">
        <f t="shared" si="7"/>
        <v>4385847928</v>
      </c>
      <c r="F38" s="21">
        <f t="shared" si="7"/>
        <v>4385847928</v>
      </c>
      <c r="G38" s="21">
        <f t="shared" si="7"/>
        <v>162910674</v>
      </c>
      <c r="H38" s="21">
        <f t="shared" si="7"/>
        <v>288577626</v>
      </c>
      <c r="I38" s="21">
        <f t="shared" si="7"/>
        <v>290283055</v>
      </c>
      <c r="J38" s="21">
        <f t="shared" si="7"/>
        <v>741771355</v>
      </c>
      <c r="K38" s="21">
        <f t="shared" si="7"/>
        <v>301533780</v>
      </c>
      <c r="L38" s="21">
        <f t="shared" si="7"/>
        <v>299079428</v>
      </c>
      <c r="M38" s="21">
        <f t="shared" si="7"/>
        <v>223992390</v>
      </c>
      <c r="N38" s="21">
        <f t="shared" si="7"/>
        <v>824605598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1566376953</v>
      </c>
      <c r="X38" s="21">
        <f t="shared" si="7"/>
        <v>2176392781</v>
      </c>
      <c r="Y38" s="21">
        <f t="shared" si="7"/>
        <v>-610015828</v>
      </c>
      <c r="Z38" s="4">
        <f>+IF(X38&lt;&gt;0,+(Y38/X38)*100,0)</f>
        <v>-28.02875626704259</v>
      </c>
      <c r="AA38" s="19">
        <f>SUM(AA39:AA41)</f>
        <v>4385847928</v>
      </c>
    </row>
    <row r="39" spans="1:27" ht="13.5">
      <c r="A39" s="5" t="s">
        <v>43</v>
      </c>
      <c r="B39" s="3"/>
      <c r="C39" s="22">
        <v>661446000</v>
      </c>
      <c r="D39" s="22"/>
      <c r="E39" s="23">
        <v>1567657000</v>
      </c>
      <c r="F39" s="24">
        <v>1567657000</v>
      </c>
      <c r="G39" s="24">
        <v>41802620</v>
      </c>
      <c r="H39" s="24">
        <v>60101154</v>
      </c>
      <c r="I39" s="24">
        <v>55873117</v>
      </c>
      <c r="J39" s="24">
        <v>157776891</v>
      </c>
      <c r="K39" s="24">
        <v>58574227</v>
      </c>
      <c r="L39" s="24">
        <v>34165526</v>
      </c>
      <c r="M39" s="24">
        <v>48663801</v>
      </c>
      <c r="N39" s="24">
        <v>141403554</v>
      </c>
      <c r="O39" s="24"/>
      <c r="P39" s="24"/>
      <c r="Q39" s="24"/>
      <c r="R39" s="24"/>
      <c r="S39" s="24"/>
      <c r="T39" s="24"/>
      <c r="U39" s="24"/>
      <c r="V39" s="24"/>
      <c r="W39" s="24">
        <v>299180445</v>
      </c>
      <c r="X39" s="24">
        <v>766278772</v>
      </c>
      <c r="Y39" s="24">
        <v>-467098327</v>
      </c>
      <c r="Z39" s="6">
        <v>-60.96</v>
      </c>
      <c r="AA39" s="22">
        <v>1567657000</v>
      </c>
    </row>
    <row r="40" spans="1:27" ht="13.5">
      <c r="A40" s="5" t="s">
        <v>44</v>
      </c>
      <c r="B40" s="3"/>
      <c r="C40" s="22">
        <v>2095803000</v>
      </c>
      <c r="D40" s="22"/>
      <c r="E40" s="23">
        <v>2673898000</v>
      </c>
      <c r="F40" s="24">
        <v>2673898000</v>
      </c>
      <c r="G40" s="24">
        <v>129740174</v>
      </c>
      <c r="H40" s="24">
        <v>220174642</v>
      </c>
      <c r="I40" s="24">
        <v>226378824</v>
      </c>
      <c r="J40" s="24">
        <v>576293640</v>
      </c>
      <c r="K40" s="24">
        <v>232822642</v>
      </c>
      <c r="L40" s="24">
        <v>215748113</v>
      </c>
      <c r="M40" s="24">
        <v>167003407</v>
      </c>
      <c r="N40" s="24">
        <v>615574162</v>
      </c>
      <c r="O40" s="24"/>
      <c r="P40" s="24"/>
      <c r="Q40" s="24"/>
      <c r="R40" s="24"/>
      <c r="S40" s="24"/>
      <c r="T40" s="24"/>
      <c r="U40" s="24"/>
      <c r="V40" s="24"/>
      <c r="W40" s="24">
        <v>1191867802</v>
      </c>
      <c r="X40" s="24">
        <v>1335291543</v>
      </c>
      <c r="Y40" s="24">
        <v>-143423741</v>
      </c>
      <c r="Z40" s="6">
        <v>-10.74</v>
      </c>
      <c r="AA40" s="22">
        <v>2673898000</v>
      </c>
    </row>
    <row r="41" spans="1:27" ht="13.5">
      <c r="A41" s="5" t="s">
        <v>45</v>
      </c>
      <c r="B41" s="3"/>
      <c r="C41" s="22">
        <v>184409000</v>
      </c>
      <c r="D41" s="22"/>
      <c r="E41" s="23">
        <v>144292928</v>
      </c>
      <c r="F41" s="24">
        <v>144292928</v>
      </c>
      <c r="G41" s="24">
        <v>-8632120</v>
      </c>
      <c r="H41" s="24">
        <v>8301830</v>
      </c>
      <c r="I41" s="24">
        <v>8031114</v>
      </c>
      <c r="J41" s="24">
        <v>7700824</v>
      </c>
      <c r="K41" s="24">
        <v>10136911</v>
      </c>
      <c r="L41" s="24">
        <v>49165789</v>
      </c>
      <c r="M41" s="24">
        <v>8325182</v>
      </c>
      <c r="N41" s="24">
        <v>67627882</v>
      </c>
      <c r="O41" s="24"/>
      <c r="P41" s="24"/>
      <c r="Q41" s="24"/>
      <c r="R41" s="24"/>
      <c r="S41" s="24"/>
      <c r="T41" s="24"/>
      <c r="U41" s="24"/>
      <c r="V41" s="24"/>
      <c r="W41" s="24">
        <v>75328706</v>
      </c>
      <c r="X41" s="24">
        <v>74822466</v>
      </c>
      <c r="Y41" s="24">
        <v>506240</v>
      </c>
      <c r="Z41" s="6">
        <v>0.68</v>
      </c>
      <c r="AA41" s="22">
        <v>144292928</v>
      </c>
    </row>
    <row r="42" spans="1:27" ht="13.5">
      <c r="A42" s="2" t="s">
        <v>46</v>
      </c>
      <c r="B42" s="8"/>
      <c r="C42" s="19">
        <f aca="true" t="shared" si="8" ref="C42:Y42">SUM(C43:C46)</f>
        <v>19052131000</v>
      </c>
      <c r="D42" s="19">
        <f>SUM(D43:D46)</f>
        <v>0</v>
      </c>
      <c r="E42" s="20">
        <f t="shared" si="8"/>
        <v>20089331000</v>
      </c>
      <c r="F42" s="21">
        <f t="shared" si="8"/>
        <v>20089331000</v>
      </c>
      <c r="G42" s="21">
        <f t="shared" si="8"/>
        <v>2274433902</v>
      </c>
      <c r="H42" s="21">
        <f t="shared" si="8"/>
        <v>2138827430</v>
      </c>
      <c r="I42" s="21">
        <f t="shared" si="8"/>
        <v>1883663445</v>
      </c>
      <c r="J42" s="21">
        <f t="shared" si="8"/>
        <v>6296924777</v>
      </c>
      <c r="K42" s="21">
        <f t="shared" si="8"/>
        <v>1462306862</v>
      </c>
      <c r="L42" s="21">
        <f t="shared" si="8"/>
        <v>1741258542</v>
      </c>
      <c r="M42" s="21">
        <f t="shared" si="8"/>
        <v>1555642983</v>
      </c>
      <c r="N42" s="21">
        <f t="shared" si="8"/>
        <v>4759208387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11056133164</v>
      </c>
      <c r="X42" s="21">
        <f t="shared" si="8"/>
        <v>9632379226</v>
      </c>
      <c r="Y42" s="21">
        <f t="shared" si="8"/>
        <v>1423753938</v>
      </c>
      <c r="Z42" s="4">
        <f>+IF(X42&lt;&gt;0,+(Y42/X42)*100,0)</f>
        <v>14.78091657933236</v>
      </c>
      <c r="AA42" s="19">
        <f>SUM(AA43:AA46)</f>
        <v>20089331000</v>
      </c>
    </row>
    <row r="43" spans="1:27" ht="13.5">
      <c r="A43" s="5" t="s">
        <v>47</v>
      </c>
      <c r="B43" s="3"/>
      <c r="C43" s="22">
        <v>11411481000</v>
      </c>
      <c r="D43" s="22"/>
      <c r="E43" s="23">
        <v>12550002000</v>
      </c>
      <c r="F43" s="24">
        <v>12550002000</v>
      </c>
      <c r="G43" s="24">
        <v>1578092011</v>
      </c>
      <c r="H43" s="24">
        <v>1445998901</v>
      </c>
      <c r="I43" s="24">
        <v>1200868990</v>
      </c>
      <c r="J43" s="24">
        <v>4224959902</v>
      </c>
      <c r="K43" s="24">
        <v>743488321</v>
      </c>
      <c r="L43" s="24">
        <v>1009414831</v>
      </c>
      <c r="M43" s="24">
        <v>843210921</v>
      </c>
      <c r="N43" s="24">
        <v>2596114073</v>
      </c>
      <c r="O43" s="24"/>
      <c r="P43" s="24"/>
      <c r="Q43" s="24"/>
      <c r="R43" s="24"/>
      <c r="S43" s="24"/>
      <c r="T43" s="24"/>
      <c r="U43" s="24"/>
      <c r="V43" s="24"/>
      <c r="W43" s="24">
        <v>6821073975</v>
      </c>
      <c r="X43" s="24">
        <v>5765920894</v>
      </c>
      <c r="Y43" s="24">
        <v>1055153081</v>
      </c>
      <c r="Z43" s="6">
        <v>18.3</v>
      </c>
      <c r="AA43" s="22">
        <v>12550002000</v>
      </c>
    </row>
    <row r="44" spans="1:27" ht="13.5">
      <c r="A44" s="5" t="s">
        <v>48</v>
      </c>
      <c r="B44" s="3"/>
      <c r="C44" s="22">
        <v>5981684000</v>
      </c>
      <c r="D44" s="22"/>
      <c r="E44" s="23">
        <v>3543787200</v>
      </c>
      <c r="F44" s="24">
        <v>3543787200</v>
      </c>
      <c r="G44" s="24">
        <v>459544470</v>
      </c>
      <c r="H44" s="24">
        <v>451130481</v>
      </c>
      <c r="I44" s="24">
        <v>444598282</v>
      </c>
      <c r="J44" s="24">
        <v>1355273233</v>
      </c>
      <c r="K44" s="24">
        <v>473939099</v>
      </c>
      <c r="L44" s="24">
        <v>461676237</v>
      </c>
      <c r="M44" s="24">
        <v>450803349</v>
      </c>
      <c r="N44" s="24">
        <v>1386418685</v>
      </c>
      <c r="O44" s="24"/>
      <c r="P44" s="24"/>
      <c r="Q44" s="24"/>
      <c r="R44" s="24"/>
      <c r="S44" s="24"/>
      <c r="T44" s="24"/>
      <c r="U44" s="24"/>
      <c r="V44" s="24"/>
      <c r="W44" s="24">
        <v>2741691918</v>
      </c>
      <c r="X44" s="24">
        <v>1802448500</v>
      </c>
      <c r="Y44" s="24">
        <v>939243418</v>
      </c>
      <c r="Z44" s="6">
        <v>52.11</v>
      </c>
      <c r="AA44" s="22">
        <v>3543787200</v>
      </c>
    </row>
    <row r="45" spans="1:27" ht="13.5">
      <c r="A45" s="5" t="s">
        <v>49</v>
      </c>
      <c r="B45" s="3"/>
      <c r="C45" s="25"/>
      <c r="D45" s="25"/>
      <c r="E45" s="26">
        <v>2362524800</v>
      </c>
      <c r="F45" s="27">
        <v>2362524800</v>
      </c>
      <c r="G45" s="27">
        <v>102457559</v>
      </c>
      <c r="H45" s="27">
        <v>97603730</v>
      </c>
      <c r="I45" s="27">
        <v>99584597</v>
      </c>
      <c r="J45" s="27">
        <v>299645886</v>
      </c>
      <c r="K45" s="27">
        <v>113420955</v>
      </c>
      <c r="L45" s="27">
        <v>124460226</v>
      </c>
      <c r="M45" s="27">
        <v>112071178</v>
      </c>
      <c r="N45" s="27">
        <v>349952359</v>
      </c>
      <c r="O45" s="27"/>
      <c r="P45" s="27"/>
      <c r="Q45" s="27"/>
      <c r="R45" s="27"/>
      <c r="S45" s="27"/>
      <c r="T45" s="27"/>
      <c r="U45" s="27"/>
      <c r="V45" s="27"/>
      <c r="W45" s="27">
        <v>649598245</v>
      </c>
      <c r="X45" s="27">
        <v>1201632334</v>
      </c>
      <c r="Y45" s="27">
        <v>-552034089</v>
      </c>
      <c r="Z45" s="7">
        <v>-45.94</v>
      </c>
      <c r="AA45" s="25">
        <v>2362524800</v>
      </c>
    </row>
    <row r="46" spans="1:27" ht="13.5">
      <c r="A46" s="5" t="s">
        <v>50</v>
      </c>
      <c r="B46" s="3"/>
      <c r="C46" s="22">
        <v>1658966000</v>
      </c>
      <c r="D46" s="22"/>
      <c r="E46" s="23">
        <v>1633017000</v>
      </c>
      <c r="F46" s="24">
        <v>1633017000</v>
      </c>
      <c r="G46" s="24">
        <v>134339862</v>
      </c>
      <c r="H46" s="24">
        <v>144094318</v>
      </c>
      <c r="I46" s="24">
        <v>138611576</v>
      </c>
      <c r="J46" s="24">
        <v>417045756</v>
      </c>
      <c r="K46" s="24">
        <v>131458487</v>
      </c>
      <c r="L46" s="24">
        <v>145707248</v>
      </c>
      <c r="M46" s="24">
        <v>149557535</v>
      </c>
      <c r="N46" s="24">
        <v>426723270</v>
      </c>
      <c r="O46" s="24"/>
      <c r="P46" s="24"/>
      <c r="Q46" s="24"/>
      <c r="R46" s="24"/>
      <c r="S46" s="24"/>
      <c r="T46" s="24"/>
      <c r="U46" s="24"/>
      <c r="V46" s="24"/>
      <c r="W46" s="24">
        <v>843769026</v>
      </c>
      <c r="X46" s="24">
        <v>862377498</v>
      </c>
      <c r="Y46" s="24">
        <v>-18608472</v>
      </c>
      <c r="Z46" s="6">
        <v>-2.16</v>
      </c>
      <c r="AA46" s="22">
        <v>1633017000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34492071000</v>
      </c>
      <c r="D48" s="40">
        <f>+D28+D32+D38+D42+D47</f>
        <v>0</v>
      </c>
      <c r="E48" s="41">
        <f t="shared" si="9"/>
        <v>37311926329</v>
      </c>
      <c r="F48" s="42">
        <f t="shared" si="9"/>
        <v>37311926329</v>
      </c>
      <c r="G48" s="42">
        <f t="shared" si="9"/>
        <v>2973287241</v>
      </c>
      <c r="H48" s="42">
        <f t="shared" si="9"/>
        <v>3396621138</v>
      </c>
      <c r="I48" s="42">
        <f t="shared" si="9"/>
        <v>3195080754</v>
      </c>
      <c r="J48" s="42">
        <f t="shared" si="9"/>
        <v>9564989133</v>
      </c>
      <c r="K48" s="42">
        <f t="shared" si="9"/>
        <v>2754805744</v>
      </c>
      <c r="L48" s="42">
        <f t="shared" si="9"/>
        <v>3160155324</v>
      </c>
      <c r="M48" s="42">
        <f t="shared" si="9"/>
        <v>3090190155</v>
      </c>
      <c r="N48" s="42">
        <f t="shared" si="9"/>
        <v>9005151223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18570140356</v>
      </c>
      <c r="X48" s="42">
        <f t="shared" si="9"/>
        <v>17946416997</v>
      </c>
      <c r="Y48" s="42">
        <f t="shared" si="9"/>
        <v>623723359</v>
      </c>
      <c r="Z48" s="43">
        <f>+IF(X48&lt;&gt;0,+(Y48/X48)*100,0)</f>
        <v>3.4754756846687793</v>
      </c>
      <c r="AA48" s="40">
        <f>+AA28+AA32+AA38+AA42+AA47</f>
        <v>37311926329</v>
      </c>
    </row>
    <row r="49" spans="1:27" ht="13.5">
      <c r="A49" s="14" t="s">
        <v>58</v>
      </c>
      <c r="B49" s="15"/>
      <c r="C49" s="44">
        <f aca="true" t="shared" si="10" ref="C49:Y49">+C25-C48</f>
        <v>4000010000</v>
      </c>
      <c r="D49" s="44">
        <f>+D25-D48</f>
        <v>0</v>
      </c>
      <c r="E49" s="45">
        <f t="shared" si="10"/>
        <v>4650074671</v>
      </c>
      <c r="F49" s="46">
        <f t="shared" si="10"/>
        <v>4650074671</v>
      </c>
      <c r="G49" s="46">
        <f t="shared" si="10"/>
        <v>-237781633</v>
      </c>
      <c r="H49" s="46">
        <f t="shared" si="10"/>
        <v>-204200279</v>
      </c>
      <c r="I49" s="46">
        <f t="shared" si="10"/>
        <v>304736907</v>
      </c>
      <c r="J49" s="46">
        <f t="shared" si="10"/>
        <v>-137245005</v>
      </c>
      <c r="K49" s="46">
        <f t="shared" si="10"/>
        <v>631730971</v>
      </c>
      <c r="L49" s="46">
        <f t="shared" si="10"/>
        <v>149742557</v>
      </c>
      <c r="M49" s="46">
        <f t="shared" si="10"/>
        <v>826885611</v>
      </c>
      <c r="N49" s="46">
        <f t="shared" si="10"/>
        <v>1608359139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1471114134</v>
      </c>
      <c r="X49" s="46">
        <f>IF(F25=F48,0,X25-X48)</f>
        <v>1837215451</v>
      </c>
      <c r="Y49" s="46">
        <f t="shared" si="10"/>
        <v>-366101317</v>
      </c>
      <c r="Z49" s="47">
        <f>+IF(X49&lt;&gt;0,+(Y49/X49)*100,0)</f>
        <v>-19.92696701961277</v>
      </c>
      <c r="AA49" s="44">
        <f>+AA25-AA48</f>
        <v>4650074671</v>
      </c>
    </row>
    <row r="50" spans="1:27" ht="13.5">
      <c r="A50" s="16" t="s">
        <v>67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68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69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7507957427</v>
      </c>
      <c r="D5" s="19">
        <f>SUM(D6:D8)</f>
        <v>0</v>
      </c>
      <c r="E5" s="20">
        <f t="shared" si="0"/>
        <v>8851027497</v>
      </c>
      <c r="F5" s="21">
        <f t="shared" si="0"/>
        <v>8851027497</v>
      </c>
      <c r="G5" s="21">
        <f t="shared" si="0"/>
        <v>951638429</v>
      </c>
      <c r="H5" s="21">
        <f t="shared" si="0"/>
        <v>894949333</v>
      </c>
      <c r="I5" s="21">
        <f t="shared" si="0"/>
        <v>460186402</v>
      </c>
      <c r="J5" s="21">
        <f t="shared" si="0"/>
        <v>2306774164</v>
      </c>
      <c r="K5" s="21">
        <f t="shared" si="0"/>
        <v>441124637</v>
      </c>
      <c r="L5" s="21">
        <f t="shared" si="0"/>
        <v>931046889</v>
      </c>
      <c r="M5" s="21">
        <f t="shared" si="0"/>
        <v>930574226</v>
      </c>
      <c r="N5" s="21">
        <f t="shared" si="0"/>
        <v>2302745752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4609519916</v>
      </c>
      <c r="X5" s="21">
        <f t="shared" si="0"/>
        <v>4993822366</v>
      </c>
      <c r="Y5" s="21">
        <f t="shared" si="0"/>
        <v>-384302450</v>
      </c>
      <c r="Z5" s="4">
        <f>+IF(X5&lt;&gt;0,+(Y5/X5)*100,0)</f>
        <v>-7.695557066997205</v>
      </c>
      <c r="AA5" s="19">
        <f>SUM(AA6:AA8)</f>
        <v>8851027497</v>
      </c>
    </row>
    <row r="6" spans="1:27" ht="13.5">
      <c r="A6" s="5" t="s">
        <v>33</v>
      </c>
      <c r="B6" s="3"/>
      <c r="C6" s="22">
        <v>212009449</v>
      </c>
      <c r="D6" s="22"/>
      <c r="E6" s="23">
        <v>153513000</v>
      </c>
      <c r="F6" s="24">
        <v>153513000</v>
      </c>
      <c r="G6" s="24"/>
      <c r="H6" s="24">
        <v>29830727</v>
      </c>
      <c r="I6" s="24">
        <v>18070223</v>
      </c>
      <c r="J6" s="24">
        <v>47900950</v>
      </c>
      <c r="K6" s="24">
        <v>613344</v>
      </c>
      <c r="L6" s="24">
        <v>36158301</v>
      </c>
      <c r="M6" s="24">
        <v>33351348</v>
      </c>
      <c r="N6" s="24">
        <v>70122993</v>
      </c>
      <c r="O6" s="24"/>
      <c r="P6" s="24"/>
      <c r="Q6" s="24"/>
      <c r="R6" s="24"/>
      <c r="S6" s="24"/>
      <c r="T6" s="24"/>
      <c r="U6" s="24"/>
      <c r="V6" s="24"/>
      <c r="W6" s="24">
        <v>118023943</v>
      </c>
      <c r="X6" s="24">
        <v>74394378</v>
      </c>
      <c r="Y6" s="24">
        <v>43629565</v>
      </c>
      <c r="Z6" s="6">
        <v>58.65</v>
      </c>
      <c r="AA6" s="22">
        <v>153513000</v>
      </c>
    </row>
    <row r="7" spans="1:27" ht="13.5">
      <c r="A7" s="5" t="s">
        <v>34</v>
      </c>
      <c r="B7" s="3"/>
      <c r="C7" s="25">
        <v>7119538014</v>
      </c>
      <c r="D7" s="25"/>
      <c r="E7" s="26">
        <v>7721480202</v>
      </c>
      <c r="F7" s="27">
        <v>7721480202</v>
      </c>
      <c r="G7" s="27">
        <v>947196315</v>
      </c>
      <c r="H7" s="27">
        <v>855053029</v>
      </c>
      <c r="I7" s="27">
        <v>425971166</v>
      </c>
      <c r="J7" s="27">
        <v>2228220510</v>
      </c>
      <c r="K7" s="27">
        <v>433788120</v>
      </c>
      <c r="L7" s="27">
        <v>873213593</v>
      </c>
      <c r="M7" s="27">
        <v>881350633</v>
      </c>
      <c r="N7" s="27">
        <v>2188352346</v>
      </c>
      <c r="O7" s="27"/>
      <c r="P7" s="27"/>
      <c r="Q7" s="27"/>
      <c r="R7" s="27"/>
      <c r="S7" s="27"/>
      <c r="T7" s="27"/>
      <c r="U7" s="27"/>
      <c r="V7" s="27"/>
      <c r="W7" s="27">
        <v>4416572856</v>
      </c>
      <c r="X7" s="27">
        <v>4431494608</v>
      </c>
      <c r="Y7" s="27">
        <v>-14921752</v>
      </c>
      <c r="Z7" s="7">
        <v>-0.34</v>
      </c>
      <c r="AA7" s="25">
        <v>7721480202</v>
      </c>
    </row>
    <row r="8" spans="1:27" ht="13.5">
      <c r="A8" s="5" t="s">
        <v>35</v>
      </c>
      <c r="B8" s="3"/>
      <c r="C8" s="22">
        <v>176409964</v>
      </c>
      <c r="D8" s="22"/>
      <c r="E8" s="23">
        <v>976034295</v>
      </c>
      <c r="F8" s="24">
        <v>976034295</v>
      </c>
      <c r="G8" s="24">
        <v>4442114</v>
      </c>
      <c r="H8" s="24">
        <v>10065577</v>
      </c>
      <c r="I8" s="24">
        <v>16145013</v>
      </c>
      <c r="J8" s="24">
        <v>30652704</v>
      </c>
      <c r="K8" s="24">
        <v>6723173</v>
      </c>
      <c r="L8" s="24">
        <v>21674995</v>
      </c>
      <c r="M8" s="24">
        <v>15872245</v>
      </c>
      <c r="N8" s="24">
        <v>44270413</v>
      </c>
      <c r="O8" s="24"/>
      <c r="P8" s="24"/>
      <c r="Q8" s="24"/>
      <c r="R8" s="24"/>
      <c r="S8" s="24"/>
      <c r="T8" s="24"/>
      <c r="U8" s="24"/>
      <c r="V8" s="24"/>
      <c r="W8" s="24">
        <v>74923117</v>
      </c>
      <c r="X8" s="24">
        <v>487933380</v>
      </c>
      <c r="Y8" s="24">
        <v>-413010263</v>
      </c>
      <c r="Z8" s="6">
        <v>-84.64</v>
      </c>
      <c r="AA8" s="22">
        <v>976034295</v>
      </c>
    </row>
    <row r="9" spans="1:27" ht="13.5">
      <c r="A9" s="2" t="s">
        <v>36</v>
      </c>
      <c r="B9" s="3"/>
      <c r="C9" s="19">
        <f aca="true" t="shared" si="1" ref="C9:Y9">SUM(C10:C14)</f>
        <v>707197960</v>
      </c>
      <c r="D9" s="19">
        <f>SUM(D10:D14)</f>
        <v>0</v>
      </c>
      <c r="E9" s="20">
        <f t="shared" si="1"/>
        <v>1255937413</v>
      </c>
      <c r="F9" s="21">
        <f t="shared" si="1"/>
        <v>1255937413</v>
      </c>
      <c r="G9" s="21">
        <f t="shared" si="1"/>
        <v>4958503</v>
      </c>
      <c r="H9" s="21">
        <f t="shared" si="1"/>
        <v>21971495</v>
      </c>
      <c r="I9" s="21">
        <f t="shared" si="1"/>
        <v>61113893</v>
      </c>
      <c r="J9" s="21">
        <f t="shared" si="1"/>
        <v>88043891</v>
      </c>
      <c r="K9" s="21">
        <f t="shared" si="1"/>
        <v>14043235</v>
      </c>
      <c r="L9" s="21">
        <f t="shared" si="1"/>
        <v>52944289</v>
      </c>
      <c r="M9" s="21">
        <f t="shared" si="1"/>
        <v>110029861</v>
      </c>
      <c r="N9" s="21">
        <f t="shared" si="1"/>
        <v>177017385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265061276</v>
      </c>
      <c r="X9" s="21">
        <f t="shared" si="1"/>
        <v>514950064</v>
      </c>
      <c r="Y9" s="21">
        <f t="shared" si="1"/>
        <v>-249888788</v>
      </c>
      <c r="Z9" s="4">
        <f>+IF(X9&lt;&gt;0,+(Y9/X9)*100,0)</f>
        <v>-48.526800066578886</v>
      </c>
      <c r="AA9" s="19">
        <f>SUM(AA10:AA14)</f>
        <v>1255937413</v>
      </c>
    </row>
    <row r="10" spans="1:27" ht="13.5">
      <c r="A10" s="5" t="s">
        <v>37</v>
      </c>
      <c r="B10" s="3"/>
      <c r="C10" s="22">
        <v>35296812</v>
      </c>
      <c r="D10" s="22"/>
      <c r="E10" s="23">
        <v>49768757</v>
      </c>
      <c r="F10" s="24">
        <v>49768757</v>
      </c>
      <c r="G10" s="24">
        <v>1434503</v>
      </c>
      <c r="H10" s="24">
        <v>1579250</v>
      </c>
      <c r="I10" s="24">
        <v>1746391</v>
      </c>
      <c r="J10" s="24">
        <v>4760144</v>
      </c>
      <c r="K10" s="24">
        <v>1935636</v>
      </c>
      <c r="L10" s="24">
        <v>1430407</v>
      </c>
      <c r="M10" s="24">
        <v>1363355</v>
      </c>
      <c r="N10" s="24">
        <v>4729398</v>
      </c>
      <c r="O10" s="24"/>
      <c r="P10" s="24"/>
      <c r="Q10" s="24"/>
      <c r="R10" s="24"/>
      <c r="S10" s="24"/>
      <c r="T10" s="24"/>
      <c r="U10" s="24"/>
      <c r="V10" s="24"/>
      <c r="W10" s="24">
        <v>9489542</v>
      </c>
      <c r="X10" s="24">
        <v>24880956</v>
      </c>
      <c r="Y10" s="24">
        <v>-15391414</v>
      </c>
      <c r="Z10" s="6">
        <v>-61.86</v>
      </c>
      <c r="AA10" s="22">
        <v>49768757</v>
      </c>
    </row>
    <row r="11" spans="1:27" ht="13.5">
      <c r="A11" s="5" t="s">
        <v>38</v>
      </c>
      <c r="B11" s="3"/>
      <c r="C11" s="22">
        <v>46981495</v>
      </c>
      <c r="D11" s="22"/>
      <c r="E11" s="23">
        <v>26028718</v>
      </c>
      <c r="F11" s="24">
        <v>26028718</v>
      </c>
      <c r="G11" s="24">
        <v>194220</v>
      </c>
      <c r="H11" s="24">
        <v>994585</v>
      </c>
      <c r="I11" s="24">
        <v>1424848</v>
      </c>
      <c r="J11" s="24">
        <v>2613653</v>
      </c>
      <c r="K11" s="24">
        <v>1813157</v>
      </c>
      <c r="L11" s="24">
        <v>3565746</v>
      </c>
      <c r="M11" s="24">
        <v>1094947</v>
      </c>
      <c r="N11" s="24">
        <v>6473850</v>
      </c>
      <c r="O11" s="24"/>
      <c r="P11" s="24"/>
      <c r="Q11" s="24"/>
      <c r="R11" s="24"/>
      <c r="S11" s="24"/>
      <c r="T11" s="24"/>
      <c r="U11" s="24"/>
      <c r="V11" s="24"/>
      <c r="W11" s="24">
        <v>9087503</v>
      </c>
      <c r="X11" s="24">
        <v>13456034</v>
      </c>
      <c r="Y11" s="24">
        <v>-4368531</v>
      </c>
      <c r="Z11" s="6">
        <v>-32.47</v>
      </c>
      <c r="AA11" s="22">
        <v>26028718</v>
      </c>
    </row>
    <row r="12" spans="1:27" ht="13.5">
      <c r="A12" s="5" t="s">
        <v>39</v>
      </c>
      <c r="B12" s="3"/>
      <c r="C12" s="22">
        <v>35134690</v>
      </c>
      <c r="D12" s="22"/>
      <c r="E12" s="23">
        <v>121693848</v>
      </c>
      <c r="F12" s="24">
        <v>121693848</v>
      </c>
      <c r="G12" s="24">
        <v>1041530</v>
      </c>
      <c r="H12" s="24">
        <v>1493601</v>
      </c>
      <c r="I12" s="24">
        <v>1436373</v>
      </c>
      <c r="J12" s="24">
        <v>3971504</v>
      </c>
      <c r="K12" s="24">
        <v>966252</v>
      </c>
      <c r="L12" s="24">
        <v>1078483</v>
      </c>
      <c r="M12" s="24">
        <v>1039413</v>
      </c>
      <c r="N12" s="24">
        <v>3084148</v>
      </c>
      <c r="O12" s="24"/>
      <c r="P12" s="24"/>
      <c r="Q12" s="24"/>
      <c r="R12" s="24"/>
      <c r="S12" s="24"/>
      <c r="T12" s="24"/>
      <c r="U12" s="24"/>
      <c r="V12" s="24"/>
      <c r="W12" s="24">
        <v>7055652</v>
      </c>
      <c r="X12" s="24">
        <v>60830742</v>
      </c>
      <c r="Y12" s="24">
        <v>-53775090</v>
      </c>
      <c r="Z12" s="6">
        <v>-88.4</v>
      </c>
      <c r="AA12" s="22">
        <v>121693848</v>
      </c>
    </row>
    <row r="13" spans="1:27" ht="13.5">
      <c r="A13" s="5" t="s">
        <v>40</v>
      </c>
      <c r="B13" s="3"/>
      <c r="C13" s="22">
        <v>475917961</v>
      </c>
      <c r="D13" s="22"/>
      <c r="E13" s="23">
        <v>941813965</v>
      </c>
      <c r="F13" s="24">
        <v>941813965</v>
      </c>
      <c r="G13" s="24">
        <v>1194262</v>
      </c>
      <c r="H13" s="24">
        <v>1302549</v>
      </c>
      <c r="I13" s="24">
        <v>55695825</v>
      </c>
      <c r="J13" s="24">
        <v>58192636</v>
      </c>
      <c r="K13" s="24">
        <v>5511738</v>
      </c>
      <c r="L13" s="24">
        <v>4200727</v>
      </c>
      <c r="M13" s="24">
        <v>92445584</v>
      </c>
      <c r="N13" s="24">
        <v>102158049</v>
      </c>
      <c r="O13" s="24"/>
      <c r="P13" s="24"/>
      <c r="Q13" s="24"/>
      <c r="R13" s="24"/>
      <c r="S13" s="24"/>
      <c r="T13" s="24"/>
      <c r="U13" s="24"/>
      <c r="V13" s="24"/>
      <c r="W13" s="24">
        <v>160350685</v>
      </c>
      <c r="X13" s="24">
        <v>346131536</v>
      </c>
      <c r="Y13" s="24">
        <v>-185780851</v>
      </c>
      <c r="Z13" s="6">
        <v>-53.67</v>
      </c>
      <c r="AA13" s="22">
        <v>941813965</v>
      </c>
    </row>
    <row r="14" spans="1:27" ht="13.5">
      <c r="A14" s="5" t="s">
        <v>41</v>
      </c>
      <c r="B14" s="3"/>
      <c r="C14" s="25">
        <v>113867002</v>
      </c>
      <c r="D14" s="25"/>
      <c r="E14" s="26">
        <v>116632125</v>
      </c>
      <c r="F14" s="27">
        <v>116632125</v>
      </c>
      <c r="G14" s="27">
        <v>1093988</v>
      </c>
      <c r="H14" s="27">
        <v>16601510</v>
      </c>
      <c r="I14" s="27">
        <v>810456</v>
      </c>
      <c r="J14" s="27">
        <v>18505954</v>
      </c>
      <c r="K14" s="27">
        <v>3816452</v>
      </c>
      <c r="L14" s="27">
        <v>42668926</v>
      </c>
      <c r="M14" s="27">
        <v>14086562</v>
      </c>
      <c r="N14" s="27">
        <v>60571940</v>
      </c>
      <c r="O14" s="27"/>
      <c r="P14" s="27"/>
      <c r="Q14" s="27"/>
      <c r="R14" s="27"/>
      <c r="S14" s="27"/>
      <c r="T14" s="27"/>
      <c r="U14" s="27"/>
      <c r="V14" s="27"/>
      <c r="W14" s="27">
        <v>79077894</v>
      </c>
      <c r="X14" s="27">
        <v>69650796</v>
      </c>
      <c r="Y14" s="27">
        <v>9427098</v>
      </c>
      <c r="Z14" s="7">
        <v>13.53</v>
      </c>
      <c r="AA14" s="25">
        <v>116632125</v>
      </c>
    </row>
    <row r="15" spans="1:27" ht="13.5">
      <c r="A15" s="2" t="s">
        <v>42</v>
      </c>
      <c r="B15" s="8"/>
      <c r="C15" s="19">
        <f aca="true" t="shared" si="2" ref="C15:Y15">SUM(C16:C18)</f>
        <v>1442380601</v>
      </c>
      <c r="D15" s="19">
        <f>SUM(D16:D18)</f>
        <v>0</v>
      </c>
      <c r="E15" s="20">
        <f t="shared" si="2"/>
        <v>1620021634</v>
      </c>
      <c r="F15" s="21">
        <f t="shared" si="2"/>
        <v>1620021634</v>
      </c>
      <c r="G15" s="21">
        <f t="shared" si="2"/>
        <v>29070034</v>
      </c>
      <c r="H15" s="21">
        <f t="shared" si="2"/>
        <v>254664357</v>
      </c>
      <c r="I15" s="21">
        <f t="shared" si="2"/>
        <v>132297309</v>
      </c>
      <c r="J15" s="21">
        <f t="shared" si="2"/>
        <v>416031700</v>
      </c>
      <c r="K15" s="21">
        <f t="shared" si="2"/>
        <v>157308691</v>
      </c>
      <c r="L15" s="21">
        <f t="shared" si="2"/>
        <v>178365182</v>
      </c>
      <c r="M15" s="21">
        <f t="shared" si="2"/>
        <v>85976749</v>
      </c>
      <c r="N15" s="21">
        <f t="shared" si="2"/>
        <v>421650622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837682322</v>
      </c>
      <c r="X15" s="21">
        <f t="shared" si="2"/>
        <v>804265584</v>
      </c>
      <c r="Y15" s="21">
        <f t="shared" si="2"/>
        <v>33416738</v>
      </c>
      <c r="Z15" s="4">
        <f>+IF(X15&lt;&gt;0,+(Y15/X15)*100,0)</f>
        <v>4.154938202602487</v>
      </c>
      <c r="AA15" s="19">
        <f>SUM(AA16:AA18)</f>
        <v>1620021634</v>
      </c>
    </row>
    <row r="16" spans="1:27" ht="13.5">
      <c r="A16" s="5" t="s">
        <v>43</v>
      </c>
      <c r="B16" s="3"/>
      <c r="C16" s="22">
        <v>269416711</v>
      </c>
      <c r="D16" s="22"/>
      <c r="E16" s="23">
        <v>259065434</v>
      </c>
      <c r="F16" s="24">
        <v>259065434</v>
      </c>
      <c r="G16" s="24">
        <v>18410993</v>
      </c>
      <c r="H16" s="24">
        <v>12225220</v>
      </c>
      <c r="I16" s="24">
        <v>20417048</v>
      </c>
      <c r="J16" s="24">
        <v>51053261</v>
      </c>
      <c r="K16" s="24">
        <v>16235263</v>
      </c>
      <c r="L16" s="24">
        <v>51012974</v>
      </c>
      <c r="M16" s="24">
        <v>10047260</v>
      </c>
      <c r="N16" s="24">
        <v>77295497</v>
      </c>
      <c r="O16" s="24"/>
      <c r="P16" s="24"/>
      <c r="Q16" s="24"/>
      <c r="R16" s="24"/>
      <c r="S16" s="24"/>
      <c r="T16" s="24"/>
      <c r="U16" s="24"/>
      <c r="V16" s="24"/>
      <c r="W16" s="24">
        <v>128348758</v>
      </c>
      <c r="X16" s="24">
        <v>157987526</v>
      </c>
      <c r="Y16" s="24">
        <v>-29638768</v>
      </c>
      <c r="Z16" s="6">
        <v>-18.76</v>
      </c>
      <c r="AA16" s="22">
        <v>259065434</v>
      </c>
    </row>
    <row r="17" spans="1:27" ht="13.5">
      <c r="A17" s="5" t="s">
        <v>44</v>
      </c>
      <c r="B17" s="3"/>
      <c r="C17" s="22">
        <v>1171599009</v>
      </c>
      <c r="D17" s="22"/>
      <c r="E17" s="23">
        <v>1360399600</v>
      </c>
      <c r="F17" s="24">
        <v>1360399600</v>
      </c>
      <c r="G17" s="24">
        <v>10650496</v>
      </c>
      <c r="H17" s="24">
        <v>242426805</v>
      </c>
      <c r="I17" s="24">
        <v>111866471</v>
      </c>
      <c r="J17" s="24">
        <v>364943772</v>
      </c>
      <c r="K17" s="24">
        <v>141053006</v>
      </c>
      <c r="L17" s="24">
        <v>126739595</v>
      </c>
      <c r="M17" s="24">
        <v>75920287</v>
      </c>
      <c r="N17" s="24">
        <v>343712888</v>
      </c>
      <c r="O17" s="24"/>
      <c r="P17" s="24"/>
      <c r="Q17" s="24"/>
      <c r="R17" s="24"/>
      <c r="S17" s="24"/>
      <c r="T17" s="24"/>
      <c r="U17" s="24"/>
      <c r="V17" s="24"/>
      <c r="W17" s="24">
        <v>708656660</v>
      </c>
      <c r="X17" s="24">
        <v>645999796</v>
      </c>
      <c r="Y17" s="24">
        <v>62656864</v>
      </c>
      <c r="Z17" s="6">
        <v>9.7</v>
      </c>
      <c r="AA17" s="22">
        <v>1360399600</v>
      </c>
    </row>
    <row r="18" spans="1:27" ht="13.5">
      <c r="A18" s="5" t="s">
        <v>45</v>
      </c>
      <c r="B18" s="3"/>
      <c r="C18" s="22">
        <v>1364881</v>
      </c>
      <c r="D18" s="22"/>
      <c r="E18" s="23">
        <v>556600</v>
      </c>
      <c r="F18" s="24">
        <v>556600</v>
      </c>
      <c r="G18" s="24">
        <v>8545</v>
      </c>
      <c r="H18" s="24">
        <v>12332</v>
      </c>
      <c r="I18" s="24">
        <v>13790</v>
      </c>
      <c r="J18" s="24">
        <v>34667</v>
      </c>
      <c r="K18" s="24">
        <v>20422</v>
      </c>
      <c r="L18" s="24">
        <v>612613</v>
      </c>
      <c r="M18" s="24">
        <v>9202</v>
      </c>
      <c r="N18" s="24">
        <v>642237</v>
      </c>
      <c r="O18" s="24"/>
      <c r="P18" s="24"/>
      <c r="Q18" s="24"/>
      <c r="R18" s="24"/>
      <c r="S18" s="24"/>
      <c r="T18" s="24"/>
      <c r="U18" s="24"/>
      <c r="V18" s="24"/>
      <c r="W18" s="24">
        <v>676904</v>
      </c>
      <c r="X18" s="24">
        <v>278262</v>
      </c>
      <c r="Y18" s="24">
        <v>398642</v>
      </c>
      <c r="Z18" s="6">
        <v>143.26</v>
      </c>
      <c r="AA18" s="22">
        <v>556600</v>
      </c>
    </row>
    <row r="19" spans="1:27" ht="13.5">
      <c r="A19" s="2" t="s">
        <v>46</v>
      </c>
      <c r="B19" s="8"/>
      <c r="C19" s="19">
        <f aca="true" t="shared" si="3" ref="C19:Y19">SUM(C20:C23)</f>
        <v>13281340175</v>
      </c>
      <c r="D19" s="19">
        <f>SUM(D20:D23)</f>
        <v>0</v>
      </c>
      <c r="E19" s="20">
        <f t="shared" si="3"/>
        <v>15546371536</v>
      </c>
      <c r="F19" s="21">
        <f t="shared" si="3"/>
        <v>15546371536</v>
      </c>
      <c r="G19" s="21">
        <f t="shared" si="3"/>
        <v>1424163816</v>
      </c>
      <c r="H19" s="21">
        <f t="shared" si="3"/>
        <v>1308103734</v>
      </c>
      <c r="I19" s="21">
        <f t="shared" si="3"/>
        <v>1434607811</v>
      </c>
      <c r="J19" s="21">
        <f t="shared" si="3"/>
        <v>4166875361</v>
      </c>
      <c r="K19" s="21">
        <f t="shared" si="3"/>
        <v>1277786435</v>
      </c>
      <c r="L19" s="21">
        <f t="shared" si="3"/>
        <v>1195397896</v>
      </c>
      <c r="M19" s="21">
        <f t="shared" si="3"/>
        <v>1131242852</v>
      </c>
      <c r="N19" s="21">
        <f t="shared" si="3"/>
        <v>3604427183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7771302544</v>
      </c>
      <c r="X19" s="21">
        <f t="shared" si="3"/>
        <v>7728886271</v>
      </c>
      <c r="Y19" s="21">
        <f t="shared" si="3"/>
        <v>42416273</v>
      </c>
      <c r="Z19" s="4">
        <f>+IF(X19&lt;&gt;0,+(Y19/X19)*100,0)</f>
        <v>0.5488018779517114</v>
      </c>
      <c r="AA19" s="19">
        <f>SUM(AA20:AA23)</f>
        <v>15546371536</v>
      </c>
    </row>
    <row r="20" spans="1:27" ht="13.5">
      <c r="A20" s="5" t="s">
        <v>47</v>
      </c>
      <c r="B20" s="3"/>
      <c r="C20" s="22">
        <v>8674662793</v>
      </c>
      <c r="D20" s="22"/>
      <c r="E20" s="23">
        <v>10208624135</v>
      </c>
      <c r="F20" s="24">
        <v>10208624135</v>
      </c>
      <c r="G20" s="24">
        <v>1023735612</v>
      </c>
      <c r="H20" s="24">
        <v>884343569</v>
      </c>
      <c r="I20" s="24">
        <v>932603492</v>
      </c>
      <c r="J20" s="24">
        <v>2840682673</v>
      </c>
      <c r="K20" s="24">
        <v>789285051</v>
      </c>
      <c r="L20" s="24">
        <v>748111142</v>
      </c>
      <c r="M20" s="24">
        <v>651124284</v>
      </c>
      <c r="N20" s="24">
        <v>2188520477</v>
      </c>
      <c r="O20" s="24"/>
      <c r="P20" s="24"/>
      <c r="Q20" s="24"/>
      <c r="R20" s="24"/>
      <c r="S20" s="24"/>
      <c r="T20" s="24"/>
      <c r="U20" s="24"/>
      <c r="V20" s="24"/>
      <c r="W20" s="24">
        <v>5029203150</v>
      </c>
      <c r="X20" s="24">
        <v>5038407947</v>
      </c>
      <c r="Y20" s="24">
        <v>-9204797</v>
      </c>
      <c r="Z20" s="6">
        <v>-0.18</v>
      </c>
      <c r="AA20" s="22">
        <v>10208624135</v>
      </c>
    </row>
    <row r="21" spans="1:27" ht="13.5">
      <c r="A21" s="5" t="s">
        <v>48</v>
      </c>
      <c r="B21" s="3"/>
      <c r="C21" s="22">
        <v>2577985115</v>
      </c>
      <c r="D21" s="22"/>
      <c r="E21" s="23">
        <v>3321983622</v>
      </c>
      <c r="F21" s="24">
        <v>3321983622</v>
      </c>
      <c r="G21" s="24">
        <v>256143176</v>
      </c>
      <c r="H21" s="24">
        <v>260612413</v>
      </c>
      <c r="I21" s="24">
        <v>303755176</v>
      </c>
      <c r="J21" s="24">
        <v>820510765</v>
      </c>
      <c r="K21" s="24">
        <v>332978366</v>
      </c>
      <c r="L21" s="24">
        <v>293752867</v>
      </c>
      <c r="M21" s="24">
        <v>272121531</v>
      </c>
      <c r="N21" s="24">
        <v>898852764</v>
      </c>
      <c r="O21" s="24"/>
      <c r="P21" s="24"/>
      <c r="Q21" s="24"/>
      <c r="R21" s="24"/>
      <c r="S21" s="24"/>
      <c r="T21" s="24"/>
      <c r="U21" s="24"/>
      <c r="V21" s="24"/>
      <c r="W21" s="24">
        <v>1719363529</v>
      </c>
      <c r="X21" s="24">
        <v>1662496532</v>
      </c>
      <c r="Y21" s="24">
        <v>56866997</v>
      </c>
      <c r="Z21" s="6">
        <v>3.42</v>
      </c>
      <c r="AA21" s="22">
        <v>3321983622</v>
      </c>
    </row>
    <row r="22" spans="1:27" ht="13.5">
      <c r="A22" s="5" t="s">
        <v>49</v>
      </c>
      <c r="B22" s="3"/>
      <c r="C22" s="25">
        <v>1197926115</v>
      </c>
      <c r="D22" s="25"/>
      <c r="E22" s="26">
        <v>979668976</v>
      </c>
      <c r="F22" s="27">
        <v>979668976</v>
      </c>
      <c r="G22" s="27">
        <v>57206438</v>
      </c>
      <c r="H22" s="27">
        <v>81966919</v>
      </c>
      <c r="I22" s="27">
        <v>115357422</v>
      </c>
      <c r="J22" s="27">
        <v>254530779</v>
      </c>
      <c r="K22" s="27">
        <v>73383410</v>
      </c>
      <c r="L22" s="27">
        <v>65530394</v>
      </c>
      <c r="M22" s="27">
        <v>122586372</v>
      </c>
      <c r="N22" s="27">
        <v>261500176</v>
      </c>
      <c r="O22" s="27"/>
      <c r="P22" s="27"/>
      <c r="Q22" s="27"/>
      <c r="R22" s="27"/>
      <c r="S22" s="27"/>
      <c r="T22" s="27"/>
      <c r="U22" s="27"/>
      <c r="V22" s="27"/>
      <c r="W22" s="27">
        <v>516030955</v>
      </c>
      <c r="X22" s="27">
        <v>509935108</v>
      </c>
      <c r="Y22" s="27">
        <v>6095847</v>
      </c>
      <c r="Z22" s="7">
        <v>1.2</v>
      </c>
      <c r="AA22" s="25">
        <v>979668976</v>
      </c>
    </row>
    <row r="23" spans="1:27" ht="13.5">
      <c r="A23" s="5" t="s">
        <v>50</v>
      </c>
      <c r="B23" s="3"/>
      <c r="C23" s="22">
        <v>830766152</v>
      </c>
      <c r="D23" s="22"/>
      <c r="E23" s="23">
        <v>1036094803</v>
      </c>
      <c r="F23" s="24">
        <v>1036094803</v>
      </c>
      <c r="G23" s="24">
        <v>87078590</v>
      </c>
      <c r="H23" s="24">
        <v>81180833</v>
      </c>
      <c r="I23" s="24">
        <v>82891721</v>
      </c>
      <c r="J23" s="24">
        <v>251151144</v>
      </c>
      <c r="K23" s="24">
        <v>82139608</v>
      </c>
      <c r="L23" s="24">
        <v>88003493</v>
      </c>
      <c r="M23" s="24">
        <v>85410665</v>
      </c>
      <c r="N23" s="24">
        <v>255553766</v>
      </c>
      <c r="O23" s="24"/>
      <c r="P23" s="24"/>
      <c r="Q23" s="24"/>
      <c r="R23" s="24"/>
      <c r="S23" s="24"/>
      <c r="T23" s="24"/>
      <c r="U23" s="24"/>
      <c r="V23" s="24"/>
      <c r="W23" s="24">
        <v>506704910</v>
      </c>
      <c r="X23" s="24">
        <v>518046684</v>
      </c>
      <c r="Y23" s="24">
        <v>-11341774</v>
      </c>
      <c r="Z23" s="6">
        <v>-2.19</v>
      </c>
      <c r="AA23" s="22">
        <v>1036094803</v>
      </c>
    </row>
    <row r="24" spans="1:27" ht="13.5">
      <c r="A24" s="2" t="s">
        <v>51</v>
      </c>
      <c r="B24" s="8" t="s">
        <v>52</v>
      </c>
      <c r="C24" s="19">
        <v>254952166</v>
      </c>
      <c r="D24" s="19"/>
      <c r="E24" s="20">
        <v>210525959</v>
      </c>
      <c r="F24" s="21">
        <v>210525959</v>
      </c>
      <c r="G24" s="21">
        <v>13763757</v>
      </c>
      <c r="H24" s="21">
        <v>16542868</v>
      </c>
      <c r="I24" s="21">
        <v>15287906</v>
      </c>
      <c r="J24" s="21">
        <v>45594531</v>
      </c>
      <c r="K24" s="21">
        <v>17748371</v>
      </c>
      <c r="L24" s="21">
        <v>15593303</v>
      </c>
      <c r="M24" s="21">
        <v>16476103</v>
      </c>
      <c r="N24" s="21">
        <v>49817777</v>
      </c>
      <c r="O24" s="21"/>
      <c r="P24" s="21"/>
      <c r="Q24" s="21"/>
      <c r="R24" s="21"/>
      <c r="S24" s="21"/>
      <c r="T24" s="21"/>
      <c r="U24" s="21"/>
      <c r="V24" s="21"/>
      <c r="W24" s="21">
        <v>95412308</v>
      </c>
      <c r="X24" s="21">
        <v>105220830</v>
      </c>
      <c r="Y24" s="21">
        <v>-9808522</v>
      </c>
      <c r="Z24" s="4">
        <v>-9.32</v>
      </c>
      <c r="AA24" s="19">
        <v>210525959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23193828329</v>
      </c>
      <c r="D25" s="40">
        <f>+D5+D9+D15+D19+D24</f>
        <v>0</v>
      </c>
      <c r="E25" s="41">
        <f t="shared" si="4"/>
        <v>27483884039</v>
      </c>
      <c r="F25" s="42">
        <f t="shared" si="4"/>
        <v>27483884039</v>
      </c>
      <c r="G25" s="42">
        <f t="shared" si="4"/>
        <v>2423594539</v>
      </c>
      <c r="H25" s="42">
        <f t="shared" si="4"/>
        <v>2496231787</v>
      </c>
      <c r="I25" s="42">
        <f t="shared" si="4"/>
        <v>2103493321</v>
      </c>
      <c r="J25" s="42">
        <f t="shared" si="4"/>
        <v>7023319647</v>
      </c>
      <c r="K25" s="42">
        <f t="shared" si="4"/>
        <v>1908011369</v>
      </c>
      <c r="L25" s="42">
        <f t="shared" si="4"/>
        <v>2373347559</v>
      </c>
      <c r="M25" s="42">
        <f t="shared" si="4"/>
        <v>2274299791</v>
      </c>
      <c r="N25" s="42">
        <f t="shared" si="4"/>
        <v>6555658719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13578978366</v>
      </c>
      <c r="X25" s="42">
        <f t="shared" si="4"/>
        <v>14147145115</v>
      </c>
      <c r="Y25" s="42">
        <f t="shared" si="4"/>
        <v>-568166749</v>
      </c>
      <c r="Z25" s="43">
        <f>+IF(X25&lt;&gt;0,+(Y25/X25)*100,0)</f>
        <v>-4.016123001365</v>
      </c>
      <c r="AA25" s="40">
        <f>+AA5+AA9+AA15+AA19+AA24</f>
        <v>27483884039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4348149783</v>
      </c>
      <c r="D28" s="19">
        <f>SUM(D29:D31)</f>
        <v>0</v>
      </c>
      <c r="E28" s="20">
        <f t="shared" si="5"/>
        <v>5117741756</v>
      </c>
      <c r="F28" s="21">
        <f t="shared" si="5"/>
        <v>5117741756</v>
      </c>
      <c r="G28" s="21">
        <f t="shared" si="5"/>
        <v>281778718</v>
      </c>
      <c r="H28" s="21">
        <f t="shared" si="5"/>
        <v>495105464</v>
      </c>
      <c r="I28" s="21">
        <f t="shared" si="5"/>
        <v>428048473</v>
      </c>
      <c r="J28" s="21">
        <f t="shared" si="5"/>
        <v>1204932655</v>
      </c>
      <c r="K28" s="21">
        <f t="shared" si="5"/>
        <v>436838474</v>
      </c>
      <c r="L28" s="21">
        <f t="shared" si="5"/>
        <v>509976714</v>
      </c>
      <c r="M28" s="21">
        <f t="shared" si="5"/>
        <v>443153412</v>
      </c>
      <c r="N28" s="21">
        <f t="shared" si="5"/>
        <v>1389968600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2594901255</v>
      </c>
      <c r="X28" s="21">
        <f t="shared" si="5"/>
        <v>2604789292</v>
      </c>
      <c r="Y28" s="21">
        <f t="shared" si="5"/>
        <v>-9888037</v>
      </c>
      <c r="Z28" s="4">
        <f>+IF(X28&lt;&gt;0,+(Y28/X28)*100,0)</f>
        <v>-0.37960986058906143</v>
      </c>
      <c r="AA28" s="19">
        <f>SUM(AA29:AA31)</f>
        <v>5117741756</v>
      </c>
    </row>
    <row r="29" spans="1:27" ht="13.5">
      <c r="A29" s="5" t="s">
        <v>33</v>
      </c>
      <c r="B29" s="3"/>
      <c r="C29" s="22">
        <v>808456226</v>
      </c>
      <c r="D29" s="22"/>
      <c r="E29" s="23">
        <v>1398270052</v>
      </c>
      <c r="F29" s="24">
        <v>1398270052</v>
      </c>
      <c r="G29" s="24">
        <v>80543608</v>
      </c>
      <c r="H29" s="24">
        <v>101457723</v>
      </c>
      <c r="I29" s="24">
        <v>103390137</v>
      </c>
      <c r="J29" s="24">
        <v>285391468</v>
      </c>
      <c r="K29" s="24">
        <v>105876634</v>
      </c>
      <c r="L29" s="24">
        <v>146336106</v>
      </c>
      <c r="M29" s="24">
        <v>111941413</v>
      </c>
      <c r="N29" s="24">
        <v>364154153</v>
      </c>
      <c r="O29" s="24"/>
      <c r="P29" s="24"/>
      <c r="Q29" s="24"/>
      <c r="R29" s="24"/>
      <c r="S29" s="24"/>
      <c r="T29" s="24"/>
      <c r="U29" s="24"/>
      <c r="V29" s="24"/>
      <c r="W29" s="24">
        <v>649545621</v>
      </c>
      <c r="X29" s="24">
        <v>711594572</v>
      </c>
      <c r="Y29" s="24">
        <v>-62048951</v>
      </c>
      <c r="Z29" s="6">
        <v>-8.72</v>
      </c>
      <c r="AA29" s="22">
        <v>1398270052</v>
      </c>
    </row>
    <row r="30" spans="1:27" ht="13.5">
      <c r="A30" s="5" t="s">
        <v>34</v>
      </c>
      <c r="B30" s="3"/>
      <c r="C30" s="25">
        <v>457062230</v>
      </c>
      <c r="D30" s="25"/>
      <c r="E30" s="26">
        <v>629788177</v>
      </c>
      <c r="F30" s="27">
        <v>629788177</v>
      </c>
      <c r="G30" s="27">
        <v>21149263</v>
      </c>
      <c r="H30" s="27">
        <v>22591189</v>
      </c>
      <c r="I30" s="27">
        <v>22818876</v>
      </c>
      <c r="J30" s="27">
        <v>66559328</v>
      </c>
      <c r="K30" s="27">
        <v>95472160</v>
      </c>
      <c r="L30" s="27">
        <v>24481008</v>
      </c>
      <c r="M30" s="27">
        <v>-46427196</v>
      </c>
      <c r="N30" s="27">
        <v>73525972</v>
      </c>
      <c r="O30" s="27"/>
      <c r="P30" s="27"/>
      <c r="Q30" s="27"/>
      <c r="R30" s="27"/>
      <c r="S30" s="27"/>
      <c r="T30" s="27"/>
      <c r="U30" s="27"/>
      <c r="V30" s="27"/>
      <c r="W30" s="27">
        <v>140085300</v>
      </c>
      <c r="X30" s="27">
        <v>315424531</v>
      </c>
      <c r="Y30" s="27">
        <v>-175339231</v>
      </c>
      <c r="Z30" s="7">
        <v>-55.59</v>
      </c>
      <c r="AA30" s="25">
        <v>629788177</v>
      </c>
    </row>
    <row r="31" spans="1:27" ht="13.5">
      <c r="A31" s="5" t="s">
        <v>35</v>
      </c>
      <c r="B31" s="3"/>
      <c r="C31" s="22">
        <v>3082631327</v>
      </c>
      <c r="D31" s="22"/>
      <c r="E31" s="23">
        <v>3089683527</v>
      </c>
      <c r="F31" s="24">
        <v>3089683527</v>
      </c>
      <c r="G31" s="24">
        <v>180085847</v>
      </c>
      <c r="H31" s="24">
        <v>371056552</v>
      </c>
      <c r="I31" s="24">
        <v>301839460</v>
      </c>
      <c r="J31" s="24">
        <v>852981859</v>
      </c>
      <c r="K31" s="24">
        <v>235489680</v>
      </c>
      <c r="L31" s="24">
        <v>339159600</v>
      </c>
      <c r="M31" s="24">
        <v>377639195</v>
      </c>
      <c r="N31" s="24">
        <v>952288475</v>
      </c>
      <c r="O31" s="24"/>
      <c r="P31" s="24"/>
      <c r="Q31" s="24"/>
      <c r="R31" s="24"/>
      <c r="S31" s="24"/>
      <c r="T31" s="24"/>
      <c r="U31" s="24"/>
      <c r="V31" s="24"/>
      <c r="W31" s="24">
        <v>1805270334</v>
      </c>
      <c r="X31" s="24">
        <v>1577770189</v>
      </c>
      <c r="Y31" s="24">
        <v>227500145</v>
      </c>
      <c r="Z31" s="6">
        <v>14.42</v>
      </c>
      <c r="AA31" s="22">
        <v>3089683527</v>
      </c>
    </row>
    <row r="32" spans="1:27" ht="13.5">
      <c r="A32" s="2" t="s">
        <v>36</v>
      </c>
      <c r="B32" s="3"/>
      <c r="C32" s="19">
        <f aca="true" t="shared" si="6" ref="C32:Y32">SUM(C33:C37)</f>
        <v>3484408447</v>
      </c>
      <c r="D32" s="19">
        <f>SUM(D33:D37)</f>
        <v>0</v>
      </c>
      <c r="E32" s="20">
        <f t="shared" si="6"/>
        <v>3490120259</v>
      </c>
      <c r="F32" s="21">
        <f t="shared" si="6"/>
        <v>3490120259</v>
      </c>
      <c r="G32" s="21">
        <f t="shared" si="6"/>
        <v>193174296</v>
      </c>
      <c r="H32" s="21">
        <f t="shared" si="6"/>
        <v>251842947</v>
      </c>
      <c r="I32" s="21">
        <f t="shared" si="6"/>
        <v>267504300</v>
      </c>
      <c r="J32" s="21">
        <f t="shared" si="6"/>
        <v>712521543</v>
      </c>
      <c r="K32" s="21">
        <f t="shared" si="6"/>
        <v>295390741</v>
      </c>
      <c r="L32" s="21">
        <f t="shared" si="6"/>
        <v>342013153</v>
      </c>
      <c r="M32" s="21">
        <f t="shared" si="6"/>
        <v>330093472</v>
      </c>
      <c r="N32" s="21">
        <f t="shared" si="6"/>
        <v>967497366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1680018909</v>
      </c>
      <c r="X32" s="21">
        <f t="shared" si="6"/>
        <v>1754450799</v>
      </c>
      <c r="Y32" s="21">
        <f t="shared" si="6"/>
        <v>-74431890</v>
      </c>
      <c r="Z32" s="4">
        <f>+IF(X32&lt;&gt;0,+(Y32/X32)*100,0)</f>
        <v>-4.2424609480314075</v>
      </c>
      <c r="AA32" s="19">
        <f>SUM(AA33:AA37)</f>
        <v>3490120259</v>
      </c>
    </row>
    <row r="33" spans="1:27" ht="13.5">
      <c r="A33" s="5" t="s">
        <v>37</v>
      </c>
      <c r="B33" s="3"/>
      <c r="C33" s="22">
        <v>496884782</v>
      </c>
      <c r="D33" s="22"/>
      <c r="E33" s="23">
        <v>573423765</v>
      </c>
      <c r="F33" s="24">
        <v>573423765</v>
      </c>
      <c r="G33" s="24">
        <v>29902589</v>
      </c>
      <c r="H33" s="24">
        <v>35755721</v>
      </c>
      <c r="I33" s="24">
        <v>34035583</v>
      </c>
      <c r="J33" s="24">
        <v>99693893</v>
      </c>
      <c r="K33" s="24">
        <v>41426370</v>
      </c>
      <c r="L33" s="24">
        <v>50047332</v>
      </c>
      <c r="M33" s="24">
        <v>53687136</v>
      </c>
      <c r="N33" s="24">
        <v>145160838</v>
      </c>
      <c r="O33" s="24"/>
      <c r="P33" s="24"/>
      <c r="Q33" s="24"/>
      <c r="R33" s="24"/>
      <c r="S33" s="24"/>
      <c r="T33" s="24"/>
      <c r="U33" s="24"/>
      <c r="V33" s="24"/>
      <c r="W33" s="24">
        <v>244854731</v>
      </c>
      <c r="X33" s="24">
        <v>292482923</v>
      </c>
      <c r="Y33" s="24">
        <v>-47628192</v>
      </c>
      <c r="Z33" s="6">
        <v>-16.28</v>
      </c>
      <c r="AA33" s="22">
        <v>573423765</v>
      </c>
    </row>
    <row r="34" spans="1:27" ht="13.5">
      <c r="A34" s="5" t="s">
        <v>38</v>
      </c>
      <c r="B34" s="3"/>
      <c r="C34" s="22">
        <v>620435043</v>
      </c>
      <c r="D34" s="22"/>
      <c r="E34" s="23">
        <v>620487145</v>
      </c>
      <c r="F34" s="24">
        <v>620487145</v>
      </c>
      <c r="G34" s="24">
        <v>38891779</v>
      </c>
      <c r="H34" s="24">
        <v>41946923</v>
      </c>
      <c r="I34" s="24">
        <v>48959020</v>
      </c>
      <c r="J34" s="24">
        <v>129797722</v>
      </c>
      <c r="K34" s="24">
        <v>50634333</v>
      </c>
      <c r="L34" s="24">
        <v>71960079</v>
      </c>
      <c r="M34" s="24">
        <v>56414859</v>
      </c>
      <c r="N34" s="24">
        <v>179009271</v>
      </c>
      <c r="O34" s="24"/>
      <c r="P34" s="24"/>
      <c r="Q34" s="24"/>
      <c r="R34" s="24"/>
      <c r="S34" s="24"/>
      <c r="T34" s="24"/>
      <c r="U34" s="24"/>
      <c r="V34" s="24"/>
      <c r="W34" s="24">
        <v>308806993</v>
      </c>
      <c r="X34" s="24">
        <v>315154960</v>
      </c>
      <c r="Y34" s="24">
        <v>-6347967</v>
      </c>
      <c r="Z34" s="6">
        <v>-2.01</v>
      </c>
      <c r="AA34" s="22">
        <v>620487145</v>
      </c>
    </row>
    <row r="35" spans="1:27" ht="13.5">
      <c r="A35" s="5" t="s">
        <v>39</v>
      </c>
      <c r="B35" s="3"/>
      <c r="C35" s="22">
        <v>1574790594</v>
      </c>
      <c r="D35" s="22"/>
      <c r="E35" s="23">
        <v>1254374800</v>
      </c>
      <c r="F35" s="24">
        <v>1254374800</v>
      </c>
      <c r="G35" s="24">
        <v>72804450</v>
      </c>
      <c r="H35" s="24">
        <v>108212818</v>
      </c>
      <c r="I35" s="24">
        <v>114267788</v>
      </c>
      <c r="J35" s="24">
        <v>295285056</v>
      </c>
      <c r="K35" s="24">
        <v>109913909</v>
      </c>
      <c r="L35" s="24">
        <v>134739916</v>
      </c>
      <c r="M35" s="24">
        <v>116599050</v>
      </c>
      <c r="N35" s="24">
        <v>361252875</v>
      </c>
      <c r="O35" s="24"/>
      <c r="P35" s="24"/>
      <c r="Q35" s="24"/>
      <c r="R35" s="24"/>
      <c r="S35" s="24"/>
      <c r="T35" s="24"/>
      <c r="U35" s="24"/>
      <c r="V35" s="24"/>
      <c r="W35" s="24">
        <v>656537931</v>
      </c>
      <c r="X35" s="24">
        <v>612970907</v>
      </c>
      <c r="Y35" s="24">
        <v>43567024</v>
      </c>
      <c r="Z35" s="6">
        <v>7.11</v>
      </c>
      <c r="AA35" s="22">
        <v>1254374800</v>
      </c>
    </row>
    <row r="36" spans="1:27" ht="13.5">
      <c r="A36" s="5" t="s">
        <v>40</v>
      </c>
      <c r="B36" s="3"/>
      <c r="C36" s="22">
        <v>390961440</v>
      </c>
      <c r="D36" s="22"/>
      <c r="E36" s="23">
        <v>595881799</v>
      </c>
      <c r="F36" s="24">
        <v>595881799</v>
      </c>
      <c r="G36" s="24">
        <v>17318597</v>
      </c>
      <c r="H36" s="24">
        <v>35228223</v>
      </c>
      <c r="I36" s="24">
        <v>37142585</v>
      </c>
      <c r="J36" s="24">
        <v>89689405</v>
      </c>
      <c r="K36" s="24">
        <v>55776603</v>
      </c>
      <c r="L36" s="24">
        <v>34088539</v>
      </c>
      <c r="M36" s="24">
        <v>65351631</v>
      </c>
      <c r="N36" s="24">
        <v>155216773</v>
      </c>
      <c r="O36" s="24"/>
      <c r="P36" s="24"/>
      <c r="Q36" s="24"/>
      <c r="R36" s="24"/>
      <c r="S36" s="24"/>
      <c r="T36" s="24"/>
      <c r="U36" s="24"/>
      <c r="V36" s="24"/>
      <c r="W36" s="24">
        <v>244906178</v>
      </c>
      <c r="X36" s="24">
        <v>302434326</v>
      </c>
      <c r="Y36" s="24">
        <v>-57528148</v>
      </c>
      <c r="Z36" s="6">
        <v>-19.02</v>
      </c>
      <c r="AA36" s="22">
        <v>595881799</v>
      </c>
    </row>
    <row r="37" spans="1:27" ht="13.5">
      <c r="A37" s="5" t="s">
        <v>41</v>
      </c>
      <c r="B37" s="3"/>
      <c r="C37" s="25">
        <v>401336588</v>
      </c>
      <c r="D37" s="25"/>
      <c r="E37" s="26">
        <v>445952750</v>
      </c>
      <c r="F37" s="27">
        <v>445952750</v>
      </c>
      <c r="G37" s="27">
        <v>34256881</v>
      </c>
      <c r="H37" s="27">
        <v>30699262</v>
      </c>
      <c r="I37" s="27">
        <v>33099324</v>
      </c>
      <c r="J37" s="27">
        <v>98055467</v>
      </c>
      <c r="K37" s="27">
        <v>37639526</v>
      </c>
      <c r="L37" s="27">
        <v>51177287</v>
      </c>
      <c r="M37" s="27">
        <v>38040796</v>
      </c>
      <c r="N37" s="27">
        <v>126857609</v>
      </c>
      <c r="O37" s="27"/>
      <c r="P37" s="27"/>
      <c r="Q37" s="27"/>
      <c r="R37" s="27"/>
      <c r="S37" s="27"/>
      <c r="T37" s="27"/>
      <c r="U37" s="27"/>
      <c r="V37" s="27"/>
      <c r="W37" s="27">
        <v>224913076</v>
      </c>
      <c r="X37" s="27">
        <v>231407683</v>
      </c>
      <c r="Y37" s="27">
        <v>-6494607</v>
      </c>
      <c r="Z37" s="7">
        <v>-2.81</v>
      </c>
      <c r="AA37" s="25">
        <v>445952750</v>
      </c>
    </row>
    <row r="38" spans="1:27" ht="13.5">
      <c r="A38" s="2" t="s">
        <v>42</v>
      </c>
      <c r="B38" s="8"/>
      <c r="C38" s="19">
        <f aca="true" t="shared" si="7" ref="C38:Y38">SUM(C39:C41)</f>
        <v>2094854822</v>
      </c>
      <c r="D38" s="19">
        <f>SUM(D39:D41)</f>
        <v>0</v>
      </c>
      <c r="E38" s="20">
        <f t="shared" si="7"/>
        <v>2234763988</v>
      </c>
      <c r="F38" s="21">
        <f t="shared" si="7"/>
        <v>2234763988</v>
      </c>
      <c r="G38" s="21">
        <f t="shared" si="7"/>
        <v>129548777</v>
      </c>
      <c r="H38" s="21">
        <f t="shared" si="7"/>
        <v>165362137</v>
      </c>
      <c r="I38" s="21">
        <f t="shared" si="7"/>
        <v>161053278</v>
      </c>
      <c r="J38" s="21">
        <f t="shared" si="7"/>
        <v>455964192</v>
      </c>
      <c r="K38" s="21">
        <f t="shared" si="7"/>
        <v>177563923</v>
      </c>
      <c r="L38" s="21">
        <f t="shared" si="7"/>
        <v>294028167</v>
      </c>
      <c r="M38" s="21">
        <f t="shared" si="7"/>
        <v>217918737</v>
      </c>
      <c r="N38" s="21">
        <f t="shared" si="7"/>
        <v>689510827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1145475019</v>
      </c>
      <c r="X38" s="21">
        <f t="shared" si="7"/>
        <v>1175937030</v>
      </c>
      <c r="Y38" s="21">
        <f t="shared" si="7"/>
        <v>-30462011</v>
      </c>
      <c r="Z38" s="4">
        <f>+IF(X38&lt;&gt;0,+(Y38/X38)*100,0)</f>
        <v>-2.5904457656206303</v>
      </c>
      <c r="AA38" s="19">
        <f>SUM(AA39:AA41)</f>
        <v>2234763988</v>
      </c>
    </row>
    <row r="39" spans="1:27" ht="13.5">
      <c r="A39" s="5" t="s">
        <v>43</v>
      </c>
      <c r="B39" s="3"/>
      <c r="C39" s="22">
        <v>612990327</v>
      </c>
      <c r="D39" s="22"/>
      <c r="E39" s="23">
        <v>648311933</v>
      </c>
      <c r="F39" s="24">
        <v>648311933</v>
      </c>
      <c r="G39" s="24">
        <v>52667978</v>
      </c>
      <c r="H39" s="24">
        <v>50093697</v>
      </c>
      <c r="I39" s="24">
        <v>47637805</v>
      </c>
      <c r="J39" s="24">
        <v>150399480</v>
      </c>
      <c r="K39" s="24">
        <v>61273109</v>
      </c>
      <c r="L39" s="24">
        <v>80742836</v>
      </c>
      <c r="M39" s="24">
        <v>47125534</v>
      </c>
      <c r="N39" s="24">
        <v>189141479</v>
      </c>
      <c r="O39" s="24"/>
      <c r="P39" s="24"/>
      <c r="Q39" s="24"/>
      <c r="R39" s="24"/>
      <c r="S39" s="24"/>
      <c r="T39" s="24"/>
      <c r="U39" s="24"/>
      <c r="V39" s="24"/>
      <c r="W39" s="24">
        <v>339540959</v>
      </c>
      <c r="X39" s="24">
        <v>358979863</v>
      </c>
      <c r="Y39" s="24">
        <v>-19438904</v>
      </c>
      <c r="Z39" s="6">
        <v>-5.42</v>
      </c>
      <c r="AA39" s="22">
        <v>648311933</v>
      </c>
    </row>
    <row r="40" spans="1:27" ht="13.5">
      <c r="A40" s="5" t="s">
        <v>44</v>
      </c>
      <c r="B40" s="3"/>
      <c r="C40" s="22">
        <v>1420010741</v>
      </c>
      <c r="D40" s="22"/>
      <c r="E40" s="23">
        <v>1528513207</v>
      </c>
      <c r="F40" s="24">
        <v>1528513207</v>
      </c>
      <c r="G40" s="24">
        <v>74626044</v>
      </c>
      <c r="H40" s="24">
        <v>109853663</v>
      </c>
      <c r="I40" s="24">
        <v>109374483</v>
      </c>
      <c r="J40" s="24">
        <v>293854190</v>
      </c>
      <c r="K40" s="24">
        <v>112095567</v>
      </c>
      <c r="L40" s="24">
        <v>207285262</v>
      </c>
      <c r="M40" s="24">
        <v>166138381</v>
      </c>
      <c r="N40" s="24">
        <v>485519210</v>
      </c>
      <c r="O40" s="24"/>
      <c r="P40" s="24"/>
      <c r="Q40" s="24"/>
      <c r="R40" s="24"/>
      <c r="S40" s="24"/>
      <c r="T40" s="24"/>
      <c r="U40" s="24"/>
      <c r="V40" s="24"/>
      <c r="W40" s="24">
        <v>779373400</v>
      </c>
      <c r="X40" s="24">
        <v>786995052</v>
      </c>
      <c r="Y40" s="24">
        <v>-7621652</v>
      </c>
      <c r="Z40" s="6">
        <v>-0.97</v>
      </c>
      <c r="AA40" s="22">
        <v>1528513207</v>
      </c>
    </row>
    <row r="41" spans="1:27" ht="13.5">
      <c r="A41" s="5" t="s">
        <v>45</v>
      </c>
      <c r="B41" s="3"/>
      <c r="C41" s="22">
        <v>61853754</v>
      </c>
      <c r="D41" s="22"/>
      <c r="E41" s="23">
        <v>57938848</v>
      </c>
      <c r="F41" s="24">
        <v>57938848</v>
      </c>
      <c r="G41" s="24">
        <v>2254755</v>
      </c>
      <c r="H41" s="24">
        <v>5414777</v>
      </c>
      <c r="I41" s="24">
        <v>4040990</v>
      </c>
      <c r="J41" s="24">
        <v>11710522</v>
      </c>
      <c r="K41" s="24">
        <v>4195247</v>
      </c>
      <c r="L41" s="24">
        <v>6000069</v>
      </c>
      <c r="M41" s="24">
        <v>4654822</v>
      </c>
      <c r="N41" s="24">
        <v>14850138</v>
      </c>
      <c r="O41" s="24"/>
      <c r="P41" s="24"/>
      <c r="Q41" s="24"/>
      <c r="R41" s="24"/>
      <c r="S41" s="24"/>
      <c r="T41" s="24"/>
      <c r="U41" s="24"/>
      <c r="V41" s="24"/>
      <c r="W41" s="24">
        <v>26560660</v>
      </c>
      <c r="X41" s="24">
        <v>29962115</v>
      </c>
      <c r="Y41" s="24">
        <v>-3401455</v>
      </c>
      <c r="Z41" s="6">
        <v>-11.35</v>
      </c>
      <c r="AA41" s="22">
        <v>57938848</v>
      </c>
    </row>
    <row r="42" spans="1:27" ht="13.5">
      <c r="A42" s="2" t="s">
        <v>46</v>
      </c>
      <c r="B42" s="8"/>
      <c r="C42" s="19">
        <f aca="true" t="shared" si="8" ref="C42:Y42">SUM(C43:C46)</f>
        <v>12028001934</v>
      </c>
      <c r="D42" s="19">
        <f>SUM(D43:D46)</f>
        <v>0</v>
      </c>
      <c r="E42" s="20">
        <f t="shared" si="8"/>
        <v>12784430168</v>
      </c>
      <c r="F42" s="21">
        <f t="shared" si="8"/>
        <v>12784430168</v>
      </c>
      <c r="G42" s="21">
        <f t="shared" si="8"/>
        <v>298861263</v>
      </c>
      <c r="H42" s="21">
        <f t="shared" si="8"/>
        <v>2054476250</v>
      </c>
      <c r="I42" s="21">
        <f t="shared" si="8"/>
        <v>1319436473</v>
      </c>
      <c r="J42" s="21">
        <f t="shared" si="8"/>
        <v>3672773986</v>
      </c>
      <c r="K42" s="21">
        <f t="shared" si="8"/>
        <v>1004228398</v>
      </c>
      <c r="L42" s="21">
        <f t="shared" si="8"/>
        <v>1594017915</v>
      </c>
      <c r="M42" s="21">
        <f t="shared" si="8"/>
        <v>1150427295</v>
      </c>
      <c r="N42" s="21">
        <f t="shared" si="8"/>
        <v>3748673608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7421447594</v>
      </c>
      <c r="X42" s="21">
        <f t="shared" si="8"/>
        <v>6918998523</v>
      </c>
      <c r="Y42" s="21">
        <f t="shared" si="8"/>
        <v>502449071</v>
      </c>
      <c r="Z42" s="4">
        <f>+IF(X42&lt;&gt;0,+(Y42/X42)*100,0)</f>
        <v>7.261875679403147</v>
      </c>
      <c r="AA42" s="19">
        <f>SUM(AA43:AA46)</f>
        <v>12784430168</v>
      </c>
    </row>
    <row r="43" spans="1:27" ht="13.5">
      <c r="A43" s="5" t="s">
        <v>47</v>
      </c>
      <c r="B43" s="3"/>
      <c r="C43" s="22">
        <v>8718968749</v>
      </c>
      <c r="D43" s="22"/>
      <c r="E43" s="23">
        <v>8723960367</v>
      </c>
      <c r="F43" s="24">
        <v>8723960367</v>
      </c>
      <c r="G43" s="24">
        <v>173154426</v>
      </c>
      <c r="H43" s="24">
        <v>1639923792</v>
      </c>
      <c r="I43" s="24">
        <v>993426966</v>
      </c>
      <c r="J43" s="24">
        <v>2806505184</v>
      </c>
      <c r="K43" s="24">
        <v>630746632</v>
      </c>
      <c r="L43" s="24">
        <v>939063057</v>
      </c>
      <c r="M43" s="24">
        <v>753135233</v>
      </c>
      <c r="N43" s="24">
        <v>2322944922</v>
      </c>
      <c r="O43" s="24"/>
      <c r="P43" s="24"/>
      <c r="Q43" s="24"/>
      <c r="R43" s="24"/>
      <c r="S43" s="24"/>
      <c r="T43" s="24"/>
      <c r="U43" s="24"/>
      <c r="V43" s="24"/>
      <c r="W43" s="24">
        <v>5129450106</v>
      </c>
      <c r="X43" s="24">
        <v>4830216678</v>
      </c>
      <c r="Y43" s="24">
        <v>299233428</v>
      </c>
      <c r="Z43" s="6">
        <v>6.2</v>
      </c>
      <c r="AA43" s="22">
        <v>8723960367</v>
      </c>
    </row>
    <row r="44" spans="1:27" ht="13.5">
      <c r="A44" s="5" t="s">
        <v>48</v>
      </c>
      <c r="B44" s="3"/>
      <c r="C44" s="22">
        <v>2172716221</v>
      </c>
      <c r="D44" s="22"/>
      <c r="E44" s="23">
        <v>2813610235</v>
      </c>
      <c r="F44" s="24">
        <v>2813610235</v>
      </c>
      <c r="G44" s="24">
        <v>72642660</v>
      </c>
      <c r="H44" s="24">
        <v>329564383</v>
      </c>
      <c r="I44" s="24">
        <v>225289620</v>
      </c>
      <c r="J44" s="24">
        <v>627496663</v>
      </c>
      <c r="K44" s="24">
        <v>250488390</v>
      </c>
      <c r="L44" s="24">
        <v>387600333</v>
      </c>
      <c r="M44" s="24">
        <v>282725763</v>
      </c>
      <c r="N44" s="24">
        <v>920814486</v>
      </c>
      <c r="O44" s="24"/>
      <c r="P44" s="24"/>
      <c r="Q44" s="24"/>
      <c r="R44" s="24"/>
      <c r="S44" s="24"/>
      <c r="T44" s="24"/>
      <c r="U44" s="24"/>
      <c r="V44" s="24"/>
      <c r="W44" s="24">
        <v>1548311149</v>
      </c>
      <c r="X44" s="24">
        <v>1458234251</v>
      </c>
      <c r="Y44" s="24">
        <v>90076898</v>
      </c>
      <c r="Z44" s="6">
        <v>6.18</v>
      </c>
      <c r="AA44" s="22">
        <v>2813610235</v>
      </c>
    </row>
    <row r="45" spans="1:27" ht="13.5">
      <c r="A45" s="5" t="s">
        <v>49</v>
      </c>
      <c r="B45" s="3"/>
      <c r="C45" s="25">
        <v>533042438</v>
      </c>
      <c r="D45" s="25"/>
      <c r="E45" s="26">
        <v>607802872</v>
      </c>
      <c r="F45" s="27">
        <v>607802872</v>
      </c>
      <c r="G45" s="27">
        <v>25233680</v>
      </c>
      <c r="H45" s="27">
        <v>30710111</v>
      </c>
      <c r="I45" s="27">
        <v>41695398</v>
      </c>
      <c r="J45" s="27">
        <v>97639189</v>
      </c>
      <c r="K45" s="27">
        <v>70807955</v>
      </c>
      <c r="L45" s="27">
        <v>146577104</v>
      </c>
      <c r="M45" s="27">
        <v>52948466</v>
      </c>
      <c r="N45" s="27">
        <v>270333525</v>
      </c>
      <c r="O45" s="27"/>
      <c r="P45" s="27"/>
      <c r="Q45" s="27"/>
      <c r="R45" s="27"/>
      <c r="S45" s="27"/>
      <c r="T45" s="27"/>
      <c r="U45" s="27"/>
      <c r="V45" s="27"/>
      <c r="W45" s="27">
        <v>367972714</v>
      </c>
      <c r="X45" s="27">
        <v>305645619</v>
      </c>
      <c r="Y45" s="27">
        <v>62327095</v>
      </c>
      <c r="Z45" s="7">
        <v>20.39</v>
      </c>
      <c r="AA45" s="25">
        <v>607802872</v>
      </c>
    </row>
    <row r="46" spans="1:27" ht="13.5">
      <c r="A46" s="5" t="s">
        <v>50</v>
      </c>
      <c r="B46" s="3"/>
      <c r="C46" s="22">
        <v>603274526</v>
      </c>
      <c r="D46" s="22"/>
      <c r="E46" s="23">
        <v>639056694</v>
      </c>
      <c r="F46" s="24">
        <v>639056694</v>
      </c>
      <c r="G46" s="24">
        <v>27830497</v>
      </c>
      <c r="H46" s="24">
        <v>54277964</v>
      </c>
      <c r="I46" s="24">
        <v>59024489</v>
      </c>
      <c r="J46" s="24">
        <v>141132950</v>
      </c>
      <c r="K46" s="24">
        <v>52185421</v>
      </c>
      <c r="L46" s="24">
        <v>120777421</v>
      </c>
      <c r="M46" s="24">
        <v>61617833</v>
      </c>
      <c r="N46" s="24">
        <v>234580675</v>
      </c>
      <c r="O46" s="24"/>
      <c r="P46" s="24"/>
      <c r="Q46" s="24"/>
      <c r="R46" s="24"/>
      <c r="S46" s="24"/>
      <c r="T46" s="24"/>
      <c r="U46" s="24"/>
      <c r="V46" s="24"/>
      <c r="W46" s="24">
        <v>375713625</v>
      </c>
      <c r="X46" s="24">
        <v>324901975</v>
      </c>
      <c r="Y46" s="24">
        <v>50811650</v>
      </c>
      <c r="Z46" s="6">
        <v>15.64</v>
      </c>
      <c r="AA46" s="22">
        <v>639056694</v>
      </c>
    </row>
    <row r="47" spans="1:27" ht="13.5">
      <c r="A47" s="2" t="s">
        <v>51</v>
      </c>
      <c r="B47" s="8" t="s">
        <v>52</v>
      </c>
      <c r="C47" s="19">
        <v>173106939</v>
      </c>
      <c r="D47" s="19"/>
      <c r="E47" s="20">
        <v>212899590</v>
      </c>
      <c r="F47" s="21">
        <v>212899590</v>
      </c>
      <c r="G47" s="21">
        <v>18620831</v>
      </c>
      <c r="H47" s="21">
        <v>16931660</v>
      </c>
      <c r="I47" s="21">
        <v>11617371</v>
      </c>
      <c r="J47" s="21">
        <v>47169862</v>
      </c>
      <c r="K47" s="21">
        <v>12565853</v>
      </c>
      <c r="L47" s="21">
        <v>13981863</v>
      </c>
      <c r="M47" s="21">
        <v>22663466</v>
      </c>
      <c r="N47" s="21">
        <v>49211182</v>
      </c>
      <c r="O47" s="21"/>
      <c r="P47" s="21"/>
      <c r="Q47" s="21"/>
      <c r="R47" s="21"/>
      <c r="S47" s="21"/>
      <c r="T47" s="21"/>
      <c r="U47" s="21"/>
      <c r="V47" s="21"/>
      <c r="W47" s="21">
        <v>96381044</v>
      </c>
      <c r="X47" s="21">
        <v>108191064</v>
      </c>
      <c r="Y47" s="21">
        <v>-11810020</v>
      </c>
      <c r="Z47" s="4">
        <v>-10.92</v>
      </c>
      <c r="AA47" s="19">
        <v>212899590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22128521925</v>
      </c>
      <c r="D48" s="40">
        <f>+D28+D32+D38+D42+D47</f>
        <v>0</v>
      </c>
      <c r="E48" s="41">
        <f t="shared" si="9"/>
        <v>23839955761</v>
      </c>
      <c r="F48" s="42">
        <f t="shared" si="9"/>
        <v>23839955761</v>
      </c>
      <c r="G48" s="42">
        <f t="shared" si="9"/>
        <v>921983885</v>
      </c>
      <c r="H48" s="42">
        <f t="shared" si="9"/>
        <v>2983718458</v>
      </c>
      <c r="I48" s="42">
        <f t="shared" si="9"/>
        <v>2187659895</v>
      </c>
      <c r="J48" s="42">
        <f t="shared" si="9"/>
        <v>6093362238</v>
      </c>
      <c r="K48" s="42">
        <f t="shared" si="9"/>
        <v>1926587389</v>
      </c>
      <c r="L48" s="42">
        <f t="shared" si="9"/>
        <v>2754017812</v>
      </c>
      <c r="M48" s="42">
        <f t="shared" si="9"/>
        <v>2164256382</v>
      </c>
      <c r="N48" s="42">
        <f t="shared" si="9"/>
        <v>6844861583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12938223821</v>
      </c>
      <c r="X48" s="42">
        <f t="shared" si="9"/>
        <v>12562366708</v>
      </c>
      <c r="Y48" s="42">
        <f t="shared" si="9"/>
        <v>375857113</v>
      </c>
      <c r="Z48" s="43">
        <f>+IF(X48&lt;&gt;0,+(Y48/X48)*100,0)</f>
        <v>2.9919291622067177</v>
      </c>
      <c r="AA48" s="40">
        <f>+AA28+AA32+AA38+AA42+AA47</f>
        <v>23839955761</v>
      </c>
    </row>
    <row r="49" spans="1:27" ht="13.5">
      <c r="A49" s="14" t="s">
        <v>58</v>
      </c>
      <c r="B49" s="15"/>
      <c r="C49" s="44">
        <f aca="true" t="shared" si="10" ref="C49:Y49">+C25-C48</f>
        <v>1065306404</v>
      </c>
      <c r="D49" s="44">
        <f>+D25-D48</f>
        <v>0</v>
      </c>
      <c r="E49" s="45">
        <f t="shared" si="10"/>
        <v>3643928278</v>
      </c>
      <c r="F49" s="46">
        <f t="shared" si="10"/>
        <v>3643928278</v>
      </c>
      <c r="G49" s="46">
        <f t="shared" si="10"/>
        <v>1501610654</v>
      </c>
      <c r="H49" s="46">
        <f t="shared" si="10"/>
        <v>-487486671</v>
      </c>
      <c r="I49" s="46">
        <f t="shared" si="10"/>
        <v>-84166574</v>
      </c>
      <c r="J49" s="46">
        <f t="shared" si="10"/>
        <v>929957409</v>
      </c>
      <c r="K49" s="46">
        <f t="shared" si="10"/>
        <v>-18576020</v>
      </c>
      <c r="L49" s="46">
        <f t="shared" si="10"/>
        <v>-380670253</v>
      </c>
      <c r="M49" s="46">
        <f t="shared" si="10"/>
        <v>110043409</v>
      </c>
      <c r="N49" s="46">
        <f t="shared" si="10"/>
        <v>-289202864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640754545</v>
      </c>
      <c r="X49" s="46">
        <f>IF(F25=F48,0,X25-X48)</f>
        <v>1584778407</v>
      </c>
      <c r="Y49" s="46">
        <f t="shared" si="10"/>
        <v>-944023862</v>
      </c>
      <c r="Z49" s="47">
        <f>+IF(X49&lt;&gt;0,+(Y49/X49)*100,0)</f>
        <v>-59.56819311963278</v>
      </c>
      <c r="AA49" s="44">
        <f>+AA25-AA48</f>
        <v>3643928278</v>
      </c>
    </row>
    <row r="50" spans="1:27" ht="13.5">
      <c r="A50" s="16" t="s">
        <v>67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68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69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8933522368</v>
      </c>
      <c r="D5" s="19">
        <f>SUM(D6:D8)</f>
        <v>0</v>
      </c>
      <c r="E5" s="20">
        <f t="shared" si="0"/>
        <v>8912935017</v>
      </c>
      <c r="F5" s="21">
        <f t="shared" si="0"/>
        <v>8912935017</v>
      </c>
      <c r="G5" s="21">
        <f t="shared" si="0"/>
        <v>1346755936</v>
      </c>
      <c r="H5" s="21">
        <f t="shared" si="0"/>
        <v>733223420</v>
      </c>
      <c r="I5" s="21">
        <f t="shared" si="0"/>
        <v>464381389</v>
      </c>
      <c r="J5" s="21">
        <f t="shared" si="0"/>
        <v>2544360745</v>
      </c>
      <c r="K5" s="21">
        <f t="shared" si="0"/>
        <v>538542992</v>
      </c>
      <c r="L5" s="21">
        <f t="shared" si="0"/>
        <v>474751767</v>
      </c>
      <c r="M5" s="21">
        <f t="shared" si="0"/>
        <v>1582192042</v>
      </c>
      <c r="N5" s="21">
        <f t="shared" si="0"/>
        <v>2595486801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5139847546</v>
      </c>
      <c r="X5" s="21">
        <f t="shared" si="0"/>
        <v>5241633422</v>
      </c>
      <c r="Y5" s="21">
        <f t="shared" si="0"/>
        <v>-101785876</v>
      </c>
      <c r="Z5" s="4">
        <f>+IF(X5&lt;&gt;0,+(Y5/X5)*100,0)</f>
        <v>-1.941873225487076</v>
      </c>
      <c r="AA5" s="19">
        <f>SUM(AA6:AA8)</f>
        <v>8912935017</v>
      </c>
    </row>
    <row r="6" spans="1:27" ht="13.5">
      <c r="A6" s="5" t="s">
        <v>33</v>
      </c>
      <c r="B6" s="3"/>
      <c r="C6" s="22">
        <v>1577687</v>
      </c>
      <c r="D6" s="22"/>
      <c r="E6" s="23">
        <v>104480132</v>
      </c>
      <c r="F6" s="24">
        <v>104480132</v>
      </c>
      <c r="G6" s="24">
        <v>51715</v>
      </c>
      <c r="H6" s="24">
        <v>746906</v>
      </c>
      <c r="I6" s="24">
        <v>97781</v>
      </c>
      <c r="J6" s="24">
        <v>896402</v>
      </c>
      <c r="K6" s="24">
        <v>84657</v>
      </c>
      <c r="L6" s="24">
        <v>1110000</v>
      </c>
      <c r="M6" s="24">
        <v>278147</v>
      </c>
      <c r="N6" s="24">
        <v>1472804</v>
      </c>
      <c r="O6" s="24"/>
      <c r="P6" s="24"/>
      <c r="Q6" s="24"/>
      <c r="R6" s="24"/>
      <c r="S6" s="24"/>
      <c r="T6" s="24"/>
      <c r="U6" s="24"/>
      <c r="V6" s="24"/>
      <c r="W6" s="24">
        <v>2369206</v>
      </c>
      <c r="X6" s="24">
        <v>611628</v>
      </c>
      <c r="Y6" s="24">
        <v>1757578</v>
      </c>
      <c r="Z6" s="6">
        <v>287.36</v>
      </c>
      <c r="AA6" s="22">
        <v>104480132</v>
      </c>
    </row>
    <row r="7" spans="1:27" ht="13.5">
      <c r="A7" s="5" t="s">
        <v>34</v>
      </c>
      <c r="B7" s="3"/>
      <c r="C7" s="25">
        <v>8520582460</v>
      </c>
      <c r="D7" s="25"/>
      <c r="E7" s="26">
        <v>8555653275</v>
      </c>
      <c r="F7" s="27">
        <v>8555653275</v>
      </c>
      <c r="G7" s="27">
        <v>1317705898</v>
      </c>
      <c r="H7" s="27">
        <v>717449458</v>
      </c>
      <c r="I7" s="27">
        <v>452550940</v>
      </c>
      <c r="J7" s="27">
        <v>2487706296</v>
      </c>
      <c r="K7" s="27">
        <v>521121194</v>
      </c>
      <c r="L7" s="27">
        <v>459005015</v>
      </c>
      <c r="M7" s="27">
        <v>1580649962</v>
      </c>
      <c r="N7" s="27">
        <v>2560776171</v>
      </c>
      <c r="O7" s="27"/>
      <c r="P7" s="27"/>
      <c r="Q7" s="27"/>
      <c r="R7" s="27"/>
      <c r="S7" s="27"/>
      <c r="T7" s="27"/>
      <c r="U7" s="27"/>
      <c r="V7" s="27"/>
      <c r="W7" s="27">
        <v>5048482467</v>
      </c>
      <c r="X7" s="27">
        <v>5127895940</v>
      </c>
      <c r="Y7" s="27">
        <v>-79413473</v>
      </c>
      <c r="Z7" s="7">
        <v>-1.55</v>
      </c>
      <c r="AA7" s="25">
        <v>8555653275</v>
      </c>
    </row>
    <row r="8" spans="1:27" ht="13.5">
      <c r="A8" s="5" t="s">
        <v>35</v>
      </c>
      <c r="B8" s="3"/>
      <c r="C8" s="22">
        <v>411362221</v>
      </c>
      <c r="D8" s="22"/>
      <c r="E8" s="23">
        <v>252801610</v>
      </c>
      <c r="F8" s="24">
        <v>252801610</v>
      </c>
      <c r="G8" s="24">
        <v>28998323</v>
      </c>
      <c r="H8" s="24">
        <v>15027056</v>
      </c>
      <c r="I8" s="24">
        <v>11732668</v>
      </c>
      <c r="J8" s="24">
        <v>55758047</v>
      </c>
      <c r="K8" s="24">
        <v>17337141</v>
      </c>
      <c r="L8" s="24">
        <v>14636752</v>
      </c>
      <c r="M8" s="24">
        <v>1263933</v>
      </c>
      <c r="N8" s="24">
        <v>33237826</v>
      </c>
      <c r="O8" s="24"/>
      <c r="P8" s="24"/>
      <c r="Q8" s="24"/>
      <c r="R8" s="24"/>
      <c r="S8" s="24"/>
      <c r="T8" s="24"/>
      <c r="U8" s="24"/>
      <c r="V8" s="24"/>
      <c r="W8" s="24">
        <v>88995873</v>
      </c>
      <c r="X8" s="24">
        <v>113125854</v>
      </c>
      <c r="Y8" s="24">
        <v>-24129981</v>
      </c>
      <c r="Z8" s="6">
        <v>-21.33</v>
      </c>
      <c r="AA8" s="22">
        <v>252801610</v>
      </c>
    </row>
    <row r="9" spans="1:27" ht="13.5">
      <c r="A9" s="2" t="s">
        <v>36</v>
      </c>
      <c r="B9" s="3"/>
      <c r="C9" s="19">
        <f aca="true" t="shared" si="1" ref="C9:Y9">SUM(C10:C14)</f>
        <v>738870162</v>
      </c>
      <c r="D9" s="19">
        <f>SUM(D10:D14)</f>
        <v>0</v>
      </c>
      <c r="E9" s="20">
        <f t="shared" si="1"/>
        <v>1702260454</v>
      </c>
      <c r="F9" s="21">
        <f t="shared" si="1"/>
        <v>1702260454</v>
      </c>
      <c r="G9" s="21">
        <f t="shared" si="1"/>
        <v>19885151</v>
      </c>
      <c r="H9" s="21">
        <f t="shared" si="1"/>
        <v>63320237</v>
      </c>
      <c r="I9" s="21">
        <f t="shared" si="1"/>
        <v>52248955</v>
      </c>
      <c r="J9" s="21">
        <f t="shared" si="1"/>
        <v>135454343</v>
      </c>
      <c r="K9" s="21">
        <f t="shared" si="1"/>
        <v>75538721</v>
      </c>
      <c r="L9" s="21">
        <f t="shared" si="1"/>
        <v>60520725</v>
      </c>
      <c r="M9" s="21">
        <f t="shared" si="1"/>
        <v>48789538</v>
      </c>
      <c r="N9" s="21">
        <f t="shared" si="1"/>
        <v>184848984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320303327</v>
      </c>
      <c r="X9" s="21">
        <f t="shared" si="1"/>
        <v>876451101</v>
      </c>
      <c r="Y9" s="21">
        <f t="shared" si="1"/>
        <v>-556147774</v>
      </c>
      <c r="Z9" s="4">
        <f>+IF(X9&lt;&gt;0,+(Y9/X9)*100,0)</f>
        <v>-63.45451256384468</v>
      </c>
      <c r="AA9" s="19">
        <f>SUM(AA10:AA14)</f>
        <v>1702260454</v>
      </c>
    </row>
    <row r="10" spans="1:27" ht="13.5">
      <c r="A10" s="5" t="s">
        <v>37</v>
      </c>
      <c r="B10" s="3"/>
      <c r="C10" s="22">
        <v>43540650</v>
      </c>
      <c r="D10" s="22"/>
      <c r="E10" s="23">
        <v>198585567</v>
      </c>
      <c r="F10" s="24">
        <v>198585567</v>
      </c>
      <c r="G10" s="24">
        <v>3122143</v>
      </c>
      <c r="H10" s="24">
        <v>4508316</v>
      </c>
      <c r="I10" s="24">
        <v>8488070</v>
      </c>
      <c r="J10" s="24">
        <v>16118529</v>
      </c>
      <c r="K10" s="24">
        <v>6746817</v>
      </c>
      <c r="L10" s="24">
        <v>5975381</v>
      </c>
      <c r="M10" s="24">
        <v>4175947</v>
      </c>
      <c r="N10" s="24">
        <v>16898145</v>
      </c>
      <c r="O10" s="24"/>
      <c r="P10" s="24"/>
      <c r="Q10" s="24"/>
      <c r="R10" s="24"/>
      <c r="S10" s="24"/>
      <c r="T10" s="24"/>
      <c r="U10" s="24"/>
      <c r="V10" s="24"/>
      <c r="W10" s="24">
        <v>33016674</v>
      </c>
      <c r="X10" s="24">
        <v>58371384</v>
      </c>
      <c r="Y10" s="24">
        <v>-25354710</v>
      </c>
      <c r="Z10" s="6">
        <v>-43.44</v>
      </c>
      <c r="AA10" s="22">
        <v>198585567</v>
      </c>
    </row>
    <row r="11" spans="1:27" ht="13.5">
      <c r="A11" s="5" t="s">
        <v>38</v>
      </c>
      <c r="B11" s="3"/>
      <c r="C11" s="22">
        <v>92445139</v>
      </c>
      <c r="D11" s="22"/>
      <c r="E11" s="23">
        <v>131793220</v>
      </c>
      <c r="F11" s="24">
        <v>131793220</v>
      </c>
      <c r="G11" s="24">
        <v>7983004</v>
      </c>
      <c r="H11" s="24">
        <v>4638564</v>
      </c>
      <c r="I11" s="24">
        <v>12241578</v>
      </c>
      <c r="J11" s="24">
        <v>24863146</v>
      </c>
      <c r="K11" s="24">
        <v>10911463</v>
      </c>
      <c r="L11" s="24">
        <v>8238579</v>
      </c>
      <c r="M11" s="24">
        <v>4923060</v>
      </c>
      <c r="N11" s="24">
        <v>24073102</v>
      </c>
      <c r="O11" s="24"/>
      <c r="P11" s="24"/>
      <c r="Q11" s="24"/>
      <c r="R11" s="24"/>
      <c r="S11" s="24"/>
      <c r="T11" s="24"/>
      <c r="U11" s="24"/>
      <c r="V11" s="24"/>
      <c r="W11" s="24">
        <v>48936248</v>
      </c>
      <c r="X11" s="24">
        <v>66858902</v>
      </c>
      <c r="Y11" s="24">
        <v>-17922654</v>
      </c>
      <c r="Z11" s="6">
        <v>-26.81</v>
      </c>
      <c r="AA11" s="22">
        <v>131793220</v>
      </c>
    </row>
    <row r="12" spans="1:27" ht="13.5">
      <c r="A12" s="5" t="s">
        <v>39</v>
      </c>
      <c r="B12" s="3"/>
      <c r="C12" s="22">
        <v>256026112</v>
      </c>
      <c r="D12" s="22"/>
      <c r="E12" s="23">
        <v>127387250</v>
      </c>
      <c r="F12" s="24">
        <v>127387250</v>
      </c>
      <c r="G12" s="24">
        <v>5640405</v>
      </c>
      <c r="H12" s="24">
        <v>12042520</v>
      </c>
      <c r="I12" s="24">
        <v>-569113</v>
      </c>
      <c r="J12" s="24">
        <v>17113812</v>
      </c>
      <c r="K12" s="24">
        <v>5764048</v>
      </c>
      <c r="L12" s="24">
        <v>7157150</v>
      </c>
      <c r="M12" s="24">
        <v>7544353</v>
      </c>
      <c r="N12" s="24">
        <v>20465551</v>
      </c>
      <c r="O12" s="24"/>
      <c r="P12" s="24"/>
      <c r="Q12" s="24"/>
      <c r="R12" s="24"/>
      <c r="S12" s="24"/>
      <c r="T12" s="24"/>
      <c r="U12" s="24"/>
      <c r="V12" s="24"/>
      <c r="W12" s="24">
        <v>37579363</v>
      </c>
      <c r="X12" s="24">
        <v>44757041</v>
      </c>
      <c r="Y12" s="24">
        <v>-7177678</v>
      </c>
      <c r="Z12" s="6">
        <v>-16.04</v>
      </c>
      <c r="AA12" s="22">
        <v>127387250</v>
      </c>
    </row>
    <row r="13" spans="1:27" ht="13.5">
      <c r="A13" s="5" t="s">
        <v>40</v>
      </c>
      <c r="B13" s="3"/>
      <c r="C13" s="22">
        <v>249668673</v>
      </c>
      <c r="D13" s="22"/>
      <c r="E13" s="23">
        <v>1163243943</v>
      </c>
      <c r="F13" s="24">
        <v>1163243943</v>
      </c>
      <c r="G13" s="24">
        <v>3133239</v>
      </c>
      <c r="H13" s="24">
        <v>42121000</v>
      </c>
      <c r="I13" s="24">
        <v>32084920</v>
      </c>
      <c r="J13" s="24">
        <v>77339159</v>
      </c>
      <c r="K13" s="24">
        <v>52108993</v>
      </c>
      <c r="L13" s="24">
        <v>39149615</v>
      </c>
      <c r="M13" s="24">
        <v>27463178</v>
      </c>
      <c r="N13" s="24">
        <v>118721786</v>
      </c>
      <c r="O13" s="24"/>
      <c r="P13" s="24"/>
      <c r="Q13" s="24"/>
      <c r="R13" s="24"/>
      <c r="S13" s="24"/>
      <c r="T13" s="24"/>
      <c r="U13" s="24"/>
      <c r="V13" s="24"/>
      <c r="W13" s="24">
        <v>196060945</v>
      </c>
      <c r="X13" s="24">
        <v>706466212</v>
      </c>
      <c r="Y13" s="24">
        <v>-510405267</v>
      </c>
      <c r="Z13" s="6">
        <v>-72.25</v>
      </c>
      <c r="AA13" s="22">
        <v>1163243943</v>
      </c>
    </row>
    <row r="14" spans="1:27" ht="13.5">
      <c r="A14" s="5" t="s">
        <v>41</v>
      </c>
      <c r="B14" s="3"/>
      <c r="C14" s="25">
        <v>97189588</v>
      </c>
      <c r="D14" s="25"/>
      <c r="E14" s="26">
        <v>81250474</v>
      </c>
      <c r="F14" s="27">
        <v>81250474</v>
      </c>
      <c r="G14" s="27">
        <v>6360</v>
      </c>
      <c r="H14" s="27">
        <v>9837</v>
      </c>
      <c r="I14" s="27">
        <v>3500</v>
      </c>
      <c r="J14" s="27">
        <v>19697</v>
      </c>
      <c r="K14" s="27">
        <v>7400</v>
      </c>
      <c r="L14" s="27"/>
      <c r="M14" s="27">
        <v>4683000</v>
      </c>
      <c r="N14" s="27">
        <v>4690400</v>
      </c>
      <c r="O14" s="27"/>
      <c r="P14" s="27"/>
      <c r="Q14" s="27"/>
      <c r="R14" s="27"/>
      <c r="S14" s="27"/>
      <c r="T14" s="27"/>
      <c r="U14" s="27"/>
      <c r="V14" s="27"/>
      <c r="W14" s="27">
        <v>4710097</v>
      </c>
      <c r="X14" s="27">
        <v>-2438</v>
      </c>
      <c r="Y14" s="27">
        <v>4712535</v>
      </c>
      <c r="Z14" s="7">
        <v>-193295.12</v>
      </c>
      <c r="AA14" s="25">
        <v>81250474</v>
      </c>
    </row>
    <row r="15" spans="1:27" ht="13.5">
      <c r="A15" s="2" t="s">
        <v>42</v>
      </c>
      <c r="B15" s="8"/>
      <c r="C15" s="19">
        <f aca="true" t="shared" si="2" ref="C15:Y15">SUM(C16:C18)</f>
        <v>1078201784</v>
      </c>
      <c r="D15" s="19">
        <f>SUM(D16:D18)</f>
        <v>0</v>
      </c>
      <c r="E15" s="20">
        <f t="shared" si="2"/>
        <v>1306798567</v>
      </c>
      <c r="F15" s="21">
        <f t="shared" si="2"/>
        <v>1306798567</v>
      </c>
      <c r="G15" s="21">
        <f t="shared" si="2"/>
        <v>46462599</v>
      </c>
      <c r="H15" s="21">
        <f t="shared" si="2"/>
        <v>68656183</v>
      </c>
      <c r="I15" s="21">
        <f t="shared" si="2"/>
        <v>63811001</v>
      </c>
      <c r="J15" s="21">
        <f t="shared" si="2"/>
        <v>178929783</v>
      </c>
      <c r="K15" s="21">
        <f t="shared" si="2"/>
        <v>203772288</v>
      </c>
      <c r="L15" s="21">
        <f t="shared" si="2"/>
        <v>102297674</v>
      </c>
      <c r="M15" s="21">
        <f t="shared" si="2"/>
        <v>116060867</v>
      </c>
      <c r="N15" s="21">
        <f t="shared" si="2"/>
        <v>422130829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601060612</v>
      </c>
      <c r="X15" s="21">
        <f t="shared" si="2"/>
        <v>514321164</v>
      </c>
      <c r="Y15" s="21">
        <f t="shared" si="2"/>
        <v>86739448</v>
      </c>
      <c r="Z15" s="4">
        <f>+IF(X15&lt;&gt;0,+(Y15/X15)*100,0)</f>
        <v>16.864841284268053</v>
      </c>
      <c r="AA15" s="19">
        <f>SUM(AA16:AA18)</f>
        <v>1306798567</v>
      </c>
    </row>
    <row r="16" spans="1:27" ht="13.5">
      <c r="A16" s="5" t="s">
        <v>43</v>
      </c>
      <c r="B16" s="3"/>
      <c r="C16" s="22">
        <v>207075948</v>
      </c>
      <c r="D16" s="22"/>
      <c r="E16" s="23">
        <v>218732552</v>
      </c>
      <c r="F16" s="24">
        <v>218732552</v>
      </c>
      <c r="G16" s="24">
        <v>27392636</v>
      </c>
      <c r="H16" s="24">
        <v>36821952</v>
      </c>
      <c r="I16" s="24">
        <v>48503121</v>
      </c>
      <c r="J16" s="24">
        <v>112717709</v>
      </c>
      <c r="K16" s="24">
        <v>50890240</v>
      </c>
      <c r="L16" s="24">
        <v>44167195</v>
      </c>
      <c r="M16" s="24">
        <v>59605257</v>
      </c>
      <c r="N16" s="24">
        <v>154662692</v>
      </c>
      <c r="O16" s="24"/>
      <c r="P16" s="24"/>
      <c r="Q16" s="24"/>
      <c r="R16" s="24"/>
      <c r="S16" s="24"/>
      <c r="T16" s="24"/>
      <c r="U16" s="24"/>
      <c r="V16" s="24"/>
      <c r="W16" s="24">
        <v>267380401</v>
      </c>
      <c r="X16" s="24">
        <v>45380006</v>
      </c>
      <c r="Y16" s="24">
        <v>222000395</v>
      </c>
      <c r="Z16" s="6">
        <v>489.2</v>
      </c>
      <c r="AA16" s="22">
        <v>218732552</v>
      </c>
    </row>
    <row r="17" spans="1:27" ht="13.5">
      <c r="A17" s="5" t="s">
        <v>44</v>
      </c>
      <c r="B17" s="3"/>
      <c r="C17" s="22">
        <v>867902278</v>
      </c>
      <c r="D17" s="22"/>
      <c r="E17" s="23">
        <v>1075310689</v>
      </c>
      <c r="F17" s="24">
        <v>1075310689</v>
      </c>
      <c r="G17" s="24">
        <v>19069963</v>
      </c>
      <c r="H17" s="24">
        <v>31834231</v>
      </c>
      <c r="I17" s="24">
        <v>15337334</v>
      </c>
      <c r="J17" s="24">
        <v>66241528</v>
      </c>
      <c r="K17" s="24">
        <v>152872134</v>
      </c>
      <c r="L17" s="24">
        <v>57563774</v>
      </c>
      <c r="M17" s="24">
        <v>56455610</v>
      </c>
      <c r="N17" s="24">
        <v>266891518</v>
      </c>
      <c r="O17" s="24"/>
      <c r="P17" s="24"/>
      <c r="Q17" s="24"/>
      <c r="R17" s="24"/>
      <c r="S17" s="24"/>
      <c r="T17" s="24"/>
      <c r="U17" s="24"/>
      <c r="V17" s="24"/>
      <c r="W17" s="24">
        <v>333133046</v>
      </c>
      <c r="X17" s="24">
        <v>468858417</v>
      </c>
      <c r="Y17" s="24">
        <v>-135725371</v>
      </c>
      <c r="Z17" s="6">
        <v>-28.95</v>
      </c>
      <c r="AA17" s="22">
        <v>1075310689</v>
      </c>
    </row>
    <row r="18" spans="1:27" ht="13.5">
      <c r="A18" s="5" t="s">
        <v>45</v>
      </c>
      <c r="B18" s="3"/>
      <c r="C18" s="22">
        <v>3223558</v>
      </c>
      <c r="D18" s="22"/>
      <c r="E18" s="23">
        <v>12755326</v>
      </c>
      <c r="F18" s="24">
        <v>12755326</v>
      </c>
      <c r="G18" s="24"/>
      <c r="H18" s="24"/>
      <c r="I18" s="24">
        <v>-29454</v>
      </c>
      <c r="J18" s="24">
        <v>-29454</v>
      </c>
      <c r="K18" s="24">
        <v>9914</v>
      </c>
      <c r="L18" s="24">
        <v>566705</v>
      </c>
      <c r="M18" s="24"/>
      <c r="N18" s="24">
        <v>576619</v>
      </c>
      <c r="O18" s="24"/>
      <c r="P18" s="24"/>
      <c r="Q18" s="24"/>
      <c r="R18" s="24"/>
      <c r="S18" s="24"/>
      <c r="T18" s="24"/>
      <c r="U18" s="24"/>
      <c r="V18" s="24"/>
      <c r="W18" s="24">
        <v>547165</v>
      </c>
      <c r="X18" s="24">
        <v>82741</v>
      </c>
      <c r="Y18" s="24">
        <v>464424</v>
      </c>
      <c r="Z18" s="6">
        <v>561.3</v>
      </c>
      <c r="AA18" s="22">
        <v>12755326</v>
      </c>
    </row>
    <row r="19" spans="1:27" ht="13.5">
      <c r="A19" s="2" t="s">
        <v>46</v>
      </c>
      <c r="B19" s="8"/>
      <c r="C19" s="19">
        <f aca="true" t="shared" si="3" ref="C19:Y19">SUM(C20:C23)</f>
        <v>15615826589</v>
      </c>
      <c r="D19" s="19">
        <f>SUM(D20:D23)</f>
        <v>0</v>
      </c>
      <c r="E19" s="20">
        <f t="shared" si="3"/>
        <v>17720508834</v>
      </c>
      <c r="F19" s="21">
        <f t="shared" si="3"/>
        <v>17720508834</v>
      </c>
      <c r="G19" s="21">
        <f t="shared" si="3"/>
        <v>1238988734</v>
      </c>
      <c r="H19" s="21">
        <f t="shared" si="3"/>
        <v>1868610718</v>
      </c>
      <c r="I19" s="21">
        <f t="shared" si="3"/>
        <v>1931893440</v>
      </c>
      <c r="J19" s="21">
        <f t="shared" si="3"/>
        <v>5039492892</v>
      </c>
      <c r="K19" s="21">
        <f t="shared" si="3"/>
        <v>1394477978</v>
      </c>
      <c r="L19" s="21">
        <f t="shared" si="3"/>
        <v>1700343396</v>
      </c>
      <c r="M19" s="21">
        <f t="shared" si="3"/>
        <v>1905216155</v>
      </c>
      <c r="N19" s="21">
        <f t="shared" si="3"/>
        <v>5000037529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10039530421</v>
      </c>
      <c r="X19" s="21">
        <f t="shared" si="3"/>
        <v>8561613937</v>
      </c>
      <c r="Y19" s="21">
        <f t="shared" si="3"/>
        <v>1477916484</v>
      </c>
      <c r="Z19" s="4">
        <f>+IF(X19&lt;&gt;0,+(Y19/X19)*100,0)</f>
        <v>17.262124815194174</v>
      </c>
      <c r="AA19" s="19">
        <f>SUM(AA20:AA23)</f>
        <v>17720508834</v>
      </c>
    </row>
    <row r="20" spans="1:27" ht="13.5">
      <c r="A20" s="5" t="s">
        <v>47</v>
      </c>
      <c r="B20" s="3"/>
      <c r="C20" s="22">
        <v>9538519607</v>
      </c>
      <c r="D20" s="22"/>
      <c r="E20" s="23">
        <v>11104079090</v>
      </c>
      <c r="F20" s="24">
        <v>11104079090</v>
      </c>
      <c r="G20" s="24">
        <v>899354109</v>
      </c>
      <c r="H20" s="24">
        <v>1005051972</v>
      </c>
      <c r="I20" s="24">
        <v>897300855</v>
      </c>
      <c r="J20" s="24">
        <v>2801706936</v>
      </c>
      <c r="K20" s="24">
        <v>897658003</v>
      </c>
      <c r="L20" s="24">
        <v>815484302</v>
      </c>
      <c r="M20" s="24">
        <v>1509388141</v>
      </c>
      <c r="N20" s="24">
        <v>3222530446</v>
      </c>
      <c r="O20" s="24"/>
      <c r="P20" s="24"/>
      <c r="Q20" s="24"/>
      <c r="R20" s="24"/>
      <c r="S20" s="24"/>
      <c r="T20" s="24"/>
      <c r="U20" s="24"/>
      <c r="V20" s="24"/>
      <c r="W20" s="24">
        <v>6024237382</v>
      </c>
      <c r="X20" s="24">
        <v>5429260111</v>
      </c>
      <c r="Y20" s="24">
        <v>594977271</v>
      </c>
      <c r="Z20" s="6">
        <v>10.96</v>
      </c>
      <c r="AA20" s="22">
        <v>11104079090</v>
      </c>
    </row>
    <row r="21" spans="1:27" ht="13.5">
      <c r="A21" s="5" t="s">
        <v>48</v>
      </c>
      <c r="B21" s="3"/>
      <c r="C21" s="22">
        <v>3526621888</v>
      </c>
      <c r="D21" s="22"/>
      <c r="E21" s="23">
        <v>4075013869</v>
      </c>
      <c r="F21" s="24">
        <v>4075013869</v>
      </c>
      <c r="G21" s="24">
        <v>233821930</v>
      </c>
      <c r="H21" s="24">
        <v>480211229</v>
      </c>
      <c r="I21" s="24">
        <v>892853490</v>
      </c>
      <c r="J21" s="24">
        <v>1606886649</v>
      </c>
      <c r="K21" s="24">
        <v>331904726</v>
      </c>
      <c r="L21" s="24">
        <v>494207445</v>
      </c>
      <c r="M21" s="24">
        <v>278694434</v>
      </c>
      <c r="N21" s="24">
        <v>1104806605</v>
      </c>
      <c r="O21" s="24"/>
      <c r="P21" s="24"/>
      <c r="Q21" s="24"/>
      <c r="R21" s="24"/>
      <c r="S21" s="24"/>
      <c r="T21" s="24"/>
      <c r="U21" s="24"/>
      <c r="V21" s="24"/>
      <c r="W21" s="24">
        <v>2711693254</v>
      </c>
      <c r="X21" s="24">
        <v>1610063516</v>
      </c>
      <c r="Y21" s="24">
        <v>1101629738</v>
      </c>
      <c r="Z21" s="6">
        <v>68.42</v>
      </c>
      <c r="AA21" s="22">
        <v>4075013869</v>
      </c>
    </row>
    <row r="22" spans="1:27" ht="13.5">
      <c r="A22" s="5" t="s">
        <v>49</v>
      </c>
      <c r="B22" s="3"/>
      <c r="C22" s="25">
        <v>1730345198</v>
      </c>
      <c r="D22" s="25"/>
      <c r="E22" s="26">
        <v>1662091270</v>
      </c>
      <c r="F22" s="27">
        <v>1662091270</v>
      </c>
      <c r="G22" s="27">
        <v>62854148</v>
      </c>
      <c r="H22" s="27">
        <v>196466967</v>
      </c>
      <c r="I22" s="27">
        <v>97340792</v>
      </c>
      <c r="J22" s="27">
        <v>356661907</v>
      </c>
      <c r="K22" s="27">
        <v>121671694</v>
      </c>
      <c r="L22" s="27">
        <v>225179159</v>
      </c>
      <c r="M22" s="27">
        <v>72671741</v>
      </c>
      <c r="N22" s="27">
        <v>419522594</v>
      </c>
      <c r="O22" s="27"/>
      <c r="P22" s="27"/>
      <c r="Q22" s="27"/>
      <c r="R22" s="27"/>
      <c r="S22" s="27"/>
      <c r="T22" s="27"/>
      <c r="U22" s="27"/>
      <c r="V22" s="27"/>
      <c r="W22" s="27">
        <v>776184501</v>
      </c>
      <c r="X22" s="27">
        <v>1036426912</v>
      </c>
      <c r="Y22" s="27">
        <v>-260242411</v>
      </c>
      <c r="Z22" s="7">
        <v>-25.11</v>
      </c>
      <c r="AA22" s="25">
        <v>1662091270</v>
      </c>
    </row>
    <row r="23" spans="1:27" ht="13.5">
      <c r="A23" s="5" t="s">
        <v>50</v>
      </c>
      <c r="B23" s="3"/>
      <c r="C23" s="22">
        <v>820339896</v>
      </c>
      <c r="D23" s="22"/>
      <c r="E23" s="23">
        <v>879324605</v>
      </c>
      <c r="F23" s="24">
        <v>879324605</v>
      </c>
      <c r="G23" s="24">
        <v>42958547</v>
      </c>
      <c r="H23" s="24">
        <v>186880550</v>
      </c>
      <c r="I23" s="24">
        <v>44398303</v>
      </c>
      <c r="J23" s="24">
        <v>274237400</v>
      </c>
      <c r="K23" s="24">
        <v>43243555</v>
      </c>
      <c r="L23" s="24">
        <v>165472490</v>
      </c>
      <c r="M23" s="24">
        <v>44461839</v>
      </c>
      <c r="N23" s="24">
        <v>253177884</v>
      </c>
      <c r="O23" s="24"/>
      <c r="P23" s="24"/>
      <c r="Q23" s="24"/>
      <c r="R23" s="24"/>
      <c r="S23" s="24"/>
      <c r="T23" s="24"/>
      <c r="U23" s="24"/>
      <c r="V23" s="24"/>
      <c r="W23" s="24">
        <v>527415284</v>
      </c>
      <c r="X23" s="24">
        <v>485863398</v>
      </c>
      <c r="Y23" s="24">
        <v>41551886</v>
      </c>
      <c r="Z23" s="6">
        <v>8.55</v>
      </c>
      <c r="AA23" s="22">
        <v>879324605</v>
      </c>
    </row>
    <row r="24" spans="1:27" ht="13.5">
      <c r="A24" s="2" t="s">
        <v>51</v>
      </c>
      <c r="B24" s="8" t="s">
        <v>52</v>
      </c>
      <c r="C24" s="19">
        <v>98103097</v>
      </c>
      <c r="D24" s="19"/>
      <c r="E24" s="20">
        <v>460612178</v>
      </c>
      <c r="F24" s="21">
        <v>460612178</v>
      </c>
      <c r="G24" s="21">
        <v>1786201</v>
      </c>
      <c r="H24" s="21">
        <v>8402413</v>
      </c>
      <c r="I24" s="21">
        <v>16487761</v>
      </c>
      <c r="J24" s="21">
        <v>26676375</v>
      </c>
      <c r="K24" s="21">
        <v>8340305</v>
      </c>
      <c r="L24" s="21">
        <v>7937636</v>
      </c>
      <c r="M24" s="21">
        <v>8207900</v>
      </c>
      <c r="N24" s="21">
        <v>24485841</v>
      </c>
      <c r="O24" s="21"/>
      <c r="P24" s="21"/>
      <c r="Q24" s="21"/>
      <c r="R24" s="21"/>
      <c r="S24" s="21"/>
      <c r="T24" s="21"/>
      <c r="U24" s="21"/>
      <c r="V24" s="21"/>
      <c r="W24" s="21">
        <v>51162216</v>
      </c>
      <c r="X24" s="21">
        <v>216607907</v>
      </c>
      <c r="Y24" s="21">
        <v>-165445691</v>
      </c>
      <c r="Z24" s="4">
        <v>-76.38</v>
      </c>
      <c r="AA24" s="19">
        <v>460612178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26464524000</v>
      </c>
      <c r="D25" s="40">
        <f>+D5+D9+D15+D19+D24</f>
        <v>0</v>
      </c>
      <c r="E25" s="41">
        <f t="shared" si="4"/>
        <v>30103115050</v>
      </c>
      <c r="F25" s="42">
        <f t="shared" si="4"/>
        <v>30103115050</v>
      </c>
      <c r="G25" s="42">
        <f t="shared" si="4"/>
        <v>2653878621</v>
      </c>
      <c r="H25" s="42">
        <f t="shared" si="4"/>
        <v>2742212971</v>
      </c>
      <c r="I25" s="42">
        <f t="shared" si="4"/>
        <v>2528822546</v>
      </c>
      <c r="J25" s="42">
        <f t="shared" si="4"/>
        <v>7924914138</v>
      </c>
      <c r="K25" s="42">
        <f t="shared" si="4"/>
        <v>2220672284</v>
      </c>
      <c r="L25" s="42">
        <f t="shared" si="4"/>
        <v>2345851198</v>
      </c>
      <c r="M25" s="42">
        <f t="shared" si="4"/>
        <v>3660466502</v>
      </c>
      <c r="N25" s="42">
        <f t="shared" si="4"/>
        <v>8226989984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16151904122</v>
      </c>
      <c r="X25" s="42">
        <f t="shared" si="4"/>
        <v>15410627531</v>
      </c>
      <c r="Y25" s="42">
        <f t="shared" si="4"/>
        <v>741276591</v>
      </c>
      <c r="Z25" s="43">
        <f>+IF(X25&lt;&gt;0,+(Y25/X25)*100,0)</f>
        <v>4.810164865180531</v>
      </c>
      <c r="AA25" s="40">
        <f>+AA5+AA9+AA15+AA19+AA24</f>
        <v>30103115050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3353305620</v>
      </c>
      <c r="D28" s="19">
        <f>SUM(D29:D31)</f>
        <v>0</v>
      </c>
      <c r="E28" s="20">
        <f t="shared" si="5"/>
        <v>3619149344</v>
      </c>
      <c r="F28" s="21">
        <f t="shared" si="5"/>
        <v>3619149344</v>
      </c>
      <c r="G28" s="21">
        <f t="shared" si="5"/>
        <v>213697031</v>
      </c>
      <c r="H28" s="21">
        <f t="shared" si="5"/>
        <v>224331971</v>
      </c>
      <c r="I28" s="21">
        <f t="shared" si="5"/>
        <v>146072335</v>
      </c>
      <c r="J28" s="21">
        <f t="shared" si="5"/>
        <v>584101337</v>
      </c>
      <c r="K28" s="21">
        <f t="shared" si="5"/>
        <v>247039921</v>
      </c>
      <c r="L28" s="21">
        <f t="shared" si="5"/>
        <v>311331659</v>
      </c>
      <c r="M28" s="21">
        <f t="shared" si="5"/>
        <v>275322767</v>
      </c>
      <c r="N28" s="21">
        <f t="shared" si="5"/>
        <v>833694347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1417795684</v>
      </c>
      <c r="X28" s="21">
        <f t="shared" si="5"/>
        <v>1566730833</v>
      </c>
      <c r="Y28" s="21">
        <f t="shared" si="5"/>
        <v>-148935149</v>
      </c>
      <c r="Z28" s="4">
        <f>+IF(X28&lt;&gt;0,+(Y28/X28)*100,0)</f>
        <v>-9.506109528387638</v>
      </c>
      <c r="AA28" s="19">
        <f>SUM(AA29:AA31)</f>
        <v>3619149344</v>
      </c>
    </row>
    <row r="29" spans="1:27" ht="13.5">
      <c r="A29" s="5" t="s">
        <v>33</v>
      </c>
      <c r="B29" s="3"/>
      <c r="C29" s="22">
        <v>325501729</v>
      </c>
      <c r="D29" s="22"/>
      <c r="E29" s="23">
        <v>363840286</v>
      </c>
      <c r="F29" s="24">
        <v>363840286</v>
      </c>
      <c r="G29" s="24">
        <v>29813691</v>
      </c>
      <c r="H29" s="24">
        <v>29068527</v>
      </c>
      <c r="I29" s="24">
        <v>23470636</v>
      </c>
      <c r="J29" s="24">
        <v>82352854</v>
      </c>
      <c r="K29" s="24">
        <v>32353359</v>
      </c>
      <c r="L29" s="24">
        <v>30804205</v>
      </c>
      <c r="M29" s="24">
        <v>39210647</v>
      </c>
      <c r="N29" s="24">
        <v>102368211</v>
      </c>
      <c r="O29" s="24"/>
      <c r="P29" s="24"/>
      <c r="Q29" s="24"/>
      <c r="R29" s="24"/>
      <c r="S29" s="24"/>
      <c r="T29" s="24"/>
      <c r="U29" s="24"/>
      <c r="V29" s="24"/>
      <c r="W29" s="24">
        <v>184721065</v>
      </c>
      <c r="X29" s="24">
        <v>173509353</v>
      </c>
      <c r="Y29" s="24">
        <v>11211712</v>
      </c>
      <c r="Z29" s="6">
        <v>6.46</v>
      </c>
      <c r="AA29" s="22">
        <v>363840286</v>
      </c>
    </row>
    <row r="30" spans="1:27" ht="13.5">
      <c r="A30" s="5" t="s">
        <v>34</v>
      </c>
      <c r="B30" s="3"/>
      <c r="C30" s="25">
        <v>1290482484</v>
      </c>
      <c r="D30" s="25"/>
      <c r="E30" s="26">
        <v>1724690134</v>
      </c>
      <c r="F30" s="27">
        <v>1724690134</v>
      </c>
      <c r="G30" s="27">
        <v>83913180</v>
      </c>
      <c r="H30" s="27">
        <v>90412399</v>
      </c>
      <c r="I30" s="27">
        <v>29297383</v>
      </c>
      <c r="J30" s="27">
        <v>203622962</v>
      </c>
      <c r="K30" s="27">
        <v>106732645</v>
      </c>
      <c r="L30" s="27">
        <v>134456736</v>
      </c>
      <c r="M30" s="27">
        <v>116027187</v>
      </c>
      <c r="N30" s="27">
        <v>357216568</v>
      </c>
      <c r="O30" s="27"/>
      <c r="P30" s="27"/>
      <c r="Q30" s="27"/>
      <c r="R30" s="27"/>
      <c r="S30" s="27"/>
      <c r="T30" s="27"/>
      <c r="U30" s="27"/>
      <c r="V30" s="27"/>
      <c r="W30" s="27">
        <v>560839530</v>
      </c>
      <c r="X30" s="27">
        <v>683987059</v>
      </c>
      <c r="Y30" s="27">
        <v>-123147529</v>
      </c>
      <c r="Z30" s="7">
        <v>-18</v>
      </c>
      <c r="AA30" s="25">
        <v>1724690134</v>
      </c>
    </row>
    <row r="31" spans="1:27" ht="13.5">
      <c r="A31" s="5" t="s">
        <v>35</v>
      </c>
      <c r="B31" s="3"/>
      <c r="C31" s="22">
        <v>1737321407</v>
      </c>
      <c r="D31" s="22"/>
      <c r="E31" s="23">
        <v>1530618924</v>
      </c>
      <c r="F31" s="24">
        <v>1530618924</v>
      </c>
      <c r="G31" s="24">
        <v>99970160</v>
      </c>
      <c r="H31" s="24">
        <v>104851045</v>
      </c>
      <c r="I31" s="24">
        <v>93304316</v>
      </c>
      <c r="J31" s="24">
        <v>298125521</v>
      </c>
      <c r="K31" s="24">
        <v>107953917</v>
      </c>
      <c r="L31" s="24">
        <v>146070718</v>
      </c>
      <c r="M31" s="24">
        <v>120084933</v>
      </c>
      <c r="N31" s="24">
        <v>374109568</v>
      </c>
      <c r="O31" s="24"/>
      <c r="P31" s="24"/>
      <c r="Q31" s="24"/>
      <c r="R31" s="24"/>
      <c r="S31" s="24"/>
      <c r="T31" s="24"/>
      <c r="U31" s="24"/>
      <c r="V31" s="24"/>
      <c r="W31" s="24">
        <v>672235089</v>
      </c>
      <c r="X31" s="24">
        <v>709234421</v>
      </c>
      <c r="Y31" s="24">
        <v>-36999332</v>
      </c>
      <c r="Z31" s="6">
        <v>-5.22</v>
      </c>
      <c r="AA31" s="22">
        <v>1530618924</v>
      </c>
    </row>
    <row r="32" spans="1:27" ht="13.5">
      <c r="A32" s="2" t="s">
        <v>36</v>
      </c>
      <c r="B32" s="3"/>
      <c r="C32" s="19">
        <f aca="true" t="shared" si="6" ref="C32:Y32">SUM(C33:C37)</f>
        <v>5085201267</v>
      </c>
      <c r="D32" s="19">
        <f>SUM(D33:D37)</f>
        <v>0</v>
      </c>
      <c r="E32" s="20">
        <f t="shared" si="6"/>
        <v>4618748457</v>
      </c>
      <c r="F32" s="21">
        <f t="shared" si="6"/>
        <v>4618748457</v>
      </c>
      <c r="G32" s="21">
        <f t="shared" si="6"/>
        <v>305378557</v>
      </c>
      <c r="H32" s="21">
        <f t="shared" si="6"/>
        <v>379299469</v>
      </c>
      <c r="I32" s="21">
        <f t="shared" si="6"/>
        <v>346126340</v>
      </c>
      <c r="J32" s="21">
        <f t="shared" si="6"/>
        <v>1030804366</v>
      </c>
      <c r="K32" s="21">
        <f t="shared" si="6"/>
        <v>396510505</v>
      </c>
      <c r="L32" s="21">
        <f t="shared" si="6"/>
        <v>506866583</v>
      </c>
      <c r="M32" s="21">
        <f t="shared" si="6"/>
        <v>482996809</v>
      </c>
      <c r="N32" s="21">
        <f t="shared" si="6"/>
        <v>1386373897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2417178263</v>
      </c>
      <c r="X32" s="21">
        <f t="shared" si="6"/>
        <v>2308437321</v>
      </c>
      <c r="Y32" s="21">
        <f t="shared" si="6"/>
        <v>108740942</v>
      </c>
      <c r="Z32" s="4">
        <f>+IF(X32&lt;&gt;0,+(Y32/X32)*100,0)</f>
        <v>4.710586725087867</v>
      </c>
      <c r="AA32" s="19">
        <f>SUM(AA33:AA37)</f>
        <v>4618748457</v>
      </c>
    </row>
    <row r="33" spans="1:27" ht="13.5">
      <c r="A33" s="5" t="s">
        <v>37</v>
      </c>
      <c r="B33" s="3"/>
      <c r="C33" s="22">
        <v>661918560</v>
      </c>
      <c r="D33" s="22"/>
      <c r="E33" s="23">
        <v>794298999</v>
      </c>
      <c r="F33" s="24">
        <v>794298999</v>
      </c>
      <c r="G33" s="24">
        <v>43922818</v>
      </c>
      <c r="H33" s="24">
        <v>70385885</v>
      </c>
      <c r="I33" s="24">
        <v>49642675</v>
      </c>
      <c r="J33" s="24">
        <v>163951378</v>
      </c>
      <c r="K33" s="24">
        <v>77701620</v>
      </c>
      <c r="L33" s="24">
        <v>69098969</v>
      </c>
      <c r="M33" s="24">
        <v>56581863</v>
      </c>
      <c r="N33" s="24">
        <v>203382452</v>
      </c>
      <c r="O33" s="24"/>
      <c r="P33" s="24"/>
      <c r="Q33" s="24"/>
      <c r="R33" s="24"/>
      <c r="S33" s="24"/>
      <c r="T33" s="24"/>
      <c r="U33" s="24"/>
      <c r="V33" s="24"/>
      <c r="W33" s="24">
        <v>367333830</v>
      </c>
      <c r="X33" s="24">
        <v>397891983</v>
      </c>
      <c r="Y33" s="24">
        <v>-30558153</v>
      </c>
      <c r="Z33" s="6">
        <v>-7.68</v>
      </c>
      <c r="AA33" s="22">
        <v>794298999</v>
      </c>
    </row>
    <row r="34" spans="1:27" ht="13.5">
      <c r="A34" s="5" t="s">
        <v>38</v>
      </c>
      <c r="B34" s="3"/>
      <c r="C34" s="22">
        <v>1111019757</v>
      </c>
      <c r="D34" s="22"/>
      <c r="E34" s="23">
        <v>1191767000</v>
      </c>
      <c r="F34" s="24">
        <v>1191767000</v>
      </c>
      <c r="G34" s="24">
        <v>78550658</v>
      </c>
      <c r="H34" s="24">
        <v>88379265</v>
      </c>
      <c r="I34" s="24">
        <v>77996292</v>
      </c>
      <c r="J34" s="24">
        <v>244926215</v>
      </c>
      <c r="K34" s="24">
        <v>94521740</v>
      </c>
      <c r="L34" s="24">
        <v>120745283</v>
      </c>
      <c r="M34" s="24">
        <v>102558641</v>
      </c>
      <c r="N34" s="24">
        <v>317825664</v>
      </c>
      <c r="O34" s="24"/>
      <c r="P34" s="24"/>
      <c r="Q34" s="24"/>
      <c r="R34" s="24"/>
      <c r="S34" s="24"/>
      <c r="T34" s="24"/>
      <c r="U34" s="24"/>
      <c r="V34" s="24"/>
      <c r="W34" s="24">
        <v>562751879</v>
      </c>
      <c r="X34" s="24">
        <v>606768692</v>
      </c>
      <c r="Y34" s="24">
        <v>-44016813</v>
      </c>
      <c r="Z34" s="6">
        <v>-7.25</v>
      </c>
      <c r="AA34" s="22">
        <v>1191767000</v>
      </c>
    </row>
    <row r="35" spans="1:27" ht="13.5">
      <c r="A35" s="5" t="s">
        <v>39</v>
      </c>
      <c r="B35" s="3"/>
      <c r="C35" s="22">
        <v>1398156861</v>
      </c>
      <c r="D35" s="22"/>
      <c r="E35" s="23">
        <v>1505242863</v>
      </c>
      <c r="F35" s="24">
        <v>1505242863</v>
      </c>
      <c r="G35" s="24">
        <v>106509651</v>
      </c>
      <c r="H35" s="24">
        <v>115353943</v>
      </c>
      <c r="I35" s="24">
        <v>120895436</v>
      </c>
      <c r="J35" s="24">
        <v>342759030</v>
      </c>
      <c r="K35" s="24">
        <v>120479335</v>
      </c>
      <c r="L35" s="24">
        <v>174134745</v>
      </c>
      <c r="M35" s="24">
        <v>171392499</v>
      </c>
      <c r="N35" s="24">
        <v>466006579</v>
      </c>
      <c r="O35" s="24"/>
      <c r="P35" s="24"/>
      <c r="Q35" s="24"/>
      <c r="R35" s="24"/>
      <c r="S35" s="24"/>
      <c r="T35" s="24"/>
      <c r="U35" s="24"/>
      <c r="V35" s="24"/>
      <c r="W35" s="24">
        <v>808765609</v>
      </c>
      <c r="X35" s="24">
        <v>807759404</v>
      </c>
      <c r="Y35" s="24">
        <v>1006205</v>
      </c>
      <c r="Z35" s="6">
        <v>0.12</v>
      </c>
      <c r="AA35" s="22">
        <v>1505242863</v>
      </c>
    </row>
    <row r="36" spans="1:27" ht="13.5">
      <c r="A36" s="5" t="s">
        <v>40</v>
      </c>
      <c r="B36" s="3"/>
      <c r="C36" s="22">
        <v>1546858353</v>
      </c>
      <c r="D36" s="22"/>
      <c r="E36" s="23">
        <v>847132594</v>
      </c>
      <c r="F36" s="24">
        <v>847132594</v>
      </c>
      <c r="G36" s="24">
        <v>48539374</v>
      </c>
      <c r="H36" s="24">
        <v>74570634</v>
      </c>
      <c r="I36" s="24">
        <v>65047302</v>
      </c>
      <c r="J36" s="24">
        <v>188157310</v>
      </c>
      <c r="K36" s="24">
        <v>71919502</v>
      </c>
      <c r="L36" s="24">
        <v>94455730</v>
      </c>
      <c r="M36" s="24">
        <v>120226439</v>
      </c>
      <c r="N36" s="24">
        <v>286601671</v>
      </c>
      <c r="O36" s="24"/>
      <c r="P36" s="24"/>
      <c r="Q36" s="24"/>
      <c r="R36" s="24"/>
      <c r="S36" s="24"/>
      <c r="T36" s="24"/>
      <c r="U36" s="24"/>
      <c r="V36" s="24"/>
      <c r="W36" s="24">
        <v>474758981</v>
      </c>
      <c r="X36" s="24">
        <v>282534543</v>
      </c>
      <c r="Y36" s="24">
        <v>192224438</v>
      </c>
      <c r="Z36" s="6">
        <v>68.04</v>
      </c>
      <c r="AA36" s="22">
        <v>847132594</v>
      </c>
    </row>
    <row r="37" spans="1:27" ht="13.5">
      <c r="A37" s="5" t="s">
        <v>41</v>
      </c>
      <c r="B37" s="3"/>
      <c r="C37" s="25">
        <v>367247736</v>
      </c>
      <c r="D37" s="25"/>
      <c r="E37" s="26">
        <v>280307001</v>
      </c>
      <c r="F37" s="27">
        <v>280307001</v>
      </c>
      <c r="G37" s="27">
        <v>27856056</v>
      </c>
      <c r="H37" s="27">
        <v>30609742</v>
      </c>
      <c r="I37" s="27">
        <v>32544635</v>
      </c>
      <c r="J37" s="27">
        <v>91010433</v>
      </c>
      <c r="K37" s="27">
        <v>31888308</v>
      </c>
      <c r="L37" s="27">
        <v>48431856</v>
      </c>
      <c r="M37" s="27">
        <v>32237367</v>
      </c>
      <c r="N37" s="27">
        <v>112557531</v>
      </c>
      <c r="O37" s="27"/>
      <c r="P37" s="27"/>
      <c r="Q37" s="27"/>
      <c r="R37" s="27"/>
      <c r="S37" s="27"/>
      <c r="T37" s="27"/>
      <c r="U37" s="27"/>
      <c r="V37" s="27"/>
      <c r="W37" s="27">
        <v>203567964</v>
      </c>
      <c r="X37" s="27">
        <v>213482699</v>
      </c>
      <c r="Y37" s="27">
        <v>-9914735</v>
      </c>
      <c r="Z37" s="7">
        <v>-4.64</v>
      </c>
      <c r="AA37" s="25">
        <v>280307001</v>
      </c>
    </row>
    <row r="38" spans="1:27" ht="13.5">
      <c r="A38" s="2" t="s">
        <v>42</v>
      </c>
      <c r="B38" s="8"/>
      <c r="C38" s="19">
        <f aca="true" t="shared" si="7" ref="C38:Y38">SUM(C39:C41)</f>
        <v>2655859323</v>
      </c>
      <c r="D38" s="19">
        <f>SUM(D39:D41)</f>
        <v>0</v>
      </c>
      <c r="E38" s="20">
        <f t="shared" si="7"/>
        <v>2866646325</v>
      </c>
      <c r="F38" s="21">
        <f t="shared" si="7"/>
        <v>2866646325</v>
      </c>
      <c r="G38" s="21">
        <f t="shared" si="7"/>
        <v>246059055</v>
      </c>
      <c r="H38" s="21">
        <f t="shared" si="7"/>
        <v>252535748</v>
      </c>
      <c r="I38" s="21">
        <f t="shared" si="7"/>
        <v>194793441</v>
      </c>
      <c r="J38" s="21">
        <f t="shared" si="7"/>
        <v>693388244</v>
      </c>
      <c r="K38" s="21">
        <f t="shared" si="7"/>
        <v>262070790</v>
      </c>
      <c r="L38" s="21">
        <f t="shared" si="7"/>
        <v>294766534</v>
      </c>
      <c r="M38" s="21">
        <f t="shared" si="7"/>
        <v>287445838</v>
      </c>
      <c r="N38" s="21">
        <f t="shared" si="7"/>
        <v>844283162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1537671406</v>
      </c>
      <c r="X38" s="21">
        <f t="shared" si="7"/>
        <v>1356856745</v>
      </c>
      <c r="Y38" s="21">
        <f t="shared" si="7"/>
        <v>180814661</v>
      </c>
      <c r="Z38" s="4">
        <f>+IF(X38&lt;&gt;0,+(Y38/X38)*100,0)</f>
        <v>13.325994926605167</v>
      </c>
      <c r="AA38" s="19">
        <f>SUM(AA39:AA41)</f>
        <v>2866646325</v>
      </c>
    </row>
    <row r="39" spans="1:27" ht="13.5">
      <c r="A39" s="5" t="s">
        <v>43</v>
      </c>
      <c r="B39" s="3"/>
      <c r="C39" s="22">
        <v>740257319</v>
      </c>
      <c r="D39" s="22"/>
      <c r="E39" s="23">
        <v>851461159</v>
      </c>
      <c r="F39" s="24">
        <v>851461159</v>
      </c>
      <c r="G39" s="24">
        <v>95371282</v>
      </c>
      <c r="H39" s="24">
        <v>94657009</v>
      </c>
      <c r="I39" s="24">
        <v>79698733</v>
      </c>
      <c r="J39" s="24">
        <v>269727024</v>
      </c>
      <c r="K39" s="24">
        <v>100012605</v>
      </c>
      <c r="L39" s="24">
        <v>121745418</v>
      </c>
      <c r="M39" s="24">
        <v>100644906</v>
      </c>
      <c r="N39" s="24">
        <v>322402929</v>
      </c>
      <c r="O39" s="24"/>
      <c r="P39" s="24"/>
      <c r="Q39" s="24"/>
      <c r="R39" s="24"/>
      <c r="S39" s="24"/>
      <c r="T39" s="24"/>
      <c r="U39" s="24"/>
      <c r="V39" s="24"/>
      <c r="W39" s="24">
        <v>592129953</v>
      </c>
      <c r="X39" s="24">
        <v>448677664</v>
      </c>
      <c r="Y39" s="24">
        <v>143452289</v>
      </c>
      <c r="Z39" s="6">
        <v>31.97</v>
      </c>
      <c r="AA39" s="22">
        <v>851461159</v>
      </c>
    </row>
    <row r="40" spans="1:27" ht="13.5">
      <c r="A40" s="5" t="s">
        <v>44</v>
      </c>
      <c r="B40" s="3"/>
      <c r="C40" s="22">
        <v>1778956341</v>
      </c>
      <c r="D40" s="22"/>
      <c r="E40" s="23">
        <v>1826926588</v>
      </c>
      <c r="F40" s="24">
        <v>1826926588</v>
      </c>
      <c r="G40" s="24">
        <v>136388043</v>
      </c>
      <c r="H40" s="24">
        <v>147266448</v>
      </c>
      <c r="I40" s="24">
        <v>105548194</v>
      </c>
      <c r="J40" s="24">
        <v>389202685</v>
      </c>
      <c r="K40" s="24">
        <v>150737294</v>
      </c>
      <c r="L40" s="24">
        <v>155966052</v>
      </c>
      <c r="M40" s="24">
        <v>175061305</v>
      </c>
      <c r="N40" s="24">
        <v>481764651</v>
      </c>
      <c r="O40" s="24"/>
      <c r="P40" s="24"/>
      <c r="Q40" s="24"/>
      <c r="R40" s="24"/>
      <c r="S40" s="24"/>
      <c r="T40" s="24"/>
      <c r="U40" s="24"/>
      <c r="V40" s="24"/>
      <c r="W40" s="24">
        <v>870967336</v>
      </c>
      <c r="X40" s="24">
        <v>833587430</v>
      </c>
      <c r="Y40" s="24">
        <v>37379906</v>
      </c>
      <c r="Z40" s="6">
        <v>4.48</v>
      </c>
      <c r="AA40" s="22">
        <v>1826926588</v>
      </c>
    </row>
    <row r="41" spans="1:27" ht="13.5">
      <c r="A41" s="5" t="s">
        <v>45</v>
      </c>
      <c r="B41" s="3"/>
      <c r="C41" s="22">
        <v>136645663</v>
      </c>
      <c r="D41" s="22"/>
      <c r="E41" s="23">
        <v>188258578</v>
      </c>
      <c r="F41" s="24">
        <v>188258578</v>
      </c>
      <c r="G41" s="24">
        <v>14299730</v>
      </c>
      <c r="H41" s="24">
        <v>10612291</v>
      </c>
      <c r="I41" s="24">
        <v>9546514</v>
      </c>
      <c r="J41" s="24">
        <v>34458535</v>
      </c>
      <c r="K41" s="24">
        <v>11320891</v>
      </c>
      <c r="L41" s="24">
        <v>17055064</v>
      </c>
      <c r="M41" s="24">
        <v>11739627</v>
      </c>
      <c r="N41" s="24">
        <v>40115582</v>
      </c>
      <c r="O41" s="24"/>
      <c r="P41" s="24"/>
      <c r="Q41" s="24"/>
      <c r="R41" s="24"/>
      <c r="S41" s="24"/>
      <c r="T41" s="24"/>
      <c r="U41" s="24"/>
      <c r="V41" s="24"/>
      <c r="W41" s="24">
        <v>74574117</v>
      </c>
      <c r="X41" s="24">
        <v>74591651</v>
      </c>
      <c r="Y41" s="24">
        <v>-17534</v>
      </c>
      <c r="Z41" s="6">
        <v>-0.02</v>
      </c>
      <c r="AA41" s="22">
        <v>188258578</v>
      </c>
    </row>
    <row r="42" spans="1:27" ht="13.5">
      <c r="A42" s="2" t="s">
        <v>46</v>
      </c>
      <c r="B42" s="8"/>
      <c r="C42" s="19">
        <f aca="true" t="shared" si="8" ref="C42:Y42">SUM(C43:C46)</f>
        <v>11606110963</v>
      </c>
      <c r="D42" s="19">
        <f>SUM(D43:D46)</f>
        <v>0</v>
      </c>
      <c r="E42" s="20">
        <f t="shared" si="8"/>
        <v>15149001315</v>
      </c>
      <c r="F42" s="21">
        <f t="shared" si="8"/>
        <v>15149001315</v>
      </c>
      <c r="G42" s="21">
        <f t="shared" si="8"/>
        <v>1296306713</v>
      </c>
      <c r="H42" s="21">
        <f t="shared" si="8"/>
        <v>1416452412</v>
      </c>
      <c r="I42" s="21">
        <f t="shared" si="8"/>
        <v>1105943531</v>
      </c>
      <c r="J42" s="21">
        <f t="shared" si="8"/>
        <v>3818702656</v>
      </c>
      <c r="K42" s="21">
        <f t="shared" si="8"/>
        <v>1182022092</v>
      </c>
      <c r="L42" s="21">
        <f t="shared" si="8"/>
        <v>1309630494</v>
      </c>
      <c r="M42" s="21">
        <f t="shared" si="8"/>
        <v>1147830981</v>
      </c>
      <c r="N42" s="21">
        <f t="shared" si="8"/>
        <v>3639483567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7458186223</v>
      </c>
      <c r="X42" s="21">
        <f t="shared" si="8"/>
        <v>7219544725</v>
      </c>
      <c r="Y42" s="21">
        <f t="shared" si="8"/>
        <v>238641498</v>
      </c>
      <c r="Z42" s="4">
        <f>+IF(X42&lt;&gt;0,+(Y42/X42)*100,0)</f>
        <v>3.3054923418318456</v>
      </c>
      <c r="AA42" s="19">
        <f>SUM(AA43:AA46)</f>
        <v>15149001315</v>
      </c>
    </row>
    <row r="43" spans="1:27" ht="13.5">
      <c r="A43" s="5" t="s">
        <v>47</v>
      </c>
      <c r="B43" s="3"/>
      <c r="C43" s="22">
        <v>8036764977</v>
      </c>
      <c r="D43" s="22"/>
      <c r="E43" s="23">
        <v>9471503747</v>
      </c>
      <c r="F43" s="24">
        <v>9471503747</v>
      </c>
      <c r="G43" s="24">
        <v>1029989326</v>
      </c>
      <c r="H43" s="24">
        <v>908612119</v>
      </c>
      <c r="I43" s="24">
        <v>738671943</v>
      </c>
      <c r="J43" s="24">
        <v>2677273388</v>
      </c>
      <c r="K43" s="24">
        <v>674414729</v>
      </c>
      <c r="L43" s="24">
        <v>713400346</v>
      </c>
      <c r="M43" s="24">
        <v>718539697</v>
      </c>
      <c r="N43" s="24">
        <v>2106354772</v>
      </c>
      <c r="O43" s="24"/>
      <c r="P43" s="24"/>
      <c r="Q43" s="24"/>
      <c r="R43" s="24"/>
      <c r="S43" s="24"/>
      <c r="T43" s="24"/>
      <c r="U43" s="24"/>
      <c r="V43" s="24"/>
      <c r="W43" s="24">
        <v>4783628160</v>
      </c>
      <c r="X43" s="24">
        <v>4668494920</v>
      </c>
      <c r="Y43" s="24">
        <v>115133240</v>
      </c>
      <c r="Z43" s="6">
        <v>2.47</v>
      </c>
      <c r="AA43" s="22">
        <v>9471503747</v>
      </c>
    </row>
    <row r="44" spans="1:27" ht="13.5">
      <c r="A44" s="5" t="s">
        <v>48</v>
      </c>
      <c r="B44" s="3"/>
      <c r="C44" s="22">
        <v>1592855975</v>
      </c>
      <c r="D44" s="22"/>
      <c r="E44" s="23">
        <v>3660337707</v>
      </c>
      <c r="F44" s="24">
        <v>3660337707</v>
      </c>
      <c r="G44" s="24">
        <v>144618860</v>
      </c>
      <c r="H44" s="24">
        <v>333525429</v>
      </c>
      <c r="I44" s="24">
        <v>220327363</v>
      </c>
      <c r="J44" s="24">
        <v>698471652</v>
      </c>
      <c r="K44" s="24">
        <v>322171287</v>
      </c>
      <c r="L44" s="24">
        <v>391387100</v>
      </c>
      <c r="M44" s="24">
        <v>263072761</v>
      </c>
      <c r="N44" s="24">
        <v>976631148</v>
      </c>
      <c r="O44" s="24"/>
      <c r="P44" s="24"/>
      <c r="Q44" s="24"/>
      <c r="R44" s="24"/>
      <c r="S44" s="24"/>
      <c r="T44" s="24"/>
      <c r="U44" s="24"/>
      <c r="V44" s="24"/>
      <c r="W44" s="24">
        <v>1675102800</v>
      </c>
      <c r="X44" s="24">
        <v>1527031746</v>
      </c>
      <c r="Y44" s="24">
        <v>148071054</v>
      </c>
      <c r="Z44" s="6">
        <v>9.7</v>
      </c>
      <c r="AA44" s="22">
        <v>3660337707</v>
      </c>
    </row>
    <row r="45" spans="1:27" ht="13.5">
      <c r="A45" s="5" t="s">
        <v>49</v>
      </c>
      <c r="B45" s="3"/>
      <c r="C45" s="25">
        <v>1053060269</v>
      </c>
      <c r="D45" s="25"/>
      <c r="E45" s="26">
        <v>1137835257</v>
      </c>
      <c r="F45" s="27">
        <v>1137835257</v>
      </c>
      <c r="G45" s="27">
        <v>65343878</v>
      </c>
      <c r="H45" s="27">
        <v>91570821</v>
      </c>
      <c r="I45" s="27">
        <v>76346732</v>
      </c>
      <c r="J45" s="27">
        <v>233261431</v>
      </c>
      <c r="K45" s="27">
        <v>98160252</v>
      </c>
      <c r="L45" s="27">
        <v>108878862</v>
      </c>
      <c r="M45" s="27">
        <v>91190183</v>
      </c>
      <c r="N45" s="27">
        <v>298229297</v>
      </c>
      <c r="O45" s="27"/>
      <c r="P45" s="27"/>
      <c r="Q45" s="27"/>
      <c r="R45" s="27"/>
      <c r="S45" s="27"/>
      <c r="T45" s="27"/>
      <c r="U45" s="27"/>
      <c r="V45" s="27"/>
      <c r="W45" s="27">
        <v>531490728</v>
      </c>
      <c r="X45" s="27">
        <v>534380167</v>
      </c>
      <c r="Y45" s="27">
        <v>-2889439</v>
      </c>
      <c r="Z45" s="7">
        <v>-0.54</v>
      </c>
      <c r="AA45" s="25">
        <v>1137835257</v>
      </c>
    </row>
    <row r="46" spans="1:27" ht="13.5">
      <c r="A46" s="5" t="s">
        <v>50</v>
      </c>
      <c r="B46" s="3"/>
      <c r="C46" s="22">
        <v>923429742</v>
      </c>
      <c r="D46" s="22"/>
      <c r="E46" s="23">
        <v>879324604</v>
      </c>
      <c r="F46" s="24">
        <v>879324604</v>
      </c>
      <c r="G46" s="24">
        <v>56354649</v>
      </c>
      <c r="H46" s="24">
        <v>82744043</v>
      </c>
      <c r="I46" s="24">
        <v>70597493</v>
      </c>
      <c r="J46" s="24">
        <v>209696185</v>
      </c>
      <c r="K46" s="24">
        <v>87275824</v>
      </c>
      <c r="L46" s="24">
        <v>95964186</v>
      </c>
      <c r="M46" s="24">
        <v>75028340</v>
      </c>
      <c r="N46" s="24">
        <v>258268350</v>
      </c>
      <c r="O46" s="24"/>
      <c r="P46" s="24"/>
      <c r="Q46" s="24"/>
      <c r="R46" s="24"/>
      <c r="S46" s="24"/>
      <c r="T46" s="24"/>
      <c r="U46" s="24"/>
      <c r="V46" s="24"/>
      <c r="W46" s="24">
        <v>467964535</v>
      </c>
      <c r="X46" s="24">
        <v>489637892</v>
      </c>
      <c r="Y46" s="24">
        <v>-21673357</v>
      </c>
      <c r="Z46" s="6">
        <v>-4.43</v>
      </c>
      <c r="AA46" s="22">
        <v>879324604</v>
      </c>
    </row>
    <row r="47" spans="1:27" ht="13.5">
      <c r="A47" s="2" t="s">
        <v>51</v>
      </c>
      <c r="B47" s="8" t="s">
        <v>52</v>
      </c>
      <c r="C47" s="19">
        <v>1777042827</v>
      </c>
      <c r="D47" s="19"/>
      <c r="E47" s="20">
        <v>599739778</v>
      </c>
      <c r="F47" s="21">
        <v>599739778</v>
      </c>
      <c r="G47" s="21">
        <v>13674800</v>
      </c>
      <c r="H47" s="21">
        <v>11899545</v>
      </c>
      <c r="I47" s="21">
        <v>4580990</v>
      </c>
      <c r="J47" s="21">
        <v>30155335</v>
      </c>
      <c r="K47" s="21">
        <v>11083996</v>
      </c>
      <c r="L47" s="21">
        <v>13457772</v>
      </c>
      <c r="M47" s="21">
        <v>12094280</v>
      </c>
      <c r="N47" s="21">
        <v>36636048</v>
      </c>
      <c r="O47" s="21"/>
      <c r="P47" s="21"/>
      <c r="Q47" s="21"/>
      <c r="R47" s="21"/>
      <c r="S47" s="21"/>
      <c r="T47" s="21"/>
      <c r="U47" s="21"/>
      <c r="V47" s="21"/>
      <c r="W47" s="21">
        <v>66791383</v>
      </c>
      <c r="X47" s="21">
        <v>221989173</v>
      </c>
      <c r="Y47" s="21">
        <v>-155197790</v>
      </c>
      <c r="Z47" s="4">
        <v>-69.91</v>
      </c>
      <c r="AA47" s="19">
        <v>599739778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24477520000</v>
      </c>
      <c r="D48" s="40">
        <f>+D28+D32+D38+D42+D47</f>
        <v>0</v>
      </c>
      <c r="E48" s="41">
        <f t="shared" si="9"/>
        <v>26853285219</v>
      </c>
      <c r="F48" s="42">
        <f t="shared" si="9"/>
        <v>26853285219</v>
      </c>
      <c r="G48" s="42">
        <f t="shared" si="9"/>
        <v>2075116156</v>
      </c>
      <c r="H48" s="42">
        <f t="shared" si="9"/>
        <v>2284519145</v>
      </c>
      <c r="I48" s="42">
        <f t="shared" si="9"/>
        <v>1797516637</v>
      </c>
      <c r="J48" s="42">
        <f t="shared" si="9"/>
        <v>6157151938</v>
      </c>
      <c r="K48" s="42">
        <f t="shared" si="9"/>
        <v>2098727304</v>
      </c>
      <c r="L48" s="42">
        <f t="shared" si="9"/>
        <v>2436053042</v>
      </c>
      <c r="M48" s="42">
        <f t="shared" si="9"/>
        <v>2205690675</v>
      </c>
      <c r="N48" s="42">
        <f t="shared" si="9"/>
        <v>6740471021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12897622959</v>
      </c>
      <c r="X48" s="42">
        <f t="shared" si="9"/>
        <v>12673558797</v>
      </c>
      <c r="Y48" s="42">
        <f t="shared" si="9"/>
        <v>224064162</v>
      </c>
      <c r="Z48" s="43">
        <f>+IF(X48&lt;&gt;0,+(Y48/X48)*100,0)</f>
        <v>1.7679656171480338</v>
      </c>
      <c r="AA48" s="40">
        <f>+AA28+AA32+AA38+AA42+AA47</f>
        <v>26853285219</v>
      </c>
    </row>
    <row r="49" spans="1:27" ht="13.5">
      <c r="A49" s="14" t="s">
        <v>58</v>
      </c>
      <c r="B49" s="15"/>
      <c r="C49" s="44">
        <f aca="true" t="shared" si="10" ref="C49:Y49">+C25-C48</f>
        <v>1987004000</v>
      </c>
      <c r="D49" s="44">
        <f>+D25-D48</f>
        <v>0</v>
      </c>
      <c r="E49" s="45">
        <f t="shared" si="10"/>
        <v>3249829831</v>
      </c>
      <c r="F49" s="46">
        <f t="shared" si="10"/>
        <v>3249829831</v>
      </c>
      <c r="G49" s="46">
        <f t="shared" si="10"/>
        <v>578762465</v>
      </c>
      <c r="H49" s="46">
        <f t="shared" si="10"/>
        <v>457693826</v>
      </c>
      <c r="I49" s="46">
        <f t="shared" si="10"/>
        <v>731305909</v>
      </c>
      <c r="J49" s="46">
        <f t="shared" si="10"/>
        <v>1767762200</v>
      </c>
      <c r="K49" s="46">
        <f t="shared" si="10"/>
        <v>121944980</v>
      </c>
      <c r="L49" s="46">
        <f t="shared" si="10"/>
        <v>-90201844</v>
      </c>
      <c r="M49" s="46">
        <f t="shared" si="10"/>
        <v>1454775827</v>
      </c>
      <c r="N49" s="46">
        <f t="shared" si="10"/>
        <v>1486518963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3254281163</v>
      </c>
      <c r="X49" s="46">
        <f>IF(F25=F48,0,X25-X48)</f>
        <v>2737068734</v>
      </c>
      <c r="Y49" s="46">
        <f t="shared" si="10"/>
        <v>517212429</v>
      </c>
      <c r="Z49" s="47">
        <f>+IF(X49&lt;&gt;0,+(Y49/X49)*100,0)</f>
        <v>18.89658168153259</v>
      </c>
      <c r="AA49" s="44">
        <f>+AA25-AA48</f>
        <v>3249829831</v>
      </c>
    </row>
    <row r="50" spans="1:27" ht="13.5">
      <c r="A50" s="16" t="s">
        <v>67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68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69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72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9373347610</v>
      </c>
      <c r="D5" s="19">
        <f>SUM(D6:D8)</f>
        <v>0</v>
      </c>
      <c r="E5" s="20">
        <f t="shared" si="0"/>
        <v>10091797086</v>
      </c>
      <c r="F5" s="21">
        <f t="shared" si="0"/>
        <v>10101725818</v>
      </c>
      <c r="G5" s="21">
        <f t="shared" si="0"/>
        <v>1056130792</v>
      </c>
      <c r="H5" s="21">
        <f t="shared" si="0"/>
        <v>1325599659</v>
      </c>
      <c r="I5" s="21">
        <f t="shared" si="0"/>
        <v>545212330</v>
      </c>
      <c r="J5" s="21">
        <f t="shared" si="0"/>
        <v>2926942781</v>
      </c>
      <c r="K5" s="21">
        <f t="shared" si="0"/>
        <v>548343125</v>
      </c>
      <c r="L5" s="21">
        <f t="shared" si="0"/>
        <v>607653417</v>
      </c>
      <c r="M5" s="21">
        <f t="shared" si="0"/>
        <v>1786601301</v>
      </c>
      <c r="N5" s="21">
        <f t="shared" si="0"/>
        <v>2942597843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5869540624</v>
      </c>
      <c r="X5" s="21">
        <f t="shared" si="0"/>
        <v>5401736217</v>
      </c>
      <c r="Y5" s="21">
        <f t="shared" si="0"/>
        <v>467804407</v>
      </c>
      <c r="Z5" s="4">
        <f>+IF(X5&lt;&gt;0,+(Y5/X5)*100,0)</f>
        <v>8.660260112808837</v>
      </c>
      <c r="AA5" s="19">
        <f>SUM(AA6:AA8)</f>
        <v>10101725818</v>
      </c>
    </row>
    <row r="6" spans="1:27" ht="13.5">
      <c r="A6" s="5" t="s">
        <v>33</v>
      </c>
      <c r="B6" s="3"/>
      <c r="C6" s="22">
        <v>1219793</v>
      </c>
      <c r="D6" s="22"/>
      <c r="E6" s="23">
        <v>3674360</v>
      </c>
      <c r="F6" s="24">
        <v>7565809</v>
      </c>
      <c r="G6" s="24">
        <v>95604</v>
      </c>
      <c r="H6" s="24">
        <v>53228</v>
      </c>
      <c r="I6" s="24">
        <v>66645</v>
      </c>
      <c r="J6" s="24">
        <v>215477</v>
      </c>
      <c r="K6" s="24">
        <v>27112</v>
      </c>
      <c r="L6" s="24">
        <v>22295</v>
      </c>
      <c r="M6" s="24">
        <v>58909626</v>
      </c>
      <c r="N6" s="24">
        <v>58959033</v>
      </c>
      <c r="O6" s="24"/>
      <c r="P6" s="24"/>
      <c r="Q6" s="24"/>
      <c r="R6" s="24"/>
      <c r="S6" s="24"/>
      <c r="T6" s="24"/>
      <c r="U6" s="24"/>
      <c r="V6" s="24"/>
      <c r="W6" s="24">
        <v>59174510</v>
      </c>
      <c r="X6" s="24">
        <v>1953907</v>
      </c>
      <c r="Y6" s="24">
        <v>57220603</v>
      </c>
      <c r="Z6" s="6">
        <v>2928.52</v>
      </c>
      <c r="AA6" s="22">
        <v>7565809</v>
      </c>
    </row>
    <row r="7" spans="1:27" ht="13.5">
      <c r="A7" s="5" t="s">
        <v>34</v>
      </c>
      <c r="B7" s="3"/>
      <c r="C7" s="25">
        <v>9187370833</v>
      </c>
      <c r="D7" s="25"/>
      <c r="E7" s="26">
        <v>9759439259</v>
      </c>
      <c r="F7" s="27">
        <v>9759439259</v>
      </c>
      <c r="G7" s="27">
        <v>1035198413</v>
      </c>
      <c r="H7" s="27">
        <v>1314351204</v>
      </c>
      <c r="I7" s="27">
        <v>532924568</v>
      </c>
      <c r="J7" s="27">
        <v>2882474185</v>
      </c>
      <c r="K7" s="27">
        <v>526407485</v>
      </c>
      <c r="L7" s="27">
        <v>574286668</v>
      </c>
      <c r="M7" s="27">
        <v>1714777728</v>
      </c>
      <c r="N7" s="27">
        <v>2815471881</v>
      </c>
      <c r="O7" s="27"/>
      <c r="P7" s="27"/>
      <c r="Q7" s="27"/>
      <c r="R7" s="27"/>
      <c r="S7" s="27"/>
      <c r="T7" s="27"/>
      <c r="U7" s="27"/>
      <c r="V7" s="27"/>
      <c r="W7" s="27">
        <v>5697946066</v>
      </c>
      <c r="X7" s="27">
        <v>5238683798</v>
      </c>
      <c r="Y7" s="27">
        <v>459262268</v>
      </c>
      <c r="Z7" s="7">
        <v>8.77</v>
      </c>
      <c r="AA7" s="25">
        <v>9759439259</v>
      </c>
    </row>
    <row r="8" spans="1:27" ht="13.5">
      <c r="A8" s="5" t="s">
        <v>35</v>
      </c>
      <c r="B8" s="3"/>
      <c r="C8" s="22">
        <v>184756984</v>
      </c>
      <c r="D8" s="22"/>
      <c r="E8" s="23">
        <v>328683467</v>
      </c>
      <c r="F8" s="24">
        <v>334720750</v>
      </c>
      <c r="G8" s="24">
        <v>20836775</v>
      </c>
      <c r="H8" s="24">
        <v>11195227</v>
      </c>
      <c r="I8" s="24">
        <v>12221117</v>
      </c>
      <c r="J8" s="24">
        <v>44253119</v>
      </c>
      <c r="K8" s="24">
        <v>21908528</v>
      </c>
      <c r="L8" s="24">
        <v>33344454</v>
      </c>
      <c r="M8" s="24">
        <v>12913947</v>
      </c>
      <c r="N8" s="24">
        <v>68166929</v>
      </c>
      <c r="O8" s="24"/>
      <c r="P8" s="24"/>
      <c r="Q8" s="24"/>
      <c r="R8" s="24"/>
      <c r="S8" s="24"/>
      <c r="T8" s="24"/>
      <c r="U8" s="24"/>
      <c r="V8" s="24"/>
      <c r="W8" s="24">
        <v>112420048</v>
      </c>
      <c r="X8" s="24">
        <v>161098512</v>
      </c>
      <c r="Y8" s="24">
        <v>-48678464</v>
      </c>
      <c r="Z8" s="6">
        <v>-30.22</v>
      </c>
      <c r="AA8" s="22">
        <v>334720750</v>
      </c>
    </row>
    <row r="9" spans="1:27" ht="13.5">
      <c r="A9" s="2" t="s">
        <v>36</v>
      </c>
      <c r="B9" s="3"/>
      <c r="C9" s="19">
        <f aca="true" t="shared" si="1" ref="C9:Y9">SUM(C10:C14)</f>
        <v>2632224351</v>
      </c>
      <c r="D9" s="19">
        <f>SUM(D10:D14)</f>
        <v>0</v>
      </c>
      <c r="E9" s="20">
        <f t="shared" si="1"/>
        <v>3113186849</v>
      </c>
      <c r="F9" s="21">
        <f t="shared" si="1"/>
        <v>4082767003</v>
      </c>
      <c r="G9" s="21">
        <f t="shared" si="1"/>
        <v>109219263</v>
      </c>
      <c r="H9" s="21">
        <f t="shared" si="1"/>
        <v>144635232</v>
      </c>
      <c r="I9" s="21">
        <f t="shared" si="1"/>
        <v>169556213</v>
      </c>
      <c r="J9" s="21">
        <f t="shared" si="1"/>
        <v>423410708</v>
      </c>
      <c r="K9" s="21">
        <f t="shared" si="1"/>
        <v>257946879</v>
      </c>
      <c r="L9" s="21">
        <f t="shared" si="1"/>
        <v>194952546</v>
      </c>
      <c r="M9" s="21">
        <f t="shared" si="1"/>
        <v>205390905</v>
      </c>
      <c r="N9" s="21">
        <f t="shared" si="1"/>
        <v>658290330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1081701038</v>
      </c>
      <c r="X9" s="21">
        <f t="shared" si="1"/>
        <v>1158001555</v>
      </c>
      <c r="Y9" s="21">
        <f t="shared" si="1"/>
        <v>-76300517</v>
      </c>
      <c r="Z9" s="4">
        <f>+IF(X9&lt;&gt;0,+(Y9/X9)*100,0)</f>
        <v>-6.588982257454741</v>
      </c>
      <c r="AA9" s="19">
        <f>SUM(AA10:AA14)</f>
        <v>4082767003</v>
      </c>
    </row>
    <row r="10" spans="1:27" ht="13.5">
      <c r="A10" s="5" t="s">
        <v>37</v>
      </c>
      <c r="B10" s="3"/>
      <c r="C10" s="22">
        <v>73890754</v>
      </c>
      <c r="D10" s="22"/>
      <c r="E10" s="23">
        <v>135471179</v>
      </c>
      <c r="F10" s="24">
        <v>119781067</v>
      </c>
      <c r="G10" s="24">
        <v>4677364</v>
      </c>
      <c r="H10" s="24">
        <v>4705018</v>
      </c>
      <c r="I10" s="24">
        <v>8345791</v>
      </c>
      <c r="J10" s="24">
        <v>17728173</v>
      </c>
      <c r="K10" s="24">
        <v>10285633</v>
      </c>
      <c r="L10" s="24">
        <v>6585373</v>
      </c>
      <c r="M10" s="24">
        <v>12355780</v>
      </c>
      <c r="N10" s="24">
        <v>29226786</v>
      </c>
      <c r="O10" s="24"/>
      <c r="P10" s="24"/>
      <c r="Q10" s="24"/>
      <c r="R10" s="24"/>
      <c r="S10" s="24"/>
      <c r="T10" s="24"/>
      <c r="U10" s="24"/>
      <c r="V10" s="24"/>
      <c r="W10" s="24">
        <v>46954959</v>
      </c>
      <c r="X10" s="24">
        <v>65116758</v>
      </c>
      <c r="Y10" s="24">
        <v>-18161799</v>
      </c>
      <c r="Z10" s="6">
        <v>-27.89</v>
      </c>
      <c r="AA10" s="22">
        <v>119781067</v>
      </c>
    </row>
    <row r="11" spans="1:27" ht="13.5">
      <c r="A11" s="5" t="s">
        <v>38</v>
      </c>
      <c r="B11" s="3"/>
      <c r="C11" s="22">
        <v>149451641</v>
      </c>
      <c r="D11" s="22"/>
      <c r="E11" s="23">
        <v>123551558</v>
      </c>
      <c r="F11" s="24">
        <v>131757838</v>
      </c>
      <c r="G11" s="24">
        <v>425395</v>
      </c>
      <c r="H11" s="24">
        <v>5663196</v>
      </c>
      <c r="I11" s="24">
        <v>15491193</v>
      </c>
      <c r="J11" s="24">
        <v>21579784</v>
      </c>
      <c r="K11" s="24">
        <v>13310719</v>
      </c>
      <c r="L11" s="24">
        <v>6895196</v>
      </c>
      <c r="M11" s="24">
        <v>11490151</v>
      </c>
      <c r="N11" s="24">
        <v>31696066</v>
      </c>
      <c r="O11" s="24"/>
      <c r="P11" s="24"/>
      <c r="Q11" s="24"/>
      <c r="R11" s="24"/>
      <c r="S11" s="24"/>
      <c r="T11" s="24"/>
      <c r="U11" s="24"/>
      <c r="V11" s="24"/>
      <c r="W11" s="24">
        <v>53275850</v>
      </c>
      <c r="X11" s="24">
        <v>40556402</v>
      </c>
      <c r="Y11" s="24">
        <v>12719448</v>
      </c>
      <c r="Z11" s="6">
        <v>31.36</v>
      </c>
      <c r="AA11" s="22">
        <v>131757838</v>
      </c>
    </row>
    <row r="12" spans="1:27" ht="13.5">
      <c r="A12" s="5" t="s">
        <v>39</v>
      </c>
      <c r="B12" s="3"/>
      <c r="C12" s="22">
        <v>850563776</v>
      </c>
      <c r="D12" s="22"/>
      <c r="E12" s="23">
        <v>265074358</v>
      </c>
      <c r="F12" s="24">
        <v>1030173628</v>
      </c>
      <c r="G12" s="24">
        <v>35851237</v>
      </c>
      <c r="H12" s="24">
        <v>14220238</v>
      </c>
      <c r="I12" s="24">
        <v>28371018</v>
      </c>
      <c r="J12" s="24">
        <v>78442493</v>
      </c>
      <c r="K12" s="24">
        <v>27027914</v>
      </c>
      <c r="L12" s="24">
        <v>40579800</v>
      </c>
      <c r="M12" s="24">
        <v>27868945</v>
      </c>
      <c r="N12" s="24">
        <v>95476659</v>
      </c>
      <c r="O12" s="24"/>
      <c r="P12" s="24"/>
      <c r="Q12" s="24"/>
      <c r="R12" s="24"/>
      <c r="S12" s="24"/>
      <c r="T12" s="24"/>
      <c r="U12" s="24"/>
      <c r="V12" s="24"/>
      <c r="W12" s="24">
        <v>173919152</v>
      </c>
      <c r="X12" s="24">
        <v>133558237</v>
      </c>
      <c r="Y12" s="24">
        <v>40360915</v>
      </c>
      <c r="Z12" s="6">
        <v>30.22</v>
      </c>
      <c r="AA12" s="22">
        <v>1030173628</v>
      </c>
    </row>
    <row r="13" spans="1:27" ht="13.5">
      <c r="A13" s="5" t="s">
        <v>40</v>
      </c>
      <c r="B13" s="3"/>
      <c r="C13" s="22">
        <v>1130540214</v>
      </c>
      <c r="D13" s="22"/>
      <c r="E13" s="23">
        <v>2099018133</v>
      </c>
      <c r="F13" s="24">
        <v>2307268452</v>
      </c>
      <c r="G13" s="24">
        <v>33648640</v>
      </c>
      <c r="H13" s="24">
        <v>77177052</v>
      </c>
      <c r="I13" s="24">
        <v>100059056</v>
      </c>
      <c r="J13" s="24">
        <v>210884748</v>
      </c>
      <c r="K13" s="24">
        <v>159413348</v>
      </c>
      <c r="L13" s="24">
        <v>112161259</v>
      </c>
      <c r="M13" s="24">
        <v>138582432</v>
      </c>
      <c r="N13" s="24">
        <v>410157039</v>
      </c>
      <c r="O13" s="24"/>
      <c r="P13" s="24"/>
      <c r="Q13" s="24"/>
      <c r="R13" s="24"/>
      <c r="S13" s="24"/>
      <c r="T13" s="24"/>
      <c r="U13" s="24"/>
      <c r="V13" s="24"/>
      <c r="W13" s="24">
        <v>621041787</v>
      </c>
      <c r="X13" s="24">
        <v>677825837</v>
      </c>
      <c r="Y13" s="24">
        <v>-56784050</v>
      </c>
      <c r="Z13" s="6">
        <v>-8.38</v>
      </c>
      <c r="AA13" s="22">
        <v>2307268452</v>
      </c>
    </row>
    <row r="14" spans="1:27" ht="13.5">
      <c r="A14" s="5" t="s">
        <v>41</v>
      </c>
      <c r="B14" s="3"/>
      <c r="C14" s="25">
        <v>427777966</v>
      </c>
      <c r="D14" s="25"/>
      <c r="E14" s="26">
        <v>490071621</v>
      </c>
      <c r="F14" s="27">
        <v>493786018</v>
      </c>
      <c r="G14" s="27">
        <v>34616627</v>
      </c>
      <c r="H14" s="27">
        <v>42869728</v>
      </c>
      <c r="I14" s="27">
        <v>17289155</v>
      </c>
      <c r="J14" s="27">
        <v>94775510</v>
      </c>
      <c r="K14" s="27">
        <v>47909265</v>
      </c>
      <c r="L14" s="27">
        <v>28730918</v>
      </c>
      <c r="M14" s="27">
        <v>15093597</v>
      </c>
      <c r="N14" s="27">
        <v>91733780</v>
      </c>
      <c r="O14" s="27"/>
      <c r="P14" s="27"/>
      <c r="Q14" s="27"/>
      <c r="R14" s="27"/>
      <c r="S14" s="27"/>
      <c r="T14" s="27"/>
      <c r="U14" s="27"/>
      <c r="V14" s="27"/>
      <c r="W14" s="27">
        <v>186509290</v>
      </c>
      <c r="X14" s="27">
        <v>240944321</v>
      </c>
      <c r="Y14" s="27">
        <v>-54435031</v>
      </c>
      <c r="Z14" s="7">
        <v>-22.59</v>
      </c>
      <c r="AA14" s="25">
        <v>493786018</v>
      </c>
    </row>
    <row r="15" spans="1:27" ht="13.5">
      <c r="A15" s="2" t="s">
        <v>42</v>
      </c>
      <c r="B15" s="8"/>
      <c r="C15" s="19">
        <f aca="true" t="shared" si="2" ref="C15:Y15">SUM(C16:C18)</f>
        <v>1789924841</v>
      </c>
      <c r="D15" s="19">
        <f>SUM(D16:D18)</f>
        <v>0</v>
      </c>
      <c r="E15" s="20">
        <f t="shared" si="2"/>
        <v>2284042304</v>
      </c>
      <c r="F15" s="21">
        <f t="shared" si="2"/>
        <v>2279618651</v>
      </c>
      <c r="G15" s="21">
        <f t="shared" si="2"/>
        <v>45282265</v>
      </c>
      <c r="H15" s="21">
        <f t="shared" si="2"/>
        <v>122710693</v>
      </c>
      <c r="I15" s="21">
        <f t="shared" si="2"/>
        <v>130384316</v>
      </c>
      <c r="J15" s="21">
        <f t="shared" si="2"/>
        <v>298377274</v>
      </c>
      <c r="K15" s="21">
        <f t="shared" si="2"/>
        <v>147418253</v>
      </c>
      <c r="L15" s="21">
        <f t="shared" si="2"/>
        <v>193703503</v>
      </c>
      <c r="M15" s="21">
        <f t="shared" si="2"/>
        <v>192716482</v>
      </c>
      <c r="N15" s="21">
        <f t="shared" si="2"/>
        <v>533838238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832215512</v>
      </c>
      <c r="X15" s="21">
        <f t="shared" si="2"/>
        <v>983177381</v>
      </c>
      <c r="Y15" s="21">
        <f t="shared" si="2"/>
        <v>-150961869</v>
      </c>
      <c r="Z15" s="4">
        <f>+IF(X15&lt;&gt;0,+(Y15/X15)*100,0)</f>
        <v>-15.354489628967574</v>
      </c>
      <c r="AA15" s="19">
        <f>SUM(AA16:AA18)</f>
        <v>2279618651</v>
      </c>
    </row>
    <row r="16" spans="1:27" ht="13.5">
      <c r="A16" s="5" t="s">
        <v>43</v>
      </c>
      <c r="B16" s="3"/>
      <c r="C16" s="22">
        <v>211991576</v>
      </c>
      <c r="D16" s="22"/>
      <c r="E16" s="23">
        <v>283953816</v>
      </c>
      <c r="F16" s="24">
        <v>231335600</v>
      </c>
      <c r="G16" s="24">
        <v>19802632</v>
      </c>
      <c r="H16" s="24">
        <v>18588516</v>
      </c>
      <c r="I16" s="24">
        <v>17028335</v>
      </c>
      <c r="J16" s="24">
        <v>55419483</v>
      </c>
      <c r="K16" s="24">
        <v>18558432</v>
      </c>
      <c r="L16" s="24">
        <v>20510702</v>
      </c>
      <c r="M16" s="24">
        <v>23168647</v>
      </c>
      <c r="N16" s="24">
        <v>62237781</v>
      </c>
      <c r="O16" s="24"/>
      <c r="P16" s="24"/>
      <c r="Q16" s="24"/>
      <c r="R16" s="24"/>
      <c r="S16" s="24"/>
      <c r="T16" s="24"/>
      <c r="U16" s="24"/>
      <c r="V16" s="24"/>
      <c r="W16" s="24">
        <v>117657264</v>
      </c>
      <c r="X16" s="24">
        <v>169048680</v>
      </c>
      <c r="Y16" s="24">
        <v>-51391416</v>
      </c>
      <c r="Z16" s="6">
        <v>-30.4</v>
      </c>
      <c r="AA16" s="22">
        <v>231335600</v>
      </c>
    </row>
    <row r="17" spans="1:27" ht="13.5">
      <c r="A17" s="5" t="s">
        <v>44</v>
      </c>
      <c r="B17" s="3"/>
      <c r="C17" s="22">
        <v>1551035153</v>
      </c>
      <c r="D17" s="22"/>
      <c r="E17" s="23">
        <v>1954592127</v>
      </c>
      <c r="F17" s="24">
        <v>2009646970</v>
      </c>
      <c r="G17" s="24">
        <v>23575106</v>
      </c>
      <c r="H17" s="24">
        <v>103079340</v>
      </c>
      <c r="I17" s="24">
        <v>108448892</v>
      </c>
      <c r="J17" s="24">
        <v>235103338</v>
      </c>
      <c r="K17" s="24">
        <v>123893998</v>
      </c>
      <c r="L17" s="24">
        <v>169659403</v>
      </c>
      <c r="M17" s="24">
        <v>167980388</v>
      </c>
      <c r="N17" s="24">
        <v>461533789</v>
      </c>
      <c r="O17" s="24"/>
      <c r="P17" s="24"/>
      <c r="Q17" s="24"/>
      <c r="R17" s="24"/>
      <c r="S17" s="24"/>
      <c r="T17" s="24"/>
      <c r="U17" s="24"/>
      <c r="V17" s="24"/>
      <c r="W17" s="24">
        <v>696637127</v>
      </c>
      <c r="X17" s="24">
        <v>794754699</v>
      </c>
      <c r="Y17" s="24">
        <v>-98117572</v>
      </c>
      <c r="Z17" s="6">
        <v>-12.35</v>
      </c>
      <c r="AA17" s="22">
        <v>2009646970</v>
      </c>
    </row>
    <row r="18" spans="1:27" ht="13.5">
      <c r="A18" s="5" t="s">
        <v>45</v>
      </c>
      <c r="B18" s="3"/>
      <c r="C18" s="22">
        <v>26898112</v>
      </c>
      <c r="D18" s="22"/>
      <c r="E18" s="23">
        <v>45496361</v>
      </c>
      <c r="F18" s="24">
        <v>38636081</v>
      </c>
      <c r="G18" s="24">
        <v>1904527</v>
      </c>
      <c r="H18" s="24">
        <v>1042837</v>
      </c>
      <c r="I18" s="24">
        <v>4907089</v>
      </c>
      <c r="J18" s="24">
        <v>7854453</v>
      </c>
      <c r="K18" s="24">
        <v>4965823</v>
      </c>
      <c r="L18" s="24">
        <v>3533398</v>
      </c>
      <c r="M18" s="24">
        <v>1567447</v>
      </c>
      <c r="N18" s="24">
        <v>10066668</v>
      </c>
      <c r="O18" s="24"/>
      <c r="P18" s="24"/>
      <c r="Q18" s="24"/>
      <c r="R18" s="24"/>
      <c r="S18" s="24"/>
      <c r="T18" s="24"/>
      <c r="U18" s="24"/>
      <c r="V18" s="24"/>
      <c r="W18" s="24">
        <v>17921121</v>
      </c>
      <c r="X18" s="24">
        <v>19374002</v>
      </c>
      <c r="Y18" s="24">
        <v>-1452881</v>
      </c>
      <c r="Z18" s="6">
        <v>-7.5</v>
      </c>
      <c r="AA18" s="22">
        <v>38636081</v>
      </c>
    </row>
    <row r="19" spans="1:27" ht="13.5">
      <c r="A19" s="2" t="s">
        <v>46</v>
      </c>
      <c r="B19" s="8"/>
      <c r="C19" s="19">
        <f aca="true" t="shared" si="3" ref="C19:Y19">SUM(C20:C23)</f>
        <v>14327962001</v>
      </c>
      <c r="D19" s="19">
        <f>SUM(D20:D23)</f>
        <v>0</v>
      </c>
      <c r="E19" s="20">
        <f t="shared" si="3"/>
        <v>15761553886</v>
      </c>
      <c r="F19" s="21">
        <f t="shared" si="3"/>
        <v>15808203296</v>
      </c>
      <c r="G19" s="21">
        <f t="shared" si="3"/>
        <v>1204318787</v>
      </c>
      <c r="H19" s="21">
        <f t="shared" si="3"/>
        <v>1288455643</v>
      </c>
      <c r="I19" s="21">
        <f t="shared" si="3"/>
        <v>1288127969</v>
      </c>
      <c r="J19" s="21">
        <f t="shared" si="3"/>
        <v>3780902399</v>
      </c>
      <c r="K19" s="21">
        <f t="shared" si="3"/>
        <v>1264465309</v>
      </c>
      <c r="L19" s="21">
        <f t="shared" si="3"/>
        <v>1299873456</v>
      </c>
      <c r="M19" s="21">
        <f t="shared" si="3"/>
        <v>1276949810</v>
      </c>
      <c r="N19" s="21">
        <f t="shared" si="3"/>
        <v>3841288575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7622190974</v>
      </c>
      <c r="X19" s="21">
        <f t="shared" si="3"/>
        <v>7702790393</v>
      </c>
      <c r="Y19" s="21">
        <f t="shared" si="3"/>
        <v>-80599419</v>
      </c>
      <c r="Z19" s="4">
        <f>+IF(X19&lt;&gt;0,+(Y19/X19)*100,0)</f>
        <v>-1.0463665098980968</v>
      </c>
      <c r="AA19" s="19">
        <f>SUM(AA20:AA23)</f>
        <v>15808203296</v>
      </c>
    </row>
    <row r="20" spans="1:27" ht="13.5">
      <c r="A20" s="5" t="s">
        <v>47</v>
      </c>
      <c r="B20" s="3"/>
      <c r="C20" s="22">
        <v>9626606901</v>
      </c>
      <c r="D20" s="22"/>
      <c r="E20" s="23">
        <v>10374795291</v>
      </c>
      <c r="F20" s="24">
        <v>10452912082</v>
      </c>
      <c r="G20" s="24">
        <v>881454440</v>
      </c>
      <c r="H20" s="24">
        <v>926175704</v>
      </c>
      <c r="I20" s="24">
        <v>909030982</v>
      </c>
      <c r="J20" s="24">
        <v>2716661126</v>
      </c>
      <c r="K20" s="24">
        <v>865255883</v>
      </c>
      <c r="L20" s="24">
        <v>851147359</v>
      </c>
      <c r="M20" s="24">
        <v>792112595</v>
      </c>
      <c r="N20" s="24">
        <v>2508515837</v>
      </c>
      <c r="O20" s="24"/>
      <c r="P20" s="24"/>
      <c r="Q20" s="24"/>
      <c r="R20" s="24"/>
      <c r="S20" s="24"/>
      <c r="T20" s="24"/>
      <c r="U20" s="24"/>
      <c r="V20" s="24"/>
      <c r="W20" s="24">
        <v>5225176963</v>
      </c>
      <c r="X20" s="24">
        <v>5092895703</v>
      </c>
      <c r="Y20" s="24">
        <v>132281260</v>
      </c>
      <c r="Z20" s="6">
        <v>2.6</v>
      </c>
      <c r="AA20" s="22">
        <v>10452912082</v>
      </c>
    </row>
    <row r="21" spans="1:27" ht="13.5">
      <c r="A21" s="5" t="s">
        <v>48</v>
      </c>
      <c r="B21" s="3"/>
      <c r="C21" s="22">
        <v>2332376054</v>
      </c>
      <c r="D21" s="22"/>
      <c r="E21" s="23">
        <v>2688261271</v>
      </c>
      <c r="F21" s="24">
        <v>2664604274</v>
      </c>
      <c r="G21" s="24">
        <v>155279317</v>
      </c>
      <c r="H21" s="24">
        <v>164859713</v>
      </c>
      <c r="I21" s="24">
        <v>178669612</v>
      </c>
      <c r="J21" s="24">
        <v>498808642</v>
      </c>
      <c r="K21" s="24">
        <v>194972643</v>
      </c>
      <c r="L21" s="24">
        <v>215984548</v>
      </c>
      <c r="M21" s="24">
        <v>252557435</v>
      </c>
      <c r="N21" s="24">
        <v>663514626</v>
      </c>
      <c r="O21" s="24"/>
      <c r="P21" s="24"/>
      <c r="Q21" s="24"/>
      <c r="R21" s="24"/>
      <c r="S21" s="24"/>
      <c r="T21" s="24"/>
      <c r="U21" s="24"/>
      <c r="V21" s="24"/>
      <c r="W21" s="24">
        <v>1162323268</v>
      </c>
      <c r="X21" s="24">
        <v>1327310730</v>
      </c>
      <c r="Y21" s="24">
        <v>-164987462</v>
      </c>
      <c r="Z21" s="6">
        <v>-12.43</v>
      </c>
      <c r="AA21" s="22">
        <v>2664604274</v>
      </c>
    </row>
    <row r="22" spans="1:27" ht="13.5">
      <c r="A22" s="5" t="s">
        <v>49</v>
      </c>
      <c r="B22" s="3"/>
      <c r="C22" s="25">
        <v>1375489222</v>
      </c>
      <c r="D22" s="25"/>
      <c r="E22" s="26">
        <v>1640953902</v>
      </c>
      <c r="F22" s="27">
        <v>1633143518</v>
      </c>
      <c r="G22" s="27">
        <v>84631621</v>
      </c>
      <c r="H22" s="27">
        <v>105194654</v>
      </c>
      <c r="I22" s="27">
        <v>104436571</v>
      </c>
      <c r="J22" s="27">
        <v>294262846</v>
      </c>
      <c r="K22" s="27">
        <v>113756778</v>
      </c>
      <c r="L22" s="27">
        <v>133573269</v>
      </c>
      <c r="M22" s="27">
        <v>151616171</v>
      </c>
      <c r="N22" s="27">
        <v>398946218</v>
      </c>
      <c r="O22" s="27"/>
      <c r="P22" s="27"/>
      <c r="Q22" s="27"/>
      <c r="R22" s="27"/>
      <c r="S22" s="27"/>
      <c r="T22" s="27"/>
      <c r="U22" s="27"/>
      <c r="V22" s="27"/>
      <c r="W22" s="27">
        <v>693209064</v>
      </c>
      <c r="X22" s="27">
        <v>728812248</v>
      </c>
      <c r="Y22" s="27">
        <v>-35603184</v>
      </c>
      <c r="Z22" s="7">
        <v>-4.89</v>
      </c>
      <c r="AA22" s="25">
        <v>1633143518</v>
      </c>
    </row>
    <row r="23" spans="1:27" ht="13.5">
      <c r="A23" s="5" t="s">
        <v>50</v>
      </c>
      <c r="B23" s="3"/>
      <c r="C23" s="22">
        <v>993489824</v>
      </c>
      <c r="D23" s="22"/>
      <c r="E23" s="23">
        <v>1057543422</v>
      </c>
      <c r="F23" s="24">
        <v>1057543422</v>
      </c>
      <c r="G23" s="24">
        <v>82953409</v>
      </c>
      <c r="H23" s="24">
        <v>92225572</v>
      </c>
      <c r="I23" s="24">
        <v>95990804</v>
      </c>
      <c r="J23" s="24">
        <v>271169785</v>
      </c>
      <c r="K23" s="24">
        <v>90480005</v>
      </c>
      <c r="L23" s="24">
        <v>99168280</v>
      </c>
      <c r="M23" s="24">
        <v>80663609</v>
      </c>
      <c r="N23" s="24">
        <v>270311894</v>
      </c>
      <c r="O23" s="24"/>
      <c r="P23" s="24"/>
      <c r="Q23" s="24"/>
      <c r="R23" s="24"/>
      <c r="S23" s="24"/>
      <c r="T23" s="24"/>
      <c r="U23" s="24"/>
      <c r="V23" s="24"/>
      <c r="W23" s="24">
        <v>541481679</v>
      </c>
      <c r="X23" s="24">
        <v>553771712</v>
      </c>
      <c r="Y23" s="24">
        <v>-12290033</v>
      </c>
      <c r="Z23" s="6">
        <v>-2.22</v>
      </c>
      <c r="AA23" s="22">
        <v>1057543422</v>
      </c>
    </row>
    <row r="24" spans="1:27" ht="13.5">
      <c r="A24" s="2" t="s">
        <v>51</v>
      </c>
      <c r="B24" s="8" t="s">
        <v>52</v>
      </c>
      <c r="C24" s="19">
        <v>1029597</v>
      </c>
      <c r="D24" s="19"/>
      <c r="E24" s="20">
        <v>3257722</v>
      </c>
      <c r="F24" s="21">
        <v>3257722</v>
      </c>
      <c r="G24" s="21">
        <v>153</v>
      </c>
      <c r="H24" s="21">
        <v>1025</v>
      </c>
      <c r="I24" s="21">
        <v>856</v>
      </c>
      <c r="J24" s="21">
        <v>2034</v>
      </c>
      <c r="K24" s="21">
        <v>120933</v>
      </c>
      <c r="L24" s="21">
        <v>281</v>
      </c>
      <c r="M24" s="21">
        <v>32</v>
      </c>
      <c r="N24" s="21">
        <v>121246</v>
      </c>
      <c r="O24" s="21"/>
      <c r="P24" s="21"/>
      <c r="Q24" s="21"/>
      <c r="R24" s="21"/>
      <c r="S24" s="21"/>
      <c r="T24" s="21"/>
      <c r="U24" s="21"/>
      <c r="V24" s="21"/>
      <c r="W24" s="21">
        <v>123280</v>
      </c>
      <c r="X24" s="21">
        <v>2823860</v>
      </c>
      <c r="Y24" s="21">
        <v>-2700580</v>
      </c>
      <c r="Z24" s="4">
        <v>-95.63</v>
      </c>
      <c r="AA24" s="19">
        <v>3257722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28124488400</v>
      </c>
      <c r="D25" s="40">
        <f>+D5+D9+D15+D19+D24</f>
        <v>0</v>
      </c>
      <c r="E25" s="41">
        <f t="shared" si="4"/>
        <v>31253837847</v>
      </c>
      <c r="F25" s="42">
        <f t="shared" si="4"/>
        <v>32275572490</v>
      </c>
      <c r="G25" s="42">
        <f t="shared" si="4"/>
        <v>2414951260</v>
      </c>
      <c r="H25" s="42">
        <f t="shared" si="4"/>
        <v>2881402252</v>
      </c>
      <c r="I25" s="42">
        <f t="shared" si="4"/>
        <v>2133281684</v>
      </c>
      <c r="J25" s="42">
        <f t="shared" si="4"/>
        <v>7429635196</v>
      </c>
      <c r="K25" s="42">
        <f t="shared" si="4"/>
        <v>2218294499</v>
      </c>
      <c r="L25" s="42">
        <f t="shared" si="4"/>
        <v>2296183203</v>
      </c>
      <c r="M25" s="42">
        <f t="shared" si="4"/>
        <v>3461658530</v>
      </c>
      <c r="N25" s="42">
        <f t="shared" si="4"/>
        <v>7976136232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15405771428</v>
      </c>
      <c r="X25" s="42">
        <f t="shared" si="4"/>
        <v>15248529406</v>
      </c>
      <c r="Y25" s="42">
        <f t="shared" si="4"/>
        <v>157242022</v>
      </c>
      <c r="Z25" s="43">
        <f>+IF(X25&lt;&gt;0,+(Y25/X25)*100,0)</f>
        <v>1.031194666799333</v>
      </c>
      <c r="AA25" s="40">
        <f>+AA5+AA9+AA15+AA19+AA24</f>
        <v>32275572490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5936977445</v>
      </c>
      <c r="D28" s="19">
        <f>SUM(D29:D31)</f>
        <v>0</v>
      </c>
      <c r="E28" s="20">
        <f t="shared" si="5"/>
        <v>5261995057</v>
      </c>
      <c r="F28" s="21">
        <f t="shared" si="5"/>
        <v>5286702378</v>
      </c>
      <c r="G28" s="21">
        <f t="shared" si="5"/>
        <v>380887397</v>
      </c>
      <c r="H28" s="21">
        <f t="shared" si="5"/>
        <v>423725725</v>
      </c>
      <c r="I28" s="21">
        <f t="shared" si="5"/>
        <v>379005092</v>
      </c>
      <c r="J28" s="21">
        <f t="shared" si="5"/>
        <v>1183618214</v>
      </c>
      <c r="K28" s="21">
        <f t="shared" si="5"/>
        <v>399545882</v>
      </c>
      <c r="L28" s="21">
        <f t="shared" si="5"/>
        <v>441320285</v>
      </c>
      <c r="M28" s="21">
        <f t="shared" si="5"/>
        <v>406827073</v>
      </c>
      <c r="N28" s="21">
        <f t="shared" si="5"/>
        <v>1247693240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2431311454</v>
      </c>
      <c r="X28" s="21">
        <f t="shared" si="5"/>
        <v>2659628225</v>
      </c>
      <c r="Y28" s="21">
        <f t="shared" si="5"/>
        <v>-228316771</v>
      </c>
      <c r="Z28" s="4">
        <f>+IF(X28&lt;&gt;0,+(Y28/X28)*100,0)</f>
        <v>-8.584537073785944</v>
      </c>
      <c r="AA28" s="19">
        <f>SUM(AA29:AA31)</f>
        <v>5286702378</v>
      </c>
    </row>
    <row r="29" spans="1:27" ht="13.5">
      <c r="A29" s="5" t="s">
        <v>33</v>
      </c>
      <c r="B29" s="3"/>
      <c r="C29" s="22">
        <v>307105106</v>
      </c>
      <c r="D29" s="22"/>
      <c r="E29" s="23">
        <v>352475544</v>
      </c>
      <c r="F29" s="24">
        <v>356595941</v>
      </c>
      <c r="G29" s="24">
        <v>33860356</v>
      </c>
      <c r="H29" s="24">
        <v>26414673</v>
      </c>
      <c r="I29" s="24">
        <v>25217152</v>
      </c>
      <c r="J29" s="24">
        <v>85492181</v>
      </c>
      <c r="K29" s="24">
        <v>23682739</v>
      </c>
      <c r="L29" s="24">
        <v>28889092</v>
      </c>
      <c r="M29" s="24">
        <v>64565976</v>
      </c>
      <c r="N29" s="24">
        <v>117137807</v>
      </c>
      <c r="O29" s="24"/>
      <c r="P29" s="24"/>
      <c r="Q29" s="24"/>
      <c r="R29" s="24"/>
      <c r="S29" s="24"/>
      <c r="T29" s="24"/>
      <c r="U29" s="24"/>
      <c r="V29" s="24"/>
      <c r="W29" s="24">
        <v>202629988</v>
      </c>
      <c r="X29" s="24">
        <v>182738454</v>
      </c>
      <c r="Y29" s="24">
        <v>19891534</v>
      </c>
      <c r="Z29" s="6">
        <v>10.89</v>
      </c>
      <c r="AA29" s="22">
        <v>356595941</v>
      </c>
    </row>
    <row r="30" spans="1:27" ht="13.5">
      <c r="A30" s="5" t="s">
        <v>34</v>
      </c>
      <c r="B30" s="3"/>
      <c r="C30" s="25">
        <v>3508741633</v>
      </c>
      <c r="D30" s="25"/>
      <c r="E30" s="26">
        <v>2497064854</v>
      </c>
      <c r="F30" s="27">
        <v>2498016470</v>
      </c>
      <c r="G30" s="27">
        <v>168944091</v>
      </c>
      <c r="H30" s="27">
        <v>191796499</v>
      </c>
      <c r="I30" s="27">
        <v>186129223</v>
      </c>
      <c r="J30" s="27">
        <v>546869813</v>
      </c>
      <c r="K30" s="27">
        <v>196002425</v>
      </c>
      <c r="L30" s="27">
        <v>199259458</v>
      </c>
      <c r="M30" s="27">
        <v>199349393</v>
      </c>
      <c r="N30" s="27">
        <v>594611276</v>
      </c>
      <c r="O30" s="27"/>
      <c r="P30" s="27"/>
      <c r="Q30" s="27"/>
      <c r="R30" s="27"/>
      <c r="S30" s="27"/>
      <c r="T30" s="27"/>
      <c r="U30" s="27"/>
      <c r="V30" s="27"/>
      <c r="W30" s="27">
        <v>1141481089</v>
      </c>
      <c r="X30" s="27">
        <v>1247407623</v>
      </c>
      <c r="Y30" s="27">
        <v>-105926534</v>
      </c>
      <c r="Z30" s="7">
        <v>-8.49</v>
      </c>
      <c r="AA30" s="25">
        <v>2498016470</v>
      </c>
    </row>
    <row r="31" spans="1:27" ht="13.5">
      <c r="A31" s="5" t="s">
        <v>35</v>
      </c>
      <c r="B31" s="3"/>
      <c r="C31" s="22">
        <v>2121130706</v>
      </c>
      <c r="D31" s="22"/>
      <c r="E31" s="23">
        <v>2412454659</v>
      </c>
      <c r="F31" s="24">
        <v>2432089967</v>
      </c>
      <c r="G31" s="24">
        <v>178082950</v>
      </c>
      <c r="H31" s="24">
        <v>205514553</v>
      </c>
      <c r="I31" s="24">
        <v>167658717</v>
      </c>
      <c r="J31" s="24">
        <v>551256220</v>
      </c>
      <c r="K31" s="24">
        <v>179860718</v>
      </c>
      <c r="L31" s="24">
        <v>213171735</v>
      </c>
      <c r="M31" s="24">
        <v>142911704</v>
      </c>
      <c r="N31" s="24">
        <v>535944157</v>
      </c>
      <c r="O31" s="24"/>
      <c r="P31" s="24"/>
      <c r="Q31" s="24"/>
      <c r="R31" s="24"/>
      <c r="S31" s="24"/>
      <c r="T31" s="24"/>
      <c r="U31" s="24"/>
      <c r="V31" s="24"/>
      <c r="W31" s="24">
        <v>1087200377</v>
      </c>
      <c r="X31" s="24">
        <v>1229482148</v>
      </c>
      <c r="Y31" s="24">
        <v>-142281771</v>
      </c>
      <c r="Z31" s="6">
        <v>-11.57</v>
      </c>
      <c r="AA31" s="22">
        <v>2432089967</v>
      </c>
    </row>
    <row r="32" spans="1:27" ht="13.5">
      <c r="A32" s="2" t="s">
        <v>36</v>
      </c>
      <c r="B32" s="3"/>
      <c r="C32" s="19">
        <f aca="true" t="shared" si="6" ref="C32:Y32">SUM(C33:C37)</f>
        <v>5346721085</v>
      </c>
      <c r="D32" s="19">
        <f>SUM(D33:D37)</f>
        <v>0</v>
      </c>
      <c r="E32" s="20">
        <f t="shared" si="6"/>
        <v>6131303019</v>
      </c>
      <c r="F32" s="21">
        <f t="shared" si="6"/>
        <v>6877675784</v>
      </c>
      <c r="G32" s="21">
        <f t="shared" si="6"/>
        <v>293813297</v>
      </c>
      <c r="H32" s="21">
        <f t="shared" si="6"/>
        <v>413051340</v>
      </c>
      <c r="I32" s="21">
        <f t="shared" si="6"/>
        <v>411801678</v>
      </c>
      <c r="J32" s="21">
        <f t="shared" si="6"/>
        <v>1118666315</v>
      </c>
      <c r="K32" s="21">
        <f t="shared" si="6"/>
        <v>441777817</v>
      </c>
      <c r="L32" s="21">
        <f t="shared" si="6"/>
        <v>530932808</v>
      </c>
      <c r="M32" s="21">
        <f t="shared" si="6"/>
        <v>423202296</v>
      </c>
      <c r="N32" s="21">
        <f t="shared" si="6"/>
        <v>1395912921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2514579236</v>
      </c>
      <c r="X32" s="21">
        <f t="shared" si="6"/>
        <v>2713979548</v>
      </c>
      <c r="Y32" s="21">
        <f t="shared" si="6"/>
        <v>-199400312</v>
      </c>
      <c r="Z32" s="4">
        <f>+IF(X32&lt;&gt;0,+(Y32/X32)*100,0)</f>
        <v>-7.347156029489725</v>
      </c>
      <c r="AA32" s="19">
        <f>SUM(AA33:AA37)</f>
        <v>6877675784</v>
      </c>
    </row>
    <row r="33" spans="1:27" ht="13.5">
      <c r="A33" s="5" t="s">
        <v>37</v>
      </c>
      <c r="B33" s="3"/>
      <c r="C33" s="22">
        <v>512790695</v>
      </c>
      <c r="D33" s="22"/>
      <c r="E33" s="23">
        <v>586795208</v>
      </c>
      <c r="F33" s="24">
        <v>587783201</v>
      </c>
      <c r="G33" s="24">
        <v>33085752</v>
      </c>
      <c r="H33" s="24">
        <v>45074954</v>
      </c>
      <c r="I33" s="24">
        <v>45865845</v>
      </c>
      <c r="J33" s="24">
        <v>124026551</v>
      </c>
      <c r="K33" s="24">
        <v>45473923</v>
      </c>
      <c r="L33" s="24">
        <v>63548530</v>
      </c>
      <c r="M33" s="24">
        <v>36146230</v>
      </c>
      <c r="N33" s="24">
        <v>145168683</v>
      </c>
      <c r="O33" s="24"/>
      <c r="P33" s="24"/>
      <c r="Q33" s="24"/>
      <c r="R33" s="24"/>
      <c r="S33" s="24"/>
      <c r="T33" s="24"/>
      <c r="U33" s="24"/>
      <c r="V33" s="24"/>
      <c r="W33" s="24">
        <v>269195234</v>
      </c>
      <c r="X33" s="24">
        <v>309199647</v>
      </c>
      <c r="Y33" s="24">
        <v>-40004413</v>
      </c>
      <c r="Z33" s="6">
        <v>-12.94</v>
      </c>
      <c r="AA33" s="22">
        <v>587783201</v>
      </c>
    </row>
    <row r="34" spans="1:27" ht="13.5">
      <c r="A34" s="5" t="s">
        <v>38</v>
      </c>
      <c r="B34" s="3"/>
      <c r="C34" s="22">
        <v>1263724248</v>
      </c>
      <c r="D34" s="22"/>
      <c r="E34" s="23">
        <v>1304583092</v>
      </c>
      <c r="F34" s="24">
        <v>1309085453</v>
      </c>
      <c r="G34" s="24">
        <v>68333799</v>
      </c>
      <c r="H34" s="24">
        <v>92940754</v>
      </c>
      <c r="I34" s="24">
        <v>99756556</v>
      </c>
      <c r="J34" s="24">
        <v>261031109</v>
      </c>
      <c r="K34" s="24">
        <v>101457289</v>
      </c>
      <c r="L34" s="24">
        <v>122779022</v>
      </c>
      <c r="M34" s="24">
        <v>104149430</v>
      </c>
      <c r="N34" s="24">
        <v>328385741</v>
      </c>
      <c r="O34" s="24"/>
      <c r="P34" s="24"/>
      <c r="Q34" s="24"/>
      <c r="R34" s="24"/>
      <c r="S34" s="24"/>
      <c r="T34" s="24"/>
      <c r="U34" s="24"/>
      <c r="V34" s="24"/>
      <c r="W34" s="24">
        <v>589416850</v>
      </c>
      <c r="X34" s="24">
        <v>618638073</v>
      </c>
      <c r="Y34" s="24">
        <v>-29221223</v>
      </c>
      <c r="Z34" s="6">
        <v>-4.72</v>
      </c>
      <c r="AA34" s="22">
        <v>1309085453</v>
      </c>
    </row>
    <row r="35" spans="1:27" ht="13.5">
      <c r="A35" s="5" t="s">
        <v>39</v>
      </c>
      <c r="B35" s="3"/>
      <c r="C35" s="22">
        <v>1960175865</v>
      </c>
      <c r="D35" s="22"/>
      <c r="E35" s="23">
        <v>1718262200</v>
      </c>
      <c r="F35" s="24">
        <v>2460415546</v>
      </c>
      <c r="G35" s="24">
        <v>104658948</v>
      </c>
      <c r="H35" s="24">
        <v>135826649</v>
      </c>
      <c r="I35" s="24">
        <v>138746426</v>
      </c>
      <c r="J35" s="24">
        <v>379232023</v>
      </c>
      <c r="K35" s="24">
        <v>133917209</v>
      </c>
      <c r="L35" s="24">
        <v>191746617</v>
      </c>
      <c r="M35" s="24">
        <v>123943627</v>
      </c>
      <c r="N35" s="24">
        <v>449607453</v>
      </c>
      <c r="O35" s="24"/>
      <c r="P35" s="24"/>
      <c r="Q35" s="24"/>
      <c r="R35" s="24"/>
      <c r="S35" s="24"/>
      <c r="T35" s="24"/>
      <c r="U35" s="24"/>
      <c r="V35" s="24"/>
      <c r="W35" s="24">
        <v>828839476</v>
      </c>
      <c r="X35" s="24">
        <v>896121772</v>
      </c>
      <c r="Y35" s="24">
        <v>-67282296</v>
      </c>
      <c r="Z35" s="6">
        <v>-7.51</v>
      </c>
      <c r="AA35" s="22">
        <v>2460415546</v>
      </c>
    </row>
    <row r="36" spans="1:27" ht="13.5">
      <c r="A36" s="5" t="s">
        <v>40</v>
      </c>
      <c r="B36" s="3"/>
      <c r="C36" s="22">
        <v>968161604</v>
      </c>
      <c r="D36" s="22"/>
      <c r="E36" s="23">
        <v>1795549726</v>
      </c>
      <c r="F36" s="24">
        <v>1794333256</v>
      </c>
      <c r="G36" s="24">
        <v>48903123</v>
      </c>
      <c r="H36" s="24">
        <v>82246647</v>
      </c>
      <c r="I36" s="24">
        <v>63505774</v>
      </c>
      <c r="J36" s="24">
        <v>194655544</v>
      </c>
      <c r="K36" s="24">
        <v>98455488</v>
      </c>
      <c r="L36" s="24">
        <v>74562815</v>
      </c>
      <c r="M36" s="24">
        <v>102032445</v>
      </c>
      <c r="N36" s="24">
        <v>275050748</v>
      </c>
      <c r="O36" s="24"/>
      <c r="P36" s="24"/>
      <c r="Q36" s="24"/>
      <c r="R36" s="24"/>
      <c r="S36" s="24"/>
      <c r="T36" s="24"/>
      <c r="U36" s="24"/>
      <c r="V36" s="24"/>
      <c r="W36" s="24">
        <v>469706292</v>
      </c>
      <c r="X36" s="24">
        <v>473583567</v>
      </c>
      <c r="Y36" s="24">
        <v>-3877275</v>
      </c>
      <c r="Z36" s="6">
        <v>-0.82</v>
      </c>
      <c r="AA36" s="22">
        <v>1794333256</v>
      </c>
    </row>
    <row r="37" spans="1:27" ht="13.5">
      <c r="A37" s="5" t="s">
        <v>41</v>
      </c>
      <c r="B37" s="3"/>
      <c r="C37" s="25">
        <v>641868673</v>
      </c>
      <c r="D37" s="25"/>
      <c r="E37" s="26">
        <v>726112793</v>
      </c>
      <c r="F37" s="27">
        <v>726058328</v>
      </c>
      <c r="G37" s="27">
        <v>38831675</v>
      </c>
      <c r="H37" s="27">
        <v>56962336</v>
      </c>
      <c r="I37" s="27">
        <v>63927077</v>
      </c>
      <c r="J37" s="27">
        <v>159721088</v>
      </c>
      <c r="K37" s="27">
        <v>62473908</v>
      </c>
      <c r="L37" s="27">
        <v>78295824</v>
      </c>
      <c r="M37" s="27">
        <v>56930564</v>
      </c>
      <c r="N37" s="27">
        <v>197700296</v>
      </c>
      <c r="O37" s="27"/>
      <c r="P37" s="27"/>
      <c r="Q37" s="27"/>
      <c r="R37" s="27"/>
      <c r="S37" s="27"/>
      <c r="T37" s="27"/>
      <c r="U37" s="27"/>
      <c r="V37" s="27"/>
      <c r="W37" s="27">
        <v>357421384</v>
      </c>
      <c r="X37" s="27">
        <v>416436489</v>
      </c>
      <c r="Y37" s="27">
        <v>-59015105</v>
      </c>
      <c r="Z37" s="7">
        <v>-14.17</v>
      </c>
      <c r="AA37" s="25">
        <v>726058328</v>
      </c>
    </row>
    <row r="38" spans="1:27" ht="13.5">
      <c r="A38" s="2" t="s">
        <v>42</v>
      </c>
      <c r="B38" s="8"/>
      <c r="C38" s="19">
        <f aca="true" t="shared" si="7" ref="C38:Y38">SUM(C39:C41)</f>
        <v>2662375689</v>
      </c>
      <c r="D38" s="19">
        <f>SUM(D39:D41)</f>
        <v>0</v>
      </c>
      <c r="E38" s="20">
        <f t="shared" si="7"/>
        <v>3047371026</v>
      </c>
      <c r="F38" s="21">
        <f t="shared" si="7"/>
        <v>3040027023</v>
      </c>
      <c r="G38" s="21">
        <f t="shared" si="7"/>
        <v>186351145</v>
      </c>
      <c r="H38" s="21">
        <f t="shared" si="7"/>
        <v>222206920</v>
      </c>
      <c r="I38" s="21">
        <f t="shared" si="7"/>
        <v>266132174</v>
      </c>
      <c r="J38" s="21">
        <f t="shared" si="7"/>
        <v>674690239</v>
      </c>
      <c r="K38" s="21">
        <f t="shared" si="7"/>
        <v>229571325</v>
      </c>
      <c r="L38" s="21">
        <f t="shared" si="7"/>
        <v>299209045</v>
      </c>
      <c r="M38" s="21">
        <f t="shared" si="7"/>
        <v>267693443</v>
      </c>
      <c r="N38" s="21">
        <f t="shared" si="7"/>
        <v>796473813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1471164052</v>
      </c>
      <c r="X38" s="21">
        <f t="shared" si="7"/>
        <v>1481741100</v>
      </c>
      <c r="Y38" s="21">
        <f t="shared" si="7"/>
        <v>-10577048</v>
      </c>
      <c r="Z38" s="4">
        <f>+IF(X38&lt;&gt;0,+(Y38/X38)*100,0)</f>
        <v>-0.7138256474089839</v>
      </c>
      <c r="AA38" s="19">
        <f>SUM(AA39:AA41)</f>
        <v>3040027023</v>
      </c>
    </row>
    <row r="39" spans="1:27" ht="13.5">
      <c r="A39" s="5" t="s">
        <v>43</v>
      </c>
      <c r="B39" s="3"/>
      <c r="C39" s="22">
        <v>524830208</v>
      </c>
      <c r="D39" s="22"/>
      <c r="E39" s="23">
        <v>597362893</v>
      </c>
      <c r="F39" s="24">
        <v>601939989</v>
      </c>
      <c r="G39" s="24">
        <v>56324878</v>
      </c>
      <c r="H39" s="24">
        <v>42957697</v>
      </c>
      <c r="I39" s="24">
        <v>54114946</v>
      </c>
      <c r="J39" s="24">
        <v>153397521</v>
      </c>
      <c r="K39" s="24">
        <v>44853640</v>
      </c>
      <c r="L39" s="24">
        <v>61915861</v>
      </c>
      <c r="M39" s="24">
        <v>63451215</v>
      </c>
      <c r="N39" s="24">
        <v>170220716</v>
      </c>
      <c r="O39" s="24"/>
      <c r="P39" s="24"/>
      <c r="Q39" s="24"/>
      <c r="R39" s="24"/>
      <c r="S39" s="24"/>
      <c r="T39" s="24"/>
      <c r="U39" s="24"/>
      <c r="V39" s="24"/>
      <c r="W39" s="24">
        <v>323618237</v>
      </c>
      <c r="X39" s="24">
        <v>315068699</v>
      </c>
      <c r="Y39" s="24">
        <v>8549538</v>
      </c>
      <c r="Z39" s="6">
        <v>2.71</v>
      </c>
      <c r="AA39" s="22">
        <v>601939989</v>
      </c>
    </row>
    <row r="40" spans="1:27" ht="13.5">
      <c r="A40" s="5" t="s">
        <v>44</v>
      </c>
      <c r="B40" s="3"/>
      <c r="C40" s="22">
        <v>1901701736</v>
      </c>
      <c r="D40" s="22"/>
      <c r="E40" s="23">
        <v>2185070375</v>
      </c>
      <c r="F40" s="24">
        <v>2170879868</v>
      </c>
      <c r="G40" s="24">
        <v>111678094</v>
      </c>
      <c r="H40" s="24">
        <v>159500157</v>
      </c>
      <c r="I40" s="24">
        <v>190490281</v>
      </c>
      <c r="J40" s="24">
        <v>461668532</v>
      </c>
      <c r="K40" s="24">
        <v>163828128</v>
      </c>
      <c r="L40" s="24">
        <v>207110103</v>
      </c>
      <c r="M40" s="24">
        <v>196930157</v>
      </c>
      <c r="N40" s="24">
        <v>567868388</v>
      </c>
      <c r="O40" s="24"/>
      <c r="P40" s="24"/>
      <c r="Q40" s="24"/>
      <c r="R40" s="24"/>
      <c r="S40" s="24"/>
      <c r="T40" s="24"/>
      <c r="U40" s="24"/>
      <c r="V40" s="24"/>
      <c r="W40" s="24">
        <v>1029536920</v>
      </c>
      <c r="X40" s="24">
        <v>1033006855</v>
      </c>
      <c r="Y40" s="24">
        <v>-3469935</v>
      </c>
      <c r="Z40" s="6">
        <v>-0.34</v>
      </c>
      <c r="AA40" s="22">
        <v>2170879868</v>
      </c>
    </row>
    <row r="41" spans="1:27" ht="13.5">
      <c r="A41" s="5" t="s">
        <v>45</v>
      </c>
      <c r="B41" s="3"/>
      <c r="C41" s="22">
        <v>235843745</v>
      </c>
      <c r="D41" s="22"/>
      <c r="E41" s="23">
        <v>264937758</v>
      </c>
      <c r="F41" s="24">
        <v>267207166</v>
      </c>
      <c r="G41" s="24">
        <v>18348173</v>
      </c>
      <c r="H41" s="24">
        <v>19749066</v>
      </c>
      <c r="I41" s="24">
        <v>21526947</v>
      </c>
      <c r="J41" s="24">
        <v>59624186</v>
      </c>
      <c r="K41" s="24">
        <v>20889557</v>
      </c>
      <c r="L41" s="24">
        <v>30183081</v>
      </c>
      <c r="M41" s="24">
        <v>7312071</v>
      </c>
      <c r="N41" s="24">
        <v>58384709</v>
      </c>
      <c r="O41" s="24"/>
      <c r="P41" s="24"/>
      <c r="Q41" s="24"/>
      <c r="R41" s="24"/>
      <c r="S41" s="24"/>
      <c r="T41" s="24"/>
      <c r="U41" s="24"/>
      <c r="V41" s="24"/>
      <c r="W41" s="24">
        <v>118008895</v>
      </c>
      <c r="X41" s="24">
        <v>133665546</v>
      </c>
      <c r="Y41" s="24">
        <v>-15656651</v>
      </c>
      <c r="Z41" s="6">
        <v>-11.71</v>
      </c>
      <c r="AA41" s="22">
        <v>267207166</v>
      </c>
    </row>
    <row r="42" spans="1:27" ht="13.5">
      <c r="A42" s="2" t="s">
        <v>46</v>
      </c>
      <c r="B42" s="8"/>
      <c r="C42" s="19">
        <f aca="true" t="shared" si="8" ref="C42:Y42">SUM(C43:C46)</f>
        <v>12270260227</v>
      </c>
      <c r="D42" s="19">
        <f>SUM(D43:D46)</f>
        <v>0</v>
      </c>
      <c r="E42" s="20">
        <f t="shared" si="8"/>
        <v>13902063678</v>
      </c>
      <c r="F42" s="21">
        <f t="shared" si="8"/>
        <v>13924735959</v>
      </c>
      <c r="G42" s="21">
        <f t="shared" si="8"/>
        <v>422126516</v>
      </c>
      <c r="H42" s="21">
        <f t="shared" si="8"/>
        <v>1426373843</v>
      </c>
      <c r="I42" s="21">
        <f t="shared" si="8"/>
        <v>1408231018</v>
      </c>
      <c r="J42" s="21">
        <f t="shared" si="8"/>
        <v>3256731377</v>
      </c>
      <c r="K42" s="21">
        <f t="shared" si="8"/>
        <v>1011527332</v>
      </c>
      <c r="L42" s="21">
        <f t="shared" si="8"/>
        <v>1158106291</v>
      </c>
      <c r="M42" s="21">
        <f t="shared" si="8"/>
        <v>1004243809</v>
      </c>
      <c r="N42" s="21">
        <f t="shared" si="8"/>
        <v>3173877432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6430608809</v>
      </c>
      <c r="X42" s="21">
        <f t="shared" si="8"/>
        <v>6707462544</v>
      </c>
      <c r="Y42" s="21">
        <f t="shared" si="8"/>
        <v>-276853735</v>
      </c>
      <c r="Z42" s="4">
        <f>+IF(X42&lt;&gt;0,+(Y42/X42)*100,0)</f>
        <v>-4.127547983814727</v>
      </c>
      <c r="AA42" s="19">
        <f>SUM(AA43:AA46)</f>
        <v>13924735959</v>
      </c>
    </row>
    <row r="43" spans="1:27" ht="13.5">
      <c r="A43" s="5" t="s">
        <v>47</v>
      </c>
      <c r="B43" s="3"/>
      <c r="C43" s="22">
        <v>7682668908</v>
      </c>
      <c r="D43" s="22"/>
      <c r="E43" s="23">
        <v>8628237241</v>
      </c>
      <c r="F43" s="24">
        <v>8653184767</v>
      </c>
      <c r="G43" s="24">
        <v>137046894</v>
      </c>
      <c r="H43" s="24">
        <v>1020553237</v>
      </c>
      <c r="I43" s="24">
        <v>961972976</v>
      </c>
      <c r="J43" s="24">
        <v>2119573107</v>
      </c>
      <c r="K43" s="24">
        <v>612646805</v>
      </c>
      <c r="L43" s="24">
        <v>663043109</v>
      </c>
      <c r="M43" s="24">
        <v>594613015</v>
      </c>
      <c r="N43" s="24">
        <v>1870302929</v>
      </c>
      <c r="O43" s="24"/>
      <c r="P43" s="24"/>
      <c r="Q43" s="24"/>
      <c r="R43" s="24"/>
      <c r="S43" s="24"/>
      <c r="T43" s="24"/>
      <c r="U43" s="24"/>
      <c r="V43" s="24"/>
      <c r="W43" s="24">
        <v>3989876036</v>
      </c>
      <c r="X43" s="24">
        <v>4058094049</v>
      </c>
      <c r="Y43" s="24">
        <v>-68218013</v>
      </c>
      <c r="Z43" s="6">
        <v>-1.68</v>
      </c>
      <c r="AA43" s="22">
        <v>8653184767</v>
      </c>
    </row>
    <row r="44" spans="1:27" ht="13.5">
      <c r="A44" s="5" t="s">
        <v>48</v>
      </c>
      <c r="B44" s="3"/>
      <c r="C44" s="22">
        <v>1955303371</v>
      </c>
      <c r="D44" s="22"/>
      <c r="E44" s="23">
        <v>2227649244</v>
      </c>
      <c r="F44" s="24">
        <v>2203041757</v>
      </c>
      <c r="G44" s="24">
        <v>140272835</v>
      </c>
      <c r="H44" s="24">
        <v>162388371</v>
      </c>
      <c r="I44" s="24">
        <v>199566380</v>
      </c>
      <c r="J44" s="24">
        <v>502227586</v>
      </c>
      <c r="K44" s="24">
        <v>154216598</v>
      </c>
      <c r="L44" s="24">
        <v>211014976</v>
      </c>
      <c r="M44" s="24">
        <v>171484766</v>
      </c>
      <c r="N44" s="24">
        <v>536716340</v>
      </c>
      <c r="O44" s="24"/>
      <c r="P44" s="24"/>
      <c r="Q44" s="24"/>
      <c r="R44" s="24"/>
      <c r="S44" s="24"/>
      <c r="T44" s="24"/>
      <c r="U44" s="24"/>
      <c r="V44" s="24"/>
      <c r="W44" s="24">
        <v>1038943926</v>
      </c>
      <c r="X44" s="24">
        <v>1164598826</v>
      </c>
      <c r="Y44" s="24">
        <v>-125654900</v>
      </c>
      <c r="Z44" s="6">
        <v>-10.79</v>
      </c>
      <c r="AA44" s="22">
        <v>2203041757</v>
      </c>
    </row>
    <row r="45" spans="1:27" ht="13.5">
      <c r="A45" s="5" t="s">
        <v>49</v>
      </c>
      <c r="B45" s="3"/>
      <c r="C45" s="25">
        <v>1182537144</v>
      </c>
      <c r="D45" s="25"/>
      <c r="E45" s="26">
        <v>1360523438</v>
      </c>
      <c r="F45" s="27">
        <v>1382929647</v>
      </c>
      <c r="G45" s="27">
        <v>66040957</v>
      </c>
      <c r="H45" s="27">
        <v>101974597</v>
      </c>
      <c r="I45" s="27">
        <v>107142707</v>
      </c>
      <c r="J45" s="27">
        <v>275158261</v>
      </c>
      <c r="K45" s="27">
        <v>108075294</v>
      </c>
      <c r="L45" s="27">
        <v>118039965</v>
      </c>
      <c r="M45" s="27">
        <v>92525432</v>
      </c>
      <c r="N45" s="27">
        <v>318640691</v>
      </c>
      <c r="O45" s="27"/>
      <c r="P45" s="27"/>
      <c r="Q45" s="27"/>
      <c r="R45" s="27"/>
      <c r="S45" s="27"/>
      <c r="T45" s="27"/>
      <c r="U45" s="27"/>
      <c r="V45" s="27"/>
      <c r="W45" s="27">
        <v>593798952</v>
      </c>
      <c r="X45" s="27">
        <v>634938059</v>
      </c>
      <c r="Y45" s="27">
        <v>-41139107</v>
      </c>
      <c r="Z45" s="7">
        <v>-6.48</v>
      </c>
      <c r="AA45" s="25">
        <v>1382929647</v>
      </c>
    </row>
    <row r="46" spans="1:27" ht="13.5">
      <c r="A46" s="5" t="s">
        <v>50</v>
      </c>
      <c r="B46" s="3"/>
      <c r="C46" s="22">
        <v>1449750804</v>
      </c>
      <c r="D46" s="22"/>
      <c r="E46" s="23">
        <v>1685653755</v>
      </c>
      <c r="F46" s="24">
        <v>1685579788</v>
      </c>
      <c r="G46" s="24">
        <v>78765830</v>
      </c>
      <c r="H46" s="24">
        <v>141457638</v>
      </c>
      <c r="I46" s="24">
        <v>139548955</v>
      </c>
      <c r="J46" s="24">
        <v>359772423</v>
      </c>
      <c r="K46" s="24">
        <v>136588635</v>
      </c>
      <c r="L46" s="24">
        <v>166008241</v>
      </c>
      <c r="M46" s="24">
        <v>145620596</v>
      </c>
      <c r="N46" s="24">
        <v>448217472</v>
      </c>
      <c r="O46" s="24"/>
      <c r="P46" s="24"/>
      <c r="Q46" s="24"/>
      <c r="R46" s="24"/>
      <c r="S46" s="24"/>
      <c r="T46" s="24"/>
      <c r="U46" s="24"/>
      <c r="V46" s="24"/>
      <c r="W46" s="24">
        <v>807989895</v>
      </c>
      <c r="X46" s="24">
        <v>849831610</v>
      </c>
      <c r="Y46" s="24">
        <v>-41841715</v>
      </c>
      <c r="Z46" s="6">
        <v>-4.92</v>
      </c>
      <c r="AA46" s="22">
        <v>1685579788</v>
      </c>
    </row>
    <row r="47" spans="1:27" ht="13.5">
      <c r="A47" s="2" t="s">
        <v>51</v>
      </c>
      <c r="B47" s="8" t="s">
        <v>52</v>
      </c>
      <c r="C47" s="19">
        <v>85394746</v>
      </c>
      <c r="D47" s="19"/>
      <c r="E47" s="20">
        <v>95478363</v>
      </c>
      <c r="F47" s="21">
        <v>93745712</v>
      </c>
      <c r="G47" s="21">
        <v>11643356</v>
      </c>
      <c r="H47" s="21">
        <v>4881114</v>
      </c>
      <c r="I47" s="21">
        <v>12597513</v>
      </c>
      <c r="J47" s="21">
        <v>29121983</v>
      </c>
      <c r="K47" s="21">
        <v>7513580</v>
      </c>
      <c r="L47" s="21">
        <v>4792829</v>
      </c>
      <c r="M47" s="21">
        <v>12069960</v>
      </c>
      <c r="N47" s="21">
        <v>24376369</v>
      </c>
      <c r="O47" s="21"/>
      <c r="P47" s="21"/>
      <c r="Q47" s="21"/>
      <c r="R47" s="21"/>
      <c r="S47" s="21"/>
      <c r="T47" s="21"/>
      <c r="U47" s="21"/>
      <c r="V47" s="21"/>
      <c r="W47" s="21">
        <v>53498352</v>
      </c>
      <c r="X47" s="21">
        <v>43071764</v>
      </c>
      <c r="Y47" s="21">
        <v>10426588</v>
      </c>
      <c r="Z47" s="4">
        <v>24.21</v>
      </c>
      <c r="AA47" s="19">
        <v>93745712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26301729192</v>
      </c>
      <c r="D48" s="40">
        <f>+D28+D32+D38+D42+D47</f>
        <v>0</v>
      </c>
      <c r="E48" s="41">
        <f t="shared" si="9"/>
        <v>28438211143</v>
      </c>
      <c r="F48" s="42">
        <f t="shared" si="9"/>
        <v>29222886856</v>
      </c>
      <c r="G48" s="42">
        <f t="shared" si="9"/>
        <v>1294821711</v>
      </c>
      <c r="H48" s="42">
        <f t="shared" si="9"/>
        <v>2490238942</v>
      </c>
      <c r="I48" s="42">
        <f t="shared" si="9"/>
        <v>2477767475</v>
      </c>
      <c r="J48" s="42">
        <f t="shared" si="9"/>
        <v>6262828128</v>
      </c>
      <c r="K48" s="42">
        <f t="shared" si="9"/>
        <v>2089935936</v>
      </c>
      <c r="L48" s="42">
        <f t="shared" si="9"/>
        <v>2434361258</v>
      </c>
      <c r="M48" s="42">
        <f t="shared" si="9"/>
        <v>2114036581</v>
      </c>
      <c r="N48" s="42">
        <f t="shared" si="9"/>
        <v>6638333775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12901161903</v>
      </c>
      <c r="X48" s="42">
        <f t="shared" si="9"/>
        <v>13605883181</v>
      </c>
      <c r="Y48" s="42">
        <f t="shared" si="9"/>
        <v>-704721278</v>
      </c>
      <c r="Z48" s="43">
        <f>+IF(X48&lt;&gt;0,+(Y48/X48)*100,0)</f>
        <v>-5.17953350491875</v>
      </c>
      <c r="AA48" s="40">
        <f>+AA28+AA32+AA38+AA42+AA47</f>
        <v>29222886856</v>
      </c>
    </row>
    <row r="49" spans="1:27" ht="13.5">
      <c r="A49" s="14" t="s">
        <v>58</v>
      </c>
      <c r="B49" s="15"/>
      <c r="C49" s="44">
        <f aca="true" t="shared" si="10" ref="C49:Y49">+C25-C48</f>
        <v>1822759208</v>
      </c>
      <c r="D49" s="44">
        <f>+D25-D48</f>
        <v>0</v>
      </c>
      <c r="E49" s="45">
        <f t="shared" si="10"/>
        <v>2815626704</v>
      </c>
      <c r="F49" s="46">
        <f t="shared" si="10"/>
        <v>3052685634</v>
      </c>
      <c r="G49" s="46">
        <f t="shared" si="10"/>
        <v>1120129549</v>
      </c>
      <c r="H49" s="46">
        <f t="shared" si="10"/>
        <v>391163310</v>
      </c>
      <c r="I49" s="46">
        <f t="shared" si="10"/>
        <v>-344485791</v>
      </c>
      <c r="J49" s="46">
        <f t="shared" si="10"/>
        <v>1166807068</v>
      </c>
      <c r="K49" s="46">
        <f t="shared" si="10"/>
        <v>128358563</v>
      </c>
      <c r="L49" s="46">
        <f t="shared" si="10"/>
        <v>-138178055</v>
      </c>
      <c r="M49" s="46">
        <f t="shared" si="10"/>
        <v>1347621949</v>
      </c>
      <c r="N49" s="46">
        <f t="shared" si="10"/>
        <v>1337802457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2504609525</v>
      </c>
      <c r="X49" s="46">
        <f>IF(F25=F48,0,X25-X48)</f>
        <v>1642646225</v>
      </c>
      <c r="Y49" s="46">
        <f t="shared" si="10"/>
        <v>861963300</v>
      </c>
      <c r="Z49" s="47">
        <f>+IF(X49&lt;&gt;0,+(Y49/X49)*100,0)</f>
        <v>52.474068176183216</v>
      </c>
      <c r="AA49" s="44">
        <f>+AA25-AA48</f>
        <v>3052685634</v>
      </c>
    </row>
    <row r="50" spans="1:27" ht="13.5">
      <c r="A50" s="16" t="s">
        <v>67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68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69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70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2015-02-02T08:37:14Z</dcterms:created>
  <dcterms:modified xsi:type="dcterms:W3CDTF">2015-02-16T09:47:02Z</dcterms:modified>
  <cp:category/>
  <cp:version/>
  <cp:contentType/>
  <cp:contentStatus/>
</cp:coreProperties>
</file>