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3" sheetId="6" r:id="rId6"/>
    <sheet name="EC104" sheetId="7" r:id="rId7"/>
    <sheet name="EC105" sheetId="8" r:id="rId8"/>
    <sheet name="EC106" sheetId="9" r:id="rId9"/>
    <sheet name="EC107" sheetId="10" r:id="rId10"/>
    <sheet name="EC108" sheetId="11" r:id="rId11"/>
    <sheet name="EC109" sheetId="12" r:id="rId12"/>
    <sheet name="DC10" sheetId="13" r:id="rId13"/>
    <sheet name="EC121" sheetId="14" r:id="rId14"/>
    <sheet name="EC122" sheetId="15" r:id="rId15"/>
    <sheet name="EC123" sheetId="16" r:id="rId16"/>
    <sheet name="EC124" sheetId="17" r:id="rId17"/>
    <sheet name="EC126" sheetId="18" r:id="rId18"/>
    <sheet name="EC127" sheetId="19" r:id="rId19"/>
    <sheet name="EC128" sheetId="20" r:id="rId20"/>
    <sheet name="DC12" sheetId="21" r:id="rId21"/>
    <sheet name="EC131" sheetId="22" r:id="rId22"/>
    <sheet name="EC132" sheetId="23" r:id="rId23"/>
    <sheet name="EC133" sheetId="24" r:id="rId24"/>
    <sheet name="EC134" sheetId="25" r:id="rId25"/>
    <sheet name="EC135" sheetId="26" r:id="rId26"/>
    <sheet name="EC136" sheetId="27" r:id="rId27"/>
    <sheet name="EC137" sheetId="28" r:id="rId28"/>
    <sheet name="EC138" sheetId="29" r:id="rId29"/>
    <sheet name="DC13" sheetId="30" r:id="rId30"/>
    <sheet name="EC141" sheetId="31" r:id="rId31"/>
    <sheet name="EC142" sheetId="32" r:id="rId32"/>
    <sheet name="EC143" sheetId="33" r:id="rId33"/>
    <sheet name="EC144" sheetId="34" r:id="rId34"/>
    <sheet name="DC14" sheetId="35" r:id="rId35"/>
    <sheet name="EC153" sheetId="36" r:id="rId36"/>
    <sheet name="EC154" sheetId="37" r:id="rId37"/>
    <sheet name="EC155" sheetId="38" r:id="rId38"/>
    <sheet name="EC156" sheetId="39" r:id="rId39"/>
    <sheet name="EC157" sheetId="40" r:id="rId40"/>
    <sheet name="DC15" sheetId="41" r:id="rId41"/>
    <sheet name="EC441" sheetId="42" r:id="rId42"/>
    <sheet name="EC442" sheetId="43" r:id="rId43"/>
    <sheet name="EC443" sheetId="44" r:id="rId44"/>
    <sheet name="EC444" sheetId="45" r:id="rId45"/>
    <sheet name="DC44" sheetId="46" r:id="rId46"/>
  </sheets>
  <definedNames>
    <definedName name="_xlnm.Print_Area" localSheetId="1">'BUF'!$A$1:$AA$57</definedName>
    <definedName name="_xlnm.Print_Area" localSheetId="12">'DC10'!$A$1:$AA$57</definedName>
    <definedName name="_xlnm.Print_Area" localSheetId="20">'DC12'!$A$1:$AA$57</definedName>
    <definedName name="_xlnm.Print_Area" localSheetId="29">'DC13'!$A$1:$AA$57</definedName>
    <definedName name="_xlnm.Print_Area" localSheetId="34">'DC14'!$A$1:$AA$57</definedName>
    <definedName name="_xlnm.Print_Area" localSheetId="40">'DC15'!$A$1:$AA$57</definedName>
    <definedName name="_xlnm.Print_Area" localSheetId="45">'DC44'!$A$1:$AA$57</definedName>
    <definedName name="_xlnm.Print_Area" localSheetId="3">'EC101'!$A$1:$AA$57</definedName>
    <definedName name="_xlnm.Print_Area" localSheetId="4">'EC102'!$A$1:$AA$57</definedName>
    <definedName name="_xlnm.Print_Area" localSheetId="5">'EC103'!$A$1:$AA$57</definedName>
    <definedName name="_xlnm.Print_Area" localSheetId="6">'EC104'!$A$1:$AA$57</definedName>
    <definedName name="_xlnm.Print_Area" localSheetId="7">'EC105'!$A$1:$AA$57</definedName>
    <definedName name="_xlnm.Print_Area" localSheetId="8">'EC106'!$A$1:$AA$57</definedName>
    <definedName name="_xlnm.Print_Area" localSheetId="9">'EC107'!$A$1:$AA$57</definedName>
    <definedName name="_xlnm.Print_Area" localSheetId="10">'EC108'!$A$1:$AA$57</definedName>
    <definedName name="_xlnm.Print_Area" localSheetId="11">'EC109'!$A$1:$AA$57</definedName>
    <definedName name="_xlnm.Print_Area" localSheetId="13">'EC121'!$A$1:$AA$57</definedName>
    <definedName name="_xlnm.Print_Area" localSheetId="14">'EC122'!$A$1:$AA$57</definedName>
    <definedName name="_xlnm.Print_Area" localSheetId="15">'EC123'!$A$1:$AA$57</definedName>
    <definedName name="_xlnm.Print_Area" localSheetId="16">'EC124'!$A$1:$AA$57</definedName>
    <definedName name="_xlnm.Print_Area" localSheetId="17">'EC126'!$A$1:$AA$57</definedName>
    <definedName name="_xlnm.Print_Area" localSheetId="18">'EC127'!$A$1:$AA$57</definedName>
    <definedName name="_xlnm.Print_Area" localSheetId="19">'EC128'!$A$1:$AA$57</definedName>
    <definedName name="_xlnm.Print_Area" localSheetId="21">'EC131'!$A$1:$AA$57</definedName>
    <definedName name="_xlnm.Print_Area" localSheetId="22">'EC132'!$A$1:$AA$57</definedName>
    <definedName name="_xlnm.Print_Area" localSheetId="23">'EC133'!$A$1:$AA$57</definedName>
    <definedName name="_xlnm.Print_Area" localSheetId="24">'EC134'!$A$1:$AA$57</definedName>
    <definedName name="_xlnm.Print_Area" localSheetId="25">'EC135'!$A$1:$AA$57</definedName>
    <definedName name="_xlnm.Print_Area" localSheetId="26">'EC136'!$A$1:$AA$57</definedName>
    <definedName name="_xlnm.Print_Area" localSheetId="27">'EC137'!$A$1:$AA$57</definedName>
    <definedName name="_xlnm.Print_Area" localSheetId="28">'EC138'!$A$1:$AA$57</definedName>
    <definedName name="_xlnm.Print_Area" localSheetId="30">'EC141'!$A$1:$AA$57</definedName>
    <definedName name="_xlnm.Print_Area" localSheetId="31">'EC142'!$A$1:$AA$57</definedName>
    <definedName name="_xlnm.Print_Area" localSheetId="32">'EC143'!$A$1:$AA$57</definedName>
    <definedName name="_xlnm.Print_Area" localSheetId="33">'EC144'!$A$1:$AA$57</definedName>
    <definedName name="_xlnm.Print_Area" localSheetId="35">'EC153'!$A$1:$AA$57</definedName>
    <definedName name="_xlnm.Print_Area" localSheetId="36">'EC154'!$A$1:$AA$57</definedName>
    <definedName name="_xlnm.Print_Area" localSheetId="37">'EC155'!$A$1:$AA$57</definedName>
    <definedName name="_xlnm.Print_Area" localSheetId="38">'EC156'!$A$1:$AA$57</definedName>
    <definedName name="_xlnm.Print_Area" localSheetId="39">'EC157'!$A$1:$AA$57</definedName>
    <definedName name="_xlnm.Print_Area" localSheetId="41">'EC441'!$A$1:$AA$57</definedName>
    <definedName name="_xlnm.Print_Area" localSheetId="42">'EC442'!$A$1:$AA$57</definedName>
    <definedName name="_xlnm.Print_Area" localSheetId="43">'EC443'!$A$1:$AA$57</definedName>
    <definedName name="_xlnm.Print_Area" localSheetId="44">'EC444'!$A$1:$AA$57</definedName>
    <definedName name="_xlnm.Print_Area" localSheetId="2">'NMA'!$A$1:$AA$57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<sst xmlns="http://schemas.openxmlformats.org/spreadsheetml/2006/main" count="3496" uniqueCount="120">
  <si>
    <t>Eastern Cape: Buffalo City(BUF) - Table C4 Quarterly Budget Statement - Financial Performance (revenue and expenditure)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</si>
  <si>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</si>
  <si>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</si>
  <si>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</si>
  <si>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</si>
  <si>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</si>
  <si>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</si>
  <si>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</si>
  <si>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</si>
  <si>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</si>
  <si>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</si>
  <si>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</si>
  <si>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</si>
  <si>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</si>
  <si>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</si>
  <si>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</si>
  <si>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</si>
  <si>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</si>
  <si>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</si>
  <si>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</si>
  <si>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</si>
  <si>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</si>
  <si>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</si>
  <si>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</si>
  <si>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</si>
  <si>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</si>
  <si>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</si>
  <si>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</si>
  <si>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</si>
  <si>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</si>
  <si>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</si>
  <si>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</si>
  <si>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</si>
  <si>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</si>
  <si>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</si>
  <si>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</si>
  <si>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</si>
  <si>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</si>
  <si>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</si>
  <si>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</si>
  <si>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</si>
  <si>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</si>
  <si>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</si>
  <si>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</si>
  <si>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</si>
  <si>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</si>
  <si>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</si>
  <si>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</si>
  <si>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</si>
  <si>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</si>
  <si>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</si>
  <si>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</si>
  <si>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</si>
  <si>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</si>
  <si>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</si>
  <si>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</si>
  <si>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</si>
  <si>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</si>
  <si>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</si>
  <si>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</si>
  <si>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</si>
  <si>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</si>
  <si>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</si>
  <si>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</si>
  <si>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</si>
  <si>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</si>
  <si>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</si>
  <si>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</si>
  <si>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</si>
  <si>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</si>
  <si>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</si>
  <si>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</si>
  <si>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</si>
  <si>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</si>
  <si>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Nelson Mandela Bay(NMA) - Table C4 Quarterly Budget Statement - Financial Performance (revenue and expenditure) for 2nd Quarter ended 31 December 2014 (Figures Finalised as at 2015/01/31)</t>
  </si>
  <si>
    <t>Eastern Cape: Camdeboo(EC101) - Table C4 Quarterly Budget Statement - Financial Performance (revenue and expenditure) for 2nd Quarter ended 31 December 2014 (Figures Finalised as at 2015/01/31)</t>
  </si>
  <si>
    <t>Eastern Cape: Blue Crane Route(EC102) - Table C4 Quarterly Budget Statement - Financial Performance (revenue and expenditure) for 2nd Quarter ended 31 December 2014 (Figures Finalised as at 2015/01/31)</t>
  </si>
  <si>
    <t>Eastern Cape: Ikwezi(EC103) - Table C4 Quarterly Budget Statement - Financial Performance (revenue and expenditure) for 2nd Quarter ended 31 December 2014 (Figures Finalised as at 2015/01/31)</t>
  </si>
  <si>
    <t>Eastern Cape: Makana(EC104) - Table C4 Quarterly Budget Statement - Financial Performance (revenue and expenditure) for 2nd Quarter ended 31 December 2014 (Figures Finalised as at 2015/01/31)</t>
  </si>
  <si>
    <t>Eastern Cape: Ndlambe(EC105) - Table C4 Quarterly Budget Statement - Financial Performance (revenue and expenditure) for 2nd Quarter ended 31 December 2014 (Figures Finalised as at 2015/01/31)</t>
  </si>
  <si>
    <t>Eastern Cape: Sundays River Valley(EC106) - Table C4 Quarterly Budget Statement - Financial Performance (revenue and expenditure) for 2nd Quarter ended 31 December 2014 (Figures Finalised as at 2015/01/31)</t>
  </si>
  <si>
    <t>Eastern Cape: Baviaans(EC107) - Table C4 Quarterly Budget Statement - Financial Performance (revenue and expenditure) for 2nd Quarter ended 31 December 2014 (Figures Finalised as at 2015/01/31)</t>
  </si>
  <si>
    <t>Eastern Cape: Kouga(EC108) - Table C4 Quarterly Budget Statement - Financial Performance (revenue and expenditure) for 2nd Quarter ended 31 December 2014 (Figures Finalised as at 2015/01/31)</t>
  </si>
  <si>
    <t>Eastern Cape: Kou-Kamma(EC109) - Table C4 Quarterly Budget Statement - Financial Performance (revenue and expenditure) for 2nd Quarter ended 31 December 2014 (Figures Finalised as at 2015/01/31)</t>
  </si>
  <si>
    <t>Eastern Cape: Sarah Baartman(DC10) - Table C4 Quarterly Budget Statement - Financial Performance (revenue and expenditure) for 2nd Quarter ended 31 December 2014 (Figures Finalised as at 2015/01/31)</t>
  </si>
  <si>
    <t>Eastern Cape: Mbhashe(EC121) - Table C4 Quarterly Budget Statement - Financial Performance (revenue and expenditure) for 2nd Quarter ended 31 December 2014 (Figures Finalised as at 2015/01/31)</t>
  </si>
  <si>
    <t>Eastern Cape: Mnquma(EC122) - Table C4 Quarterly Budget Statement - Financial Performance (revenue and expenditure) for 2nd Quarter ended 31 December 2014 (Figures Finalised as at 2015/01/31)</t>
  </si>
  <si>
    <t>Eastern Cape: Great Kei(EC123) - Table C4 Quarterly Budget Statement - Financial Performance (revenue and expenditure) for 2nd Quarter ended 31 December 2014 (Figures Finalised as at 2015/01/31)</t>
  </si>
  <si>
    <t>Eastern Cape: Amahlathi(EC124) - Table C4 Quarterly Budget Statement - Financial Performance (revenue and expenditure) for 2nd Quarter ended 31 December 2014 (Figures Finalised as at 2015/01/31)</t>
  </si>
  <si>
    <t>Eastern Cape: Ngqushwa(EC126) - Table C4 Quarterly Budget Statement - Financial Performance (revenue and expenditure) for 2nd Quarter ended 31 December 2014 (Figures Finalised as at 2015/01/31)</t>
  </si>
  <si>
    <t>Eastern Cape: Nkonkobe(EC127) - Table C4 Quarterly Budget Statement - Financial Performance (revenue and expenditure) for 2nd Quarter ended 31 December 2014 (Figures Finalised as at 2015/01/31)</t>
  </si>
  <si>
    <t>Eastern Cape: Nxuba(EC128) - Table C4 Quarterly Budget Statement - Financial Performance (revenue and expenditure) for 2nd Quarter ended 31 December 2014 (Figures Finalised as at 2015/01/31)</t>
  </si>
  <si>
    <t>Eastern Cape: Amathole(DC12) - Table C4 Quarterly Budget Statement - Financial Performance (revenue and expenditure) for 2nd Quarter ended 31 December 2014 (Figures Finalised as at 2015/01/31)</t>
  </si>
  <si>
    <t>Eastern Cape: Inxuba Yethemba(EC131) - Table C4 Quarterly Budget Statement - Financial Performance (revenue and expenditure) for 2nd Quarter ended 31 December 2014 (Figures Finalised as at 2015/01/31)</t>
  </si>
  <si>
    <t>Eastern Cape: Tsolwana(EC132) - Table C4 Quarterly Budget Statement - Financial Performance (revenue and expenditure) for 2nd Quarter ended 31 December 2014 (Figures Finalised as at 2015/01/31)</t>
  </si>
  <si>
    <t>Eastern Cape: Inkwanca(EC133) - Table C4 Quarterly Budget Statement - Financial Performance (revenue and expenditure) for 2nd Quarter ended 31 December 2014 (Figures Finalised as at 2015/01/31)</t>
  </si>
  <si>
    <t>Eastern Cape: Lukhanji(EC134) - Table C4 Quarterly Budget Statement - Financial Performance (revenue and expenditure) for 2nd Quarter ended 31 December 2014 (Figures Finalised as at 2015/01/31)</t>
  </si>
  <si>
    <t>Eastern Cape: Intsika Yethu(EC135) - Table C4 Quarterly Budget Statement - Financial Performance (revenue and expenditure) for 2nd Quarter ended 31 December 2014 (Figures Finalised as at 2015/01/31)</t>
  </si>
  <si>
    <t>Eastern Cape: Emalahleni (Ec)(EC136) - Table C4 Quarterly Budget Statement - Financial Performance (revenue and expenditure) for 2nd Quarter ended 31 December 2014 (Figures Finalised as at 2015/01/31)</t>
  </si>
  <si>
    <t>Eastern Cape: Engcobo(EC137) - Table C4 Quarterly Budget Statement - Financial Performance (revenue and expenditure) for 2nd Quarter ended 31 December 2014 (Figures Finalised as at 2015/01/31)</t>
  </si>
  <si>
    <t>Eastern Cape: Sakhisizwe(EC138) - Table C4 Quarterly Budget Statement - Financial Performance (revenue and expenditure) for 2nd Quarter ended 31 December 2014 (Figures Finalised as at 2015/01/31)</t>
  </si>
  <si>
    <t>Eastern Cape: Chris Hani(DC13) - Table C4 Quarterly Budget Statement - Financial Performance (revenue and expenditure) for 2nd Quarter ended 31 December 2014 (Figures Finalised as at 2015/01/31)</t>
  </si>
  <si>
    <t>Eastern Cape: Elundini(EC141) - Table C4 Quarterly Budget Statement - Financial Performance (revenue and expenditure) for 2nd Quarter ended 31 December 2014 (Figures Finalised as at 2015/01/31)</t>
  </si>
  <si>
    <t>Eastern Cape: Senqu(EC142) - Table C4 Quarterly Budget Statement - Financial Performance (revenue and expenditure) for 2nd Quarter ended 31 December 2014 (Figures Finalised as at 2015/01/31)</t>
  </si>
  <si>
    <t>Eastern Cape: Maletswai(EC143) - Table C4 Quarterly Budget Statement - Financial Performance (revenue and expenditure) for 2nd Quarter ended 31 December 2014 (Figures Finalised as at 2015/01/31)</t>
  </si>
  <si>
    <t>Eastern Cape: Gariep(EC144) - Table C4 Quarterly Budget Statement - Financial Performance (revenue and expenditure) for 2nd Quarter ended 31 December 2014 (Figures Finalised as at 2015/01/31)</t>
  </si>
  <si>
    <t>Eastern Cape: Joe Gqabi(DC14) - Table C4 Quarterly Budget Statement - Financial Performance (revenue and expenditure) for 2nd Quarter ended 31 December 2014 (Figures Finalised as at 2015/01/31)</t>
  </si>
  <si>
    <t>Eastern Cape: Ngquza Hills(EC153) - Table C4 Quarterly Budget Statement - Financial Performance (revenue and expenditure) for 2nd Quarter ended 31 December 2014 (Figures Finalised as at 2015/01/31)</t>
  </si>
  <si>
    <t>Eastern Cape: Port St Johns(EC154) - Table C4 Quarterly Budget Statement - Financial Performance (revenue and expenditure) for 2nd Quarter ended 31 December 2014 (Figures Finalised as at 2015/01/31)</t>
  </si>
  <si>
    <t>Eastern Cape: Nyandeni(EC155) - Table C4 Quarterly Budget Statement - Financial Performance (revenue and expenditure) for 2nd Quarter ended 31 December 2014 (Figures Finalised as at 2015/01/31)</t>
  </si>
  <si>
    <t>Eastern Cape: Mhlontlo(EC156) - Table C4 Quarterly Budget Statement - Financial Performance (revenue and expenditure) for 2nd Quarter ended 31 December 2014 (Figures Finalised as at 2015/01/31)</t>
  </si>
  <si>
    <t>Eastern Cape: King Sabata Dalindyebo(EC157) - Table C4 Quarterly Budget Statement - Financial Performance (revenue and expenditure) for 2nd Quarter ended 31 December 2014 (Figures Finalised as at 2015/01/31)</t>
  </si>
  <si>
    <t>Eastern Cape: O .R. Tambo(DC15) - Table C4 Quarterly Budget Statement - Financial Performance (revenue and expenditure) for 2nd Quarter ended 31 December 2014 (Figures Finalised as at 2015/01/31)</t>
  </si>
  <si>
    <t>Eastern Cape: Matatiele(EC441) - Table C4 Quarterly Budget Statement - Financial Performance (revenue and expenditure) for 2nd Quarter ended 31 December 2014 (Figures Finalised as at 2015/01/31)</t>
  </si>
  <si>
    <t>Eastern Cape: Umzimvubu(EC442) - Table C4 Quarterly Budget Statement - Financial Performance (revenue and expenditure) for 2nd Quarter ended 31 December 2014 (Figures Finalised as at 2015/01/31)</t>
  </si>
  <si>
    <t>Eastern Cape: Mbizana(EC443) - Table C4 Quarterly Budget Statement - Financial Performance (revenue and expenditure) for 2nd Quarter ended 31 December 2014 (Figures Finalised as at 2015/01/31)</t>
  </si>
  <si>
    <t>Eastern Cape: Ntabankulu(EC444) - Table C4 Quarterly Budget Statement - Financial Performance (revenue and expenditure) for 2nd Quarter ended 31 December 2014 (Figures Finalised as at 2015/01/31)</t>
  </si>
  <si>
    <t>Eastern Cape: Alfred Nzo(DC44) - Table C4 Quarterly Budget Statement - Financial Performance (revenue and expenditure) for 2nd Quarter ended 31 December 2014 (Figures Finalised as at 2015/01/31)</t>
  </si>
  <si>
    <t>Summary - Table C4 Quarterly Budget Statement - Financial Performance (revenue and expenditure) for 2nd Quarter ended 31 December 2014 (Figures Finalised as at 2015/01/31)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</si>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</sst>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1798415744</v>
      </c>
      <c r="D5" s="6">
        <v>0</v>
      </c>
      <c r="E5" s="7">
        <v>3051707912</v>
      </c>
      <c r="F5" s="8">
        <v>3053396343</v>
      </c>
      <c r="G5" s="8">
        <v>505875031</v>
      </c>
      <c r="H5" s="8">
        <v>253754511</v>
      </c>
      <c r="I5" s="8">
        <v>258964663</v>
      </c>
      <c r="J5" s="8">
        <v>1018594205</v>
      </c>
      <c r="K5" s="8">
        <v>266349422</v>
      </c>
      <c r="L5" s="8">
        <v>213363062</v>
      </c>
      <c r="M5" s="8">
        <v>205154533</v>
      </c>
      <c r="N5" s="8">
        <v>684867017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1703461222</v>
      </c>
      <c r="X5" s="8">
        <v>1951102174</v>
      </c>
      <c r="Y5" s="8">
        <v>-247640952</v>
      </c>
      <c r="Z5" s="2">
        <v>-12.69</v>
      </c>
      <c r="AA5" s="6">
        <v>3053396343</v>
      </c>
    </row>
    <row r="6" spans="1:27" ht="13.5">
      <c r="A6" s="23" t="s">
        <v>33</v>
      </c>
      <c r="B6" s="24"/>
      <c r="C6" s="6">
        <v>784866</v>
      </c>
      <c r="D6" s="6">
        <v>0</v>
      </c>
      <c r="E6" s="7">
        <v>9797556</v>
      </c>
      <c r="F6" s="8">
        <v>9797556</v>
      </c>
      <c r="G6" s="8">
        <v>878876</v>
      </c>
      <c r="H6" s="8">
        <v>745539</v>
      </c>
      <c r="I6" s="8">
        <v>646700</v>
      </c>
      <c r="J6" s="8">
        <v>2271115</v>
      </c>
      <c r="K6" s="8">
        <v>718302</v>
      </c>
      <c r="L6" s="8">
        <v>737124</v>
      </c>
      <c r="M6" s="8">
        <v>797261</v>
      </c>
      <c r="N6" s="8">
        <v>2252687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4523802</v>
      </c>
      <c r="X6" s="8">
        <v>1640572</v>
      </c>
      <c r="Y6" s="8">
        <v>2883230</v>
      </c>
      <c r="Z6" s="2">
        <v>175.75</v>
      </c>
      <c r="AA6" s="6">
        <v>9797556</v>
      </c>
    </row>
    <row r="7" spans="1:27" ht="13.5">
      <c r="A7" s="25" t="s">
        <v>34</v>
      </c>
      <c r="B7" s="24"/>
      <c r="C7" s="6">
        <v>3808761831</v>
      </c>
      <c r="D7" s="6">
        <v>0</v>
      </c>
      <c r="E7" s="7">
        <v>6138895574</v>
      </c>
      <c r="F7" s="8">
        <v>6138895574</v>
      </c>
      <c r="G7" s="8">
        <v>603347859</v>
      </c>
      <c r="H7" s="8">
        <v>361667650</v>
      </c>
      <c r="I7" s="8">
        <v>549458551</v>
      </c>
      <c r="J7" s="8">
        <v>1514474060</v>
      </c>
      <c r="K7" s="8">
        <v>424148879</v>
      </c>
      <c r="L7" s="8">
        <v>446620723</v>
      </c>
      <c r="M7" s="8">
        <v>455133503</v>
      </c>
      <c r="N7" s="8">
        <v>1325903105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2840377165</v>
      </c>
      <c r="X7" s="8">
        <v>2854619262</v>
      </c>
      <c r="Y7" s="8">
        <v>-14242097</v>
      </c>
      <c r="Z7" s="2">
        <v>-0.5</v>
      </c>
      <c r="AA7" s="6">
        <v>6138895574</v>
      </c>
    </row>
    <row r="8" spans="1:27" ht="13.5">
      <c r="A8" s="25" t="s">
        <v>35</v>
      </c>
      <c r="B8" s="24"/>
      <c r="C8" s="6">
        <v>829443901</v>
      </c>
      <c r="D8" s="6">
        <v>0</v>
      </c>
      <c r="E8" s="7">
        <v>2086127583</v>
      </c>
      <c r="F8" s="8">
        <v>2086127583</v>
      </c>
      <c r="G8" s="8">
        <v>116866429</v>
      </c>
      <c r="H8" s="8">
        <v>107281770</v>
      </c>
      <c r="I8" s="8">
        <v>87789134</v>
      </c>
      <c r="J8" s="8">
        <v>311937333</v>
      </c>
      <c r="K8" s="8">
        <v>136905113</v>
      </c>
      <c r="L8" s="8">
        <v>143082043</v>
      </c>
      <c r="M8" s="8">
        <v>118027644</v>
      </c>
      <c r="N8" s="8">
        <v>398014800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709952133</v>
      </c>
      <c r="X8" s="8">
        <v>962994392</v>
      </c>
      <c r="Y8" s="8">
        <v>-253042259</v>
      </c>
      <c r="Z8" s="2">
        <v>-26.28</v>
      </c>
      <c r="AA8" s="6">
        <v>2086127583</v>
      </c>
    </row>
    <row r="9" spans="1:27" ht="13.5">
      <c r="A9" s="25" t="s">
        <v>36</v>
      </c>
      <c r="B9" s="24"/>
      <c r="C9" s="6">
        <v>451695668</v>
      </c>
      <c r="D9" s="6">
        <v>0</v>
      </c>
      <c r="E9" s="7">
        <v>1026678532</v>
      </c>
      <c r="F9" s="8">
        <v>1026678532</v>
      </c>
      <c r="G9" s="8">
        <v>74968203</v>
      </c>
      <c r="H9" s="8">
        <v>62300770</v>
      </c>
      <c r="I9" s="8">
        <v>79501467</v>
      </c>
      <c r="J9" s="8">
        <v>216770440</v>
      </c>
      <c r="K9" s="8">
        <v>77627942</v>
      </c>
      <c r="L9" s="8">
        <v>79748336</v>
      </c>
      <c r="M9" s="8">
        <v>74588637</v>
      </c>
      <c r="N9" s="8">
        <v>231964915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448735355</v>
      </c>
      <c r="X9" s="8">
        <v>495525627</v>
      </c>
      <c r="Y9" s="8">
        <v>-46790272</v>
      </c>
      <c r="Z9" s="2">
        <v>-9.44</v>
      </c>
      <c r="AA9" s="6">
        <v>1026678532</v>
      </c>
    </row>
    <row r="10" spans="1:27" ht="13.5">
      <c r="A10" s="25" t="s">
        <v>37</v>
      </c>
      <c r="B10" s="24"/>
      <c r="C10" s="6">
        <v>296657061</v>
      </c>
      <c r="D10" s="6">
        <v>0</v>
      </c>
      <c r="E10" s="7">
        <v>669400293</v>
      </c>
      <c r="F10" s="26">
        <v>665565027</v>
      </c>
      <c r="G10" s="26">
        <v>57670454</v>
      </c>
      <c r="H10" s="26">
        <v>53879081</v>
      </c>
      <c r="I10" s="26">
        <v>55020222</v>
      </c>
      <c r="J10" s="26">
        <v>166569757</v>
      </c>
      <c r="K10" s="26">
        <v>52171108</v>
      </c>
      <c r="L10" s="26">
        <v>52148234</v>
      </c>
      <c r="M10" s="26">
        <v>50059929</v>
      </c>
      <c r="N10" s="26">
        <v>154379271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320949028</v>
      </c>
      <c r="X10" s="26">
        <v>332792742</v>
      </c>
      <c r="Y10" s="26">
        <v>-11843714</v>
      </c>
      <c r="Z10" s="27">
        <v>-3.56</v>
      </c>
      <c r="AA10" s="28">
        <v>665565027</v>
      </c>
    </row>
    <row r="11" spans="1:27" ht="13.5">
      <c r="A11" s="25" t="s">
        <v>38</v>
      </c>
      <c r="B11" s="29"/>
      <c r="C11" s="6">
        <v>164748857</v>
      </c>
      <c r="D11" s="6">
        <v>0</v>
      </c>
      <c r="E11" s="7">
        <v>47603382</v>
      </c>
      <c r="F11" s="8">
        <v>51653248</v>
      </c>
      <c r="G11" s="8">
        <v>30573296</v>
      </c>
      <c r="H11" s="8">
        <v>25900625</v>
      </c>
      <c r="I11" s="8">
        <v>29346583</v>
      </c>
      <c r="J11" s="8">
        <v>85820504</v>
      </c>
      <c r="K11" s="8">
        <v>21491569</v>
      </c>
      <c r="L11" s="8">
        <v>18721971</v>
      </c>
      <c r="M11" s="8">
        <v>5172439</v>
      </c>
      <c r="N11" s="8">
        <v>45385979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131206483</v>
      </c>
      <c r="X11" s="8">
        <v>37807844</v>
      </c>
      <c r="Y11" s="8">
        <v>93398639</v>
      </c>
      <c r="Z11" s="2">
        <v>247.04</v>
      </c>
      <c r="AA11" s="6">
        <v>51653248</v>
      </c>
    </row>
    <row r="12" spans="1:27" ht="13.5">
      <c r="A12" s="25" t="s">
        <v>39</v>
      </c>
      <c r="B12" s="29"/>
      <c r="C12" s="6">
        <v>54415321</v>
      </c>
      <c r="D12" s="6">
        <v>0</v>
      </c>
      <c r="E12" s="7">
        <v>97052478</v>
      </c>
      <c r="F12" s="8">
        <v>97052797</v>
      </c>
      <c r="G12" s="8">
        <v>4399141</v>
      </c>
      <c r="H12" s="8">
        <v>5953992</v>
      </c>
      <c r="I12" s="8">
        <v>5949103</v>
      </c>
      <c r="J12" s="8">
        <v>16302236</v>
      </c>
      <c r="K12" s="8">
        <v>3228546</v>
      </c>
      <c r="L12" s="8">
        <v>4884882</v>
      </c>
      <c r="M12" s="8">
        <v>4798578</v>
      </c>
      <c r="N12" s="8">
        <v>12912006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29214242</v>
      </c>
      <c r="X12" s="8">
        <v>43548292</v>
      </c>
      <c r="Y12" s="8">
        <v>-14334050</v>
      </c>
      <c r="Z12" s="2">
        <v>-32.92</v>
      </c>
      <c r="AA12" s="6">
        <v>97052797</v>
      </c>
    </row>
    <row r="13" spans="1:27" ht="13.5">
      <c r="A13" s="23" t="s">
        <v>40</v>
      </c>
      <c r="B13" s="29"/>
      <c r="C13" s="6">
        <v>283430392</v>
      </c>
      <c r="D13" s="6">
        <v>0</v>
      </c>
      <c r="E13" s="7">
        <v>299225916</v>
      </c>
      <c r="F13" s="8">
        <v>299245916</v>
      </c>
      <c r="G13" s="8">
        <v>14221138</v>
      </c>
      <c r="H13" s="8">
        <v>27181308</v>
      </c>
      <c r="I13" s="8">
        <v>35031127</v>
      </c>
      <c r="J13" s="8">
        <v>76433573</v>
      </c>
      <c r="K13" s="8">
        <v>34947373</v>
      </c>
      <c r="L13" s="8">
        <v>33403969</v>
      </c>
      <c r="M13" s="8">
        <v>25187280</v>
      </c>
      <c r="N13" s="8">
        <v>93538622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169972195</v>
      </c>
      <c r="X13" s="8">
        <v>143844270</v>
      </c>
      <c r="Y13" s="8">
        <v>26127925</v>
      </c>
      <c r="Z13" s="2">
        <v>18.16</v>
      </c>
      <c r="AA13" s="6">
        <v>299245916</v>
      </c>
    </row>
    <row r="14" spans="1:27" ht="13.5">
      <c r="A14" s="23" t="s">
        <v>41</v>
      </c>
      <c r="B14" s="29"/>
      <c r="C14" s="6">
        <v>336039288</v>
      </c>
      <c r="D14" s="6">
        <v>0</v>
      </c>
      <c r="E14" s="7">
        <v>370080625</v>
      </c>
      <c r="F14" s="8">
        <v>370080296</v>
      </c>
      <c r="G14" s="8">
        <v>29536388</v>
      </c>
      <c r="H14" s="8">
        <v>24895867</v>
      </c>
      <c r="I14" s="8">
        <v>28889237</v>
      </c>
      <c r="J14" s="8">
        <v>83321492</v>
      </c>
      <c r="K14" s="8">
        <v>19599007</v>
      </c>
      <c r="L14" s="8">
        <v>27495430</v>
      </c>
      <c r="M14" s="8">
        <v>30883968</v>
      </c>
      <c r="N14" s="8">
        <v>77978405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161299897</v>
      </c>
      <c r="X14" s="8">
        <v>179552075</v>
      </c>
      <c r="Y14" s="8">
        <v>-18252178</v>
      </c>
      <c r="Z14" s="2">
        <v>-10.17</v>
      </c>
      <c r="AA14" s="6">
        <v>370080296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11662</v>
      </c>
      <c r="I15" s="8">
        <v>25908</v>
      </c>
      <c r="J15" s="8">
        <v>37570</v>
      </c>
      <c r="K15" s="8">
        <v>1000</v>
      </c>
      <c r="L15" s="8">
        <v>0</v>
      </c>
      <c r="M15" s="8">
        <v>2000</v>
      </c>
      <c r="N15" s="8">
        <v>3000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40570</v>
      </c>
      <c r="X15" s="8"/>
      <c r="Y15" s="8">
        <v>40570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34112623</v>
      </c>
      <c r="D16" s="6">
        <v>0</v>
      </c>
      <c r="E16" s="7">
        <v>74481747</v>
      </c>
      <c r="F16" s="8">
        <v>74493378</v>
      </c>
      <c r="G16" s="8">
        <v>2886634</v>
      </c>
      <c r="H16" s="8">
        <v>1019432</v>
      </c>
      <c r="I16" s="8">
        <v>3297907</v>
      </c>
      <c r="J16" s="8">
        <v>7203973</v>
      </c>
      <c r="K16" s="8">
        <v>1961874</v>
      </c>
      <c r="L16" s="8">
        <v>1946577</v>
      </c>
      <c r="M16" s="8">
        <v>1566560</v>
      </c>
      <c r="N16" s="8">
        <v>5475011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12678984</v>
      </c>
      <c r="X16" s="8">
        <v>34907702</v>
      </c>
      <c r="Y16" s="8">
        <v>-22228718</v>
      </c>
      <c r="Z16" s="2">
        <v>-63.68</v>
      </c>
      <c r="AA16" s="6">
        <v>74493378</v>
      </c>
    </row>
    <row r="17" spans="1:27" ht="13.5">
      <c r="A17" s="23" t="s">
        <v>44</v>
      </c>
      <c r="B17" s="29"/>
      <c r="C17" s="6">
        <v>72885571</v>
      </c>
      <c r="D17" s="6">
        <v>0</v>
      </c>
      <c r="E17" s="7">
        <v>125252388</v>
      </c>
      <c r="F17" s="8">
        <v>122333388</v>
      </c>
      <c r="G17" s="8">
        <v>7309845</v>
      </c>
      <c r="H17" s="8">
        <v>5670012</v>
      </c>
      <c r="I17" s="8">
        <v>7245684</v>
      </c>
      <c r="J17" s="8">
        <v>20225541</v>
      </c>
      <c r="K17" s="8">
        <v>3335131</v>
      </c>
      <c r="L17" s="8">
        <v>5167043</v>
      </c>
      <c r="M17" s="8">
        <v>8548830</v>
      </c>
      <c r="N17" s="8">
        <v>17051004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37276545</v>
      </c>
      <c r="X17" s="8">
        <v>55519895</v>
      </c>
      <c r="Y17" s="8">
        <v>-18243350</v>
      </c>
      <c r="Z17" s="2">
        <v>-32.86</v>
      </c>
      <c r="AA17" s="6">
        <v>122333388</v>
      </c>
    </row>
    <row r="18" spans="1:27" ht="13.5">
      <c r="A18" s="25" t="s">
        <v>45</v>
      </c>
      <c r="B18" s="24"/>
      <c r="C18" s="6">
        <v>88363654</v>
      </c>
      <c r="D18" s="6">
        <v>0</v>
      </c>
      <c r="E18" s="7">
        <v>52543800</v>
      </c>
      <c r="F18" s="8">
        <v>55462927</v>
      </c>
      <c r="G18" s="8">
        <v>2465217</v>
      </c>
      <c r="H18" s="8">
        <v>4233926</v>
      </c>
      <c r="I18" s="8">
        <v>2565527</v>
      </c>
      <c r="J18" s="8">
        <v>9264670</v>
      </c>
      <c r="K18" s="8">
        <v>1215913</v>
      </c>
      <c r="L18" s="8">
        <v>5223696</v>
      </c>
      <c r="M18" s="8">
        <v>5801820</v>
      </c>
      <c r="N18" s="8">
        <v>12241429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21506099</v>
      </c>
      <c r="X18" s="8">
        <v>41854611</v>
      </c>
      <c r="Y18" s="8">
        <v>-20348512</v>
      </c>
      <c r="Z18" s="2">
        <v>-48.62</v>
      </c>
      <c r="AA18" s="6">
        <v>55462927</v>
      </c>
    </row>
    <row r="19" spans="1:27" ht="13.5">
      <c r="A19" s="23" t="s">
        <v>46</v>
      </c>
      <c r="B19" s="29"/>
      <c r="C19" s="6">
        <v>6467883295</v>
      </c>
      <c r="D19" s="6">
        <v>0</v>
      </c>
      <c r="E19" s="7">
        <v>8164475758</v>
      </c>
      <c r="F19" s="8">
        <v>8174861386</v>
      </c>
      <c r="G19" s="8">
        <v>2263079531</v>
      </c>
      <c r="H19" s="8">
        <v>500606733</v>
      </c>
      <c r="I19" s="8">
        <v>233870180</v>
      </c>
      <c r="J19" s="8">
        <v>2997556444</v>
      </c>
      <c r="K19" s="8">
        <v>113808375</v>
      </c>
      <c r="L19" s="8">
        <v>1113023507</v>
      </c>
      <c r="M19" s="8">
        <v>936112709</v>
      </c>
      <c r="N19" s="8">
        <v>2162944591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5160501035</v>
      </c>
      <c r="X19" s="8">
        <v>5126240951</v>
      </c>
      <c r="Y19" s="8">
        <v>34260084</v>
      </c>
      <c r="Z19" s="2">
        <v>0.67</v>
      </c>
      <c r="AA19" s="6">
        <v>8174861386</v>
      </c>
    </row>
    <row r="20" spans="1:27" ht="13.5">
      <c r="A20" s="23" t="s">
        <v>47</v>
      </c>
      <c r="B20" s="29"/>
      <c r="C20" s="6">
        <v>1520656394</v>
      </c>
      <c r="D20" s="6">
        <v>0</v>
      </c>
      <c r="E20" s="7">
        <v>2888158353</v>
      </c>
      <c r="F20" s="26">
        <v>2888138356</v>
      </c>
      <c r="G20" s="26">
        <v>133058158</v>
      </c>
      <c r="H20" s="26">
        <v>317945700</v>
      </c>
      <c r="I20" s="26">
        <v>42881903</v>
      </c>
      <c r="J20" s="26">
        <v>493885761</v>
      </c>
      <c r="K20" s="26">
        <v>133335099</v>
      </c>
      <c r="L20" s="26">
        <v>48019606</v>
      </c>
      <c r="M20" s="26">
        <v>349996647</v>
      </c>
      <c r="N20" s="26">
        <v>531351352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1025237113</v>
      </c>
      <c r="X20" s="26">
        <v>1638827918</v>
      </c>
      <c r="Y20" s="26">
        <v>-613590805</v>
      </c>
      <c r="Z20" s="27">
        <v>-37.44</v>
      </c>
      <c r="AA20" s="28">
        <v>2888138356</v>
      </c>
    </row>
    <row r="21" spans="1:27" ht="13.5">
      <c r="A21" s="23" t="s">
        <v>48</v>
      </c>
      <c r="B21" s="29"/>
      <c r="C21" s="6">
        <v>15837494</v>
      </c>
      <c r="D21" s="6">
        <v>0</v>
      </c>
      <c r="E21" s="7">
        <v>3027235</v>
      </c>
      <c r="F21" s="8">
        <v>3027475</v>
      </c>
      <c r="G21" s="8">
        <v>772224</v>
      </c>
      <c r="H21" s="8">
        <v>-1056600</v>
      </c>
      <c r="I21" s="30">
        <v>326849</v>
      </c>
      <c r="J21" s="8">
        <v>42473</v>
      </c>
      <c r="K21" s="8">
        <v>750726</v>
      </c>
      <c r="L21" s="8">
        <v>30583</v>
      </c>
      <c r="M21" s="8">
        <v>2807</v>
      </c>
      <c r="N21" s="8">
        <v>784116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826589</v>
      </c>
      <c r="X21" s="8">
        <v>1410230</v>
      </c>
      <c r="Y21" s="8">
        <v>-583641</v>
      </c>
      <c r="Z21" s="2">
        <v>-41.39</v>
      </c>
      <c r="AA21" s="6">
        <v>3027475</v>
      </c>
    </row>
    <row r="22" spans="1:27" ht="24.75" customHeight="1">
      <c r="A22" s="31" t="s">
        <v>49</v>
      </c>
      <c r="B22" s="32"/>
      <c r="C22" s="33">
        <f aca="true" t="shared" si="0" ref="C22:Y22">SUM(C5:C21)</f>
        <v>16224131960</v>
      </c>
      <c r="D22" s="33">
        <f>SUM(D5:D21)</f>
        <v>0</v>
      </c>
      <c r="E22" s="34">
        <f t="shared" si="0"/>
        <v>25104509132</v>
      </c>
      <c r="F22" s="35">
        <f t="shared" si="0"/>
        <v>25116809782</v>
      </c>
      <c r="G22" s="35">
        <f t="shared" si="0"/>
        <v>3847908424</v>
      </c>
      <c r="H22" s="35">
        <f t="shared" si="0"/>
        <v>1751991978</v>
      </c>
      <c r="I22" s="35">
        <f t="shared" si="0"/>
        <v>1420810745</v>
      </c>
      <c r="J22" s="35">
        <f t="shared" si="0"/>
        <v>7020711147</v>
      </c>
      <c r="K22" s="35">
        <f t="shared" si="0"/>
        <v>1291595379</v>
      </c>
      <c r="L22" s="35">
        <f t="shared" si="0"/>
        <v>2193616786</v>
      </c>
      <c r="M22" s="35">
        <f t="shared" si="0"/>
        <v>2271835145</v>
      </c>
      <c r="N22" s="35">
        <f t="shared" si="0"/>
        <v>5757047310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12777758457</v>
      </c>
      <c r="X22" s="35">
        <f t="shared" si="0"/>
        <v>13902188557</v>
      </c>
      <c r="Y22" s="35">
        <f t="shared" si="0"/>
        <v>-1124430100</v>
      </c>
      <c r="Z22" s="36">
        <f>+IF(X22&lt;&gt;0,+(Y22/X22)*100,0)</f>
        <v>-8.088151699207312</v>
      </c>
      <c r="AA22" s="33">
        <f>SUM(AA5:AA21)</f>
        <v>25116809782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4381959699</v>
      </c>
      <c r="D25" s="6">
        <v>0</v>
      </c>
      <c r="E25" s="7">
        <v>7466693901</v>
      </c>
      <c r="F25" s="8">
        <v>7458146201</v>
      </c>
      <c r="G25" s="8">
        <v>546055885</v>
      </c>
      <c r="H25" s="8">
        <v>530565993</v>
      </c>
      <c r="I25" s="8">
        <v>554729380</v>
      </c>
      <c r="J25" s="8">
        <v>1631351258</v>
      </c>
      <c r="K25" s="8">
        <v>562168600</v>
      </c>
      <c r="L25" s="8">
        <v>645947801</v>
      </c>
      <c r="M25" s="8">
        <v>542606331</v>
      </c>
      <c r="N25" s="8">
        <v>1750722732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3382073990</v>
      </c>
      <c r="X25" s="8">
        <v>3530600737</v>
      </c>
      <c r="Y25" s="8">
        <v>-148526747</v>
      </c>
      <c r="Z25" s="2">
        <v>-4.21</v>
      </c>
      <c r="AA25" s="6">
        <v>7458146201</v>
      </c>
    </row>
    <row r="26" spans="1:27" ht="13.5">
      <c r="A26" s="25" t="s">
        <v>52</v>
      </c>
      <c r="B26" s="24"/>
      <c r="C26" s="6">
        <v>352286844</v>
      </c>
      <c r="D26" s="6">
        <v>0</v>
      </c>
      <c r="E26" s="7">
        <v>524825915</v>
      </c>
      <c r="F26" s="8">
        <v>534573825</v>
      </c>
      <c r="G26" s="8">
        <v>37645395</v>
      </c>
      <c r="H26" s="8">
        <v>36831775</v>
      </c>
      <c r="I26" s="8">
        <v>36131123</v>
      </c>
      <c r="J26" s="8">
        <v>110608293</v>
      </c>
      <c r="K26" s="8">
        <v>39606470</v>
      </c>
      <c r="L26" s="8">
        <v>35604037</v>
      </c>
      <c r="M26" s="8">
        <v>28732692</v>
      </c>
      <c r="N26" s="8">
        <v>103943199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214551492</v>
      </c>
      <c r="X26" s="8">
        <v>267375938</v>
      </c>
      <c r="Y26" s="8">
        <v>-52824446</v>
      </c>
      <c r="Z26" s="2">
        <v>-19.76</v>
      </c>
      <c r="AA26" s="6">
        <v>534573825</v>
      </c>
    </row>
    <row r="27" spans="1:27" ht="13.5">
      <c r="A27" s="25" t="s">
        <v>53</v>
      </c>
      <c r="B27" s="24"/>
      <c r="C27" s="6">
        <v>731744775</v>
      </c>
      <c r="D27" s="6">
        <v>0</v>
      </c>
      <c r="E27" s="7">
        <v>1277593677</v>
      </c>
      <c r="F27" s="8">
        <v>1278093677</v>
      </c>
      <c r="G27" s="8">
        <v>60047280</v>
      </c>
      <c r="H27" s="8">
        <v>20920158</v>
      </c>
      <c r="I27" s="8">
        <v>60796495</v>
      </c>
      <c r="J27" s="8">
        <v>141763933</v>
      </c>
      <c r="K27" s="8">
        <v>96333871</v>
      </c>
      <c r="L27" s="8">
        <v>27372913</v>
      </c>
      <c r="M27" s="8">
        <v>30931524</v>
      </c>
      <c r="N27" s="8">
        <v>154638308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296402241</v>
      </c>
      <c r="X27" s="8">
        <v>434473923</v>
      </c>
      <c r="Y27" s="8">
        <v>-138071682</v>
      </c>
      <c r="Z27" s="2">
        <v>-31.78</v>
      </c>
      <c r="AA27" s="6">
        <v>1278093677</v>
      </c>
    </row>
    <row r="28" spans="1:27" ht="13.5">
      <c r="A28" s="25" t="s">
        <v>54</v>
      </c>
      <c r="B28" s="24"/>
      <c r="C28" s="6">
        <v>2711655133</v>
      </c>
      <c r="D28" s="6">
        <v>0</v>
      </c>
      <c r="E28" s="7">
        <v>2920129771</v>
      </c>
      <c r="F28" s="8">
        <v>2917679771</v>
      </c>
      <c r="G28" s="8">
        <v>139955279</v>
      </c>
      <c r="H28" s="8">
        <v>139060089</v>
      </c>
      <c r="I28" s="8">
        <v>166392452</v>
      </c>
      <c r="J28" s="8">
        <v>445407820</v>
      </c>
      <c r="K28" s="8">
        <v>145284214</v>
      </c>
      <c r="L28" s="8">
        <v>150056929</v>
      </c>
      <c r="M28" s="8">
        <v>164921469</v>
      </c>
      <c r="N28" s="8">
        <v>460262612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905670432</v>
      </c>
      <c r="X28" s="8">
        <v>1029218521</v>
      </c>
      <c r="Y28" s="8">
        <v>-123548089</v>
      </c>
      <c r="Z28" s="2">
        <v>-12</v>
      </c>
      <c r="AA28" s="6">
        <v>2917679771</v>
      </c>
    </row>
    <row r="29" spans="1:27" ht="13.5">
      <c r="A29" s="25" t="s">
        <v>55</v>
      </c>
      <c r="B29" s="24"/>
      <c r="C29" s="6">
        <v>259381426</v>
      </c>
      <c r="D29" s="6">
        <v>0</v>
      </c>
      <c r="E29" s="7">
        <v>308893272</v>
      </c>
      <c r="F29" s="8">
        <v>308893272</v>
      </c>
      <c r="G29" s="8">
        <v>45171870</v>
      </c>
      <c r="H29" s="8">
        <v>8268519</v>
      </c>
      <c r="I29" s="8">
        <v>-11489242</v>
      </c>
      <c r="J29" s="8">
        <v>41951147</v>
      </c>
      <c r="K29" s="8">
        <v>10227073</v>
      </c>
      <c r="L29" s="8">
        <v>33519594</v>
      </c>
      <c r="M29" s="8">
        <v>16845394</v>
      </c>
      <c r="N29" s="8">
        <v>60592061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102543208</v>
      </c>
      <c r="X29" s="8">
        <v>119434132</v>
      </c>
      <c r="Y29" s="8">
        <v>-16890924</v>
      </c>
      <c r="Z29" s="2">
        <v>-14.14</v>
      </c>
      <c r="AA29" s="6">
        <v>308893272</v>
      </c>
    </row>
    <row r="30" spans="1:27" ht="13.5">
      <c r="A30" s="25" t="s">
        <v>56</v>
      </c>
      <c r="B30" s="24"/>
      <c r="C30" s="6">
        <v>3204998494</v>
      </c>
      <c r="D30" s="6">
        <v>0</v>
      </c>
      <c r="E30" s="7">
        <v>4819903240</v>
      </c>
      <c r="F30" s="8">
        <v>4819903240</v>
      </c>
      <c r="G30" s="8">
        <v>513556531</v>
      </c>
      <c r="H30" s="8">
        <v>272354278</v>
      </c>
      <c r="I30" s="8">
        <v>446330426</v>
      </c>
      <c r="J30" s="8">
        <v>1232241235</v>
      </c>
      <c r="K30" s="8">
        <v>561100278</v>
      </c>
      <c r="L30" s="8">
        <v>335383553</v>
      </c>
      <c r="M30" s="8">
        <v>296107859</v>
      </c>
      <c r="N30" s="8">
        <v>1192591690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2424832925</v>
      </c>
      <c r="X30" s="8">
        <v>2431650403</v>
      </c>
      <c r="Y30" s="8">
        <v>-6817478</v>
      </c>
      <c r="Z30" s="2">
        <v>-0.28</v>
      </c>
      <c r="AA30" s="6">
        <v>4819903240</v>
      </c>
    </row>
    <row r="31" spans="1:27" ht="13.5">
      <c r="A31" s="25" t="s">
        <v>57</v>
      </c>
      <c r="B31" s="24"/>
      <c r="C31" s="6">
        <v>645946744</v>
      </c>
      <c r="D31" s="6">
        <v>0</v>
      </c>
      <c r="E31" s="7">
        <v>756622733</v>
      </c>
      <c r="F31" s="8">
        <v>759572733</v>
      </c>
      <c r="G31" s="8">
        <v>10276470</v>
      </c>
      <c r="H31" s="8">
        <v>29130328</v>
      </c>
      <c r="I31" s="8">
        <v>55534368</v>
      </c>
      <c r="J31" s="8">
        <v>94941166</v>
      </c>
      <c r="K31" s="8">
        <v>53556769</v>
      </c>
      <c r="L31" s="8">
        <v>41935549</v>
      </c>
      <c r="M31" s="8">
        <v>49630915</v>
      </c>
      <c r="N31" s="8">
        <v>145123233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240064399</v>
      </c>
      <c r="X31" s="8">
        <v>292392116</v>
      </c>
      <c r="Y31" s="8">
        <v>-52327717</v>
      </c>
      <c r="Z31" s="2">
        <v>-17.9</v>
      </c>
      <c r="AA31" s="6">
        <v>759572733</v>
      </c>
    </row>
    <row r="32" spans="1:27" ht="13.5">
      <c r="A32" s="25" t="s">
        <v>58</v>
      </c>
      <c r="B32" s="24"/>
      <c r="C32" s="6">
        <v>432122081</v>
      </c>
      <c r="D32" s="6">
        <v>0</v>
      </c>
      <c r="E32" s="7">
        <v>629613722</v>
      </c>
      <c r="F32" s="8">
        <v>632499722</v>
      </c>
      <c r="G32" s="8">
        <v>23869706</v>
      </c>
      <c r="H32" s="8">
        <v>50067032</v>
      </c>
      <c r="I32" s="8">
        <v>28769640</v>
      </c>
      <c r="J32" s="8">
        <v>102706378</v>
      </c>
      <c r="K32" s="8">
        <v>46699354</v>
      </c>
      <c r="L32" s="8">
        <v>34389324</v>
      </c>
      <c r="M32" s="8">
        <v>52282323</v>
      </c>
      <c r="N32" s="8">
        <v>133371001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236077379</v>
      </c>
      <c r="X32" s="8">
        <v>300804462</v>
      </c>
      <c r="Y32" s="8">
        <v>-64727083</v>
      </c>
      <c r="Z32" s="2">
        <v>-21.52</v>
      </c>
      <c r="AA32" s="6">
        <v>632499722</v>
      </c>
    </row>
    <row r="33" spans="1:27" ht="13.5">
      <c r="A33" s="25" t="s">
        <v>59</v>
      </c>
      <c r="B33" s="24"/>
      <c r="C33" s="6">
        <v>908302194</v>
      </c>
      <c r="D33" s="6">
        <v>0</v>
      </c>
      <c r="E33" s="7">
        <v>1298236544</v>
      </c>
      <c r="F33" s="8">
        <v>1245149337</v>
      </c>
      <c r="G33" s="8">
        <v>52032469</v>
      </c>
      <c r="H33" s="8">
        <v>42112263</v>
      </c>
      <c r="I33" s="8">
        <v>75618672</v>
      </c>
      <c r="J33" s="8">
        <v>169763404</v>
      </c>
      <c r="K33" s="8">
        <v>73880386</v>
      </c>
      <c r="L33" s="8">
        <v>85140532</v>
      </c>
      <c r="M33" s="8">
        <v>102638958</v>
      </c>
      <c r="N33" s="8">
        <v>261659876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431423280</v>
      </c>
      <c r="X33" s="8">
        <v>587961863</v>
      </c>
      <c r="Y33" s="8">
        <v>-156538583</v>
      </c>
      <c r="Z33" s="2">
        <v>-26.62</v>
      </c>
      <c r="AA33" s="6">
        <v>1245149337</v>
      </c>
    </row>
    <row r="34" spans="1:27" ht="13.5">
      <c r="A34" s="25" t="s">
        <v>60</v>
      </c>
      <c r="B34" s="24"/>
      <c r="C34" s="6">
        <v>2588352734</v>
      </c>
      <c r="D34" s="6">
        <v>0</v>
      </c>
      <c r="E34" s="7">
        <v>5701999469</v>
      </c>
      <c r="F34" s="8">
        <v>5704529489</v>
      </c>
      <c r="G34" s="8">
        <v>298366303</v>
      </c>
      <c r="H34" s="8">
        <v>445932076</v>
      </c>
      <c r="I34" s="8">
        <v>455225164</v>
      </c>
      <c r="J34" s="8">
        <v>1199523543</v>
      </c>
      <c r="K34" s="8">
        <v>445934374</v>
      </c>
      <c r="L34" s="8">
        <v>424131204</v>
      </c>
      <c r="M34" s="8">
        <v>370353574</v>
      </c>
      <c r="N34" s="8">
        <v>1240419152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2439942695</v>
      </c>
      <c r="X34" s="8">
        <v>2648407256</v>
      </c>
      <c r="Y34" s="8">
        <v>-208464561</v>
      </c>
      <c r="Z34" s="2">
        <v>-7.87</v>
      </c>
      <c r="AA34" s="6">
        <v>5704529489</v>
      </c>
    </row>
    <row r="35" spans="1:27" ht="13.5">
      <c r="A35" s="23" t="s">
        <v>61</v>
      </c>
      <c r="B35" s="29"/>
      <c r="C35" s="6">
        <v>25973740</v>
      </c>
      <c r="D35" s="6">
        <v>0</v>
      </c>
      <c r="E35" s="7">
        <v>4442626</v>
      </c>
      <c r="F35" s="8">
        <v>4442626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249028</v>
      </c>
      <c r="Y35" s="8">
        <v>-249028</v>
      </c>
      <c r="Z35" s="2">
        <v>-100</v>
      </c>
      <c r="AA35" s="6">
        <v>4442626</v>
      </c>
    </row>
    <row r="36" spans="1:27" ht="12.75">
      <c r="A36" s="40" t="s">
        <v>62</v>
      </c>
      <c r="B36" s="32"/>
      <c r="C36" s="33">
        <f aca="true" t="shared" si="1" ref="C36:Y36">SUM(C25:C35)</f>
        <v>16242723864</v>
      </c>
      <c r="D36" s="33">
        <f>SUM(D25:D35)</f>
        <v>0</v>
      </c>
      <c r="E36" s="34">
        <f t="shared" si="1"/>
        <v>25708954870</v>
      </c>
      <c r="F36" s="35">
        <f t="shared" si="1"/>
        <v>25663483893</v>
      </c>
      <c r="G36" s="35">
        <f t="shared" si="1"/>
        <v>1726977188</v>
      </c>
      <c r="H36" s="35">
        <f t="shared" si="1"/>
        <v>1575242511</v>
      </c>
      <c r="I36" s="35">
        <f t="shared" si="1"/>
        <v>1868038478</v>
      </c>
      <c r="J36" s="35">
        <f t="shared" si="1"/>
        <v>5170258177</v>
      </c>
      <c r="K36" s="35">
        <f t="shared" si="1"/>
        <v>2034791389</v>
      </c>
      <c r="L36" s="35">
        <f t="shared" si="1"/>
        <v>1813481436</v>
      </c>
      <c r="M36" s="35">
        <f t="shared" si="1"/>
        <v>1655051039</v>
      </c>
      <c r="N36" s="35">
        <f t="shared" si="1"/>
        <v>5503323864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10673582041</v>
      </c>
      <c r="X36" s="35">
        <f t="shared" si="1"/>
        <v>11642568379</v>
      </c>
      <c r="Y36" s="35">
        <f t="shared" si="1"/>
        <v>-968986338</v>
      </c>
      <c r="Z36" s="36">
        <f>+IF(X36&lt;&gt;0,+(Y36/X36)*100,0)</f>
        <v>-8.32278846433735</v>
      </c>
      <c r="AA36" s="33">
        <f>SUM(AA25:AA35)</f>
        <v>25663483893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-18591904</v>
      </c>
      <c r="D38" s="46">
        <f>+D22-D36</f>
        <v>0</v>
      </c>
      <c r="E38" s="47">
        <f t="shared" si="2"/>
        <v>-604445738</v>
      </c>
      <c r="F38" s="48">
        <f t="shared" si="2"/>
        <v>-546674111</v>
      </c>
      <c r="G38" s="48">
        <f t="shared" si="2"/>
        <v>2120931236</v>
      </c>
      <c r="H38" s="48">
        <f t="shared" si="2"/>
        <v>176749467</v>
      </c>
      <c r="I38" s="48">
        <f t="shared" si="2"/>
        <v>-447227733</v>
      </c>
      <c r="J38" s="48">
        <f t="shared" si="2"/>
        <v>1850452970</v>
      </c>
      <c r="K38" s="48">
        <f t="shared" si="2"/>
        <v>-743196010</v>
      </c>
      <c r="L38" s="48">
        <f t="shared" si="2"/>
        <v>380135350</v>
      </c>
      <c r="M38" s="48">
        <f t="shared" si="2"/>
        <v>616784106</v>
      </c>
      <c r="N38" s="48">
        <f t="shared" si="2"/>
        <v>253723446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2104176416</v>
      </c>
      <c r="X38" s="48">
        <f>IF(F22=F36,0,X22-X36)</f>
        <v>2259620178</v>
      </c>
      <c r="Y38" s="48">
        <f t="shared" si="2"/>
        <v>-155443762</v>
      </c>
      <c r="Z38" s="49">
        <f>+IF(X38&lt;&gt;0,+(Y38/X38)*100,0)</f>
        <v>-6.87919870398679</v>
      </c>
      <c r="AA38" s="46">
        <f>+AA22-AA36</f>
        <v>-546674111</v>
      </c>
    </row>
    <row r="39" spans="1:27" ht="13.5">
      <c r="A39" s="23" t="s">
        <v>64</v>
      </c>
      <c r="B39" s="29"/>
      <c r="C39" s="6">
        <v>2929478421</v>
      </c>
      <c r="D39" s="6">
        <v>0</v>
      </c>
      <c r="E39" s="7">
        <v>5321460954</v>
      </c>
      <c r="F39" s="8">
        <v>5335270688</v>
      </c>
      <c r="G39" s="8">
        <v>379381590</v>
      </c>
      <c r="H39" s="8">
        <v>168760505</v>
      </c>
      <c r="I39" s="8">
        <v>87718086</v>
      </c>
      <c r="J39" s="8">
        <v>635860181</v>
      </c>
      <c r="K39" s="8">
        <v>230577517</v>
      </c>
      <c r="L39" s="8">
        <v>270459392</v>
      </c>
      <c r="M39" s="8">
        <v>429961095</v>
      </c>
      <c r="N39" s="8">
        <v>930998004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1566858185</v>
      </c>
      <c r="X39" s="8">
        <v>2505886055</v>
      </c>
      <c r="Y39" s="8">
        <v>-939027870</v>
      </c>
      <c r="Z39" s="2">
        <v>-37.47</v>
      </c>
      <c r="AA39" s="6">
        <v>5335270688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112952325</v>
      </c>
      <c r="Y40" s="26">
        <v>-112952325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55911000</v>
      </c>
      <c r="F41" s="8">
        <v>117409150</v>
      </c>
      <c r="G41" s="51">
        <v>3435526</v>
      </c>
      <c r="H41" s="51">
        <v>3467727</v>
      </c>
      <c r="I41" s="51">
        <v>14330</v>
      </c>
      <c r="J41" s="8">
        <v>6917583</v>
      </c>
      <c r="K41" s="51">
        <v>-3447763</v>
      </c>
      <c r="L41" s="51">
        <v>467126</v>
      </c>
      <c r="M41" s="8">
        <v>677636</v>
      </c>
      <c r="N41" s="51">
        <v>-2303001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4614582</v>
      </c>
      <c r="X41" s="8">
        <v>6250002</v>
      </c>
      <c r="Y41" s="51">
        <v>-1635420</v>
      </c>
      <c r="Z41" s="52">
        <v>-26.17</v>
      </c>
      <c r="AA41" s="53">
        <v>117409150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2910886517</v>
      </c>
      <c r="D42" s="55">
        <f>SUM(D38:D41)</f>
        <v>0</v>
      </c>
      <c r="E42" s="56">
        <f t="shared" si="3"/>
        <v>4772926216</v>
      </c>
      <c r="F42" s="57">
        <f t="shared" si="3"/>
        <v>4906005727</v>
      </c>
      <c r="G42" s="57">
        <f t="shared" si="3"/>
        <v>2503748352</v>
      </c>
      <c r="H42" s="57">
        <f t="shared" si="3"/>
        <v>348977699</v>
      </c>
      <c r="I42" s="57">
        <f t="shared" si="3"/>
        <v>-359495317</v>
      </c>
      <c r="J42" s="57">
        <f t="shared" si="3"/>
        <v>2493230734</v>
      </c>
      <c r="K42" s="57">
        <f t="shared" si="3"/>
        <v>-516066256</v>
      </c>
      <c r="L42" s="57">
        <f t="shared" si="3"/>
        <v>651061868</v>
      </c>
      <c r="M42" s="57">
        <f t="shared" si="3"/>
        <v>1047422837</v>
      </c>
      <c r="N42" s="57">
        <f t="shared" si="3"/>
        <v>1182418449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3675649183</v>
      </c>
      <c r="X42" s="57">
        <f t="shared" si="3"/>
        <v>4884708560</v>
      </c>
      <c r="Y42" s="57">
        <f t="shared" si="3"/>
        <v>-1209059377</v>
      </c>
      <c r="Z42" s="58">
        <f>+IF(X42&lt;&gt;0,+(Y42/X42)*100,0)</f>
        <v>-24.751924544706103</v>
      </c>
      <c r="AA42" s="55">
        <f>SUM(AA38:AA41)</f>
        <v>4906005727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2910886517</v>
      </c>
      <c r="D44" s="63">
        <f>+D42-D43</f>
        <v>0</v>
      </c>
      <c r="E44" s="64">
        <f t="shared" si="4"/>
        <v>4772926216</v>
      </c>
      <c r="F44" s="65">
        <f t="shared" si="4"/>
        <v>4906005727</v>
      </c>
      <c r="G44" s="65">
        <f t="shared" si="4"/>
        <v>2503748352</v>
      </c>
      <c r="H44" s="65">
        <f t="shared" si="4"/>
        <v>348977699</v>
      </c>
      <c r="I44" s="65">
        <f t="shared" si="4"/>
        <v>-359495317</v>
      </c>
      <c r="J44" s="65">
        <f t="shared" si="4"/>
        <v>2493230734</v>
      </c>
      <c r="K44" s="65">
        <f t="shared" si="4"/>
        <v>-516066256</v>
      </c>
      <c r="L44" s="65">
        <f t="shared" si="4"/>
        <v>651061868</v>
      </c>
      <c r="M44" s="65">
        <f t="shared" si="4"/>
        <v>1047422837</v>
      </c>
      <c r="N44" s="65">
        <f t="shared" si="4"/>
        <v>1182418449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3675649183</v>
      </c>
      <c r="X44" s="65">
        <f t="shared" si="4"/>
        <v>4884708560</v>
      </c>
      <c r="Y44" s="65">
        <f t="shared" si="4"/>
        <v>-1209059377</v>
      </c>
      <c r="Z44" s="66">
        <f>+IF(X44&lt;&gt;0,+(Y44/X44)*100,0)</f>
        <v>-24.751924544706103</v>
      </c>
      <c r="AA44" s="63">
        <f>+AA42-AA43</f>
        <v>4906005727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2910886517</v>
      </c>
      <c r="D46" s="55">
        <f>SUM(D44:D45)</f>
        <v>0</v>
      </c>
      <c r="E46" s="56">
        <f t="shared" si="5"/>
        <v>4772926216</v>
      </c>
      <c r="F46" s="57">
        <f t="shared" si="5"/>
        <v>4906005727</v>
      </c>
      <c r="G46" s="57">
        <f t="shared" si="5"/>
        <v>2503748352</v>
      </c>
      <c r="H46" s="57">
        <f t="shared" si="5"/>
        <v>348977699</v>
      </c>
      <c r="I46" s="57">
        <f t="shared" si="5"/>
        <v>-359495317</v>
      </c>
      <c r="J46" s="57">
        <f t="shared" si="5"/>
        <v>2493230734</v>
      </c>
      <c r="K46" s="57">
        <f t="shared" si="5"/>
        <v>-516066256</v>
      </c>
      <c r="L46" s="57">
        <f t="shared" si="5"/>
        <v>651061868</v>
      </c>
      <c r="M46" s="57">
        <f t="shared" si="5"/>
        <v>1047422837</v>
      </c>
      <c r="N46" s="57">
        <f t="shared" si="5"/>
        <v>1182418449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3675649183</v>
      </c>
      <c r="X46" s="57">
        <f t="shared" si="5"/>
        <v>4884708560</v>
      </c>
      <c r="Y46" s="57">
        <f t="shared" si="5"/>
        <v>-1209059377</v>
      </c>
      <c r="Z46" s="58">
        <f>+IF(X46&lt;&gt;0,+(Y46/X46)*100,0)</f>
        <v>-24.751924544706103</v>
      </c>
      <c r="AA46" s="55">
        <f>SUM(AA44:AA45)</f>
        <v>4906005727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2910886517</v>
      </c>
      <c r="D48" s="71">
        <f>SUM(D46:D47)</f>
        <v>0</v>
      </c>
      <c r="E48" s="72">
        <f t="shared" si="6"/>
        <v>4772926216</v>
      </c>
      <c r="F48" s="73">
        <f t="shared" si="6"/>
        <v>4906005727</v>
      </c>
      <c r="G48" s="73">
        <f t="shared" si="6"/>
        <v>2503748352</v>
      </c>
      <c r="H48" s="74">
        <f t="shared" si="6"/>
        <v>348977699</v>
      </c>
      <c r="I48" s="74">
        <f t="shared" si="6"/>
        <v>-359495317</v>
      </c>
      <c r="J48" s="74">
        <f t="shared" si="6"/>
        <v>2493230734</v>
      </c>
      <c r="K48" s="74">
        <f t="shared" si="6"/>
        <v>-516066256</v>
      </c>
      <c r="L48" s="74">
        <f t="shared" si="6"/>
        <v>651061868</v>
      </c>
      <c r="M48" s="73">
        <f t="shared" si="6"/>
        <v>1047422837</v>
      </c>
      <c r="N48" s="73">
        <f t="shared" si="6"/>
        <v>1182418449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3675649183</v>
      </c>
      <c r="X48" s="74">
        <f t="shared" si="6"/>
        <v>4884708560</v>
      </c>
      <c r="Y48" s="74">
        <f t="shared" si="6"/>
        <v>-1209059377</v>
      </c>
      <c r="Z48" s="75">
        <f>+IF(X48&lt;&gt;0,+(Y48/X48)*100,0)</f>
        <v>-24.751924544706103</v>
      </c>
      <c r="AA48" s="76">
        <f>SUM(AA46:AA47)</f>
        <v>4906005727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3429311</v>
      </c>
      <c r="D5" s="6">
        <v>0</v>
      </c>
      <c r="E5" s="7">
        <v>4376515</v>
      </c>
      <c r="F5" s="8">
        <v>4376515</v>
      </c>
      <c r="G5" s="8">
        <v>4415549</v>
      </c>
      <c r="H5" s="8">
        <v>-14754</v>
      </c>
      <c r="I5" s="8">
        <v>-37708</v>
      </c>
      <c r="J5" s="8">
        <v>4363087</v>
      </c>
      <c r="K5" s="8">
        <v>-1978</v>
      </c>
      <c r="L5" s="8">
        <v>38010</v>
      </c>
      <c r="M5" s="8">
        <v>-345</v>
      </c>
      <c r="N5" s="8">
        <v>35687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4398774</v>
      </c>
      <c r="X5" s="8">
        <v>2188260</v>
      </c>
      <c r="Y5" s="8">
        <v>2210514</v>
      </c>
      <c r="Z5" s="2">
        <v>101.02</v>
      </c>
      <c r="AA5" s="6">
        <v>4376515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9818825</v>
      </c>
      <c r="D7" s="6">
        <v>0</v>
      </c>
      <c r="E7" s="7">
        <v>11091027</v>
      </c>
      <c r="F7" s="8">
        <v>11091027</v>
      </c>
      <c r="G7" s="8">
        <v>790690</v>
      </c>
      <c r="H7" s="8">
        <v>788634</v>
      </c>
      <c r="I7" s="8">
        <v>1196626</v>
      </c>
      <c r="J7" s="8">
        <v>2775950</v>
      </c>
      <c r="K7" s="8">
        <v>702462</v>
      </c>
      <c r="L7" s="8">
        <v>640697</v>
      </c>
      <c r="M7" s="8">
        <v>986166</v>
      </c>
      <c r="N7" s="8">
        <v>2329325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5105275</v>
      </c>
      <c r="X7" s="8">
        <v>5455512</v>
      </c>
      <c r="Y7" s="8">
        <v>-350237</v>
      </c>
      <c r="Z7" s="2">
        <v>-6.42</v>
      </c>
      <c r="AA7" s="6">
        <v>11091027</v>
      </c>
    </row>
    <row r="8" spans="1:27" ht="13.5">
      <c r="A8" s="25" t="s">
        <v>35</v>
      </c>
      <c r="B8" s="24"/>
      <c r="C8" s="6">
        <v>3382391</v>
      </c>
      <c r="D8" s="6">
        <v>0</v>
      </c>
      <c r="E8" s="7">
        <v>3883636</v>
      </c>
      <c r="F8" s="8">
        <v>3883636</v>
      </c>
      <c r="G8" s="8">
        <v>237907</v>
      </c>
      <c r="H8" s="8">
        <v>302669</v>
      </c>
      <c r="I8" s="8">
        <v>262316</v>
      </c>
      <c r="J8" s="8">
        <v>802892</v>
      </c>
      <c r="K8" s="8">
        <v>388496</v>
      </c>
      <c r="L8" s="8">
        <v>265212</v>
      </c>
      <c r="M8" s="8">
        <v>273117</v>
      </c>
      <c r="N8" s="8">
        <v>926825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1729717</v>
      </c>
      <c r="X8" s="8">
        <v>1941816</v>
      </c>
      <c r="Y8" s="8">
        <v>-212099</v>
      </c>
      <c r="Z8" s="2">
        <v>-10.92</v>
      </c>
      <c r="AA8" s="6">
        <v>3883636</v>
      </c>
    </row>
    <row r="9" spans="1:27" ht="13.5">
      <c r="A9" s="25" t="s">
        <v>36</v>
      </c>
      <c r="B9" s="24"/>
      <c r="C9" s="6">
        <v>2123243</v>
      </c>
      <c r="D9" s="6">
        <v>0</v>
      </c>
      <c r="E9" s="7">
        <v>2256769</v>
      </c>
      <c r="F9" s="8">
        <v>2256769</v>
      </c>
      <c r="G9" s="8">
        <v>190742</v>
      </c>
      <c r="H9" s="8">
        <v>195963</v>
      </c>
      <c r="I9" s="8">
        <v>108503</v>
      </c>
      <c r="J9" s="8">
        <v>495208</v>
      </c>
      <c r="K9" s="8">
        <v>195332</v>
      </c>
      <c r="L9" s="8">
        <v>279221</v>
      </c>
      <c r="M9" s="8">
        <v>189667</v>
      </c>
      <c r="N9" s="8">
        <v>664220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1159428</v>
      </c>
      <c r="X9" s="8">
        <v>1128384</v>
      </c>
      <c r="Y9" s="8">
        <v>31044</v>
      </c>
      <c r="Z9" s="2">
        <v>2.75</v>
      </c>
      <c r="AA9" s="6">
        <v>2256769</v>
      </c>
    </row>
    <row r="10" spans="1:27" ht="13.5">
      <c r="A10" s="25" t="s">
        <v>37</v>
      </c>
      <c r="B10" s="24"/>
      <c r="C10" s="6">
        <v>2156165</v>
      </c>
      <c r="D10" s="6">
        <v>0</v>
      </c>
      <c r="E10" s="7">
        <v>2768225</v>
      </c>
      <c r="F10" s="26">
        <v>2768225</v>
      </c>
      <c r="G10" s="26">
        <v>222672</v>
      </c>
      <c r="H10" s="26">
        <v>226678</v>
      </c>
      <c r="I10" s="26">
        <v>165143</v>
      </c>
      <c r="J10" s="26">
        <v>614493</v>
      </c>
      <c r="K10" s="26">
        <v>226610</v>
      </c>
      <c r="L10" s="26">
        <v>293780</v>
      </c>
      <c r="M10" s="26">
        <v>226576</v>
      </c>
      <c r="N10" s="26">
        <v>746966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1361459</v>
      </c>
      <c r="X10" s="26">
        <v>1384110</v>
      </c>
      <c r="Y10" s="26">
        <v>-22651</v>
      </c>
      <c r="Z10" s="27">
        <v>-1.64</v>
      </c>
      <c r="AA10" s="28">
        <v>2768225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46126</v>
      </c>
      <c r="D12" s="6">
        <v>0</v>
      </c>
      <c r="E12" s="7">
        <v>42570</v>
      </c>
      <c r="F12" s="8">
        <v>42570</v>
      </c>
      <c r="G12" s="8">
        <v>4559</v>
      </c>
      <c r="H12" s="8">
        <v>1121</v>
      </c>
      <c r="I12" s="8">
        <v>64281</v>
      </c>
      <c r="J12" s="8">
        <v>69961</v>
      </c>
      <c r="K12" s="8">
        <v>5306</v>
      </c>
      <c r="L12" s="8">
        <v>53657</v>
      </c>
      <c r="M12" s="8">
        <v>3307</v>
      </c>
      <c r="N12" s="8">
        <v>62270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132231</v>
      </c>
      <c r="X12" s="8">
        <v>21288</v>
      </c>
      <c r="Y12" s="8">
        <v>110943</v>
      </c>
      <c r="Z12" s="2">
        <v>521.15</v>
      </c>
      <c r="AA12" s="6">
        <v>42570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88000</v>
      </c>
      <c r="F13" s="8">
        <v>88000</v>
      </c>
      <c r="G13" s="8">
        <v>1490</v>
      </c>
      <c r="H13" s="8">
        <v>7391</v>
      </c>
      <c r="I13" s="8">
        <v>1361</v>
      </c>
      <c r="J13" s="8">
        <v>10242</v>
      </c>
      <c r="K13" s="8">
        <v>2926</v>
      </c>
      <c r="L13" s="8">
        <v>364</v>
      </c>
      <c r="M13" s="8">
        <v>17394</v>
      </c>
      <c r="N13" s="8">
        <v>20684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30926</v>
      </c>
      <c r="X13" s="8">
        <v>43998</v>
      </c>
      <c r="Y13" s="8">
        <v>-13072</v>
      </c>
      <c r="Z13" s="2">
        <v>-29.71</v>
      </c>
      <c r="AA13" s="6">
        <v>88000</v>
      </c>
    </row>
    <row r="14" spans="1:27" ht="13.5">
      <c r="A14" s="23" t="s">
        <v>41</v>
      </c>
      <c r="B14" s="29"/>
      <c r="C14" s="6">
        <v>580460</v>
      </c>
      <c r="D14" s="6">
        <v>0</v>
      </c>
      <c r="E14" s="7">
        <v>372000</v>
      </c>
      <c r="F14" s="8">
        <v>372000</v>
      </c>
      <c r="G14" s="8">
        <v>36363</v>
      </c>
      <c r="H14" s="8">
        <v>37731</v>
      </c>
      <c r="I14" s="8">
        <v>33941</v>
      </c>
      <c r="J14" s="8">
        <v>108035</v>
      </c>
      <c r="K14" s="8">
        <v>44402</v>
      </c>
      <c r="L14" s="8">
        <v>45134</v>
      </c>
      <c r="M14" s="8">
        <v>43284</v>
      </c>
      <c r="N14" s="8">
        <v>132820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240855</v>
      </c>
      <c r="X14" s="8">
        <v>186450</v>
      </c>
      <c r="Y14" s="8">
        <v>54405</v>
      </c>
      <c r="Z14" s="2">
        <v>29.18</v>
      </c>
      <c r="AA14" s="6">
        <v>372000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9250</v>
      </c>
      <c r="D16" s="6">
        <v>0</v>
      </c>
      <c r="E16" s="7">
        <v>10000</v>
      </c>
      <c r="F16" s="8">
        <v>10000</v>
      </c>
      <c r="G16" s="8">
        <v>0</v>
      </c>
      <c r="H16" s="8">
        <v>0</v>
      </c>
      <c r="I16" s="8">
        <v>500</v>
      </c>
      <c r="J16" s="8">
        <v>500</v>
      </c>
      <c r="K16" s="8">
        <v>0</v>
      </c>
      <c r="L16" s="8">
        <v>1100</v>
      </c>
      <c r="M16" s="8">
        <v>0</v>
      </c>
      <c r="N16" s="8">
        <v>1100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1600</v>
      </c>
      <c r="X16" s="8">
        <v>4998</v>
      </c>
      <c r="Y16" s="8">
        <v>-3398</v>
      </c>
      <c r="Z16" s="2">
        <v>-67.99</v>
      </c>
      <c r="AA16" s="6">
        <v>10000</v>
      </c>
    </row>
    <row r="17" spans="1:27" ht="13.5">
      <c r="A17" s="23" t="s">
        <v>44</v>
      </c>
      <c r="B17" s="29"/>
      <c r="C17" s="6">
        <v>624581</v>
      </c>
      <c r="D17" s="6">
        <v>0</v>
      </c>
      <c r="E17" s="7">
        <v>643511</v>
      </c>
      <c r="F17" s="8">
        <v>643511</v>
      </c>
      <c r="G17" s="8">
        <v>81439</v>
      </c>
      <c r="H17" s="8">
        <v>13547</v>
      </c>
      <c r="I17" s="8">
        <v>9511</v>
      </c>
      <c r="J17" s="8">
        <v>104497</v>
      </c>
      <c r="K17" s="8">
        <v>9392</v>
      </c>
      <c r="L17" s="8">
        <v>11018</v>
      </c>
      <c r="M17" s="8">
        <v>48837</v>
      </c>
      <c r="N17" s="8">
        <v>69247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173744</v>
      </c>
      <c r="X17" s="8">
        <v>321756</v>
      </c>
      <c r="Y17" s="8">
        <v>-148012</v>
      </c>
      <c r="Z17" s="2">
        <v>-46</v>
      </c>
      <c r="AA17" s="6">
        <v>643511</v>
      </c>
    </row>
    <row r="18" spans="1:27" ht="13.5">
      <c r="A18" s="25" t="s">
        <v>45</v>
      </c>
      <c r="B18" s="24"/>
      <c r="C18" s="6">
        <v>764351</v>
      </c>
      <c r="D18" s="6">
        <v>0</v>
      </c>
      <c r="E18" s="7">
        <v>782080</v>
      </c>
      <c r="F18" s="8">
        <v>782080</v>
      </c>
      <c r="G18" s="8">
        <v>83528</v>
      </c>
      <c r="H18" s="8">
        <v>0</v>
      </c>
      <c r="I18" s="8">
        <v>137906</v>
      </c>
      <c r="J18" s="8">
        <v>221434</v>
      </c>
      <c r="K18" s="8">
        <v>-15772</v>
      </c>
      <c r="L18" s="8">
        <v>12469</v>
      </c>
      <c r="M18" s="8">
        <v>-838</v>
      </c>
      <c r="N18" s="8">
        <v>-4141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217293</v>
      </c>
      <c r="X18" s="8">
        <v>391140</v>
      </c>
      <c r="Y18" s="8">
        <v>-173847</v>
      </c>
      <c r="Z18" s="2">
        <v>-44.45</v>
      </c>
      <c r="AA18" s="6">
        <v>782080</v>
      </c>
    </row>
    <row r="19" spans="1:27" ht="13.5">
      <c r="A19" s="23" t="s">
        <v>46</v>
      </c>
      <c r="B19" s="29"/>
      <c r="C19" s="6">
        <v>20152847</v>
      </c>
      <c r="D19" s="6">
        <v>0</v>
      </c>
      <c r="E19" s="7">
        <v>25820415</v>
      </c>
      <c r="F19" s="8">
        <v>25820415</v>
      </c>
      <c r="G19" s="8">
        <v>8282000</v>
      </c>
      <c r="H19" s="8">
        <v>1490000</v>
      </c>
      <c r="I19" s="8">
        <v>0</v>
      </c>
      <c r="J19" s="8">
        <v>9772000</v>
      </c>
      <c r="K19" s="8">
        <v>550000</v>
      </c>
      <c r="L19" s="8">
        <v>424889</v>
      </c>
      <c r="M19" s="8">
        <v>6827000</v>
      </c>
      <c r="N19" s="8">
        <v>7801889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17573889</v>
      </c>
      <c r="X19" s="8">
        <v>18364000</v>
      </c>
      <c r="Y19" s="8">
        <v>-790111</v>
      </c>
      <c r="Z19" s="2">
        <v>-4.3</v>
      </c>
      <c r="AA19" s="6">
        <v>25820415</v>
      </c>
    </row>
    <row r="20" spans="1:27" ht="13.5">
      <c r="A20" s="23" t="s">
        <v>47</v>
      </c>
      <c r="B20" s="29"/>
      <c r="C20" s="6">
        <v>346881</v>
      </c>
      <c r="D20" s="6">
        <v>0</v>
      </c>
      <c r="E20" s="7">
        <v>309759</v>
      </c>
      <c r="F20" s="26">
        <v>309759</v>
      </c>
      <c r="G20" s="26">
        <v>26289</v>
      </c>
      <c r="H20" s="26">
        <v>89349</v>
      </c>
      <c r="I20" s="26">
        <v>81740</v>
      </c>
      <c r="J20" s="26">
        <v>197378</v>
      </c>
      <c r="K20" s="26">
        <v>88068</v>
      </c>
      <c r="L20" s="26">
        <v>82797</v>
      </c>
      <c r="M20" s="26">
        <v>20980</v>
      </c>
      <c r="N20" s="26">
        <v>191845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389223</v>
      </c>
      <c r="X20" s="26">
        <v>154878</v>
      </c>
      <c r="Y20" s="26">
        <v>234345</v>
      </c>
      <c r="Z20" s="27">
        <v>151.31</v>
      </c>
      <c r="AA20" s="28">
        <v>309759</v>
      </c>
    </row>
    <row r="21" spans="1:27" ht="13.5">
      <c r="A21" s="23" t="s">
        <v>48</v>
      </c>
      <c r="B21" s="29"/>
      <c r="C21" s="6">
        <v>152445</v>
      </c>
      <c r="D21" s="6">
        <v>0</v>
      </c>
      <c r="E21" s="7">
        <v>0</v>
      </c>
      <c r="F21" s="8">
        <v>0</v>
      </c>
      <c r="G21" s="8">
        <v>2071</v>
      </c>
      <c r="H21" s="8">
        <v>22737</v>
      </c>
      <c r="I21" s="30">
        <v>42269</v>
      </c>
      <c r="J21" s="8">
        <v>67077</v>
      </c>
      <c r="K21" s="8">
        <v>0</v>
      </c>
      <c r="L21" s="8">
        <v>30583</v>
      </c>
      <c r="M21" s="8">
        <v>2632</v>
      </c>
      <c r="N21" s="8">
        <v>33215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100292</v>
      </c>
      <c r="X21" s="8"/>
      <c r="Y21" s="8">
        <v>100292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43586876</v>
      </c>
      <c r="D22" s="33">
        <f>SUM(D5:D21)</f>
        <v>0</v>
      </c>
      <c r="E22" s="34">
        <f t="shared" si="0"/>
        <v>52444507</v>
      </c>
      <c r="F22" s="35">
        <f t="shared" si="0"/>
        <v>52444507</v>
      </c>
      <c r="G22" s="35">
        <f t="shared" si="0"/>
        <v>14375299</v>
      </c>
      <c r="H22" s="35">
        <f t="shared" si="0"/>
        <v>3161066</v>
      </c>
      <c r="I22" s="35">
        <f t="shared" si="0"/>
        <v>2066389</v>
      </c>
      <c r="J22" s="35">
        <f t="shared" si="0"/>
        <v>19602754</v>
      </c>
      <c r="K22" s="35">
        <f t="shared" si="0"/>
        <v>2195244</v>
      </c>
      <c r="L22" s="35">
        <f t="shared" si="0"/>
        <v>2178931</v>
      </c>
      <c r="M22" s="35">
        <f t="shared" si="0"/>
        <v>8637777</v>
      </c>
      <c r="N22" s="35">
        <f t="shared" si="0"/>
        <v>13011952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32614706</v>
      </c>
      <c r="X22" s="35">
        <f t="shared" si="0"/>
        <v>31586590</v>
      </c>
      <c r="Y22" s="35">
        <f t="shared" si="0"/>
        <v>1028116</v>
      </c>
      <c r="Z22" s="36">
        <f>+IF(X22&lt;&gt;0,+(Y22/X22)*100,0)</f>
        <v>3.2549129234906333</v>
      </c>
      <c r="AA22" s="33">
        <f>SUM(AA5:AA21)</f>
        <v>52444507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20243282</v>
      </c>
      <c r="D25" s="6">
        <v>0</v>
      </c>
      <c r="E25" s="7">
        <v>22200379</v>
      </c>
      <c r="F25" s="8">
        <v>22200379</v>
      </c>
      <c r="G25" s="8">
        <v>1679893</v>
      </c>
      <c r="H25" s="8">
        <v>1697748</v>
      </c>
      <c r="I25" s="8">
        <v>1701666</v>
      </c>
      <c r="J25" s="8">
        <v>5079307</v>
      </c>
      <c r="K25" s="8">
        <v>1703995</v>
      </c>
      <c r="L25" s="8">
        <v>2789768</v>
      </c>
      <c r="M25" s="8">
        <v>1696347</v>
      </c>
      <c r="N25" s="8">
        <v>6190110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11269417</v>
      </c>
      <c r="X25" s="8">
        <v>11100186</v>
      </c>
      <c r="Y25" s="8">
        <v>169231</v>
      </c>
      <c r="Z25" s="2">
        <v>1.52</v>
      </c>
      <c r="AA25" s="6">
        <v>22200379</v>
      </c>
    </row>
    <row r="26" spans="1:27" ht="13.5">
      <c r="A26" s="25" t="s">
        <v>52</v>
      </c>
      <c r="B26" s="24"/>
      <c r="C26" s="6">
        <v>1668650</v>
      </c>
      <c r="D26" s="6">
        <v>0</v>
      </c>
      <c r="E26" s="7">
        <v>1755255</v>
      </c>
      <c r="F26" s="8">
        <v>1755255</v>
      </c>
      <c r="G26" s="8">
        <v>140669</v>
      </c>
      <c r="H26" s="8">
        <v>138565</v>
      </c>
      <c r="I26" s="8">
        <v>138565</v>
      </c>
      <c r="J26" s="8">
        <v>417799</v>
      </c>
      <c r="K26" s="8">
        <v>138565</v>
      </c>
      <c r="L26" s="8">
        <v>138565</v>
      </c>
      <c r="M26" s="8">
        <v>138565</v>
      </c>
      <c r="N26" s="8">
        <v>415695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833494</v>
      </c>
      <c r="X26" s="8">
        <v>877626</v>
      </c>
      <c r="Y26" s="8">
        <v>-44132</v>
      </c>
      <c r="Z26" s="2">
        <v>-5.03</v>
      </c>
      <c r="AA26" s="6">
        <v>1755255</v>
      </c>
    </row>
    <row r="27" spans="1:27" ht="13.5">
      <c r="A27" s="25" t="s">
        <v>53</v>
      </c>
      <c r="B27" s="24"/>
      <c r="C27" s="6">
        <v>1229500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15645287</v>
      </c>
      <c r="D28" s="6">
        <v>0</v>
      </c>
      <c r="E28" s="7">
        <v>15600000</v>
      </c>
      <c r="F28" s="8">
        <v>15600000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7800000</v>
      </c>
      <c r="Y28" s="8">
        <v>-7800000</v>
      </c>
      <c r="Z28" s="2">
        <v>-100</v>
      </c>
      <c r="AA28" s="6">
        <v>15600000</v>
      </c>
    </row>
    <row r="29" spans="1:27" ht="13.5">
      <c r="A29" s="25" t="s">
        <v>55</v>
      </c>
      <c r="B29" s="24"/>
      <c r="C29" s="6">
        <v>1090954</v>
      </c>
      <c r="D29" s="6">
        <v>0</v>
      </c>
      <c r="E29" s="7">
        <v>1128906</v>
      </c>
      <c r="F29" s="8">
        <v>1128906</v>
      </c>
      <c r="G29" s="8">
        <v>96832</v>
      </c>
      <c r="H29" s="8">
        <v>53837</v>
      </c>
      <c r="I29" s="8">
        <v>73259</v>
      </c>
      <c r="J29" s="8">
        <v>223928</v>
      </c>
      <c r="K29" s="8">
        <v>67437</v>
      </c>
      <c r="L29" s="8">
        <v>70840</v>
      </c>
      <c r="M29" s="8">
        <v>54241</v>
      </c>
      <c r="N29" s="8">
        <v>192518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416446</v>
      </c>
      <c r="X29" s="8">
        <v>564456</v>
      </c>
      <c r="Y29" s="8">
        <v>-148010</v>
      </c>
      <c r="Z29" s="2">
        <v>-26.22</v>
      </c>
      <c r="AA29" s="6">
        <v>1128906</v>
      </c>
    </row>
    <row r="30" spans="1:27" ht="13.5">
      <c r="A30" s="25" t="s">
        <v>56</v>
      </c>
      <c r="B30" s="24"/>
      <c r="C30" s="6">
        <v>8475329</v>
      </c>
      <c r="D30" s="6">
        <v>0</v>
      </c>
      <c r="E30" s="7">
        <v>10153318</v>
      </c>
      <c r="F30" s="8">
        <v>10153318</v>
      </c>
      <c r="G30" s="8">
        <v>997871</v>
      </c>
      <c r="H30" s="8">
        <v>1057089</v>
      </c>
      <c r="I30" s="8">
        <v>925943</v>
      </c>
      <c r="J30" s="8">
        <v>2980903</v>
      </c>
      <c r="K30" s="8">
        <v>710508</v>
      </c>
      <c r="L30" s="8">
        <v>673932</v>
      </c>
      <c r="M30" s="8">
        <v>620425</v>
      </c>
      <c r="N30" s="8">
        <v>2004865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4985768</v>
      </c>
      <c r="X30" s="8">
        <v>5695841</v>
      </c>
      <c r="Y30" s="8">
        <v>-710073</v>
      </c>
      <c r="Z30" s="2">
        <v>-12.47</v>
      </c>
      <c r="AA30" s="6">
        <v>10153318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6323386</v>
      </c>
      <c r="D33" s="6">
        <v>0</v>
      </c>
      <c r="E33" s="7">
        <v>5284823</v>
      </c>
      <c r="F33" s="8">
        <v>5284823</v>
      </c>
      <c r="G33" s="8">
        <v>1166979</v>
      </c>
      <c r="H33" s="8">
        <v>338233</v>
      </c>
      <c r="I33" s="8">
        <v>689815</v>
      </c>
      <c r="J33" s="8">
        <v>2195027</v>
      </c>
      <c r="K33" s="8">
        <v>350061</v>
      </c>
      <c r="L33" s="8">
        <v>603449</v>
      </c>
      <c r="M33" s="8">
        <v>582414</v>
      </c>
      <c r="N33" s="8">
        <v>1535924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3730951</v>
      </c>
      <c r="X33" s="8">
        <v>2642412</v>
      </c>
      <c r="Y33" s="8">
        <v>1088539</v>
      </c>
      <c r="Z33" s="2">
        <v>41.19</v>
      </c>
      <c r="AA33" s="6">
        <v>5284823</v>
      </c>
    </row>
    <row r="34" spans="1:27" ht="13.5">
      <c r="A34" s="25" t="s">
        <v>60</v>
      </c>
      <c r="B34" s="24"/>
      <c r="C34" s="6">
        <v>17575310</v>
      </c>
      <c r="D34" s="6">
        <v>0</v>
      </c>
      <c r="E34" s="7">
        <v>15571802</v>
      </c>
      <c r="F34" s="8">
        <v>15571802</v>
      </c>
      <c r="G34" s="8">
        <v>1471837</v>
      </c>
      <c r="H34" s="8">
        <v>918571</v>
      </c>
      <c r="I34" s="8">
        <v>664658</v>
      </c>
      <c r="J34" s="8">
        <v>3055066</v>
      </c>
      <c r="K34" s="8">
        <v>1078537</v>
      </c>
      <c r="L34" s="8">
        <v>1108498</v>
      </c>
      <c r="M34" s="8">
        <v>875521</v>
      </c>
      <c r="N34" s="8">
        <v>3062556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6117622</v>
      </c>
      <c r="X34" s="8">
        <v>7786374</v>
      </c>
      <c r="Y34" s="8">
        <v>-1668752</v>
      </c>
      <c r="Z34" s="2">
        <v>-21.43</v>
      </c>
      <c r="AA34" s="6">
        <v>15571802</v>
      </c>
    </row>
    <row r="35" spans="1:27" ht="13.5">
      <c r="A35" s="23" t="s">
        <v>61</v>
      </c>
      <c r="B35" s="29"/>
      <c r="C35" s="6">
        <v>88500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72340198</v>
      </c>
      <c r="D36" s="33">
        <f>SUM(D25:D35)</f>
        <v>0</v>
      </c>
      <c r="E36" s="34">
        <f t="shared" si="1"/>
        <v>71694483</v>
      </c>
      <c r="F36" s="35">
        <f t="shared" si="1"/>
        <v>71694483</v>
      </c>
      <c r="G36" s="35">
        <f t="shared" si="1"/>
        <v>5554081</v>
      </c>
      <c r="H36" s="35">
        <f t="shared" si="1"/>
        <v>4204043</v>
      </c>
      <c r="I36" s="35">
        <f t="shared" si="1"/>
        <v>4193906</v>
      </c>
      <c r="J36" s="35">
        <f t="shared" si="1"/>
        <v>13952030</v>
      </c>
      <c r="K36" s="35">
        <f t="shared" si="1"/>
        <v>4049103</v>
      </c>
      <c r="L36" s="35">
        <f t="shared" si="1"/>
        <v>5385052</v>
      </c>
      <c r="M36" s="35">
        <f t="shared" si="1"/>
        <v>3967513</v>
      </c>
      <c r="N36" s="35">
        <f t="shared" si="1"/>
        <v>13401668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27353698</v>
      </c>
      <c r="X36" s="35">
        <f t="shared" si="1"/>
        <v>36466895</v>
      </c>
      <c r="Y36" s="35">
        <f t="shared" si="1"/>
        <v>-9113197</v>
      </c>
      <c r="Z36" s="36">
        <f>+IF(X36&lt;&gt;0,+(Y36/X36)*100,0)</f>
        <v>-24.990328899677365</v>
      </c>
      <c r="AA36" s="33">
        <f>SUM(AA25:AA35)</f>
        <v>71694483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-28753322</v>
      </c>
      <c r="D38" s="46">
        <f>+D22-D36</f>
        <v>0</v>
      </c>
      <c r="E38" s="47">
        <f t="shared" si="2"/>
        <v>-19249976</v>
      </c>
      <c r="F38" s="48">
        <f t="shared" si="2"/>
        <v>-19249976</v>
      </c>
      <c r="G38" s="48">
        <f t="shared" si="2"/>
        <v>8821218</v>
      </c>
      <c r="H38" s="48">
        <f t="shared" si="2"/>
        <v>-1042977</v>
      </c>
      <c r="I38" s="48">
        <f t="shared" si="2"/>
        <v>-2127517</v>
      </c>
      <c r="J38" s="48">
        <f t="shared" si="2"/>
        <v>5650724</v>
      </c>
      <c r="K38" s="48">
        <f t="shared" si="2"/>
        <v>-1853859</v>
      </c>
      <c r="L38" s="48">
        <f t="shared" si="2"/>
        <v>-3206121</v>
      </c>
      <c r="M38" s="48">
        <f t="shared" si="2"/>
        <v>4670264</v>
      </c>
      <c r="N38" s="48">
        <f t="shared" si="2"/>
        <v>-389716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5261008</v>
      </c>
      <c r="X38" s="48">
        <f>IF(F22=F36,0,X22-X36)</f>
        <v>-4880305</v>
      </c>
      <c r="Y38" s="48">
        <f t="shared" si="2"/>
        <v>10141313</v>
      </c>
      <c r="Z38" s="49">
        <f>+IF(X38&lt;&gt;0,+(Y38/X38)*100,0)</f>
        <v>-207.800803433392</v>
      </c>
      <c r="AA38" s="46">
        <f>+AA22-AA36</f>
        <v>-19249976</v>
      </c>
    </row>
    <row r="39" spans="1:27" ht="13.5">
      <c r="A39" s="23" t="s">
        <v>64</v>
      </c>
      <c r="B39" s="29"/>
      <c r="C39" s="6">
        <v>41274675</v>
      </c>
      <c r="D39" s="6">
        <v>0</v>
      </c>
      <c r="E39" s="7">
        <v>42539736</v>
      </c>
      <c r="F39" s="8">
        <v>42539736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24402614</v>
      </c>
      <c r="Y39" s="8">
        <v>-24402614</v>
      </c>
      <c r="Z39" s="2">
        <v>-100</v>
      </c>
      <c r="AA39" s="6">
        <v>42539736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12521353</v>
      </c>
      <c r="D42" s="55">
        <f>SUM(D38:D41)</f>
        <v>0</v>
      </c>
      <c r="E42" s="56">
        <f t="shared" si="3"/>
        <v>23289760</v>
      </c>
      <c r="F42" s="57">
        <f t="shared" si="3"/>
        <v>23289760</v>
      </c>
      <c r="G42" s="57">
        <f t="shared" si="3"/>
        <v>8821218</v>
      </c>
      <c r="H42" s="57">
        <f t="shared" si="3"/>
        <v>-1042977</v>
      </c>
      <c r="I42" s="57">
        <f t="shared" si="3"/>
        <v>-2127517</v>
      </c>
      <c r="J42" s="57">
        <f t="shared" si="3"/>
        <v>5650724</v>
      </c>
      <c r="K42" s="57">
        <f t="shared" si="3"/>
        <v>-1853859</v>
      </c>
      <c r="L42" s="57">
        <f t="shared" si="3"/>
        <v>-3206121</v>
      </c>
      <c r="M42" s="57">
        <f t="shared" si="3"/>
        <v>4670264</v>
      </c>
      <c r="N42" s="57">
        <f t="shared" si="3"/>
        <v>-389716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5261008</v>
      </c>
      <c r="X42" s="57">
        <f t="shared" si="3"/>
        <v>19522309</v>
      </c>
      <c r="Y42" s="57">
        <f t="shared" si="3"/>
        <v>-14261301</v>
      </c>
      <c r="Z42" s="58">
        <f>+IF(X42&lt;&gt;0,+(Y42/X42)*100,0)</f>
        <v>-73.05130248681138</v>
      </c>
      <c r="AA42" s="55">
        <f>SUM(AA38:AA41)</f>
        <v>23289760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12521353</v>
      </c>
      <c r="D44" s="63">
        <f>+D42-D43</f>
        <v>0</v>
      </c>
      <c r="E44" s="64">
        <f t="shared" si="4"/>
        <v>23289760</v>
      </c>
      <c r="F44" s="65">
        <f t="shared" si="4"/>
        <v>23289760</v>
      </c>
      <c r="G44" s="65">
        <f t="shared" si="4"/>
        <v>8821218</v>
      </c>
      <c r="H44" s="65">
        <f t="shared" si="4"/>
        <v>-1042977</v>
      </c>
      <c r="I44" s="65">
        <f t="shared" si="4"/>
        <v>-2127517</v>
      </c>
      <c r="J44" s="65">
        <f t="shared" si="4"/>
        <v>5650724</v>
      </c>
      <c r="K44" s="65">
        <f t="shared" si="4"/>
        <v>-1853859</v>
      </c>
      <c r="L44" s="65">
        <f t="shared" si="4"/>
        <v>-3206121</v>
      </c>
      <c r="M44" s="65">
        <f t="shared" si="4"/>
        <v>4670264</v>
      </c>
      <c r="N44" s="65">
        <f t="shared" si="4"/>
        <v>-389716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5261008</v>
      </c>
      <c r="X44" s="65">
        <f t="shared" si="4"/>
        <v>19522309</v>
      </c>
      <c r="Y44" s="65">
        <f t="shared" si="4"/>
        <v>-14261301</v>
      </c>
      <c r="Z44" s="66">
        <f>+IF(X44&lt;&gt;0,+(Y44/X44)*100,0)</f>
        <v>-73.05130248681138</v>
      </c>
      <c r="AA44" s="63">
        <f>+AA42-AA43</f>
        <v>23289760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12521353</v>
      </c>
      <c r="D46" s="55">
        <f>SUM(D44:D45)</f>
        <v>0</v>
      </c>
      <c r="E46" s="56">
        <f t="shared" si="5"/>
        <v>23289760</v>
      </c>
      <c r="F46" s="57">
        <f t="shared" si="5"/>
        <v>23289760</v>
      </c>
      <c r="G46" s="57">
        <f t="shared" si="5"/>
        <v>8821218</v>
      </c>
      <c r="H46" s="57">
        <f t="shared" si="5"/>
        <v>-1042977</v>
      </c>
      <c r="I46" s="57">
        <f t="shared" si="5"/>
        <v>-2127517</v>
      </c>
      <c r="J46" s="57">
        <f t="shared" si="5"/>
        <v>5650724</v>
      </c>
      <c r="K46" s="57">
        <f t="shared" si="5"/>
        <v>-1853859</v>
      </c>
      <c r="L46" s="57">
        <f t="shared" si="5"/>
        <v>-3206121</v>
      </c>
      <c r="M46" s="57">
        <f t="shared" si="5"/>
        <v>4670264</v>
      </c>
      <c r="N46" s="57">
        <f t="shared" si="5"/>
        <v>-389716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5261008</v>
      </c>
      <c r="X46" s="57">
        <f t="shared" si="5"/>
        <v>19522309</v>
      </c>
      <c r="Y46" s="57">
        <f t="shared" si="5"/>
        <v>-14261301</v>
      </c>
      <c r="Z46" s="58">
        <f>+IF(X46&lt;&gt;0,+(Y46/X46)*100,0)</f>
        <v>-73.05130248681138</v>
      </c>
      <c r="AA46" s="55">
        <f>SUM(AA44:AA45)</f>
        <v>23289760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12521353</v>
      </c>
      <c r="D48" s="71">
        <f>SUM(D46:D47)</f>
        <v>0</v>
      </c>
      <c r="E48" s="72">
        <f t="shared" si="6"/>
        <v>23289760</v>
      </c>
      <c r="F48" s="73">
        <f t="shared" si="6"/>
        <v>23289760</v>
      </c>
      <c r="G48" s="73">
        <f t="shared" si="6"/>
        <v>8821218</v>
      </c>
      <c r="H48" s="74">
        <f t="shared" si="6"/>
        <v>-1042977</v>
      </c>
      <c r="I48" s="74">
        <f t="shared" si="6"/>
        <v>-2127517</v>
      </c>
      <c r="J48" s="74">
        <f t="shared" si="6"/>
        <v>5650724</v>
      </c>
      <c r="K48" s="74">
        <f t="shared" si="6"/>
        <v>-1853859</v>
      </c>
      <c r="L48" s="74">
        <f t="shared" si="6"/>
        <v>-3206121</v>
      </c>
      <c r="M48" s="73">
        <f t="shared" si="6"/>
        <v>4670264</v>
      </c>
      <c r="N48" s="73">
        <f t="shared" si="6"/>
        <v>-389716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5261008</v>
      </c>
      <c r="X48" s="74">
        <f t="shared" si="6"/>
        <v>19522309</v>
      </c>
      <c r="Y48" s="74">
        <f t="shared" si="6"/>
        <v>-14261301</v>
      </c>
      <c r="Z48" s="75">
        <f>+IF(X48&lt;&gt;0,+(Y48/X48)*100,0)</f>
        <v>-73.05130248681138</v>
      </c>
      <c r="AA48" s="76">
        <f>SUM(AA46:AA47)</f>
        <v>23289760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128562770</v>
      </c>
      <c r="D5" s="6">
        <v>0</v>
      </c>
      <c r="E5" s="7">
        <v>141165932</v>
      </c>
      <c r="F5" s="8">
        <v>141165932</v>
      </c>
      <c r="G5" s="8">
        <v>54716004</v>
      </c>
      <c r="H5" s="8">
        <v>5553037</v>
      </c>
      <c r="I5" s="8">
        <v>6516867</v>
      </c>
      <c r="J5" s="8">
        <v>66785908</v>
      </c>
      <c r="K5" s="8">
        <v>6929127</v>
      </c>
      <c r="L5" s="8">
        <v>7143000</v>
      </c>
      <c r="M5" s="8">
        <v>6850616</v>
      </c>
      <c r="N5" s="8">
        <v>20922743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87708651</v>
      </c>
      <c r="X5" s="8">
        <v>138311314</v>
      </c>
      <c r="Y5" s="8">
        <v>-50602663</v>
      </c>
      <c r="Z5" s="2">
        <v>-36.59</v>
      </c>
      <c r="AA5" s="6">
        <v>141165932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187559859</v>
      </c>
      <c r="D7" s="6">
        <v>0</v>
      </c>
      <c r="E7" s="7">
        <v>217205784</v>
      </c>
      <c r="F7" s="8">
        <v>217205784</v>
      </c>
      <c r="G7" s="8">
        <v>21285998</v>
      </c>
      <c r="H7" s="8">
        <v>14642710</v>
      </c>
      <c r="I7" s="8">
        <v>6851617</v>
      </c>
      <c r="J7" s="8">
        <v>42780325</v>
      </c>
      <c r="K7" s="8">
        <v>15696708</v>
      </c>
      <c r="L7" s="8">
        <v>15389934</v>
      </c>
      <c r="M7" s="8">
        <v>15627422</v>
      </c>
      <c r="N7" s="8">
        <v>46714064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89494389</v>
      </c>
      <c r="X7" s="8">
        <v>107811578</v>
      </c>
      <c r="Y7" s="8">
        <v>-18317189</v>
      </c>
      <c r="Z7" s="2">
        <v>-16.99</v>
      </c>
      <c r="AA7" s="6">
        <v>217205784</v>
      </c>
    </row>
    <row r="8" spans="1:27" ht="13.5">
      <c r="A8" s="25" t="s">
        <v>35</v>
      </c>
      <c r="B8" s="24"/>
      <c r="C8" s="6">
        <v>41651899</v>
      </c>
      <c r="D8" s="6">
        <v>0</v>
      </c>
      <c r="E8" s="7">
        <v>57152580</v>
      </c>
      <c r="F8" s="8">
        <v>57152580</v>
      </c>
      <c r="G8" s="8">
        <v>6320673</v>
      </c>
      <c r="H8" s="8">
        <v>3900379</v>
      </c>
      <c r="I8" s="8">
        <v>1835023</v>
      </c>
      <c r="J8" s="8">
        <v>12056075</v>
      </c>
      <c r="K8" s="8">
        <v>4320660</v>
      </c>
      <c r="L8" s="8">
        <v>4323713</v>
      </c>
      <c r="M8" s="8">
        <v>4397171</v>
      </c>
      <c r="N8" s="8">
        <v>13041544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25097619</v>
      </c>
      <c r="X8" s="8">
        <v>27924562</v>
      </c>
      <c r="Y8" s="8">
        <v>-2826943</v>
      </c>
      <c r="Z8" s="2">
        <v>-10.12</v>
      </c>
      <c r="AA8" s="6">
        <v>57152580</v>
      </c>
    </row>
    <row r="9" spans="1:27" ht="13.5">
      <c r="A9" s="25" t="s">
        <v>36</v>
      </c>
      <c r="B9" s="24"/>
      <c r="C9" s="6">
        <v>30544403</v>
      </c>
      <c r="D9" s="6">
        <v>0</v>
      </c>
      <c r="E9" s="7">
        <v>33005815</v>
      </c>
      <c r="F9" s="8">
        <v>33005815</v>
      </c>
      <c r="G9" s="8">
        <v>4320689</v>
      </c>
      <c r="H9" s="8">
        <v>3132991</v>
      </c>
      <c r="I9" s="8">
        <v>3107459</v>
      </c>
      <c r="J9" s="8">
        <v>10561139</v>
      </c>
      <c r="K9" s="8">
        <v>3240791</v>
      </c>
      <c r="L9" s="8">
        <v>3253399</v>
      </c>
      <c r="M9" s="8">
        <v>3217642</v>
      </c>
      <c r="N9" s="8">
        <v>9711832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20272971</v>
      </c>
      <c r="X9" s="8">
        <v>16966359</v>
      </c>
      <c r="Y9" s="8">
        <v>3306612</v>
      </c>
      <c r="Z9" s="2">
        <v>19.49</v>
      </c>
      <c r="AA9" s="6">
        <v>33005815</v>
      </c>
    </row>
    <row r="10" spans="1:27" ht="13.5">
      <c r="A10" s="25" t="s">
        <v>37</v>
      </c>
      <c r="B10" s="24"/>
      <c r="C10" s="6">
        <v>20452921</v>
      </c>
      <c r="D10" s="6">
        <v>0</v>
      </c>
      <c r="E10" s="7">
        <v>34629931</v>
      </c>
      <c r="F10" s="26">
        <v>34629931</v>
      </c>
      <c r="G10" s="26">
        <v>2706922</v>
      </c>
      <c r="H10" s="26">
        <v>2713135</v>
      </c>
      <c r="I10" s="26">
        <v>2796796</v>
      </c>
      <c r="J10" s="26">
        <v>8216853</v>
      </c>
      <c r="K10" s="26">
        <v>2706696</v>
      </c>
      <c r="L10" s="26">
        <v>2710651</v>
      </c>
      <c r="M10" s="26">
        <v>2708345</v>
      </c>
      <c r="N10" s="26">
        <v>8125692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16342545</v>
      </c>
      <c r="X10" s="26">
        <v>17261851</v>
      </c>
      <c r="Y10" s="26">
        <v>-919306</v>
      </c>
      <c r="Z10" s="27">
        <v>-5.33</v>
      </c>
      <c r="AA10" s="28">
        <v>34629931</v>
      </c>
    </row>
    <row r="11" spans="1:27" ht="13.5">
      <c r="A11" s="25" t="s">
        <v>38</v>
      </c>
      <c r="B11" s="29"/>
      <c r="C11" s="6">
        <v>11009606</v>
      </c>
      <c r="D11" s="6">
        <v>0</v>
      </c>
      <c r="E11" s="7">
        <v>13601661</v>
      </c>
      <c r="F11" s="8">
        <v>13601661</v>
      </c>
      <c r="G11" s="8">
        <v>0</v>
      </c>
      <c r="H11" s="8">
        <v>0</v>
      </c>
      <c r="I11" s="8">
        <v>0</v>
      </c>
      <c r="J11" s="8">
        <v>0</v>
      </c>
      <c r="K11" s="8">
        <v>261753</v>
      </c>
      <c r="L11" s="8">
        <v>0</v>
      </c>
      <c r="M11" s="8">
        <v>0</v>
      </c>
      <c r="N11" s="8">
        <v>261753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261753</v>
      </c>
      <c r="X11" s="8">
        <v>6800832</v>
      </c>
      <c r="Y11" s="8">
        <v>-6539079</v>
      </c>
      <c r="Z11" s="2">
        <v>-96.15</v>
      </c>
      <c r="AA11" s="6">
        <v>13601661</v>
      </c>
    </row>
    <row r="12" spans="1:27" ht="13.5">
      <c r="A12" s="25" t="s">
        <v>39</v>
      </c>
      <c r="B12" s="29"/>
      <c r="C12" s="6">
        <v>276049</v>
      </c>
      <c r="D12" s="6">
        <v>0</v>
      </c>
      <c r="E12" s="7">
        <v>780996</v>
      </c>
      <c r="F12" s="8">
        <v>780996</v>
      </c>
      <c r="G12" s="8">
        <v>103168</v>
      </c>
      <c r="H12" s="8">
        <v>32790</v>
      </c>
      <c r="I12" s="8">
        <v>497519</v>
      </c>
      <c r="J12" s="8">
        <v>633477</v>
      </c>
      <c r="K12" s="8">
        <v>41306</v>
      </c>
      <c r="L12" s="8">
        <v>25663</v>
      </c>
      <c r="M12" s="8">
        <v>28932</v>
      </c>
      <c r="N12" s="8">
        <v>95901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729378</v>
      </c>
      <c r="X12" s="8">
        <v>431641</v>
      </c>
      <c r="Y12" s="8">
        <v>297737</v>
      </c>
      <c r="Z12" s="2">
        <v>68.98</v>
      </c>
      <c r="AA12" s="6">
        <v>780996</v>
      </c>
    </row>
    <row r="13" spans="1:27" ht="13.5">
      <c r="A13" s="23" t="s">
        <v>40</v>
      </c>
      <c r="B13" s="29"/>
      <c r="C13" s="6">
        <v>1709388</v>
      </c>
      <c r="D13" s="6">
        <v>0</v>
      </c>
      <c r="E13" s="7">
        <v>886487</v>
      </c>
      <c r="F13" s="8">
        <v>886487</v>
      </c>
      <c r="G13" s="8">
        <v>0</v>
      </c>
      <c r="H13" s="8">
        <v>207091</v>
      </c>
      <c r="I13" s="8">
        <v>162549</v>
      </c>
      <c r="J13" s="8">
        <v>369640</v>
      </c>
      <c r="K13" s="8">
        <v>163197</v>
      </c>
      <c r="L13" s="8">
        <v>176103</v>
      </c>
      <c r="M13" s="8">
        <v>86364</v>
      </c>
      <c r="N13" s="8">
        <v>425664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795304</v>
      </c>
      <c r="X13" s="8">
        <v>307927</v>
      </c>
      <c r="Y13" s="8">
        <v>487377</v>
      </c>
      <c r="Z13" s="2">
        <v>158.28</v>
      </c>
      <c r="AA13" s="6">
        <v>886487</v>
      </c>
    </row>
    <row r="14" spans="1:27" ht="13.5">
      <c r="A14" s="23" t="s">
        <v>41</v>
      </c>
      <c r="B14" s="29"/>
      <c r="C14" s="6">
        <v>3842757</v>
      </c>
      <c r="D14" s="6">
        <v>0</v>
      </c>
      <c r="E14" s="7">
        <v>4814542</v>
      </c>
      <c r="F14" s="8">
        <v>4814542</v>
      </c>
      <c r="G14" s="8">
        <v>370021</v>
      </c>
      <c r="H14" s="8">
        <v>-6056</v>
      </c>
      <c r="I14" s="8">
        <v>246292</v>
      </c>
      <c r="J14" s="8">
        <v>610257</v>
      </c>
      <c r="K14" s="8">
        <v>437690</v>
      </c>
      <c r="L14" s="8">
        <v>434911</v>
      </c>
      <c r="M14" s="8">
        <v>243468</v>
      </c>
      <c r="N14" s="8">
        <v>1116069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1726326</v>
      </c>
      <c r="X14" s="8">
        <v>2060265</v>
      </c>
      <c r="Y14" s="8">
        <v>-333939</v>
      </c>
      <c r="Z14" s="2">
        <v>-16.21</v>
      </c>
      <c r="AA14" s="6">
        <v>4814542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357247</v>
      </c>
      <c r="D16" s="6">
        <v>0</v>
      </c>
      <c r="E16" s="7">
        <v>8094208</v>
      </c>
      <c r="F16" s="8">
        <v>8094208</v>
      </c>
      <c r="G16" s="8">
        <v>146892</v>
      </c>
      <c r="H16" s="8">
        <v>201481</v>
      </c>
      <c r="I16" s="8">
        <v>187014</v>
      </c>
      <c r="J16" s="8">
        <v>535387</v>
      </c>
      <c r="K16" s="8">
        <v>162629</v>
      </c>
      <c r="L16" s="8">
        <v>31132</v>
      </c>
      <c r="M16" s="8">
        <v>140651</v>
      </c>
      <c r="N16" s="8">
        <v>334412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869799</v>
      </c>
      <c r="X16" s="8">
        <v>3720524</v>
      </c>
      <c r="Y16" s="8">
        <v>-2850725</v>
      </c>
      <c r="Z16" s="2">
        <v>-76.62</v>
      </c>
      <c r="AA16" s="6">
        <v>8094208</v>
      </c>
    </row>
    <row r="17" spans="1:27" ht="13.5">
      <c r="A17" s="23" t="s">
        <v>44</v>
      </c>
      <c r="B17" s="29"/>
      <c r="C17" s="6">
        <v>7847709</v>
      </c>
      <c r="D17" s="6">
        <v>0</v>
      </c>
      <c r="E17" s="7">
        <v>7248743</v>
      </c>
      <c r="F17" s="8">
        <v>7248743</v>
      </c>
      <c r="G17" s="8">
        <v>998331</v>
      </c>
      <c r="H17" s="8">
        <v>380849</v>
      </c>
      <c r="I17" s="8">
        <v>339989</v>
      </c>
      <c r="J17" s="8">
        <v>1719169</v>
      </c>
      <c r="K17" s="8">
        <v>452810</v>
      </c>
      <c r="L17" s="8">
        <v>-311833</v>
      </c>
      <c r="M17" s="8">
        <v>797719</v>
      </c>
      <c r="N17" s="8">
        <v>938696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2657865</v>
      </c>
      <c r="X17" s="8">
        <v>5030027</v>
      </c>
      <c r="Y17" s="8">
        <v>-2372162</v>
      </c>
      <c r="Z17" s="2">
        <v>-47.16</v>
      </c>
      <c r="AA17" s="6">
        <v>7248743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85915625</v>
      </c>
      <c r="D19" s="6">
        <v>0</v>
      </c>
      <c r="E19" s="7">
        <v>87846799</v>
      </c>
      <c r="F19" s="8">
        <v>87846799</v>
      </c>
      <c r="G19" s="8">
        <v>0</v>
      </c>
      <c r="H19" s="8">
        <v>26626877</v>
      </c>
      <c r="I19" s="8">
        <v>327666</v>
      </c>
      <c r="J19" s="8">
        <v>26954543</v>
      </c>
      <c r="K19" s="8">
        <v>0</v>
      </c>
      <c r="L19" s="8">
        <v>3220217</v>
      </c>
      <c r="M19" s="8">
        <v>24334798</v>
      </c>
      <c r="N19" s="8">
        <v>27555015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54509558</v>
      </c>
      <c r="X19" s="8">
        <v>68521349</v>
      </c>
      <c r="Y19" s="8">
        <v>-14011791</v>
      </c>
      <c r="Z19" s="2">
        <v>-20.45</v>
      </c>
      <c r="AA19" s="6">
        <v>87846799</v>
      </c>
    </row>
    <row r="20" spans="1:27" ht="13.5">
      <c r="A20" s="23" t="s">
        <v>47</v>
      </c>
      <c r="B20" s="29"/>
      <c r="C20" s="6">
        <v>17548869</v>
      </c>
      <c r="D20" s="6">
        <v>0</v>
      </c>
      <c r="E20" s="7">
        <v>12630438</v>
      </c>
      <c r="F20" s="26">
        <v>12630438</v>
      </c>
      <c r="G20" s="26">
        <v>4065910</v>
      </c>
      <c r="H20" s="26">
        <v>1848324</v>
      </c>
      <c r="I20" s="26">
        <v>2388742</v>
      </c>
      <c r="J20" s="26">
        <v>8302976</v>
      </c>
      <c r="K20" s="26">
        <v>2478892</v>
      </c>
      <c r="L20" s="26">
        <v>1854263</v>
      </c>
      <c r="M20" s="26">
        <v>2443124</v>
      </c>
      <c r="N20" s="26">
        <v>6776279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15079255</v>
      </c>
      <c r="X20" s="26">
        <v>8480819</v>
      </c>
      <c r="Y20" s="26">
        <v>6598436</v>
      </c>
      <c r="Z20" s="27">
        <v>77.8</v>
      </c>
      <c r="AA20" s="28">
        <v>12630438</v>
      </c>
    </row>
    <row r="21" spans="1:27" ht="13.5">
      <c r="A21" s="23" t="s">
        <v>48</v>
      </c>
      <c r="B21" s="29"/>
      <c r="C21" s="6">
        <v>1086999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538366101</v>
      </c>
      <c r="D22" s="33">
        <f>SUM(D5:D21)</f>
        <v>0</v>
      </c>
      <c r="E22" s="34">
        <f t="shared" si="0"/>
        <v>619063916</v>
      </c>
      <c r="F22" s="35">
        <f t="shared" si="0"/>
        <v>619063916</v>
      </c>
      <c r="G22" s="35">
        <f t="shared" si="0"/>
        <v>95034608</v>
      </c>
      <c r="H22" s="35">
        <f t="shared" si="0"/>
        <v>59233608</v>
      </c>
      <c r="I22" s="35">
        <f t="shared" si="0"/>
        <v>25257533</v>
      </c>
      <c r="J22" s="35">
        <f t="shared" si="0"/>
        <v>179525749</v>
      </c>
      <c r="K22" s="35">
        <f t="shared" si="0"/>
        <v>36892259</v>
      </c>
      <c r="L22" s="35">
        <f t="shared" si="0"/>
        <v>38251153</v>
      </c>
      <c r="M22" s="35">
        <f t="shared" si="0"/>
        <v>60876252</v>
      </c>
      <c r="N22" s="35">
        <f t="shared" si="0"/>
        <v>136019664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315545413</v>
      </c>
      <c r="X22" s="35">
        <f t="shared" si="0"/>
        <v>403629048</v>
      </c>
      <c r="Y22" s="35">
        <f t="shared" si="0"/>
        <v>-88083635</v>
      </c>
      <c r="Z22" s="36">
        <f>+IF(X22&lt;&gt;0,+(Y22/X22)*100,0)</f>
        <v>-21.82291771032297</v>
      </c>
      <c r="AA22" s="33">
        <f>SUM(AA5:AA21)</f>
        <v>619063916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208085170</v>
      </c>
      <c r="D25" s="6">
        <v>0</v>
      </c>
      <c r="E25" s="7">
        <v>202775420</v>
      </c>
      <c r="F25" s="8">
        <v>202775420</v>
      </c>
      <c r="G25" s="8">
        <v>15797528</v>
      </c>
      <c r="H25" s="8">
        <v>15695652</v>
      </c>
      <c r="I25" s="8">
        <v>15974276</v>
      </c>
      <c r="J25" s="8">
        <v>47467456</v>
      </c>
      <c r="K25" s="8">
        <v>15593476</v>
      </c>
      <c r="L25" s="8">
        <v>25247012</v>
      </c>
      <c r="M25" s="8">
        <v>17044079</v>
      </c>
      <c r="N25" s="8">
        <v>57884567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105352023</v>
      </c>
      <c r="X25" s="8">
        <v>104591281</v>
      </c>
      <c r="Y25" s="8">
        <v>760742</v>
      </c>
      <c r="Z25" s="2">
        <v>0.73</v>
      </c>
      <c r="AA25" s="6">
        <v>202775420</v>
      </c>
    </row>
    <row r="26" spans="1:27" ht="13.5">
      <c r="A26" s="25" t="s">
        <v>52</v>
      </c>
      <c r="B26" s="24"/>
      <c r="C26" s="6">
        <v>9025077</v>
      </c>
      <c r="D26" s="6">
        <v>0</v>
      </c>
      <c r="E26" s="7">
        <v>10911420</v>
      </c>
      <c r="F26" s="8">
        <v>10911420</v>
      </c>
      <c r="G26" s="8">
        <v>751378</v>
      </c>
      <c r="H26" s="8">
        <v>753850</v>
      </c>
      <c r="I26" s="8">
        <v>782092</v>
      </c>
      <c r="J26" s="8">
        <v>2287320</v>
      </c>
      <c r="K26" s="8">
        <v>757734</v>
      </c>
      <c r="L26" s="8">
        <v>757686</v>
      </c>
      <c r="M26" s="8">
        <v>757902</v>
      </c>
      <c r="N26" s="8">
        <v>2273322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4560642</v>
      </c>
      <c r="X26" s="8">
        <v>5051469</v>
      </c>
      <c r="Y26" s="8">
        <v>-490827</v>
      </c>
      <c r="Z26" s="2">
        <v>-9.72</v>
      </c>
      <c r="AA26" s="6">
        <v>10911420</v>
      </c>
    </row>
    <row r="27" spans="1:27" ht="13.5">
      <c r="A27" s="25" t="s">
        <v>53</v>
      </c>
      <c r="B27" s="24"/>
      <c r="C27" s="6">
        <v>33194968</v>
      </c>
      <c r="D27" s="6">
        <v>0</v>
      </c>
      <c r="E27" s="7">
        <v>49683181</v>
      </c>
      <c r="F27" s="8">
        <v>49683181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24841590</v>
      </c>
      <c r="Y27" s="8">
        <v>-24841590</v>
      </c>
      <c r="Z27" s="2">
        <v>-100</v>
      </c>
      <c r="AA27" s="6">
        <v>49683181</v>
      </c>
    </row>
    <row r="28" spans="1:27" ht="13.5">
      <c r="A28" s="25" t="s">
        <v>54</v>
      </c>
      <c r="B28" s="24"/>
      <c r="C28" s="6">
        <v>80214707</v>
      </c>
      <c r="D28" s="6">
        <v>0</v>
      </c>
      <c r="E28" s="7">
        <v>80357834</v>
      </c>
      <c r="F28" s="8">
        <v>80357834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40178916</v>
      </c>
      <c r="Y28" s="8">
        <v>-40178916</v>
      </c>
      <c r="Z28" s="2">
        <v>-100</v>
      </c>
      <c r="AA28" s="6">
        <v>80357834</v>
      </c>
    </row>
    <row r="29" spans="1:27" ht="13.5">
      <c r="A29" s="25" t="s">
        <v>55</v>
      </c>
      <c r="B29" s="24"/>
      <c r="C29" s="6">
        <v>11107973</v>
      </c>
      <c r="D29" s="6">
        <v>0</v>
      </c>
      <c r="E29" s="7">
        <v>18333271</v>
      </c>
      <c r="F29" s="8">
        <v>18333271</v>
      </c>
      <c r="G29" s="8">
        <v>0</v>
      </c>
      <c r="H29" s="8">
        <v>238368</v>
      </c>
      <c r="I29" s="8">
        <v>238538</v>
      </c>
      <c r="J29" s="8">
        <v>476906</v>
      </c>
      <c r="K29" s="8">
        <v>301549</v>
      </c>
      <c r="L29" s="8">
        <v>334145</v>
      </c>
      <c r="M29" s="8">
        <v>565818</v>
      </c>
      <c r="N29" s="8">
        <v>1201512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1678418</v>
      </c>
      <c r="X29" s="8">
        <v>3345114</v>
      </c>
      <c r="Y29" s="8">
        <v>-1666696</v>
      </c>
      <c r="Z29" s="2">
        <v>-49.82</v>
      </c>
      <c r="AA29" s="6">
        <v>18333271</v>
      </c>
    </row>
    <row r="30" spans="1:27" ht="13.5">
      <c r="A30" s="25" t="s">
        <v>56</v>
      </c>
      <c r="B30" s="24"/>
      <c r="C30" s="6">
        <v>168846560</v>
      </c>
      <c r="D30" s="6">
        <v>0</v>
      </c>
      <c r="E30" s="7">
        <v>190710580</v>
      </c>
      <c r="F30" s="8">
        <v>190710580</v>
      </c>
      <c r="G30" s="8">
        <v>17760410</v>
      </c>
      <c r="H30" s="8">
        <v>18850076</v>
      </c>
      <c r="I30" s="8">
        <v>1854622</v>
      </c>
      <c r="J30" s="8">
        <v>38465108</v>
      </c>
      <c r="K30" s="8">
        <v>16130813</v>
      </c>
      <c r="L30" s="8">
        <v>12869414</v>
      </c>
      <c r="M30" s="8">
        <v>22713312</v>
      </c>
      <c r="N30" s="8">
        <v>51713539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90178647</v>
      </c>
      <c r="X30" s="8">
        <v>112666231</v>
      </c>
      <c r="Y30" s="8">
        <v>-22487584</v>
      </c>
      <c r="Z30" s="2">
        <v>-19.96</v>
      </c>
      <c r="AA30" s="6">
        <v>190710580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11260391</v>
      </c>
      <c r="F32" s="8">
        <v>11260391</v>
      </c>
      <c r="G32" s="8">
        <v>0</v>
      </c>
      <c r="H32" s="8">
        <v>617650</v>
      </c>
      <c r="I32" s="8">
        <v>702303</v>
      </c>
      <c r="J32" s="8">
        <v>1319953</v>
      </c>
      <c r="K32" s="8">
        <v>0</v>
      </c>
      <c r="L32" s="8">
        <v>683915</v>
      </c>
      <c r="M32" s="8">
        <v>1467996</v>
      </c>
      <c r="N32" s="8">
        <v>2151911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3471864</v>
      </c>
      <c r="X32" s="8">
        <v>9228292</v>
      </c>
      <c r="Y32" s="8">
        <v>-5756428</v>
      </c>
      <c r="Z32" s="2">
        <v>-62.38</v>
      </c>
      <c r="AA32" s="6">
        <v>11260391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2398676</v>
      </c>
      <c r="H33" s="8">
        <v>2531833</v>
      </c>
      <c r="I33" s="8">
        <v>2535093</v>
      </c>
      <c r="J33" s="8">
        <v>7465602</v>
      </c>
      <c r="K33" s="8">
        <v>2564430</v>
      </c>
      <c r="L33" s="8">
        <v>2588822</v>
      </c>
      <c r="M33" s="8">
        <v>2711682</v>
      </c>
      <c r="N33" s="8">
        <v>7864934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15330536</v>
      </c>
      <c r="X33" s="8"/>
      <c r="Y33" s="8">
        <v>15330536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78964079</v>
      </c>
      <c r="D34" s="6">
        <v>0</v>
      </c>
      <c r="E34" s="7">
        <v>132503128</v>
      </c>
      <c r="F34" s="8">
        <v>132503128</v>
      </c>
      <c r="G34" s="8">
        <v>2107449</v>
      </c>
      <c r="H34" s="8">
        <v>4102471</v>
      </c>
      <c r="I34" s="8">
        <v>6734833</v>
      </c>
      <c r="J34" s="8">
        <v>12944753</v>
      </c>
      <c r="K34" s="8">
        <v>7189321</v>
      </c>
      <c r="L34" s="8">
        <v>5050933</v>
      </c>
      <c r="M34" s="8">
        <v>8612201</v>
      </c>
      <c r="N34" s="8">
        <v>20852455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33797208</v>
      </c>
      <c r="X34" s="8">
        <v>65371465</v>
      </c>
      <c r="Y34" s="8">
        <v>-31574257</v>
      </c>
      <c r="Z34" s="2">
        <v>-48.3</v>
      </c>
      <c r="AA34" s="6">
        <v>132503128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589438534</v>
      </c>
      <c r="D36" s="33">
        <f>SUM(D25:D35)</f>
        <v>0</v>
      </c>
      <c r="E36" s="34">
        <f t="shared" si="1"/>
        <v>696535225</v>
      </c>
      <c r="F36" s="35">
        <f t="shared" si="1"/>
        <v>696535225</v>
      </c>
      <c r="G36" s="35">
        <f t="shared" si="1"/>
        <v>38815441</v>
      </c>
      <c r="H36" s="35">
        <f t="shared" si="1"/>
        <v>42789900</v>
      </c>
      <c r="I36" s="35">
        <f t="shared" si="1"/>
        <v>28821757</v>
      </c>
      <c r="J36" s="35">
        <f t="shared" si="1"/>
        <v>110427098</v>
      </c>
      <c r="K36" s="35">
        <f t="shared" si="1"/>
        <v>42537323</v>
      </c>
      <c r="L36" s="35">
        <f t="shared" si="1"/>
        <v>47531927</v>
      </c>
      <c r="M36" s="35">
        <f t="shared" si="1"/>
        <v>53872990</v>
      </c>
      <c r="N36" s="35">
        <f t="shared" si="1"/>
        <v>143942240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254369338</v>
      </c>
      <c r="X36" s="35">
        <f t="shared" si="1"/>
        <v>365274358</v>
      </c>
      <c r="Y36" s="35">
        <f t="shared" si="1"/>
        <v>-110905020</v>
      </c>
      <c r="Z36" s="36">
        <f>+IF(X36&lt;&gt;0,+(Y36/X36)*100,0)</f>
        <v>-30.36211482438633</v>
      </c>
      <c r="AA36" s="33">
        <f>SUM(AA25:AA35)</f>
        <v>696535225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-51072433</v>
      </c>
      <c r="D38" s="46">
        <f>+D22-D36</f>
        <v>0</v>
      </c>
      <c r="E38" s="47">
        <f t="shared" si="2"/>
        <v>-77471309</v>
      </c>
      <c r="F38" s="48">
        <f t="shared" si="2"/>
        <v>-77471309</v>
      </c>
      <c r="G38" s="48">
        <f t="shared" si="2"/>
        <v>56219167</v>
      </c>
      <c r="H38" s="48">
        <f t="shared" si="2"/>
        <v>16443708</v>
      </c>
      <c r="I38" s="48">
        <f t="shared" si="2"/>
        <v>-3564224</v>
      </c>
      <c r="J38" s="48">
        <f t="shared" si="2"/>
        <v>69098651</v>
      </c>
      <c r="K38" s="48">
        <f t="shared" si="2"/>
        <v>-5645064</v>
      </c>
      <c r="L38" s="48">
        <f t="shared" si="2"/>
        <v>-9280774</v>
      </c>
      <c r="M38" s="48">
        <f t="shared" si="2"/>
        <v>7003262</v>
      </c>
      <c r="N38" s="48">
        <f t="shared" si="2"/>
        <v>-7922576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61176075</v>
      </c>
      <c r="X38" s="48">
        <f>IF(F22=F36,0,X22-X36)</f>
        <v>38354690</v>
      </c>
      <c r="Y38" s="48">
        <f t="shared" si="2"/>
        <v>22821385</v>
      </c>
      <c r="Z38" s="49">
        <f>+IF(X38&lt;&gt;0,+(Y38/X38)*100,0)</f>
        <v>59.500898064878115</v>
      </c>
      <c r="AA38" s="46">
        <f>+AA22-AA36</f>
        <v>-77471309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-192701</v>
      </c>
      <c r="N39" s="8">
        <v>-192701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-192701</v>
      </c>
      <c r="X39" s="8"/>
      <c r="Y39" s="8">
        <v>-192701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-51072433</v>
      </c>
      <c r="D42" s="55">
        <f>SUM(D38:D41)</f>
        <v>0</v>
      </c>
      <c r="E42" s="56">
        <f t="shared" si="3"/>
        <v>-77471309</v>
      </c>
      <c r="F42" s="57">
        <f t="shared" si="3"/>
        <v>-77471309</v>
      </c>
      <c r="G42" s="57">
        <f t="shared" si="3"/>
        <v>56219167</v>
      </c>
      <c r="H42" s="57">
        <f t="shared" si="3"/>
        <v>16443708</v>
      </c>
      <c r="I42" s="57">
        <f t="shared" si="3"/>
        <v>-3564224</v>
      </c>
      <c r="J42" s="57">
        <f t="shared" si="3"/>
        <v>69098651</v>
      </c>
      <c r="K42" s="57">
        <f t="shared" si="3"/>
        <v>-5645064</v>
      </c>
      <c r="L42" s="57">
        <f t="shared" si="3"/>
        <v>-9280774</v>
      </c>
      <c r="M42" s="57">
        <f t="shared" si="3"/>
        <v>6810561</v>
      </c>
      <c r="N42" s="57">
        <f t="shared" si="3"/>
        <v>-8115277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60983374</v>
      </c>
      <c r="X42" s="57">
        <f t="shared" si="3"/>
        <v>38354690</v>
      </c>
      <c r="Y42" s="57">
        <f t="shared" si="3"/>
        <v>22628684</v>
      </c>
      <c r="Z42" s="58">
        <f>+IF(X42&lt;&gt;0,+(Y42/X42)*100,0)</f>
        <v>58.99847971656139</v>
      </c>
      <c r="AA42" s="55">
        <f>SUM(AA38:AA41)</f>
        <v>-77471309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-51072433</v>
      </c>
      <c r="D44" s="63">
        <f>+D42-D43</f>
        <v>0</v>
      </c>
      <c r="E44" s="64">
        <f t="shared" si="4"/>
        <v>-77471309</v>
      </c>
      <c r="F44" s="65">
        <f t="shared" si="4"/>
        <v>-77471309</v>
      </c>
      <c r="G44" s="65">
        <f t="shared" si="4"/>
        <v>56219167</v>
      </c>
      <c r="H44" s="65">
        <f t="shared" si="4"/>
        <v>16443708</v>
      </c>
      <c r="I44" s="65">
        <f t="shared" si="4"/>
        <v>-3564224</v>
      </c>
      <c r="J44" s="65">
        <f t="shared" si="4"/>
        <v>69098651</v>
      </c>
      <c r="K44" s="65">
        <f t="shared" si="4"/>
        <v>-5645064</v>
      </c>
      <c r="L44" s="65">
        <f t="shared" si="4"/>
        <v>-9280774</v>
      </c>
      <c r="M44" s="65">
        <f t="shared" si="4"/>
        <v>6810561</v>
      </c>
      <c r="N44" s="65">
        <f t="shared" si="4"/>
        <v>-8115277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60983374</v>
      </c>
      <c r="X44" s="65">
        <f t="shared" si="4"/>
        <v>38354690</v>
      </c>
      <c r="Y44" s="65">
        <f t="shared" si="4"/>
        <v>22628684</v>
      </c>
      <c r="Z44" s="66">
        <f>+IF(X44&lt;&gt;0,+(Y44/X44)*100,0)</f>
        <v>58.99847971656139</v>
      </c>
      <c r="AA44" s="63">
        <f>+AA42-AA43</f>
        <v>-77471309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-51072433</v>
      </c>
      <c r="D46" s="55">
        <f>SUM(D44:D45)</f>
        <v>0</v>
      </c>
      <c r="E46" s="56">
        <f t="shared" si="5"/>
        <v>-77471309</v>
      </c>
      <c r="F46" s="57">
        <f t="shared" si="5"/>
        <v>-77471309</v>
      </c>
      <c r="G46" s="57">
        <f t="shared" si="5"/>
        <v>56219167</v>
      </c>
      <c r="H46" s="57">
        <f t="shared" si="5"/>
        <v>16443708</v>
      </c>
      <c r="I46" s="57">
        <f t="shared" si="5"/>
        <v>-3564224</v>
      </c>
      <c r="J46" s="57">
        <f t="shared" si="5"/>
        <v>69098651</v>
      </c>
      <c r="K46" s="57">
        <f t="shared" si="5"/>
        <v>-5645064</v>
      </c>
      <c r="L46" s="57">
        <f t="shared" si="5"/>
        <v>-9280774</v>
      </c>
      <c r="M46" s="57">
        <f t="shared" si="5"/>
        <v>6810561</v>
      </c>
      <c r="N46" s="57">
        <f t="shared" si="5"/>
        <v>-8115277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60983374</v>
      </c>
      <c r="X46" s="57">
        <f t="shared" si="5"/>
        <v>38354690</v>
      </c>
      <c r="Y46" s="57">
        <f t="shared" si="5"/>
        <v>22628684</v>
      </c>
      <c r="Z46" s="58">
        <f>+IF(X46&lt;&gt;0,+(Y46/X46)*100,0)</f>
        <v>58.99847971656139</v>
      </c>
      <c r="AA46" s="55">
        <f>SUM(AA44:AA45)</f>
        <v>-77471309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-51072433</v>
      </c>
      <c r="D48" s="71">
        <f>SUM(D46:D47)</f>
        <v>0</v>
      </c>
      <c r="E48" s="72">
        <f t="shared" si="6"/>
        <v>-77471309</v>
      </c>
      <c r="F48" s="73">
        <f t="shared" si="6"/>
        <v>-77471309</v>
      </c>
      <c r="G48" s="73">
        <f t="shared" si="6"/>
        <v>56219167</v>
      </c>
      <c r="H48" s="74">
        <f t="shared" si="6"/>
        <v>16443708</v>
      </c>
      <c r="I48" s="74">
        <f t="shared" si="6"/>
        <v>-3564224</v>
      </c>
      <c r="J48" s="74">
        <f t="shared" si="6"/>
        <v>69098651</v>
      </c>
      <c r="K48" s="74">
        <f t="shared" si="6"/>
        <v>-5645064</v>
      </c>
      <c r="L48" s="74">
        <f t="shared" si="6"/>
        <v>-9280774</v>
      </c>
      <c r="M48" s="73">
        <f t="shared" si="6"/>
        <v>6810561</v>
      </c>
      <c r="N48" s="73">
        <f t="shared" si="6"/>
        <v>-8115277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60983374</v>
      </c>
      <c r="X48" s="74">
        <f t="shared" si="6"/>
        <v>38354690</v>
      </c>
      <c r="Y48" s="74">
        <f t="shared" si="6"/>
        <v>22628684</v>
      </c>
      <c r="Z48" s="75">
        <f>+IF(X48&lt;&gt;0,+(Y48/X48)*100,0)</f>
        <v>58.99847971656139</v>
      </c>
      <c r="AA48" s="76">
        <f>SUM(AA46:AA47)</f>
        <v>-77471309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13285401</v>
      </c>
      <c r="D5" s="6">
        <v>0</v>
      </c>
      <c r="E5" s="7">
        <v>15259249</v>
      </c>
      <c r="F5" s="8">
        <v>15259249</v>
      </c>
      <c r="G5" s="8">
        <v>14850604</v>
      </c>
      <c r="H5" s="8">
        <v>29</v>
      </c>
      <c r="I5" s="8">
        <v>29</v>
      </c>
      <c r="J5" s="8">
        <v>14850662</v>
      </c>
      <c r="K5" s="8">
        <v>29</v>
      </c>
      <c r="L5" s="8">
        <v>29</v>
      </c>
      <c r="M5" s="8">
        <v>29</v>
      </c>
      <c r="N5" s="8">
        <v>87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14850749</v>
      </c>
      <c r="X5" s="8">
        <v>7629624</v>
      </c>
      <c r="Y5" s="8">
        <v>7221125</v>
      </c>
      <c r="Z5" s="2">
        <v>94.65</v>
      </c>
      <c r="AA5" s="6">
        <v>15259249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1773333</v>
      </c>
      <c r="D7" s="6">
        <v>0</v>
      </c>
      <c r="E7" s="7">
        <v>1915675</v>
      </c>
      <c r="F7" s="8">
        <v>1915675</v>
      </c>
      <c r="G7" s="8">
        <v>173299</v>
      </c>
      <c r="H7" s="8">
        <v>187251</v>
      </c>
      <c r="I7" s="8">
        <v>338000</v>
      </c>
      <c r="J7" s="8">
        <v>698550</v>
      </c>
      <c r="K7" s="8">
        <v>9726</v>
      </c>
      <c r="L7" s="8">
        <v>174425</v>
      </c>
      <c r="M7" s="8">
        <v>192437</v>
      </c>
      <c r="N7" s="8">
        <v>376588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1075138</v>
      </c>
      <c r="X7" s="8">
        <v>957840</v>
      </c>
      <c r="Y7" s="8">
        <v>117298</v>
      </c>
      <c r="Z7" s="2">
        <v>12.25</v>
      </c>
      <c r="AA7" s="6">
        <v>1915675</v>
      </c>
    </row>
    <row r="8" spans="1:27" ht="13.5">
      <c r="A8" s="25" t="s">
        <v>35</v>
      </c>
      <c r="B8" s="24"/>
      <c r="C8" s="6">
        <v>9690900</v>
      </c>
      <c r="D8" s="6">
        <v>0</v>
      </c>
      <c r="E8" s="7">
        <v>8817581</v>
      </c>
      <c r="F8" s="8">
        <v>8817581</v>
      </c>
      <c r="G8" s="8">
        <v>867085</v>
      </c>
      <c r="H8" s="8">
        <v>760325</v>
      </c>
      <c r="I8" s="8">
        <v>762532</v>
      </c>
      <c r="J8" s="8">
        <v>2389942</v>
      </c>
      <c r="K8" s="8">
        <v>878717</v>
      </c>
      <c r="L8" s="8">
        <v>745479</v>
      </c>
      <c r="M8" s="8">
        <v>732860</v>
      </c>
      <c r="N8" s="8">
        <v>2357056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4746998</v>
      </c>
      <c r="X8" s="8">
        <v>4408788</v>
      </c>
      <c r="Y8" s="8">
        <v>338210</v>
      </c>
      <c r="Z8" s="2">
        <v>7.67</v>
      </c>
      <c r="AA8" s="6">
        <v>8817581</v>
      </c>
    </row>
    <row r="9" spans="1:27" ht="13.5">
      <c r="A9" s="25" t="s">
        <v>36</v>
      </c>
      <c r="B9" s="24"/>
      <c r="C9" s="6">
        <v>7112247</v>
      </c>
      <c r="D9" s="6">
        <v>0</v>
      </c>
      <c r="E9" s="7">
        <v>8231463</v>
      </c>
      <c r="F9" s="8">
        <v>8231463</v>
      </c>
      <c r="G9" s="8">
        <v>1181239</v>
      </c>
      <c r="H9" s="8">
        <v>608368</v>
      </c>
      <c r="I9" s="8">
        <v>590414</v>
      </c>
      <c r="J9" s="8">
        <v>2380021</v>
      </c>
      <c r="K9" s="8">
        <v>582667</v>
      </c>
      <c r="L9" s="8">
        <v>575674</v>
      </c>
      <c r="M9" s="8">
        <v>599800</v>
      </c>
      <c r="N9" s="8">
        <v>1758141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4138162</v>
      </c>
      <c r="X9" s="8">
        <v>4115730</v>
      </c>
      <c r="Y9" s="8">
        <v>22432</v>
      </c>
      <c r="Z9" s="2">
        <v>0.55</v>
      </c>
      <c r="AA9" s="6">
        <v>8231463</v>
      </c>
    </row>
    <row r="10" spans="1:27" ht="13.5">
      <c r="A10" s="25" t="s">
        <v>37</v>
      </c>
      <c r="B10" s="24"/>
      <c r="C10" s="6">
        <v>3401238</v>
      </c>
      <c r="D10" s="6">
        <v>0</v>
      </c>
      <c r="E10" s="7">
        <v>3658801</v>
      </c>
      <c r="F10" s="26">
        <v>3658801</v>
      </c>
      <c r="G10" s="26">
        <v>339763</v>
      </c>
      <c r="H10" s="26">
        <v>312565</v>
      </c>
      <c r="I10" s="26">
        <v>268413</v>
      </c>
      <c r="J10" s="26">
        <v>920741</v>
      </c>
      <c r="K10" s="26">
        <v>289627</v>
      </c>
      <c r="L10" s="26">
        <v>289367</v>
      </c>
      <c r="M10" s="26">
        <v>291890</v>
      </c>
      <c r="N10" s="26">
        <v>870884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1791625</v>
      </c>
      <c r="X10" s="26">
        <v>1829400</v>
      </c>
      <c r="Y10" s="26">
        <v>-37775</v>
      </c>
      <c r="Z10" s="27">
        <v>-2.06</v>
      </c>
      <c r="AA10" s="28">
        <v>3658801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453083</v>
      </c>
      <c r="D12" s="6">
        <v>0</v>
      </c>
      <c r="E12" s="7">
        <v>142785</v>
      </c>
      <c r="F12" s="8">
        <v>142785</v>
      </c>
      <c r="G12" s="8">
        <v>15676</v>
      </c>
      <c r="H12" s="8">
        <v>18154</v>
      </c>
      <c r="I12" s="8">
        <v>25682</v>
      </c>
      <c r="J12" s="8">
        <v>59512</v>
      </c>
      <c r="K12" s="8">
        <v>9073</v>
      </c>
      <c r="L12" s="8">
        <v>14867</v>
      </c>
      <c r="M12" s="8">
        <v>30138</v>
      </c>
      <c r="N12" s="8">
        <v>54078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113590</v>
      </c>
      <c r="X12" s="8">
        <v>71394</v>
      </c>
      <c r="Y12" s="8">
        <v>42196</v>
      </c>
      <c r="Z12" s="2">
        <v>59.1</v>
      </c>
      <c r="AA12" s="6">
        <v>142785</v>
      </c>
    </row>
    <row r="13" spans="1:27" ht="13.5">
      <c r="A13" s="23" t="s">
        <v>40</v>
      </c>
      <c r="B13" s="29"/>
      <c r="C13" s="6">
        <v>710367</v>
      </c>
      <c r="D13" s="6">
        <v>0</v>
      </c>
      <c r="E13" s="7">
        <v>681427</v>
      </c>
      <c r="F13" s="8">
        <v>681427</v>
      </c>
      <c r="G13" s="8">
        <v>46410</v>
      </c>
      <c r="H13" s="8">
        <v>39287</v>
      </c>
      <c r="I13" s="8">
        <v>75917</v>
      </c>
      <c r="J13" s="8">
        <v>161614</v>
      </c>
      <c r="K13" s="8">
        <v>10960</v>
      </c>
      <c r="L13" s="8">
        <v>15179</v>
      </c>
      <c r="M13" s="8">
        <v>18177</v>
      </c>
      <c r="N13" s="8">
        <v>44316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205930</v>
      </c>
      <c r="X13" s="8">
        <v>340716</v>
      </c>
      <c r="Y13" s="8">
        <v>-134786</v>
      </c>
      <c r="Z13" s="2">
        <v>-39.56</v>
      </c>
      <c r="AA13" s="6">
        <v>681427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452888</v>
      </c>
      <c r="H14" s="8">
        <v>448399</v>
      </c>
      <c r="I14" s="8">
        <v>457375</v>
      </c>
      <c r="J14" s="8">
        <v>1358662</v>
      </c>
      <c r="K14" s="8">
        <v>500582</v>
      </c>
      <c r="L14" s="8">
        <v>379887</v>
      </c>
      <c r="M14" s="8">
        <v>647682</v>
      </c>
      <c r="N14" s="8">
        <v>1528151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2886813</v>
      </c>
      <c r="X14" s="8"/>
      <c r="Y14" s="8">
        <v>2886813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656437</v>
      </c>
      <c r="D16" s="6">
        <v>0</v>
      </c>
      <c r="E16" s="7">
        <v>636000</v>
      </c>
      <c r="F16" s="8">
        <v>636000</v>
      </c>
      <c r="G16" s="8">
        <v>20250</v>
      </c>
      <c r="H16" s="8">
        <v>43330</v>
      </c>
      <c r="I16" s="8">
        <v>88007</v>
      </c>
      <c r="J16" s="8">
        <v>151587</v>
      </c>
      <c r="K16" s="8">
        <v>0</v>
      </c>
      <c r="L16" s="8">
        <v>24750</v>
      </c>
      <c r="M16" s="8">
        <v>33241</v>
      </c>
      <c r="N16" s="8">
        <v>57991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209578</v>
      </c>
      <c r="X16" s="8">
        <v>318000</v>
      </c>
      <c r="Y16" s="8">
        <v>-108422</v>
      </c>
      <c r="Z16" s="2">
        <v>-34.09</v>
      </c>
      <c r="AA16" s="6">
        <v>636000</v>
      </c>
    </row>
    <row r="17" spans="1:27" ht="13.5">
      <c r="A17" s="23" t="s">
        <v>44</v>
      </c>
      <c r="B17" s="29"/>
      <c r="C17" s="6">
        <v>1548462</v>
      </c>
      <c r="D17" s="6">
        <v>0</v>
      </c>
      <c r="E17" s="7">
        <v>7245</v>
      </c>
      <c r="F17" s="8">
        <v>7245</v>
      </c>
      <c r="G17" s="8">
        <v>0</v>
      </c>
      <c r="H17" s="8">
        <v>0</v>
      </c>
      <c r="I17" s="8">
        <v>570</v>
      </c>
      <c r="J17" s="8">
        <v>570</v>
      </c>
      <c r="K17" s="8">
        <v>0</v>
      </c>
      <c r="L17" s="8">
        <v>395</v>
      </c>
      <c r="M17" s="8">
        <v>743</v>
      </c>
      <c r="N17" s="8">
        <v>1138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1708</v>
      </c>
      <c r="X17" s="8">
        <v>3624</v>
      </c>
      <c r="Y17" s="8">
        <v>-1916</v>
      </c>
      <c r="Z17" s="2">
        <v>-52.87</v>
      </c>
      <c r="AA17" s="6">
        <v>7245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2125500</v>
      </c>
      <c r="F18" s="8">
        <v>2125500</v>
      </c>
      <c r="G18" s="8">
        <v>159246</v>
      </c>
      <c r="H18" s="8">
        <v>164979</v>
      </c>
      <c r="I18" s="8">
        <v>656308</v>
      </c>
      <c r="J18" s="8">
        <v>980533</v>
      </c>
      <c r="K18" s="8">
        <v>-223981</v>
      </c>
      <c r="L18" s="8">
        <v>153794</v>
      </c>
      <c r="M18" s="8">
        <v>124105</v>
      </c>
      <c r="N18" s="8">
        <v>53918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1034451</v>
      </c>
      <c r="X18" s="8"/>
      <c r="Y18" s="8">
        <v>1034451</v>
      </c>
      <c r="Z18" s="2">
        <v>0</v>
      </c>
      <c r="AA18" s="6">
        <v>2125500</v>
      </c>
    </row>
    <row r="19" spans="1:27" ht="13.5">
      <c r="A19" s="23" t="s">
        <v>46</v>
      </c>
      <c r="B19" s="29"/>
      <c r="C19" s="6">
        <v>68231115</v>
      </c>
      <c r="D19" s="6">
        <v>0</v>
      </c>
      <c r="E19" s="7">
        <v>59052997</v>
      </c>
      <c r="F19" s="8">
        <v>59052997</v>
      </c>
      <c r="G19" s="8">
        <v>13743423</v>
      </c>
      <c r="H19" s="8">
        <v>5649984</v>
      </c>
      <c r="I19" s="8">
        <v>3084260</v>
      </c>
      <c r="J19" s="8">
        <v>22477667</v>
      </c>
      <c r="K19" s="8">
        <v>6284114</v>
      </c>
      <c r="L19" s="8">
        <v>17038070</v>
      </c>
      <c r="M19" s="8">
        <v>2437234</v>
      </c>
      <c r="N19" s="8">
        <v>25759418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48237085</v>
      </c>
      <c r="X19" s="8">
        <v>38874700</v>
      </c>
      <c r="Y19" s="8">
        <v>9362385</v>
      </c>
      <c r="Z19" s="2">
        <v>24.08</v>
      </c>
      <c r="AA19" s="6">
        <v>59052997</v>
      </c>
    </row>
    <row r="20" spans="1:27" ht="13.5">
      <c r="A20" s="23" t="s">
        <v>47</v>
      </c>
      <c r="B20" s="29"/>
      <c r="C20" s="6">
        <v>693075</v>
      </c>
      <c r="D20" s="6">
        <v>0</v>
      </c>
      <c r="E20" s="7">
        <v>8064337</v>
      </c>
      <c r="F20" s="26">
        <v>8064337</v>
      </c>
      <c r="G20" s="26">
        <v>41662</v>
      </c>
      <c r="H20" s="26">
        <v>12897</v>
      </c>
      <c r="I20" s="26">
        <v>40064</v>
      </c>
      <c r="J20" s="26">
        <v>94623</v>
      </c>
      <c r="K20" s="26">
        <v>0</v>
      </c>
      <c r="L20" s="26">
        <v>20452</v>
      </c>
      <c r="M20" s="26">
        <v>106536</v>
      </c>
      <c r="N20" s="26">
        <v>126988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221611</v>
      </c>
      <c r="X20" s="26">
        <v>4032168</v>
      </c>
      <c r="Y20" s="26">
        <v>-3810557</v>
      </c>
      <c r="Z20" s="27">
        <v>-94.5</v>
      </c>
      <c r="AA20" s="28">
        <v>8064337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107555658</v>
      </c>
      <c r="D22" s="33">
        <f>SUM(D5:D21)</f>
        <v>0</v>
      </c>
      <c r="E22" s="34">
        <f t="shared" si="0"/>
        <v>108593060</v>
      </c>
      <c r="F22" s="35">
        <f t="shared" si="0"/>
        <v>108593060</v>
      </c>
      <c r="G22" s="35">
        <f t="shared" si="0"/>
        <v>31891545</v>
      </c>
      <c r="H22" s="35">
        <f t="shared" si="0"/>
        <v>8245568</v>
      </c>
      <c r="I22" s="35">
        <f t="shared" si="0"/>
        <v>6387571</v>
      </c>
      <c r="J22" s="35">
        <f t="shared" si="0"/>
        <v>46524684</v>
      </c>
      <c r="K22" s="35">
        <f t="shared" si="0"/>
        <v>8341514</v>
      </c>
      <c r="L22" s="35">
        <f t="shared" si="0"/>
        <v>19432368</v>
      </c>
      <c r="M22" s="35">
        <f t="shared" si="0"/>
        <v>5214872</v>
      </c>
      <c r="N22" s="35">
        <f t="shared" si="0"/>
        <v>32988754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79513438</v>
      </c>
      <c r="X22" s="35">
        <f t="shared" si="0"/>
        <v>62581984</v>
      </c>
      <c r="Y22" s="35">
        <f t="shared" si="0"/>
        <v>16931454</v>
      </c>
      <c r="Z22" s="36">
        <f>+IF(X22&lt;&gt;0,+(Y22/X22)*100,0)</f>
        <v>27.054837379396602</v>
      </c>
      <c r="AA22" s="33">
        <f>SUM(AA5:AA21)</f>
        <v>108593060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33450844</v>
      </c>
      <c r="D25" s="6">
        <v>0</v>
      </c>
      <c r="E25" s="7">
        <v>34146538</v>
      </c>
      <c r="F25" s="8">
        <v>34146538</v>
      </c>
      <c r="G25" s="8">
        <v>2867138</v>
      </c>
      <c r="H25" s="8">
        <v>2880781</v>
      </c>
      <c r="I25" s="8">
        <v>2926204</v>
      </c>
      <c r="J25" s="8">
        <v>8674123</v>
      </c>
      <c r="K25" s="8">
        <v>3212274</v>
      </c>
      <c r="L25" s="8">
        <v>3278550</v>
      </c>
      <c r="M25" s="8">
        <v>3015777</v>
      </c>
      <c r="N25" s="8">
        <v>9506601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18180724</v>
      </c>
      <c r="X25" s="8">
        <v>17073270</v>
      </c>
      <c r="Y25" s="8">
        <v>1107454</v>
      </c>
      <c r="Z25" s="2">
        <v>6.49</v>
      </c>
      <c r="AA25" s="6">
        <v>34146538</v>
      </c>
    </row>
    <row r="26" spans="1:27" ht="13.5">
      <c r="A26" s="25" t="s">
        <v>52</v>
      </c>
      <c r="B26" s="24"/>
      <c r="C26" s="6">
        <v>2768281</v>
      </c>
      <c r="D26" s="6">
        <v>0</v>
      </c>
      <c r="E26" s="7">
        <v>2907169</v>
      </c>
      <c r="F26" s="8">
        <v>2907169</v>
      </c>
      <c r="G26" s="8">
        <v>230690</v>
      </c>
      <c r="H26" s="8">
        <v>230690</v>
      </c>
      <c r="I26" s="8">
        <v>230690</v>
      </c>
      <c r="J26" s="8">
        <v>692070</v>
      </c>
      <c r="K26" s="8">
        <v>230690</v>
      </c>
      <c r="L26" s="8">
        <v>230690</v>
      </c>
      <c r="M26" s="8">
        <v>230690</v>
      </c>
      <c r="N26" s="8">
        <v>692070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1384140</v>
      </c>
      <c r="X26" s="8">
        <v>1453584</v>
      </c>
      <c r="Y26" s="8">
        <v>-69444</v>
      </c>
      <c r="Z26" s="2">
        <v>-4.78</v>
      </c>
      <c r="AA26" s="6">
        <v>2907169</v>
      </c>
    </row>
    <row r="27" spans="1:27" ht="13.5">
      <c r="A27" s="25" t="s">
        <v>53</v>
      </c>
      <c r="B27" s="24"/>
      <c r="C27" s="6">
        <v>10331914</v>
      </c>
      <c r="D27" s="6">
        <v>0</v>
      </c>
      <c r="E27" s="7">
        <v>9313423</v>
      </c>
      <c r="F27" s="8">
        <v>9313423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9313423</v>
      </c>
    </row>
    <row r="28" spans="1:27" ht="13.5">
      <c r="A28" s="25" t="s">
        <v>54</v>
      </c>
      <c r="B28" s="24"/>
      <c r="C28" s="6">
        <v>18907196</v>
      </c>
      <c r="D28" s="6">
        <v>0</v>
      </c>
      <c r="E28" s="7">
        <v>4204998</v>
      </c>
      <c r="F28" s="8">
        <v>4204998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2102502</v>
      </c>
      <c r="Y28" s="8">
        <v>-2102502</v>
      </c>
      <c r="Z28" s="2">
        <v>-100</v>
      </c>
      <c r="AA28" s="6">
        <v>4204998</v>
      </c>
    </row>
    <row r="29" spans="1:27" ht="13.5">
      <c r="A29" s="25" t="s">
        <v>55</v>
      </c>
      <c r="B29" s="24"/>
      <c r="C29" s="6">
        <v>346188</v>
      </c>
      <c r="D29" s="6">
        <v>0</v>
      </c>
      <c r="E29" s="7">
        <v>50245</v>
      </c>
      <c r="F29" s="8">
        <v>50245</v>
      </c>
      <c r="G29" s="8">
        <v>32150</v>
      </c>
      <c r="H29" s="8">
        <v>5403</v>
      </c>
      <c r="I29" s="8">
        <v>27</v>
      </c>
      <c r="J29" s="8">
        <v>37580</v>
      </c>
      <c r="K29" s="8">
        <v>27</v>
      </c>
      <c r="L29" s="8">
        <v>13849</v>
      </c>
      <c r="M29" s="8">
        <v>84693</v>
      </c>
      <c r="N29" s="8">
        <v>98569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136149</v>
      </c>
      <c r="X29" s="8">
        <v>25122</v>
      </c>
      <c r="Y29" s="8">
        <v>111027</v>
      </c>
      <c r="Z29" s="2">
        <v>441.95</v>
      </c>
      <c r="AA29" s="6">
        <v>50245</v>
      </c>
    </row>
    <row r="30" spans="1:27" ht="13.5">
      <c r="A30" s="25" t="s">
        <v>56</v>
      </c>
      <c r="B30" s="24"/>
      <c r="C30" s="6">
        <v>2737927</v>
      </c>
      <c r="D30" s="6">
        <v>0</v>
      </c>
      <c r="E30" s="7">
        <v>3076283</v>
      </c>
      <c r="F30" s="8">
        <v>3076283</v>
      </c>
      <c r="G30" s="8">
        <v>120913</v>
      </c>
      <c r="H30" s="8">
        <v>362333</v>
      </c>
      <c r="I30" s="8">
        <v>336824</v>
      </c>
      <c r="J30" s="8">
        <v>820070</v>
      </c>
      <c r="K30" s="8">
        <v>128800</v>
      </c>
      <c r="L30" s="8">
        <v>207306</v>
      </c>
      <c r="M30" s="8">
        <v>252049</v>
      </c>
      <c r="N30" s="8">
        <v>588155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1408225</v>
      </c>
      <c r="X30" s="8">
        <v>1538142</v>
      </c>
      <c r="Y30" s="8">
        <v>-129917</v>
      </c>
      <c r="Z30" s="2">
        <v>-8.45</v>
      </c>
      <c r="AA30" s="6">
        <v>3076283</v>
      </c>
    </row>
    <row r="31" spans="1:27" ht="13.5">
      <c r="A31" s="25" t="s">
        <v>57</v>
      </c>
      <c r="B31" s="24"/>
      <c r="C31" s="6">
        <v>1158578</v>
      </c>
      <c r="D31" s="6">
        <v>0</v>
      </c>
      <c r="E31" s="7">
        <v>0</v>
      </c>
      <c r="F31" s="8">
        <v>0</v>
      </c>
      <c r="G31" s="8">
        <v>80513</v>
      </c>
      <c r="H31" s="8">
        <v>168418</v>
      </c>
      <c r="I31" s="8">
        <v>121609</v>
      </c>
      <c r="J31" s="8">
        <v>370540</v>
      </c>
      <c r="K31" s="8">
        <v>124475</v>
      </c>
      <c r="L31" s="8">
        <v>21427</v>
      </c>
      <c r="M31" s="8">
        <v>360553</v>
      </c>
      <c r="N31" s="8">
        <v>506455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876995</v>
      </c>
      <c r="X31" s="8"/>
      <c r="Y31" s="8">
        <v>876995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2845179</v>
      </c>
      <c r="D32" s="6">
        <v>0</v>
      </c>
      <c r="E32" s="7">
        <v>3363885</v>
      </c>
      <c r="F32" s="8">
        <v>3363885</v>
      </c>
      <c r="G32" s="8">
        <v>206478</v>
      </c>
      <c r="H32" s="8">
        <v>283534</v>
      </c>
      <c r="I32" s="8">
        <v>236395</v>
      </c>
      <c r="J32" s="8">
        <v>726407</v>
      </c>
      <c r="K32" s="8">
        <v>224137</v>
      </c>
      <c r="L32" s="8">
        <v>503289</v>
      </c>
      <c r="M32" s="8">
        <v>305966</v>
      </c>
      <c r="N32" s="8">
        <v>1033392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1759799</v>
      </c>
      <c r="X32" s="8">
        <v>1681944</v>
      </c>
      <c r="Y32" s="8">
        <v>77855</v>
      </c>
      <c r="Z32" s="2">
        <v>4.63</v>
      </c>
      <c r="AA32" s="6">
        <v>3363885</v>
      </c>
    </row>
    <row r="33" spans="1:27" ht="13.5">
      <c r="A33" s="25" t="s">
        <v>59</v>
      </c>
      <c r="B33" s="24"/>
      <c r="C33" s="6">
        <v>45060716</v>
      </c>
      <c r="D33" s="6">
        <v>0</v>
      </c>
      <c r="E33" s="7">
        <v>17511583</v>
      </c>
      <c r="F33" s="8">
        <v>17511583</v>
      </c>
      <c r="G33" s="8">
        <v>4505083</v>
      </c>
      <c r="H33" s="8">
        <v>2142355</v>
      </c>
      <c r="I33" s="8">
        <v>2638578</v>
      </c>
      <c r="J33" s="8">
        <v>9286016</v>
      </c>
      <c r="K33" s="8">
        <v>4281116</v>
      </c>
      <c r="L33" s="8">
        <v>3230568</v>
      </c>
      <c r="M33" s="8">
        <v>1691912</v>
      </c>
      <c r="N33" s="8">
        <v>9203596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18489612</v>
      </c>
      <c r="X33" s="8">
        <v>8755794</v>
      </c>
      <c r="Y33" s="8">
        <v>9733818</v>
      </c>
      <c r="Z33" s="2">
        <v>111.17</v>
      </c>
      <c r="AA33" s="6">
        <v>17511583</v>
      </c>
    </row>
    <row r="34" spans="1:27" ht="13.5">
      <c r="A34" s="25" t="s">
        <v>60</v>
      </c>
      <c r="B34" s="24"/>
      <c r="C34" s="6">
        <v>16712802</v>
      </c>
      <c r="D34" s="6">
        <v>0</v>
      </c>
      <c r="E34" s="7">
        <v>18339369</v>
      </c>
      <c r="F34" s="8">
        <v>18339369</v>
      </c>
      <c r="G34" s="8">
        <v>682115</v>
      </c>
      <c r="H34" s="8">
        <v>780575</v>
      </c>
      <c r="I34" s="8">
        <v>1468934</v>
      </c>
      <c r="J34" s="8">
        <v>2931624</v>
      </c>
      <c r="K34" s="8">
        <v>1886419</v>
      </c>
      <c r="L34" s="8">
        <v>1049249</v>
      </c>
      <c r="M34" s="8">
        <v>1770023</v>
      </c>
      <c r="N34" s="8">
        <v>4705691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7637315</v>
      </c>
      <c r="X34" s="8">
        <v>9169686</v>
      </c>
      <c r="Y34" s="8">
        <v>-1532371</v>
      </c>
      <c r="Z34" s="2">
        <v>-16.71</v>
      </c>
      <c r="AA34" s="6">
        <v>18339369</v>
      </c>
    </row>
    <row r="35" spans="1:27" ht="13.5">
      <c r="A35" s="23" t="s">
        <v>61</v>
      </c>
      <c r="B35" s="29"/>
      <c r="C35" s="6">
        <v>59798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134379423</v>
      </c>
      <c r="D36" s="33">
        <f>SUM(D25:D35)</f>
        <v>0</v>
      </c>
      <c r="E36" s="34">
        <f t="shared" si="1"/>
        <v>92913493</v>
      </c>
      <c r="F36" s="35">
        <f t="shared" si="1"/>
        <v>92913493</v>
      </c>
      <c r="G36" s="35">
        <f t="shared" si="1"/>
        <v>8725080</v>
      </c>
      <c r="H36" s="35">
        <f t="shared" si="1"/>
        <v>6854089</v>
      </c>
      <c r="I36" s="35">
        <f t="shared" si="1"/>
        <v>7959261</v>
      </c>
      <c r="J36" s="35">
        <f t="shared" si="1"/>
        <v>23538430</v>
      </c>
      <c r="K36" s="35">
        <f t="shared" si="1"/>
        <v>10087938</v>
      </c>
      <c r="L36" s="35">
        <f t="shared" si="1"/>
        <v>8534928</v>
      </c>
      <c r="M36" s="35">
        <f t="shared" si="1"/>
        <v>7711663</v>
      </c>
      <c r="N36" s="35">
        <f t="shared" si="1"/>
        <v>26334529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49872959</v>
      </c>
      <c r="X36" s="35">
        <f t="shared" si="1"/>
        <v>41800044</v>
      </c>
      <c r="Y36" s="35">
        <f t="shared" si="1"/>
        <v>8072915</v>
      </c>
      <c r="Z36" s="36">
        <f>+IF(X36&lt;&gt;0,+(Y36/X36)*100,0)</f>
        <v>19.31317345024804</v>
      </c>
      <c r="AA36" s="33">
        <f>SUM(AA25:AA35)</f>
        <v>92913493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-26823765</v>
      </c>
      <c r="D38" s="46">
        <f>+D22-D36</f>
        <v>0</v>
      </c>
      <c r="E38" s="47">
        <f t="shared" si="2"/>
        <v>15679567</v>
      </c>
      <c r="F38" s="48">
        <f t="shared" si="2"/>
        <v>15679567</v>
      </c>
      <c r="G38" s="48">
        <f t="shared" si="2"/>
        <v>23166465</v>
      </c>
      <c r="H38" s="48">
        <f t="shared" si="2"/>
        <v>1391479</v>
      </c>
      <c r="I38" s="48">
        <f t="shared" si="2"/>
        <v>-1571690</v>
      </c>
      <c r="J38" s="48">
        <f t="shared" si="2"/>
        <v>22986254</v>
      </c>
      <c r="K38" s="48">
        <f t="shared" si="2"/>
        <v>-1746424</v>
      </c>
      <c r="L38" s="48">
        <f t="shared" si="2"/>
        <v>10897440</v>
      </c>
      <c r="M38" s="48">
        <f t="shared" si="2"/>
        <v>-2496791</v>
      </c>
      <c r="N38" s="48">
        <f t="shared" si="2"/>
        <v>6654225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29640479</v>
      </c>
      <c r="X38" s="48">
        <f>IF(F22=F36,0,X22-X36)</f>
        <v>20781940</v>
      </c>
      <c r="Y38" s="48">
        <f t="shared" si="2"/>
        <v>8858539</v>
      </c>
      <c r="Z38" s="49">
        <f>+IF(X38&lt;&gt;0,+(Y38/X38)*100,0)</f>
        <v>42.626140774152944</v>
      </c>
      <c r="AA38" s="46">
        <f>+AA22-AA36</f>
        <v>15679567</v>
      </c>
    </row>
    <row r="39" spans="1:27" ht="13.5">
      <c r="A39" s="23" t="s">
        <v>64</v>
      </c>
      <c r="B39" s="29"/>
      <c r="C39" s="6">
        <v>28271433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1447668</v>
      </c>
      <c r="D42" s="55">
        <f>SUM(D38:D41)</f>
        <v>0</v>
      </c>
      <c r="E42" s="56">
        <f t="shared" si="3"/>
        <v>15679567</v>
      </c>
      <c r="F42" s="57">
        <f t="shared" si="3"/>
        <v>15679567</v>
      </c>
      <c r="G42" s="57">
        <f t="shared" si="3"/>
        <v>23166465</v>
      </c>
      <c r="H42" s="57">
        <f t="shared" si="3"/>
        <v>1391479</v>
      </c>
      <c r="I42" s="57">
        <f t="shared" si="3"/>
        <v>-1571690</v>
      </c>
      <c r="J42" s="57">
        <f t="shared" si="3"/>
        <v>22986254</v>
      </c>
      <c r="K42" s="57">
        <f t="shared" si="3"/>
        <v>-1746424</v>
      </c>
      <c r="L42" s="57">
        <f t="shared" si="3"/>
        <v>10897440</v>
      </c>
      <c r="M42" s="57">
        <f t="shared" si="3"/>
        <v>-2496791</v>
      </c>
      <c r="N42" s="57">
        <f t="shared" si="3"/>
        <v>6654225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29640479</v>
      </c>
      <c r="X42" s="57">
        <f t="shared" si="3"/>
        <v>20781940</v>
      </c>
      <c r="Y42" s="57">
        <f t="shared" si="3"/>
        <v>8858539</v>
      </c>
      <c r="Z42" s="58">
        <f>+IF(X42&lt;&gt;0,+(Y42/X42)*100,0)</f>
        <v>42.626140774152944</v>
      </c>
      <c r="AA42" s="55">
        <f>SUM(AA38:AA41)</f>
        <v>15679567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1447668</v>
      </c>
      <c r="D44" s="63">
        <f>+D42-D43</f>
        <v>0</v>
      </c>
      <c r="E44" s="64">
        <f t="shared" si="4"/>
        <v>15679567</v>
      </c>
      <c r="F44" s="65">
        <f t="shared" si="4"/>
        <v>15679567</v>
      </c>
      <c r="G44" s="65">
        <f t="shared" si="4"/>
        <v>23166465</v>
      </c>
      <c r="H44" s="65">
        <f t="shared" si="4"/>
        <v>1391479</v>
      </c>
      <c r="I44" s="65">
        <f t="shared" si="4"/>
        <v>-1571690</v>
      </c>
      <c r="J44" s="65">
        <f t="shared" si="4"/>
        <v>22986254</v>
      </c>
      <c r="K44" s="65">
        <f t="shared" si="4"/>
        <v>-1746424</v>
      </c>
      <c r="L44" s="65">
        <f t="shared" si="4"/>
        <v>10897440</v>
      </c>
      <c r="M44" s="65">
        <f t="shared" si="4"/>
        <v>-2496791</v>
      </c>
      <c r="N44" s="65">
        <f t="shared" si="4"/>
        <v>6654225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29640479</v>
      </c>
      <c r="X44" s="65">
        <f t="shared" si="4"/>
        <v>20781940</v>
      </c>
      <c r="Y44" s="65">
        <f t="shared" si="4"/>
        <v>8858539</v>
      </c>
      <c r="Z44" s="66">
        <f>+IF(X44&lt;&gt;0,+(Y44/X44)*100,0)</f>
        <v>42.626140774152944</v>
      </c>
      <c r="AA44" s="63">
        <f>+AA42-AA43</f>
        <v>15679567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1447668</v>
      </c>
      <c r="D46" s="55">
        <f>SUM(D44:D45)</f>
        <v>0</v>
      </c>
      <c r="E46" s="56">
        <f t="shared" si="5"/>
        <v>15679567</v>
      </c>
      <c r="F46" s="57">
        <f t="shared" si="5"/>
        <v>15679567</v>
      </c>
      <c r="G46" s="57">
        <f t="shared" si="5"/>
        <v>23166465</v>
      </c>
      <c r="H46" s="57">
        <f t="shared" si="5"/>
        <v>1391479</v>
      </c>
      <c r="I46" s="57">
        <f t="shared" si="5"/>
        <v>-1571690</v>
      </c>
      <c r="J46" s="57">
        <f t="shared" si="5"/>
        <v>22986254</v>
      </c>
      <c r="K46" s="57">
        <f t="shared" si="5"/>
        <v>-1746424</v>
      </c>
      <c r="L46" s="57">
        <f t="shared" si="5"/>
        <v>10897440</v>
      </c>
      <c r="M46" s="57">
        <f t="shared" si="5"/>
        <v>-2496791</v>
      </c>
      <c r="N46" s="57">
        <f t="shared" si="5"/>
        <v>6654225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29640479</v>
      </c>
      <c r="X46" s="57">
        <f t="shared" si="5"/>
        <v>20781940</v>
      </c>
      <c r="Y46" s="57">
        <f t="shared" si="5"/>
        <v>8858539</v>
      </c>
      <c r="Z46" s="58">
        <f>+IF(X46&lt;&gt;0,+(Y46/X46)*100,0)</f>
        <v>42.626140774152944</v>
      </c>
      <c r="AA46" s="55">
        <f>SUM(AA44:AA45)</f>
        <v>15679567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1447668</v>
      </c>
      <c r="D48" s="71">
        <f>SUM(D46:D47)</f>
        <v>0</v>
      </c>
      <c r="E48" s="72">
        <f t="shared" si="6"/>
        <v>15679567</v>
      </c>
      <c r="F48" s="73">
        <f t="shared" si="6"/>
        <v>15679567</v>
      </c>
      <c r="G48" s="73">
        <f t="shared" si="6"/>
        <v>23166465</v>
      </c>
      <c r="H48" s="74">
        <f t="shared" si="6"/>
        <v>1391479</v>
      </c>
      <c r="I48" s="74">
        <f t="shared" si="6"/>
        <v>-1571690</v>
      </c>
      <c r="J48" s="74">
        <f t="shared" si="6"/>
        <v>22986254</v>
      </c>
      <c r="K48" s="74">
        <f t="shared" si="6"/>
        <v>-1746424</v>
      </c>
      <c r="L48" s="74">
        <f t="shared" si="6"/>
        <v>10897440</v>
      </c>
      <c r="M48" s="73">
        <f t="shared" si="6"/>
        <v>-2496791</v>
      </c>
      <c r="N48" s="73">
        <f t="shared" si="6"/>
        <v>6654225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29640479</v>
      </c>
      <c r="X48" s="74">
        <f t="shared" si="6"/>
        <v>20781940</v>
      </c>
      <c r="Y48" s="74">
        <f t="shared" si="6"/>
        <v>8858539</v>
      </c>
      <c r="Z48" s="75">
        <f>+IF(X48&lt;&gt;0,+(Y48/X48)*100,0)</f>
        <v>42.626140774152944</v>
      </c>
      <c r="AA48" s="76">
        <f>SUM(AA46:AA47)</f>
        <v>15679567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1053610</v>
      </c>
      <c r="D12" s="6">
        <v>0</v>
      </c>
      <c r="E12" s="7">
        <v>1200000</v>
      </c>
      <c r="F12" s="8">
        <v>1200000</v>
      </c>
      <c r="G12" s="8">
        <v>96221</v>
      </c>
      <c r="H12" s="8">
        <v>107622</v>
      </c>
      <c r="I12" s="8">
        <v>95817</v>
      </c>
      <c r="J12" s="8">
        <v>299660</v>
      </c>
      <c r="K12" s="8">
        <v>96210</v>
      </c>
      <c r="L12" s="8">
        <v>107227</v>
      </c>
      <c r="M12" s="8">
        <v>95777</v>
      </c>
      <c r="N12" s="8">
        <v>299214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598874</v>
      </c>
      <c r="X12" s="8">
        <v>600000</v>
      </c>
      <c r="Y12" s="8">
        <v>-1126</v>
      </c>
      <c r="Z12" s="2">
        <v>-0.19</v>
      </c>
      <c r="AA12" s="6">
        <v>1200000</v>
      </c>
    </row>
    <row r="13" spans="1:27" ht="13.5">
      <c r="A13" s="23" t="s">
        <v>40</v>
      </c>
      <c r="B13" s="29"/>
      <c r="C13" s="6">
        <v>14767367</v>
      </c>
      <c r="D13" s="6">
        <v>0</v>
      </c>
      <c r="E13" s="7">
        <v>11500000</v>
      </c>
      <c r="F13" s="8">
        <v>11500000</v>
      </c>
      <c r="G13" s="8">
        <v>162089</v>
      </c>
      <c r="H13" s="8">
        <v>1304029</v>
      </c>
      <c r="I13" s="8">
        <v>1275004</v>
      </c>
      <c r="J13" s="8">
        <v>2741122</v>
      </c>
      <c r="K13" s="8">
        <v>1742567</v>
      </c>
      <c r="L13" s="8">
        <v>1448928</v>
      </c>
      <c r="M13" s="8">
        <v>1106103</v>
      </c>
      <c r="N13" s="8">
        <v>4297598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7038720</v>
      </c>
      <c r="X13" s="8">
        <v>5749998</v>
      </c>
      <c r="Y13" s="8">
        <v>1288722</v>
      </c>
      <c r="Z13" s="2">
        <v>22.41</v>
      </c>
      <c r="AA13" s="6">
        <v>11500000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40217</v>
      </c>
      <c r="D18" s="6">
        <v>0</v>
      </c>
      <c r="E18" s="7">
        <v>30000</v>
      </c>
      <c r="F18" s="8">
        <v>30000</v>
      </c>
      <c r="G18" s="8">
        <v>3098</v>
      </c>
      <c r="H18" s="8">
        <v>3597</v>
      </c>
      <c r="I18" s="8">
        <v>0</v>
      </c>
      <c r="J18" s="8">
        <v>6695</v>
      </c>
      <c r="K18" s="8">
        <v>6527</v>
      </c>
      <c r="L18" s="8">
        <v>0</v>
      </c>
      <c r="M18" s="8">
        <v>3198</v>
      </c>
      <c r="N18" s="8">
        <v>9725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16420</v>
      </c>
      <c r="X18" s="8">
        <v>16000</v>
      </c>
      <c r="Y18" s="8">
        <v>420</v>
      </c>
      <c r="Z18" s="2">
        <v>2.63</v>
      </c>
      <c r="AA18" s="6">
        <v>30000</v>
      </c>
    </row>
    <row r="19" spans="1:27" ht="13.5">
      <c r="A19" s="23" t="s">
        <v>46</v>
      </c>
      <c r="B19" s="29"/>
      <c r="C19" s="6">
        <v>94506196</v>
      </c>
      <c r="D19" s="6">
        <v>0</v>
      </c>
      <c r="E19" s="7">
        <v>92375000</v>
      </c>
      <c r="F19" s="8">
        <v>92375000</v>
      </c>
      <c r="G19" s="8">
        <v>36811769</v>
      </c>
      <c r="H19" s="8">
        <v>39910</v>
      </c>
      <c r="I19" s="8">
        <v>601422</v>
      </c>
      <c r="J19" s="8">
        <v>37453101</v>
      </c>
      <c r="K19" s="8">
        <v>367910</v>
      </c>
      <c r="L19" s="8">
        <v>231973</v>
      </c>
      <c r="M19" s="8">
        <v>28496996</v>
      </c>
      <c r="N19" s="8">
        <v>29096879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66549980</v>
      </c>
      <c r="X19" s="8">
        <v>63936000</v>
      </c>
      <c r="Y19" s="8">
        <v>2613980</v>
      </c>
      <c r="Z19" s="2">
        <v>4.09</v>
      </c>
      <c r="AA19" s="6">
        <v>92375000</v>
      </c>
    </row>
    <row r="20" spans="1:27" ht="13.5">
      <c r="A20" s="23" t="s">
        <v>47</v>
      </c>
      <c r="B20" s="29"/>
      <c r="C20" s="6">
        <v>28743632</v>
      </c>
      <c r="D20" s="6">
        <v>0</v>
      </c>
      <c r="E20" s="7">
        <v>48603200</v>
      </c>
      <c r="F20" s="26">
        <v>48603200</v>
      </c>
      <c r="G20" s="26">
        <v>981</v>
      </c>
      <c r="H20" s="26">
        <v>16706</v>
      </c>
      <c r="I20" s="26">
        <v>85188</v>
      </c>
      <c r="J20" s="26">
        <v>102875</v>
      </c>
      <c r="K20" s="26">
        <v>135768</v>
      </c>
      <c r="L20" s="26">
        <v>54472</v>
      </c>
      <c r="M20" s="26">
        <v>2037</v>
      </c>
      <c r="N20" s="26">
        <v>192277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295152</v>
      </c>
      <c r="X20" s="26">
        <v>18392502</v>
      </c>
      <c r="Y20" s="26">
        <v>-18097350</v>
      </c>
      <c r="Z20" s="27">
        <v>-98.4</v>
      </c>
      <c r="AA20" s="28">
        <v>48603200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139111022</v>
      </c>
      <c r="D22" s="33">
        <f>SUM(D5:D21)</f>
        <v>0</v>
      </c>
      <c r="E22" s="34">
        <f t="shared" si="0"/>
        <v>153708200</v>
      </c>
      <c r="F22" s="35">
        <f t="shared" si="0"/>
        <v>153708200</v>
      </c>
      <c r="G22" s="35">
        <f t="shared" si="0"/>
        <v>37074158</v>
      </c>
      <c r="H22" s="35">
        <f t="shared" si="0"/>
        <v>1471864</v>
      </c>
      <c r="I22" s="35">
        <f t="shared" si="0"/>
        <v>2057431</v>
      </c>
      <c r="J22" s="35">
        <f t="shared" si="0"/>
        <v>40603453</v>
      </c>
      <c r="K22" s="35">
        <f t="shared" si="0"/>
        <v>2348982</v>
      </c>
      <c r="L22" s="35">
        <f t="shared" si="0"/>
        <v>1842600</v>
      </c>
      <c r="M22" s="35">
        <f t="shared" si="0"/>
        <v>29704111</v>
      </c>
      <c r="N22" s="35">
        <f t="shared" si="0"/>
        <v>33895693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74499146</v>
      </c>
      <c r="X22" s="35">
        <f t="shared" si="0"/>
        <v>88694500</v>
      </c>
      <c r="Y22" s="35">
        <f t="shared" si="0"/>
        <v>-14195354</v>
      </c>
      <c r="Z22" s="36">
        <f>+IF(X22&lt;&gt;0,+(Y22/X22)*100,0)</f>
        <v>-16.004773689462144</v>
      </c>
      <c r="AA22" s="33">
        <f>SUM(AA5:AA21)</f>
        <v>153708200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38217134</v>
      </c>
      <c r="D25" s="6">
        <v>0</v>
      </c>
      <c r="E25" s="7">
        <v>46278100</v>
      </c>
      <c r="F25" s="8">
        <v>46278100</v>
      </c>
      <c r="G25" s="8">
        <v>3719785</v>
      </c>
      <c r="H25" s="8">
        <v>3438870</v>
      </c>
      <c r="I25" s="8">
        <v>3469338</v>
      </c>
      <c r="J25" s="8">
        <v>10627993</v>
      </c>
      <c r="K25" s="8">
        <v>3502653</v>
      </c>
      <c r="L25" s="8">
        <v>3614889</v>
      </c>
      <c r="M25" s="8">
        <v>3582022</v>
      </c>
      <c r="N25" s="8">
        <v>10699564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21327557</v>
      </c>
      <c r="X25" s="8">
        <v>23639502</v>
      </c>
      <c r="Y25" s="8">
        <v>-2311945</v>
      </c>
      <c r="Z25" s="2">
        <v>-9.78</v>
      </c>
      <c r="AA25" s="6">
        <v>46278100</v>
      </c>
    </row>
    <row r="26" spans="1:27" ht="13.5">
      <c r="A26" s="25" t="s">
        <v>52</v>
      </c>
      <c r="B26" s="24"/>
      <c r="C26" s="6">
        <v>6143709</v>
      </c>
      <c r="D26" s="6">
        <v>0</v>
      </c>
      <c r="E26" s="7">
        <v>6894000</v>
      </c>
      <c r="F26" s="8">
        <v>6894000</v>
      </c>
      <c r="G26" s="8">
        <v>492403</v>
      </c>
      <c r="H26" s="8">
        <v>517903</v>
      </c>
      <c r="I26" s="8">
        <v>506321</v>
      </c>
      <c r="J26" s="8">
        <v>1516627</v>
      </c>
      <c r="K26" s="8">
        <v>478999</v>
      </c>
      <c r="L26" s="8">
        <v>532710</v>
      </c>
      <c r="M26" s="8">
        <v>509130</v>
      </c>
      <c r="N26" s="8">
        <v>1520839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3037466</v>
      </c>
      <c r="X26" s="8">
        <v>3478250</v>
      </c>
      <c r="Y26" s="8">
        <v>-440784</v>
      </c>
      <c r="Z26" s="2">
        <v>-12.67</v>
      </c>
      <c r="AA26" s="6">
        <v>6894000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1298811</v>
      </c>
      <c r="D28" s="6">
        <v>0</v>
      </c>
      <c r="E28" s="7">
        <v>1504700</v>
      </c>
      <c r="F28" s="8">
        <v>1504700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752502</v>
      </c>
      <c r="Y28" s="8">
        <v>-752502</v>
      </c>
      <c r="Z28" s="2">
        <v>-100</v>
      </c>
      <c r="AA28" s="6">
        <v>1504700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4037854</v>
      </c>
      <c r="D32" s="6">
        <v>0</v>
      </c>
      <c r="E32" s="7">
        <v>4240000</v>
      </c>
      <c r="F32" s="8">
        <v>4240000</v>
      </c>
      <c r="G32" s="8">
        <v>219310</v>
      </c>
      <c r="H32" s="8">
        <v>194411</v>
      </c>
      <c r="I32" s="8">
        <v>243401</v>
      </c>
      <c r="J32" s="8">
        <v>657122</v>
      </c>
      <c r="K32" s="8">
        <v>223305</v>
      </c>
      <c r="L32" s="8">
        <v>283495</v>
      </c>
      <c r="M32" s="8">
        <v>288579</v>
      </c>
      <c r="N32" s="8">
        <v>795379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1452501</v>
      </c>
      <c r="X32" s="8">
        <v>2119998</v>
      </c>
      <c r="Y32" s="8">
        <v>-667497</v>
      </c>
      <c r="Z32" s="2">
        <v>-31.49</v>
      </c>
      <c r="AA32" s="6">
        <v>4240000</v>
      </c>
    </row>
    <row r="33" spans="1:27" ht="13.5">
      <c r="A33" s="25" t="s">
        <v>59</v>
      </c>
      <c r="B33" s="24"/>
      <c r="C33" s="6">
        <v>12929782</v>
      </c>
      <c r="D33" s="6">
        <v>0</v>
      </c>
      <c r="E33" s="7">
        <v>21156000</v>
      </c>
      <c r="F33" s="8">
        <v>21156000</v>
      </c>
      <c r="G33" s="8">
        <v>10550</v>
      </c>
      <c r="H33" s="8">
        <v>39910</v>
      </c>
      <c r="I33" s="8">
        <v>601422</v>
      </c>
      <c r="J33" s="8">
        <v>651882</v>
      </c>
      <c r="K33" s="8">
        <v>367910</v>
      </c>
      <c r="L33" s="8">
        <v>231973</v>
      </c>
      <c r="M33" s="8">
        <v>1066996</v>
      </c>
      <c r="N33" s="8">
        <v>1666879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2318761</v>
      </c>
      <c r="X33" s="8">
        <v>18574000</v>
      </c>
      <c r="Y33" s="8">
        <v>-16255239</v>
      </c>
      <c r="Z33" s="2">
        <v>-87.52</v>
      </c>
      <c r="AA33" s="6">
        <v>21156000</v>
      </c>
    </row>
    <row r="34" spans="1:27" ht="13.5">
      <c r="A34" s="25" t="s">
        <v>60</v>
      </c>
      <c r="B34" s="24"/>
      <c r="C34" s="6">
        <v>74285518</v>
      </c>
      <c r="D34" s="6">
        <v>0</v>
      </c>
      <c r="E34" s="7">
        <v>73635400</v>
      </c>
      <c r="F34" s="8">
        <v>73635400</v>
      </c>
      <c r="G34" s="8">
        <v>835107</v>
      </c>
      <c r="H34" s="8">
        <v>2745227</v>
      </c>
      <c r="I34" s="8">
        <v>7036448</v>
      </c>
      <c r="J34" s="8">
        <v>10616782</v>
      </c>
      <c r="K34" s="8">
        <v>8109150</v>
      </c>
      <c r="L34" s="8">
        <v>4968858</v>
      </c>
      <c r="M34" s="8">
        <v>2087793</v>
      </c>
      <c r="N34" s="8">
        <v>15165801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25782583</v>
      </c>
      <c r="X34" s="8">
        <v>22409912</v>
      </c>
      <c r="Y34" s="8">
        <v>3372671</v>
      </c>
      <c r="Z34" s="2">
        <v>15.05</v>
      </c>
      <c r="AA34" s="6">
        <v>73635400</v>
      </c>
    </row>
    <row r="35" spans="1:27" ht="13.5">
      <c r="A35" s="23" t="s">
        <v>61</v>
      </c>
      <c r="B35" s="29"/>
      <c r="C35" s="6">
        <v>71237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136984045</v>
      </c>
      <c r="D36" s="33">
        <f>SUM(D25:D35)</f>
        <v>0</v>
      </c>
      <c r="E36" s="34">
        <f t="shared" si="1"/>
        <v>153708200</v>
      </c>
      <c r="F36" s="35">
        <f t="shared" si="1"/>
        <v>153708200</v>
      </c>
      <c r="G36" s="35">
        <f t="shared" si="1"/>
        <v>5277155</v>
      </c>
      <c r="H36" s="35">
        <f t="shared" si="1"/>
        <v>6936321</v>
      </c>
      <c r="I36" s="35">
        <f t="shared" si="1"/>
        <v>11856930</v>
      </c>
      <c r="J36" s="35">
        <f t="shared" si="1"/>
        <v>24070406</v>
      </c>
      <c r="K36" s="35">
        <f t="shared" si="1"/>
        <v>12682017</v>
      </c>
      <c r="L36" s="35">
        <f t="shared" si="1"/>
        <v>9631925</v>
      </c>
      <c r="M36" s="35">
        <f t="shared" si="1"/>
        <v>7534520</v>
      </c>
      <c r="N36" s="35">
        <f t="shared" si="1"/>
        <v>29848462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53918868</v>
      </c>
      <c r="X36" s="35">
        <f t="shared" si="1"/>
        <v>70974164</v>
      </c>
      <c r="Y36" s="35">
        <f t="shared" si="1"/>
        <v>-17055296</v>
      </c>
      <c r="Z36" s="36">
        <f>+IF(X36&lt;&gt;0,+(Y36/X36)*100,0)</f>
        <v>-24.030287979158164</v>
      </c>
      <c r="AA36" s="33">
        <f>SUM(AA25:AA35)</f>
        <v>153708200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2126977</v>
      </c>
      <c r="D38" s="46">
        <f>+D22-D36</f>
        <v>0</v>
      </c>
      <c r="E38" s="47">
        <f t="shared" si="2"/>
        <v>0</v>
      </c>
      <c r="F38" s="48">
        <f t="shared" si="2"/>
        <v>0</v>
      </c>
      <c r="G38" s="48">
        <f t="shared" si="2"/>
        <v>31797003</v>
      </c>
      <c r="H38" s="48">
        <f t="shared" si="2"/>
        <v>-5464457</v>
      </c>
      <c r="I38" s="48">
        <f t="shared" si="2"/>
        <v>-9799499</v>
      </c>
      <c r="J38" s="48">
        <f t="shared" si="2"/>
        <v>16533047</v>
      </c>
      <c r="K38" s="48">
        <f t="shared" si="2"/>
        <v>-10333035</v>
      </c>
      <c r="L38" s="48">
        <f t="shared" si="2"/>
        <v>-7789325</v>
      </c>
      <c r="M38" s="48">
        <f t="shared" si="2"/>
        <v>22169591</v>
      </c>
      <c r="N38" s="48">
        <f t="shared" si="2"/>
        <v>4047231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20580278</v>
      </c>
      <c r="X38" s="48">
        <f>IF(F22=F36,0,X22-X36)</f>
        <v>0</v>
      </c>
      <c r="Y38" s="48">
        <f t="shared" si="2"/>
        <v>2859942</v>
      </c>
      <c r="Z38" s="49">
        <f>+IF(X38&lt;&gt;0,+(Y38/X38)*100,0)</f>
        <v>0</v>
      </c>
      <c r="AA38" s="46">
        <f>+AA22-AA36</f>
        <v>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2126977</v>
      </c>
      <c r="D42" s="55">
        <f>SUM(D38:D41)</f>
        <v>0</v>
      </c>
      <c r="E42" s="56">
        <f t="shared" si="3"/>
        <v>0</v>
      </c>
      <c r="F42" s="57">
        <f t="shared" si="3"/>
        <v>0</v>
      </c>
      <c r="G42" s="57">
        <f t="shared" si="3"/>
        <v>31797003</v>
      </c>
      <c r="H42" s="57">
        <f t="shared" si="3"/>
        <v>-5464457</v>
      </c>
      <c r="I42" s="57">
        <f t="shared" si="3"/>
        <v>-9799499</v>
      </c>
      <c r="J42" s="57">
        <f t="shared" si="3"/>
        <v>16533047</v>
      </c>
      <c r="K42" s="57">
        <f t="shared" si="3"/>
        <v>-10333035</v>
      </c>
      <c r="L42" s="57">
        <f t="shared" si="3"/>
        <v>-7789325</v>
      </c>
      <c r="M42" s="57">
        <f t="shared" si="3"/>
        <v>22169591</v>
      </c>
      <c r="N42" s="57">
        <f t="shared" si="3"/>
        <v>4047231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20580278</v>
      </c>
      <c r="X42" s="57">
        <f t="shared" si="3"/>
        <v>0</v>
      </c>
      <c r="Y42" s="57">
        <f t="shared" si="3"/>
        <v>2859942</v>
      </c>
      <c r="Z42" s="58">
        <f>+IF(X42&lt;&gt;0,+(Y42/X42)*100,0)</f>
        <v>0</v>
      </c>
      <c r="AA42" s="55">
        <f>SUM(AA38:AA41)</f>
        <v>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2126977</v>
      </c>
      <c r="D44" s="63">
        <f>+D42-D43</f>
        <v>0</v>
      </c>
      <c r="E44" s="64">
        <f t="shared" si="4"/>
        <v>0</v>
      </c>
      <c r="F44" s="65">
        <f t="shared" si="4"/>
        <v>0</v>
      </c>
      <c r="G44" s="65">
        <f t="shared" si="4"/>
        <v>31797003</v>
      </c>
      <c r="H44" s="65">
        <f t="shared" si="4"/>
        <v>-5464457</v>
      </c>
      <c r="I44" s="65">
        <f t="shared" si="4"/>
        <v>-9799499</v>
      </c>
      <c r="J44" s="65">
        <f t="shared" si="4"/>
        <v>16533047</v>
      </c>
      <c r="K44" s="65">
        <f t="shared" si="4"/>
        <v>-10333035</v>
      </c>
      <c r="L44" s="65">
        <f t="shared" si="4"/>
        <v>-7789325</v>
      </c>
      <c r="M44" s="65">
        <f t="shared" si="4"/>
        <v>22169591</v>
      </c>
      <c r="N44" s="65">
        <f t="shared" si="4"/>
        <v>4047231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20580278</v>
      </c>
      <c r="X44" s="65">
        <f t="shared" si="4"/>
        <v>0</v>
      </c>
      <c r="Y44" s="65">
        <f t="shared" si="4"/>
        <v>2859942</v>
      </c>
      <c r="Z44" s="66">
        <f>+IF(X44&lt;&gt;0,+(Y44/X44)*100,0)</f>
        <v>0</v>
      </c>
      <c r="AA44" s="63">
        <f>+AA42-AA43</f>
        <v>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2126977</v>
      </c>
      <c r="D46" s="55">
        <f>SUM(D44:D45)</f>
        <v>0</v>
      </c>
      <c r="E46" s="56">
        <f t="shared" si="5"/>
        <v>0</v>
      </c>
      <c r="F46" s="57">
        <f t="shared" si="5"/>
        <v>0</v>
      </c>
      <c r="G46" s="57">
        <f t="shared" si="5"/>
        <v>31797003</v>
      </c>
      <c r="H46" s="57">
        <f t="shared" si="5"/>
        <v>-5464457</v>
      </c>
      <c r="I46" s="57">
        <f t="shared" si="5"/>
        <v>-9799499</v>
      </c>
      <c r="J46" s="57">
        <f t="shared" si="5"/>
        <v>16533047</v>
      </c>
      <c r="K46" s="57">
        <f t="shared" si="5"/>
        <v>-10333035</v>
      </c>
      <c r="L46" s="57">
        <f t="shared" si="5"/>
        <v>-7789325</v>
      </c>
      <c r="M46" s="57">
        <f t="shared" si="5"/>
        <v>22169591</v>
      </c>
      <c r="N46" s="57">
        <f t="shared" si="5"/>
        <v>4047231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20580278</v>
      </c>
      <c r="X46" s="57">
        <f t="shared" si="5"/>
        <v>0</v>
      </c>
      <c r="Y46" s="57">
        <f t="shared" si="5"/>
        <v>2859942</v>
      </c>
      <c r="Z46" s="58">
        <f>+IF(X46&lt;&gt;0,+(Y46/X46)*100,0)</f>
        <v>0</v>
      </c>
      <c r="AA46" s="55">
        <f>SUM(AA44:AA45)</f>
        <v>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2126977</v>
      </c>
      <c r="D48" s="71">
        <f>SUM(D46:D47)</f>
        <v>0</v>
      </c>
      <c r="E48" s="72">
        <f t="shared" si="6"/>
        <v>0</v>
      </c>
      <c r="F48" s="73">
        <f t="shared" si="6"/>
        <v>0</v>
      </c>
      <c r="G48" s="73">
        <f t="shared" si="6"/>
        <v>31797003</v>
      </c>
      <c r="H48" s="74">
        <f t="shared" si="6"/>
        <v>-5464457</v>
      </c>
      <c r="I48" s="74">
        <f t="shared" si="6"/>
        <v>-9799499</v>
      </c>
      <c r="J48" s="74">
        <f t="shared" si="6"/>
        <v>16533047</v>
      </c>
      <c r="K48" s="74">
        <f t="shared" si="6"/>
        <v>-10333035</v>
      </c>
      <c r="L48" s="74">
        <f t="shared" si="6"/>
        <v>-7789325</v>
      </c>
      <c r="M48" s="73">
        <f t="shared" si="6"/>
        <v>22169591</v>
      </c>
      <c r="N48" s="73">
        <f t="shared" si="6"/>
        <v>4047231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20580278</v>
      </c>
      <c r="X48" s="74">
        <f t="shared" si="6"/>
        <v>0</v>
      </c>
      <c r="Y48" s="74">
        <f t="shared" si="6"/>
        <v>2859942</v>
      </c>
      <c r="Z48" s="75">
        <f>+IF(X48&lt;&gt;0,+(Y48/X48)*100,0)</f>
        <v>0</v>
      </c>
      <c r="AA48" s="76">
        <f>SUM(AA46:AA47)</f>
        <v>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4365455</v>
      </c>
      <c r="D5" s="6">
        <v>0</v>
      </c>
      <c r="E5" s="7">
        <v>5843820</v>
      </c>
      <c r="F5" s="8">
        <v>5843820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2921910</v>
      </c>
      <c r="Y5" s="8">
        <v>-2921910</v>
      </c>
      <c r="Z5" s="2">
        <v>-100</v>
      </c>
      <c r="AA5" s="6">
        <v>5843820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764933</v>
      </c>
      <c r="D10" s="6">
        <v>0</v>
      </c>
      <c r="E10" s="7">
        <v>770573</v>
      </c>
      <c r="F10" s="26">
        <v>770573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385284</v>
      </c>
      <c r="Y10" s="26">
        <v>-385284</v>
      </c>
      <c r="Z10" s="27">
        <v>-100</v>
      </c>
      <c r="AA10" s="28">
        <v>770573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761979</v>
      </c>
      <c r="D12" s="6">
        <v>0</v>
      </c>
      <c r="E12" s="7">
        <v>770425</v>
      </c>
      <c r="F12" s="8">
        <v>770425</v>
      </c>
      <c r="G12" s="8">
        <v>5000</v>
      </c>
      <c r="H12" s="8">
        <v>113646</v>
      </c>
      <c r="I12" s="8">
        <v>111701</v>
      </c>
      <c r="J12" s="8">
        <v>230347</v>
      </c>
      <c r="K12" s="8">
        <v>82058</v>
      </c>
      <c r="L12" s="8">
        <v>0</v>
      </c>
      <c r="M12" s="8">
        <v>0</v>
      </c>
      <c r="N12" s="8">
        <v>82058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312405</v>
      </c>
      <c r="X12" s="8">
        <v>385218</v>
      </c>
      <c r="Y12" s="8">
        <v>-72813</v>
      </c>
      <c r="Z12" s="2">
        <v>-18.9</v>
      </c>
      <c r="AA12" s="6">
        <v>770425</v>
      </c>
    </row>
    <row r="13" spans="1:27" ht="13.5">
      <c r="A13" s="23" t="s">
        <v>40</v>
      </c>
      <c r="B13" s="29"/>
      <c r="C13" s="6">
        <v>6022423</v>
      </c>
      <c r="D13" s="6">
        <v>0</v>
      </c>
      <c r="E13" s="7">
        <v>4000000</v>
      </c>
      <c r="F13" s="8">
        <v>4000000</v>
      </c>
      <c r="G13" s="8">
        <v>0</v>
      </c>
      <c r="H13" s="8">
        <v>108220</v>
      </c>
      <c r="I13" s="8">
        <v>58883</v>
      </c>
      <c r="J13" s="8">
        <v>167103</v>
      </c>
      <c r="K13" s="8">
        <v>1991607</v>
      </c>
      <c r="L13" s="8">
        <v>0</v>
      </c>
      <c r="M13" s="8">
        <v>0</v>
      </c>
      <c r="N13" s="8">
        <v>1991607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2158710</v>
      </c>
      <c r="X13" s="8">
        <v>1999998</v>
      </c>
      <c r="Y13" s="8">
        <v>158712</v>
      </c>
      <c r="Z13" s="2">
        <v>7.94</v>
      </c>
      <c r="AA13" s="6">
        <v>4000000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626813</v>
      </c>
      <c r="D16" s="6">
        <v>0</v>
      </c>
      <c r="E16" s="7">
        <v>919476</v>
      </c>
      <c r="F16" s="8">
        <v>919476</v>
      </c>
      <c r="G16" s="8">
        <v>0</v>
      </c>
      <c r="H16" s="8">
        <v>44050</v>
      </c>
      <c r="I16" s="8">
        <v>4900</v>
      </c>
      <c r="J16" s="8">
        <v>48950</v>
      </c>
      <c r="K16" s="8">
        <v>12600</v>
      </c>
      <c r="L16" s="8">
        <v>0</v>
      </c>
      <c r="M16" s="8">
        <v>0</v>
      </c>
      <c r="N16" s="8">
        <v>12600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61550</v>
      </c>
      <c r="X16" s="8">
        <v>459738</v>
      </c>
      <c r="Y16" s="8">
        <v>-398188</v>
      </c>
      <c r="Z16" s="2">
        <v>-86.61</v>
      </c>
      <c r="AA16" s="6">
        <v>919476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1672704</v>
      </c>
      <c r="F17" s="8">
        <v>1672704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836352</v>
      </c>
      <c r="Y17" s="8">
        <v>-836352</v>
      </c>
      <c r="Z17" s="2">
        <v>-100</v>
      </c>
      <c r="AA17" s="6">
        <v>1672704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2161080</v>
      </c>
      <c r="F18" s="8">
        <v>2161080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2161080</v>
      </c>
    </row>
    <row r="19" spans="1:27" ht="13.5">
      <c r="A19" s="23" t="s">
        <v>46</v>
      </c>
      <c r="B19" s="29"/>
      <c r="C19" s="6">
        <v>161824371</v>
      </c>
      <c r="D19" s="6">
        <v>0</v>
      </c>
      <c r="E19" s="7">
        <v>219029920</v>
      </c>
      <c r="F19" s="8">
        <v>219029920</v>
      </c>
      <c r="G19" s="8">
        <v>0</v>
      </c>
      <c r="H19" s="8">
        <v>66942000</v>
      </c>
      <c r="I19" s="8">
        <v>587347</v>
      </c>
      <c r="J19" s="8">
        <v>67529347</v>
      </c>
      <c r="K19" s="8">
        <v>1000000</v>
      </c>
      <c r="L19" s="8">
        <v>0</v>
      </c>
      <c r="M19" s="8">
        <v>0</v>
      </c>
      <c r="N19" s="8">
        <v>1000000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68529347</v>
      </c>
      <c r="X19" s="8">
        <v>84512532</v>
      </c>
      <c r="Y19" s="8">
        <v>-15983185</v>
      </c>
      <c r="Z19" s="2">
        <v>-18.91</v>
      </c>
      <c r="AA19" s="6">
        <v>219029920</v>
      </c>
    </row>
    <row r="20" spans="1:27" ht="13.5">
      <c r="A20" s="23" t="s">
        <v>47</v>
      </c>
      <c r="B20" s="29"/>
      <c r="C20" s="6">
        <v>1572836</v>
      </c>
      <c r="D20" s="6">
        <v>0</v>
      </c>
      <c r="E20" s="7">
        <v>10821470</v>
      </c>
      <c r="F20" s="26">
        <v>10821470</v>
      </c>
      <c r="G20" s="26">
        <v>0</v>
      </c>
      <c r="H20" s="26">
        <v>2135801</v>
      </c>
      <c r="I20" s="26">
        <v>-449823</v>
      </c>
      <c r="J20" s="26">
        <v>1685978</v>
      </c>
      <c r="K20" s="26">
        <v>857536</v>
      </c>
      <c r="L20" s="26">
        <v>0</v>
      </c>
      <c r="M20" s="26">
        <v>0</v>
      </c>
      <c r="N20" s="26">
        <v>857536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2543514</v>
      </c>
      <c r="X20" s="26">
        <v>5360736</v>
      </c>
      <c r="Y20" s="26">
        <v>-2817222</v>
      </c>
      <c r="Z20" s="27">
        <v>-52.55</v>
      </c>
      <c r="AA20" s="28">
        <v>10821470</v>
      </c>
    </row>
    <row r="21" spans="1:27" ht="13.5">
      <c r="A21" s="23" t="s">
        <v>48</v>
      </c>
      <c r="B21" s="29"/>
      <c r="C21" s="6">
        <v>198452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49998</v>
      </c>
      <c r="Y21" s="8">
        <v>-49998</v>
      </c>
      <c r="Z21" s="2">
        <v>-100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176137262</v>
      </c>
      <c r="D22" s="33">
        <f>SUM(D5:D21)</f>
        <v>0</v>
      </c>
      <c r="E22" s="34">
        <f t="shared" si="0"/>
        <v>245989468</v>
      </c>
      <c r="F22" s="35">
        <f t="shared" si="0"/>
        <v>245989468</v>
      </c>
      <c r="G22" s="35">
        <f t="shared" si="0"/>
        <v>5000</v>
      </c>
      <c r="H22" s="35">
        <f t="shared" si="0"/>
        <v>69343717</v>
      </c>
      <c r="I22" s="35">
        <f t="shared" si="0"/>
        <v>313008</v>
      </c>
      <c r="J22" s="35">
        <f t="shared" si="0"/>
        <v>69661725</v>
      </c>
      <c r="K22" s="35">
        <f t="shared" si="0"/>
        <v>3943801</v>
      </c>
      <c r="L22" s="35">
        <f t="shared" si="0"/>
        <v>0</v>
      </c>
      <c r="M22" s="35">
        <f t="shared" si="0"/>
        <v>0</v>
      </c>
      <c r="N22" s="35">
        <f t="shared" si="0"/>
        <v>3943801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73605526</v>
      </c>
      <c r="X22" s="35">
        <f t="shared" si="0"/>
        <v>96911766</v>
      </c>
      <c r="Y22" s="35">
        <f t="shared" si="0"/>
        <v>-23306240</v>
      </c>
      <c r="Z22" s="36">
        <f>+IF(X22&lt;&gt;0,+(Y22/X22)*100,0)</f>
        <v>-24.048927144718423</v>
      </c>
      <c r="AA22" s="33">
        <f>SUM(AA5:AA21)</f>
        <v>245989468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37401466</v>
      </c>
      <c r="D25" s="6">
        <v>0</v>
      </c>
      <c r="E25" s="7">
        <v>70484652</v>
      </c>
      <c r="F25" s="8">
        <v>70484652</v>
      </c>
      <c r="G25" s="8">
        <v>3364731</v>
      </c>
      <c r="H25" s="8">
        <v>3302283</v>
      </c>
      <c r="I25" s="8">
        <v>3373491</v>
      </c>
      <c r="J25" s="8">
        <v>10040505</v>
      </c>
      <c r="K25" s="8">
        <v>3470220</v>
      </c>
      <c r="L25" s="8">
        <v>0</v>
      </c>
      <c r="M25" s="8">
        <v>0</v>
      </c>
      <c r="N25" s="8">
        <v>3470220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13510725</v>
      </c>
      <c r="X25" s="8">
        <v>33016800</v>
      </c>
      <c r="Y25" s="8">
        <v>-19506075</v>
      </c>
      <c r="Z25" s="2">
        <v>-59.08</v>
      </c>
      <c r="AA25" s="6">
        <v>70484652</v>
      </c>
    </row>
    <row r="26" spans="1:27" ht="13.5">
      <c r="A26" s="25" t="s">
        <v>52</v>
      </c>
      <c r="B26" s="24"/>
      <c r="C26" s="6">
        <v>15059697</v>
      </c>
      <c r="D26" s="6">
        <v>0</v>
      </c>
      <c r="E26" s="7">
        <v>20132759</v>
      </c>
      <c r="F26" s="8">
        <v>20132759</v>
      </c>
      <c r="G26" s="8">
        <v>1736184</v>
      </c>
      <c r="H26" s="8">
        <v>1729975</v>
      </c>
      <c r="I26" s="8">
        <v>1506590</v>
      </c>
      <c r="J26" s="8">
        <v>4972749</v>
      </c>
      <c r="K26" s="8">
        <v>1695562</v>
      </c>
      <c r="L26" s="8">
        <v>0</v>
      </c>
      <c r="M26" s="8">
        <v>0</v>
      </c>
      <c r="N26" s="8">
        <v>1695562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6668311</v>
      </c>
      <c r="X26" s="8">
        <v>10066386</v>
      </c>
      <c r="Y26" s="8">
        <v>-3398075</v>
      </c>
      <c r="Z26" s="2">
        <v>-33.76</v>
      </c>
      <c r="AA26" s="6">
        <v>20132759</v>
      </c>
    </row>
    <row r="27" spans="1:27" ht="13.5">
      <c r="A27" s="25" t="s">
        <v>53</v>
      </c>
      <c r="B27" s="24"/>
      <c r="C27" s="6">
        <v>963238</v>
      </c>
      <c r="D27" s="6">
        <v>0</v>
      </c>
      <c r="E27" s="7">
        <v>1010344</v>
      </c>
      <c r="F27" s="8">
        <v>1010344</v>
      </c>
      <c r="G27" s="8">
        <v>834560</v>
      </c>
      <c r="H27" s="8">
        <v>12018</v>
      </c>
      <c r="I27" s="8">
        <v>0</v>
      </c>
      <c r="J27" s="8">
        <v>846578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846578</v>
      </c>
      <c r="X27" s="8">
        <v>505170</v>
      </c>
      <c r="Y27" s="8">
        <v>341408</v>
      </c>
      <c r="Z27" s="2">
        <v>67.58</v>
      </c>
      <c r="AA27" s="6">
        <v>1010344</v>
      </c>
    </row>
    <row r="28" spans="1:27" ht="13.5">
      <c r="A28" s="25" t="s">
        <v>54</v>
      </c>
      <c r="B28" s="24"/>
      <c r="C28" s="6">
        <v>33618096</v>
      </c>
      <c r="D28" s="6">
        <v>0</v>
      </c>
      <c r="E28" s="7">
        <v>33467014</v>
      </c>
      <c r="F28" s="8">
        <v>33467014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16733502</v>
      </c>
      <c r="Y28" s="8">
        <v>-16733502</v>
      </c>
      <c r="Z28" s="2">
        <v>-100</v>
      </c>
      <c r="AA28" s="6">
        <v>33467014</v>
      </c>
    </row>
    <row r="29" spans="1:27" ht="13.5">
      <c r="A29" s="25" t="s">
        <v>55</v>
      </c>
      <c r="B29" s="24"/>
      <c r="C29" s="6">
        <v>25319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51996929</v>
      </c>
      <c r="D34" s="6">
        <v>0</v>
      </c>
      <c r="E34" s="7">
        <v>89497934</v>
      </c>
      <c r="F34" s="8">
        <v>89497934</v>
      </c>
      <c r="G34" s="8">
        <v>2884086</v>
      </c>
      <c r="H34" s="8">
        <v>2408567</v>
      </c>
      <c r="I34" s="8">
        <v>2002227</v>
      </c>
      <c r="J34" s="8">
        <v>7294880</v>
      </c>
      <c r="K34" s="8">
        <v>5730575</v>
      </c>
      <c r="L34" s="8">
        <v>0</v>
      </c>
      <c r="M34" s="8">
        <v>0</v>
      </c>
      <c r="N34" s="8">
        <v>5730575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13025455</v>
      </c>
      <c r="X34" s="8">
        <v>40391916</v>
      </c>
      <c r="Y34" s="8">
        <v>-27366461</v>
      </c>
      <c r="Z34" s="2">
        <v>-67.75</v>
      </c>
      <c r="AA34" s="6">
        <v>89497934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139064745</v>
      </c>
      <c r="D36" s="33">
        <f>SUM(D25:D35)</f>
        <v>0</v>
      </c>
      <c r="E36" s="34">
        <f t="shared" si="1"/>
        <v>214592703</v>
      </c>
      <c r="F36" s="35">
        <f t="shared" si="1"/>
        <v>214592703</v>
      </c>
      <c r="G36" s="35">
        <f t="shared" si="1"/>
        <v>8819561</v>
      </c>
      <c r="H36" s="35">
        <f t="shared" si="1"/>
        <v>7452843</v>
      </c>
      <c r="I36" s="35">
        <f t="shared" si="1"/>
        <v>6882308</v>
      </c>
      <c r="J36" s="35">
        <f t="shared" si="1"/>
        <v>23154712</v>
      </c>
      <c r="K36" s="35">
        <f t="shared" si="1"/>
        <v>10896357</v>
      </c>
      <c r="L36" s="35">
        <f t="shared" si="1"/>
        <v>0</v>
      </c>
      <c r="M36" s="35">
        <f t="shared" si="1"/>
        <v>0</v>
      </c>
      <c r="N36" s="35">
        <f t="shared" si="1"/>
        <v>10896357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34051069</v>
      </c>
      <c r="X36" s="35">
        <f t="shared" si="1"/>
        <v>100713774</v>
      </c>
      <c r="Y36" s="35">
        <f t="shared" si="1"/>
        <v>-66662705</v>
      </c>
      <c r="Z36" s="36">
        <f>+IF(X36&lt;&gt;0,+(Y36/X36)*100,0)</f>
        <v>-66.19025616098946</v>
      </c>
      <c r="AA36" s="33">
        <f>SUM(AA25:AA35)</f>
        <v>214592703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37072517</v>
      </c>
      <c r="D38" s="46">
        <f>+D22-D36</f>
        <v>0</v>
      </c>
      <c r="E38" s="47">
        <f t="shared" si="2"/>
        <v>31396765</v>
      </c>
      <c r="F38" s="48">
        <f t="shared" si="2"/>
        <v>31396765</v>
      </c>
      <c r="G38" s="48">
        <f t="shared" si="2"/>
        <v>-8814561</v>
      </c>
      <c r="H38" s="48">
        <f t="shared" si="2"/>
        <v>61890874</v>
      </c>
      <c r="I38" s="48">
        <f t="shared" si="2"/>
        <v>-6569300</v>
      </c>
      <c r="J38" s="48">
        <f t="shared" si="2"/>
        <v>46507013</v>
      </c>
      <c r="K38" s="48">
        <f t="shared" si="2"/>
        <v>-6952556</v>
      </c>
      <c r="L38" s="48">
        <f t="shared" si="2"/>
        <v>0</v>
      </c>
      <c r="M38" s="48">
        <f t="shared" si="2"/>
        <v>0</v>
      </c>
      <c r="N38" s="48">
        <f t="shared" si="2"/>
        <v>-6952556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39554457</v>
      </c>
      <c r="X38" s="48">
        <f>IF(F22=F36,0,X22-X36)</f>
        <v>-3802008</v>
      </c>
      <c r="Y38" s="48">
        <f t="shared" si="2"/>
        <v>43356465</v>
      </c>
      <c r="Z38" s="49">
        <f>+IF(X38&lt;&gt;0,+(Y38/X38)*100,0)</f>
        <v>-1140.357016608066</v>
      </c>
      <c r="AA38" s="46">
        <f>+AA22-AA36</f>
        <v>31396765</v>
      </c>
    </row>
    <row r="39" spans="1:27" ht="13.5">
      <c r="A39" s="23" t="s">
        <v>64</v>
      </c>
      <c r="B39" s="29"/>
      <c r="C39" s="6">
        <v>21545379</v>
      </c>
      <c r="D39" s="6">
        <v>0</v>
      </c>
      <c r="E39" s="7">
        <v>2000000</v>
      </c>
      <c r="F39" s="8">
        <v>2000000</v>
      </c>
      <c r="G39" s="8">
        <v>0</v>
      </c>
      <c r="H39" s="8">
        <v>15014000</v>
      </c>
      <c r="I39" s="8">
        <v>0</v>
      </c>
      <c r="J39" s="8">
        <v>15014000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15014000</v>
      </c>
      <c r="X39" s="8">
        <v>26932962</v>
      </c>
      <c r="Y39" s="8">
        <v>-11918962</v>
      </c>
      <c r="Z39" s="2">
        <v>-44.25</v>
      </c>
      <c r="AA39" s="6">
        <v>2000000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58617896</v>
      </c>
      <c r="D42" s="55">
        <f>SUM(D38:D41)</f>
        <v>0</v>
      </c>
      <c r="E42" s="56">
        <f t="shared" si="3"/>
        <v>33396765</v>
      </c>
      <c r="F42" s="57">
        <f t="shared" si="3"/>
        <v>33396765</v>
      </c>
      <c r="G42" s="57">
        <f t="shared" si="3"/>
        <v>-8814561</v>
      </c>
      <c r="H42" s="57">
        <f t="shared" si="3"/>
        <v>76904874</v>
      </c>
      <c r="I42" s="57">
        <f t="shared" si="3"/>
        <v>-6569300</v>
      </c>
      <c r="J42" s="57">
        <f t="shared" si="3"/>
        <v>61521013</v>
      </c>
      <c r="K42" s="57">
        <f t="shared" si="3"/>
        <v>-6952556</v>
      </c>
      <c r="L42" s="57">
        <f t="shared" si="3"/>
        <v>0</v>
      </c>
      <c r="M42" s="57">
        <f t="shared" si="3"/>
        <v>0</v>
      </c>
      <c r="N42" s="57">
        <f t="shared" si="3"/>
        <v>-6952556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54568457</v>
      </c>
      <c r="X42" s="57">
        <f t="shared" si="3"/>
        <v>23130954</v>
      </c>
      <c r="Y42" s="57">
        <f t="shared" si="3"/>
        <v>31437503</v>
      </c>
      <c r="Z42" s="58">
        <f>+IF(X42&lt;&gt;0,+(Y42/X42)*100,0)</f>
        <v>135.9109658857996</v>
      </c>
      <c r="AA42" s="55">
        <f>SUM(AA38:AA41)</f>
        <v>33396765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58617896</v>
      </c>
      <c r="D44" s="63">
        <f>+D42-D43</f>
        <v>0</v>
      </c>
      <c r="E44" s="64">
        <f t="shared" si="4"/>
        <v>33396765</v>
      </c>
      <c r="F44" s="65">
        <f t="shared" si="4"/>
        <v>33396765</v>
      </c>
      <c r="G44" s="65">
        <f t="shared" si="4"/>
        <v>-8814561</v>
      </c>
      <c r="H44" s="65">
        <f t="shared" si="4"/>
        <v>76904874</v>
      </c>
      <c r="I44" s="65">
        <f t="shared" si="4"/>
        <v>-6569300</v>
      </c>
      <c r="J44" s="65">
        <f t="shared" si="4"/>
        <v>61521013</v>
      </c>
      <c r="K44" s="65">
        <f t="shared" si="4"/>
        <v>-6952556</v>
      </c>
      <c r="L44" s="65">
        <f t="shared" si="4"/>
        <v>0</v>
      </c>
      <c r="M44" s="65">
        <f t="shared" si="4"/>
        <v>0</v>
      </c>
      <c r="N44" s="65">
        <f t="shared" si="4"/>
        <v>-6952556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54568457</v>
      </c>
      <c r="X44" s="65">
        <f t="shared" si="4"/>
        <v>23130954</v>
      </c>
      <c r="Y44" s="65">
        <f t="shared" si="4"/>
        <v>31437503</v>
      </c>
      <c r="Z44" s="66">
        <f>+IF(X44&lt;&gt;0,+(Y44/X44)*100,0)</f>
        <v>135.9109658857996</v>
      </c>
      <c r="AA44" s="63">
        <f>+AA42-AA43</f>
        <v>33396765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58617896</v>
      </c>
      <c r="D46" s="55">
        <f>SUM(D44:D45)</f>
        <v>0</v>
      </c>
      <c r="E46" s="56">
        <f t="shared" si="5"/>
        <v>33396765</v>
      </c>
      <c r="F46" s="57">
        <f t="shared" si="5"/>
        <v>33396765</v>
      </c>
      <c r="G46" s="57">
        <f t="shared" si="5"/>
        <v>-8814561</v>
      </c>
      <c r="H46" s="57">
        <f t="shared" si="5"/>
        <v>76904874</v>
      </c>
      <c r="I46" s="57">
        <f t="shared" si="5"/>
        <v>-6569300</v>
      </c>
      <c r="J46" s="57">
        <f t="shared" si="5"/>
        <v>61521013</v>
      </c>
      <c r="K46" s="57">
        <f t="shared" si="5"/>
        <v>-6952556</v>
      </c>
      <c r="L46" s="57">
        <f t="shared" si="5"/>
        <v>0</v>
      </c>
      <c r="M46" s="57">
        <f t="shared" si="5"/>
        <v>0</v>
      </c>
      <c r="N46" s="57">
        <f t="shared" si="5"/>
        <v>-6952556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54568457</v>
      </c>
      <c r="X46" s="57">
        <f t="shared" si="5"/>
        <v>23130954</v>
      </c>
      <c r="Y46" s="57">
        <f t="shared" si="5"/>
        <v>31437503</v>
      </c>
      <c r="Z46" s="58">
        <f>+IF(X46&lt;&gt;0,+(Y46/X46)*100,0)</f>
        <v>135.9109658857996</v>
      </c>
      <c r="AA46" s="55">
        <f>SUM(AA44:AA45)</f>
        <v>33396765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58617896</v>
      </c>
      <c r="D48" s="71">
        <f>SUM(D46:D47)</f>
        <v>0</v>
      </c>
      <c r="E48" s="72">
        <f t="shared" si="6"/>
        <v>33396765</v>
      </c>
      <c r="F48" s="73">
        <f t="shared" si="6"/>
        <v>33396765</v>
      </c>
      <c r="G48" s="73">
        <f t="shared" si="6"/>
        <v>-8814561</v>
      </c>
      <c r="H48" s="74">
        <f t="shared" si="6"/>
        <v>76904874</v>
      </c>
      <c r="I48" s="74">
        <f t="shared" si="6"/>
        <v>-6569300</v>
      </c>
      <c r="J48" s="74">
        <f t="shared" si="6"/>
        <v>61521013</v>
      </c>
      <c r="K48" s="74">
        <f t="shared" si="6"/>
        <v>-6952556</v>
      </c>
      <c r="L48" s="74">
        <f t="shared" si="6"/>
        <v>0</v>
      </c>
      <c r="M48" s="73">
        <f t="shared" si="6"/>
        <v>0</v>
      </c>
      <c r="N48" s="73">
        <f t="shared" si="6"/>
        <v>-6952556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54568457</v>
      </c>
      <c r="X48" s="74">
        <f t="shared" si="6"/>
        <v>23130954</v>
      </c>
      <c r="Y48" s="74">
        <f t="shared" si="6"/>
        <v>31437503</v>
      </c>
      <c r="Z48" s="75">
        <f>+IF(X48&lt;&gt;0,+(Y48/X48)*100,0)</f>
        <v>135.9109658857996</v>
      </c>
      <c r="AA48" s="76">
        <f>SUM(AA46:AA47)</f>
        <v>33396765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11713236</v>
      </c>
      <c r="D5" s="6">
        <v>0</v>
      </c>
      <c r="E5" s="7">
        <v>17561070</v>
      </c>
      <c r="F5" s="8">
        <v>17561070</v>
      </c>
      <c r="G5" s="8">
        <v>0</v>
      </c>
      <c r="H5" s="8">
        <v>19471428</v>
      </c>
      <c r="I5" s="8">
        <v>0</v>
      </c>
      <c r="J5" s="8">
        <v>19471428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19471428</v>
      </c>
      <c r="X5" s="8">
        <v>8780538</v>
      </c>
      <c r="Y5" s="8">
        <v>10690890</v>
      </c>
      <c r="Z5" s="2">
        <v>121.76</v>
      </c>
      <c r="AA5" s="6">
        <v>17561070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3470257</v>
      </c>
      <c r="D10" s="6">
        <v>0</v>
      </c>
      <c r="E10" s="7">
        <v>4099866</v>
      </c>
      <c r="F10" s="26">
        <v>0</v>
      </c>
      <c r="G10" s="26">
        <v>0</v>
      </c>
      <c r="H10" s="26">
        <v>271932</v>
      </c>
      <c r="I10" s="26">
        <v>0</v>
      </c>
      <c r="J10" s="26">
        <v>271932</v>
      </c>
      <c r="K10" s="26">
        <v>300116</v>
      </c>
      <c r="L10" s="26">
        <v>300296</v>
      </c>
      <c r="M10" s="26">
        <v>299955</v>
      </c>
      <c r="N10" s="26">
        <v>900367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1172299</v>
      </c>
      <c r="X10" s="26">
        <v>2049936</v>
      </c>
      <c r="Y10" s="26">
        <v>-877637</v>
      </c>
      <c r="Z10" s="27">
        <v>-42.81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4099866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4099866</v>
      </c>
    </row>
    <row r="12" spans="1:27" ht="13.5">
      <c r="A12" s="25" t="s">
        <v>39</v>
      </c>
      <c r="B12" s="29"/>
      <c r="C12" s="6">
        <v>2152823</v>
      </c>
      <c r="D12" s="6">
        <v>0</v>
      </c>
      <c r="E12" s="7">
        <v>2139000</v>
      </c>
      <c r="F12" s="8">
        <v>2139319</v>
      </c>
      <c r="G12" s="8">
        <v>0</v>
      </c>
      <c r="H12" s="8">
        <v>190047</v>
      </c>
      <c r="I12" s="8">
        <v>0</v>
      </c>
      <c r="J12" s="8">
        <v>190047</v>
      </c>
      <c r="K12" s="8">
        <v>192520</v>
      </c>
      <c r="L12" s="8">
        <v>184891</v>
      </c>
      <c r="M12" s="8">
        <v>195860</v>
      </c>
      <c r="N12" s="8">
        <v>573271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763318</v>
      </c>
      <c r="X12" s="8">
        <v>1069662</v>
      </c>
      <c r="Y12" s="8">
        <v>-306344</v>
      </c>
      <c r="Z12" s="2">
        <v>-28.64</v>
      </c>
      <c r="AA12" s="6">
        <v>2139319</v>
      </c>
    </row>
    <row r="13" spans="1:27" ht="13.5">
      <c r="A13" s="23" t="s">
        <v>40</v>
      </c>
      <c r="B13" s="29"/>
      <c r="C13" s="6">
        <v>4461675</v>
      </c>
      <c r="D13" s="6">
        <v>0</v>
      </c>
      <c r="E13" s="7">
        <v>4000000</v>
      </c>
      <c r="F13" s="8">
        <v>4000000</v>
      </c>
      <c r="G13" s="8">
        <v>0</v>
      </c>
      <c r="H13" s="8">
        <v>505491</v>
      </c>
      <c r="I13" s="8">
        <v>0</v>
      </c>
      <c r="J13" s="8">
        <v>505491</v>
      </c>
      <c r="K13" s="8">
        <v>10671</v>
      </c>
      <c r="L13" s="8">
        <v>414138</v>
      </c>
      <c r="M13" s="8">
        <v>778499</v>
      </c>
      <c r="N13" s="8">
        <v>1203308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1708799</v>
      </c>
      <c r="X13" s="8">
        <v>1999998</v>
      </c>
      <c r="Y13" s="8">
        <v>-291199</v>
      </c>
      <c r="Z13" s="2">
        <v>-14.56</v>
      </c>
      <c r="AA13" s="6">
        <v>4000000</v>
      </c>
    </row>
    <row r="14" spans="1:27" ht="13.5">
      <c r="A14" s="23" t="s">
        <v>41</v>
      </c>
      <c r="B14" s="29"/>
      <c r="C14" s="6">
        <v>2911929</v>
      </c>
      <c r="D14" s="6">
        <v>0</v>
      </c>
      <c r="E14" s="7">
        <v>2625000</v>
      </c>
      <c r="F14" s="8">
        <v>2624671</v>
      </c>
      <c r="G14" s="8">
        <v>0</v>
      </c>
      <c r="H14" s="8">
        <v>242086</v>
      </c>
      <c r="I14" s="8">
        <v>0</v>
      </c>
      <c r="J14" s="8">
        <v>242086</v>
      </c>
      <c r="K14" s="8">
        <v>292269</v>
      </c>
      <c r="L14" s="8">
        <v>302166</v>
      </c>
      <c r="M14" s="8">
        <v>310234</v>
      </c>
      <c r="N14" s="8">
        <v>904669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1146755</v>
      </c>
      <c r="X14" s="8">
        <v>1312338</v>
      </c>
      <c r="Y14" s="8">
        <v>-165583</v>
      </c>
      <c r="Z14" s="2">
        <v>-12.62</v>
      </c>
      <c r="AA14" s="6">
        <v>2624671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1372010</v>
      </c>
      <c r="D16" s="6">
        <v>0</v>
      </c>
      <c r="E16" s="7">
        <v>1646010</v>
      </c>
      <c r="F16" s="8">
        <v>1646009</v>
      </c>
      <c r="G16" s="8">
        <v>0</v>
      </c>
      <c r="H16" s="8">
        <v>135450</v>
      </c>
      <c r="I16" s="8">
        <v>0</v>
      </c>
      <c r="J16" s="8">
        <v>135450</v>
      </c>
      <c r="K16" s="8">
        <v>110800</v>
      </c>
      <c r="L16" s="8">
        <v>11950</v>
      </c>
      <c r="M16" s="8">
        <v>249050</v>
      </c>
      <c r="N16" s="8">
        <v>371800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507250</v>
      </c>
      <c r="X16" s="8">
        <v>823002</v>
      </c>
      <c r="Y16" s="8">
        <v>-315752</v>
      </c>
      <c r="Z16" s="2">
        <v>-38.37</v>
      </c>
      <c r="AA16" s="6">
        <v>1646009</v>
      </c>
    </row>
    <row r="17" spans="1:27" ht="13.5">
      <c r="A17" s="23" t="s">
        <v>44</v>
      </c>
      <c r="B17" s="29"/>
      <c r="C17" s="6">
        <v>3227339</v>
      </c>
      <c r="D17" s="6">
        <v>0</v>
      </c>
      <c r="E17" s="7">
        <v>3739000</v>
      </c>
      <c r="F17" s="8">
        <v>820000</v>
      </c>
      <c r="G17" s="8">
        <v>0</v>
      </c>
      <c r="H17" s="8">
        <v>490974</v>
      </c>
      <c r="I17" s="8">
        <v>0</v>
      </c>
      <c r="J17" s="8">
        <v>490974</v>
      </c>
      <c r="K17" s="8">
        <v>379541</v>
      </c>
      <c r="L17" s="8">
        <v>34184</v>
      </c>
      <c r="M17" s="8">
        <v>411718</v>
      </c>
      <c r="N17" s="8">
        <v>825443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1316417</v>
      </c>
      <c r="X17" s="8">
        <v>1869564</v>
      </c>
      <c r="Y17" s="8">
        <v>-553147</v>
      </c>
      <c r="Z17" s="2">
        <v>-29.59</v>
      </c>
      <c r="AA17" s="6">
        <v>820000</v>
      </c>
    </row>
    <row r="18" spans="1:27" ht="13.5">
      <c r="A18" s="25" t="s">
        <v>45</v>
      </c>
      <c r="B18" s="24"/>
      <c r="C18" s="6">
        <v>664600</v>
      </c>
      <c r="D18" s="6">
        <v>0</v>
      </c>
      <c r="E18" s="7">
        <v>820000</v>
      </c>
      <c r="F18" s="8">
        <v>3739127</v>
      </c>
      <c r="G18" s="8">
        <v>0</v>
      </c>
      <c r="H18" s="8">
        <v>88665</v>
      </c>
      <c r="I18" s="8">
        <v>0</v>
      </c>
      <c r="J18" s="8">
        <v>88665</v>
      </c>
      <c r="K18" s="8">
        <v>60651</v>
      </c>
      <c r="L18" s="8">
        <v>0</v>
      </c>
      <c r="M18" s="8">
        <v>104259</v>
      </c>
      <c r="N18" s="8">
        <v>164910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253575</v>
      </c>
      <c r="X18" s="8">
        <v>409998</v>
      </c>
      <c r="Y18" s="8">
        <v>-156423</v>
      </c>
      <c r="Z18" s="2">
        <v>-38.15</v>
      </c>
      <c r="AA18" s="6">
        <v>3739127</v>
      </c>
    </row>
    <row r="19" spans="1:27" ht="13.5">
      <c r="A19" s="23" t="s">
        <v>46</v>
      </c>
      <c r="B19" s="29"/>
      <c r="C19" s="6">
        <v>169877366</v>
      </c>
      <c r="D19" s="6">
        <v>0</v>
      </c>
      <c r="E19" s="7">
        <v>176592825</v>
      </c>
      <c r="F19" s="8">
        <v>186978453</v>
      </c>
      <c r="G19" s="8">
        <v>0</v>
      </c>
      <c r="H19" s="8">
        <v>75685000</v>
      </c>
      <c r="I19" s="8">
        <v>0</v>
      </c>
      <c r="J19" s="8">
        <v>75685000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75685000</v>
      </c>
      <c r="X19" s="8">
        <v>119080433</v>
      </c>
      <c r="Y19" s="8">
        <v>-43395433</v>
      </c>
      <c r="Z19" s="2">
        <v>-36.44</v>
      </c>
      <c r="AA19" s="6">
        <v>186978453</v>
      </c>
    </row>
    <row r="20" spans="1:27" ht="13.5">
      <c r="A20" s="23" t="s">
        <v>47</v>
      </c>
      <c r="B20" s="29"/>
      <c r="C20" s="6">
        <v>298780</v>
      </c>
      <c r="D20" s="6">
        <v>0</v>
      </c>
      <c r="E20" s="7">
        <v>681289</v>
      </c>
      <c r="F20" s="26">
        <v>681292</v>
      </c>
      <c r="G20" s="26">
        <v>0</v>
      </c>
      <c r="H20" s="26">
        <v>30498</v>
      </c>
      <c r="I20" s="26">
        <v>0</v>
      </c>
      <c r="J20" s="26">
        <v>30498</v>
      </c>
      <c r="K20" s="26">
        <v>565497</v>
      </c>
      <c r="L20" s="26">
        <v>840</v>
      </c>
      <c r="M20" s="26">
        <v>19918</v>
      </c>
      <c r="N20" s="26">
        <v>586255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616753</v>
      </c>
      <c r="X20" s="26">
        <v>340644</v>
      </c>
      <c r="Y20" s="26">
        <v>276109</v>
      </c>
      <c r="Z20" s="27">
        <v>81.06</v>
      </c>
      <c r="AA20" s="28">
        <v>681292</v>
      </c>
    </row>
    <row r="21" spans="1:27" ht="13.5">
      <c r="A21" s="23" t="s">
        <v>48</v>
      </c>
      <c r="B21" s="29"/>
      <c r="C21" s="6">
        <v>59116</v>
      </c>
      <c r="D21" s="6">
        <v>0</v>
      </c>
      <c r="E21" s="7">
        <v>590000</v>
      </c>
      <c r="F21" s="8">
        <v>590240</v>
      </c>
      <c r="G21" s="8">
        <v>0</v>
      </c>
      <c r="H21" s="8">
        <v>0</v>
      </c>
      <c r="I21" s="30">
        <v>0</v>
      </c>
      <c r="J21" s="8">
        <v>0</v>
      </c>
      <c r="K21" s="8">
        <v>642443</v>
      </c>
      <c r="L21" s="8">
        <v>0</v>
      </c>
      <c r="M21" s="8">
        <v>0</v>
      </c>
      <c r="N21" s="8">
        <v>642443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642443</v>
      </c>
      <c r="X21" s="8">
        <v>295122</v>
      </c>
      <c r="Y21" s="8">
        <v>347321</v>
      </c>
      <c r="Z21" s="2">
        <v>117.69</v>
      </c>
      <c r="AA21" s="6">
        <v>590240</v>
      </c>
    </row>
    <row r="22" spans="1:27" ht="24.75" customHeight="1">
      <c r="A22" s="31" t="s">
        <v>49</v>
      </c>
      <c r="B22" s="32"/>
      <c r="C22" s="33">
        <f aca="true" t="shared" si="0" ref="C22:Y22">SUM(C5:C21)</f>
        <v>200209131</v>
      </c>
      <c r="D22" s="33">
        <f>SUM(D5:D21)</f>
        <v>0</v>
      </c>
      <c r="E22" s="34">
        <f t="shared" si="0"/>
        <v>214494060</v>
      </c>
      <c r="F22" s="35">
        <f t="shared" si="0"/>
        <v>224880047</v>
      </c>
      <c r="G22" s="35">
        <f t="shared" si="0"/>
        <v>0</v>
      </c>
      <c r="H22" s="35">
        <f t="shared" si="0"/>
        <v>97111571</v>
      </c>
      <c r="I22" s="35">
        <f t="shared" si="0"/>
        <v>0</v>
      </c>
      <c r="J22" s="35">
        <f t="shared" si="0"/>
        <v>97111571</v>
      </c>
      <c r="K22" s="35">
        <f t="shared" si="0"/>
        <v>2554508</v>
      </c>
      <c r="L22" s="35">
        <f t="shared" si="0"/>
        <v>1248465</v>
      </c>
      <c r="M22" s="35">
        <f t="shared" si="0"/>
        <v>2369493</v>
      </c>
      <c r="N22" s="35">
        <f t="shared" si="0"/>
        <v>6172466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103284037</v>
      </c>
      <c r="X22" s="35">
        <f t="shared" si="0"/>
        <v>138031235</v>
      </c>
      <c r="Y22" s="35">
        <f t="shared" si="0"/>
        <v>-34747198</v>
      </c>
      <c r="Z22" s="36">
        <f>+IF(X22&lt;&gt;0,+(Y22/X22)*100,0)</f>
        <v>-25.173431216492414</v>
      </c>
      <c r="AA22" s="33">
        <f>SUM(AA5:AA21)</f>
        <v>224880047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101590177</v>
      </c>
      <c r="D25" s="6">
        <v>0</v>
      </c>
      <c r="E25" s="7">
        <v>121324826</v>
      </c>
      <c r="F25" s="8">
        <v>121325523</v>
      </c>
      <c r="G25" s="8">
        <v>0</v>
      </c>
      <c r="H25" s="8">
        <v>14430905</v>
      </c>
      <c r="I25" s="8">
        <v>0</v>
      </c>
      <c r="J25" s="8">
        <v>14430905</v>
      </c>
      <c r="K25" s="8">
        <v>13595179</v>
      </c>
      <c r="L25" s="8">
        <v>13512970</v>
      </c>
      <c r="M25" s="8">
        <v>14660862</v>
      </c>
      <c r="N25" s="8">
        <v>41769011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56199916</v>
      </c>
      <c r="X25" s="8">
        <v>60662532</v>
      </c>
      <c r="Y25" s="8">
        <v>-4462616</v>
      </c>
      <c r="Z25" s="2">
        <v>-7.36</v>
      </c>
      <c r="AA25" s="6">
        <v>121325523</v>
      </c>
    </row>
    <row r="26" spans="1:27" ht="13.5">
      <c r="A26" s="25" t="s">
        <v>52</v>
      </c>
      <c r="B26" s="24"/>
      <c r="C26" s="6">
        <v>21643604</v>
      </c>
      <c r="D26" s="6">
        <v>0</v>
      </c>
      <c r="E26" s="7">
        <v>23006655</v>
      </c>
      <c r="F26" s="8">
        <v>23006655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1876051</v>
      </c>
      <c r="M26" s="8">
        <v>1705370</v>
      </c>
      <c r="N26" s="8">
        <v>3581421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3581421</v>
      </c>
      <c r="X26" s="8">
        <v>11503326</v>
      </c>
      <c r="Y26" s="8">
        <v>-7921905</v>
      </c>
      <c r="Z26" s="2">
        <v>-68.87</v>
      </c>
      <c r="AA26" s="6">
        <v>23006655</v>
      </c>
    </row>
    <row r="27" spans="1:27" ht="13.5">
      <c r="A27" s="25" t="s">
        <v>53</v>
      </c>
      <c r="B27" s="24"/>
      <c r="C27" s="6">
        <v>8777493</v>
      </c>
      <c r="D27" s="6">
        <v>0</v>
      </c>
      <c r="E27" s="7">
        <v>3000000</v>
      </c>
      <c r="F27" s="8">
        <v>3000000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1500000</v>
      </c>
      <c r="Y27" s="8">
        <v>-1500000</v>
      </c>
      <c r="Z27" s="2">
        <v>-100</v>
      </c>
      <c r="AA27" s="6">
        <v>3000000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34642369</v>
      </c>
      <c r="F28" s="8">
        <v>34642369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17321184</v>
      </c>
      <c r="Y28" s="8">
        <v>-17321184</v>
      </c>
      <c r="Z28" s="2">
        <v>-100</v>
      </c>
      <c r="AA28" s="6">
        <v>34642369</v>
      </c>
    </row>
    <row r="29" spans="1:27" ht="13.5">
      <c r="A29" s="25" t="s">
        <v>55</v>
      </c>
      <c r="B29" s="24"/>
      <c r="C29" s="6">
        <v>2390780</v>
      </c>
      <c r="D29" s="6">
        <v>0</v>
      </c>
      <c r="E29" s="7">
        <v>2657783</v>
      </c>
      <c r="F29" s="8">
        <v>2657783</v>
      </c>
      <c r="G29" s="8">
        <v>0</v>
      </c>
      <c r="H29" s="8">
        <v>112674</v>
      </c>
      <c r="I29" s="8">
        <v>0</v>
      </c>
      <c r="J29" s="8">
        <v>112674</v>
      </c>
      <c r="K29" s="8">
        <v>174661</v>
      </c>
      <c r="L29" s="8">
        <v>158154</v>
      </c>
      <c r="M29" s="8">
        <v>211983</v>
      </c>
      <c r="N29" s="8">
        <v>544798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657472</v>
      </c>
      <c r="X29" s="8">
        <v>1328892</v>
      </c>
      <c r="Y29" s="8">
        <v>-671420</v>
      </c>
      <c r="Z29" s="2">
        <v>-50.52</v>
      </c>
      <c r="AA29" s="6">
        <v>2657783</v>
      </c>
    </row>
    <row r="30" spans="1:27" ht="13.5">
      <c r="A30" s="25" t="s">
        <v>56</v>
      </c>
      <c r="B30" s="24"/>
      <c r="C30" s="6">
        <v>4357609</v>
      </c>
      <c r="D30" s="6">
        <v>0</v>
      </c>
      <c r="E30" s="7">
        <v>4216000</v>
      </c>
      <c r="F30" s="8">
        <v>4216000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1635682</v>
      </c>
      <c r="N30" s="8">
        <v>1635682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1635682</v>
      </c>
      <c r="X30" s="8">
        <v>2107998</v>
      </c>
      <c r="Y30" s="8">
        <v>-472316</v>
      </c>
      <c r="Z30" s="2">
        <v>-22.41</v>
      </c>
      <c r="AA30" s="6">
        <v>4216000</v>
      </c>
    </row>
    <row r="31" spans="1:27" ht="13.5">
      <c r="A31" s="25" t="s">
        <v>57</v>
      </c>
      <c r="B31" s="24"/>
      <c r="C31" s="6">
        <v>5851417</v>
      </c>
      <c r="D31" s="6">
        <v>0</v>
      </c>
      <c r="E31" s="7">
        <v>6694043</v>
      </c>
      <c r="F31" s="8">
        <v>6694043</v>
      </c>
      <c r="G31" s="8">
        <v>0</v>
      </c>
      <c r="H31" s="8">
        <v>15448</v>
      </c>
      <c r="I31" s="8">
        <v>0</v>
      </c>
      <c r="J31" s="8">
        <v>15448</v>
      </c>
      <c r="K31" s="8">
        <v>251124</v>
      </c>
      <c r="L31" s="8">
        <v>129215</v>
      </c>
      <c r="M31" s="8">
        <v>715049</v>
      </c>
      <c r="N31" s="8">
        <v>1095388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1110836</v>
      </c>
      <c r="X31" s="8">
        <v>3347022</v>
      </c>
      <c r="Y31" s="8">
        <v>-2236186</v>
      </c>
      <c r="Z31" s="2">
        <v>-66.81</v>
      </c>
      <c r="AA31" s="6">
        <v>6694043</v>
      </c>
    </row>
    <row r="32" spans="1:27" ht="13.5">
      <c r="A32" s="25" t="s">
        <v>58</v>
      </c>
      <c r="B32" s="24"/>
      <c r="C32" s="6">
        <v>7836285</v>
      </c>
      <c r="D32" s="6">
        <v>0</v>
      </c>
      <c r="E32" s="7">
        <v>6157523</v>
      </c>
      <c r="F32" s="8">
        <v>9043523</v>
      </c>
      <c r="G32" s="8">
        <v>0</v>
      </c>
      <c r="H32" s="8">
        <v>0</v>
      </c>
      <c r="I32" s="8">
        <v>0</v>
      </c>
      <c r="J32" s="8">
        <v>0</v>
      </c>
      <c r="K32" s="8">
        <v>98032</v>
      </c>
      <c r="L32" s="8">
        <v>416974</v>
      </c>
      <c r="M32" s="8">
        <v>3049425</v>
      </c>
      <c r="N32" s="8">
        <v>3564431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3564431</v>
      </c>
      <c r="X32" s="8">
        <v>3079062</v>
      </c>
      <c r="Y32" s="8">
        <v>485369</v>
      </c>
      <c r="Z32" s="2">
        <v>15.76</v>
      </c>
      <c r="AA32" s="6">
        <v>9043523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28519436</v>
      </c>
      <c r="D34" s="6">
        <v>0</v>
      </c>
      <c r="E34" s="7">
        <v>50383791</v>
      </c>
      <c r="F34" s="8">
        <v>57882702</v>
      </c>
      <c r="G34" s="8">
        <v>0</v>
      </c>
      <c r="H34" s="8">
        <v>194618</v>
      </c>
      <c r="I34" s="8">
        <v>0</v>
      </c>
      <c r="J34" s="8">
        <v>194618</v>
      </c>
      <c r="K34" s="8">
        <v>3537716</v>
      </c>
      <c r="L34" s="8">
        <v>1829953</v>
      </c>
      <c r="M34" s="8">
        <v>5162141</v>
      </c>
      <c r="N34" s="8">
        <v>10529810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10724428</v>
      </c>
      <c r="X34" s="8">
        <v>25191240</v>
      </c>
      <c r="Y34" s="8">
        <v>-14466812</v>
      </c>
      <c r="Z34" s="2">
        <v>-57.43</v>
      </c>
      <c r="AA34" s="6">
        <v>57882702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180966801</v>
      </c>
      <c r="D36" s="33">
        <f>SUM(D25:D35)</f>
        <v>0</v>
      </c>
      <c r="E36" s="34">
        <f t="shared" si="1"/>
        <v>252082990</v>
      </c>
      <c r="F36" s="35">
        <f t="shared" si="1"/>
        <v>262468598</v>
      </c>
      <c r="G36" s="35">
        <f t="shared" si="1"/>
        <v>0</v>
      </c>
      <c r="H36" s="35">
        <f t="shared" si="1"/>
        <v>14753645</v>
      </c>
      <c r="I36" s="35">
        <f t="shared" si="1"/>
        <v>0</v>
      </c>
      <c r="J36" s="35">
        <f t="shared" si="1"/>
        <v>14753645</v>
      </c>
      <c r="K36" s="35">
        <f t="shared" si="1"/>
        <v>17656712</v>
      </c>
      <c r="L36" s="35">
        <f t="shared" si="1"/>
        <v>17923317</v>
      </c>
      <c r="M36" s="35">
        <f t="shared" si="1"/>
        <v>27140512</v>
      </c>
      <c r="N36" s="35">
        <f t="shared" si="1"/>
        <v>62720541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77474186</v>
      </c>
      <c r="X36" s="35">
        <f t="shared" si="1"/>
        <v>126041256</v>
      </c>
      <c r="Y36" s="35">
        <f t="shared" si="1"/>
        <v>-48567070</v>
      </c>
      <c r="Z36" s="36">
        <f>+IF(X36&lt;&gt;0,+(Y36/X36)*100,0)</f>
        <v>-38.532676951426126</v>
      </c>
      <c r="AA36" s="33">
        <f>SUM(AA25:AA35)</f>
        <v>262468598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19242330</v>
      </c>
      <c r="D38" s="46">
        <f>+D22-D36</f>
        <v>0</v>
      </c>
      <c r="E38" s="47">
        <f t="shared" si="2"/>
        <v>-37588930</v>
      </c>
      <c r="F38" s="48">
        <f t="shared" si="2"/>
        <v>-37588551</v>
      </c>
      <c r="G38" s="48">
        <f t="shared" si="2"/>
        <v>0</v>
      </c>
      <c r="H38" s="48">
        <f t="shared" si="2"/>
        <v>82357926</v>
      </c>
      <c r="I38" s="48">
        <f t="shared" si="2"/>
        <v>0</v>
      </c>
      <c r="J38" s="48">
        <f t="shared" si="2"/>
        <v>82357926</v>
      </c>
      <c r="K38" s="48">
        <f t="shared" si="2"/>
        <v>-15102204</v>
      </c>
      <c r="L38" s="48">
        <f t="shared" si="2"/>
        <v>-16674852</v>
      </c>
      <c r="M38" s="48">
        <f t="shared" si="2"/>
        <v>-24771019</v>
      </c>
      <c r="N38" s="48">
        <f t="shared" si="2"/>
        <v>-56548075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25809851</v>
      </c>
      <c r="X38" s="48">
        <f>IF(F22=F36,0,X22-X36)</f>
        <v>11989979</v>
      </c>
      <c r="Y38" s="48">
        <f t="shared" si="2"/>
        <v>13819872</v>
      </c>
      <c r="Z38" s="49">
        <f>+IF(X38&lt;&gt;0,+(Y38/X38)*100,0)</f>
        <v>115.26185325262037</v>
      </c>
      <c r="AA38" s="46">
        <f>+AA22-AA36</f>
        <v>-37588551</v>
      </c>
    </row>
    <row r="39" spans="1:27" ht="13.5">
      <c r="A39" s="23" t="s">
        <v>64</v>
      </c>
      <c r="B39" s="29"/>
      <c r="C39" s="6">
        <v>8478676</v>
      </c>
      <c r="D39" s="6">
        <v>0</v>
      </c>
      <c r="E39" s="7">
        <v>84082175</v>
      </c>
      <c r="F39" s="8">
        <v>94891909</v>
      </c>
      <c r="G39" s="8">
        <v>0</v>
      </c>
      <c r="H39" s="8">
        <v>1891</v>
      </c>
      <c r="I39" s="8">
        <v>0</v>
      </c>
      <c r="J39" s="8">
        <v>1891</v>
      </c>
      <c r="K39" s="8">
        <v>0</v>
      </c>
      <c r="L39" s="8">
        <v>22593983</v>
      </c>
      <c r="M39" s="8">
        <v>39864</v>
      </c>
      <c r="N39" s="8">
        <v>22633847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22635738</v>
      </c>
      <c r="X39" s="8">
        <v>32626921</v>
      </c>
      <c r="Y39" s="8">
        <v>-9991183</v>
      </c>
      <c r="Z39" s="2">
        <v>-30.62</v>
      </c>
      <c r="AA39" s="6">
        <v>94891909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9797502</v>
      </c>
      <c r="Y40" s="26">
        <v>-9797502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27721006</v>
      </c>
      <c r="D42" s="55">
        <f>SUM(D38:D41)</f>
        <v>0</v>
      </c>
      <c r="E42" s="56">
        <f t="shared" si="3"/>
        <v>46493245</v>
      </c>
      <c r="F42" s="57">
        <f t="shared" si="3"/>
        <v>57303358</v>
      </c>
      <c r="G42" s="57">
        <f t="shared" si="3"/>
        <v>0</v>
      </c>
      <c r="H42" s="57">
        <f t="shared" si="3"/>
        <v>82359817</v>
      </c>
      <c r="I42" s="57">
        <f t="shared" si="3"/>
        <v>0</v>
      </c>
      <c r="J42" s="57">
        <f t="shared" si="3"/>
        <v>82359817</v>
      </c>
      <c r="K42" s="57">
        <f t="shared" si="3"/>
        <v>-15102204</v>
      </c>
      <c r="L42" s="57">
        <f t="shared" si="3"/>
        <v>5919131</v>
      </c>
      <c r="M42" s="57">
        <f t="shared" si="3"/>
        <v>-24731155</v>
      </c>
      <c r="N42" s="57">
        <f t="shared" si="3"/>
        <v>-33914228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48445589</v>
      </c>
      <c r="X42" s="57">
        <f t="shared" si="3"/>
        <v>54414402</v>
      </c>
      <c r="Y42" s="57">
        <f t="shared" si="3"/>
        <v>-5968813</v>
      </c>
      <c r="Z42" s="58">
        <f>+IF(X42&lt;&gt;0,+(Y42/X42)*100,0)</f>
        <v>-10.969178711180176</v>
      </c>
      <c r="AA42" s="55">
        <f>SUM(AA38:AA41)</f>
        <v>57303358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27721006</v>
      </c>
      <c r="D44" s="63">
        <f>+D42-D43</f>
        <v>0</v>
      </c>
      <c r="E44" s="64">
        <f t="shared" si="4"/>
        <v>46493245</v>
      </c>
      <c r="F44" s="65">
        <f t="shared" si="4"/>
        <v>57303358</v>
      </c>
      <c r="G44" s="65">
        <f t="shared" si="4"/>
        <v>0</v>
      </c>
      <c r="H44" s="65">
        <f t="shared" si="4"/>
        <v>82359817</v>
      </c>
      <c r="I44" s="65">
        <f t="shared" si="4"/>
        <v>0</v>
      </c>
      <c r="J44" s="65">
        <f t="shared" si="4"/>
        <v>82359817</v>
      </c>
      <c r="K44" s="65">
        <f t="shared" si="4"/>
        <v>-15102204</v>
      </c>
      <c r="L44" s="65">
        <f t="shared" si="4"/>
        <v>5919131</v>
      </c>
      <c r="M44" s="65">
        <f t="shared" si="4"/>
        <v>-24731155</v>
      </c>
      <c r="N44" s="65">
        <f t="shared" si="4"/>
        <v>-33914228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48445589</v>
      </c>
      <c r="X44" s="65">
        <f t="shared" si="4"/>
        <v>54414402</v>
      </c>
      <c r="Y44" s="65">
        <f t="shared" si="4"/>
        <v>-5968813</v>
      </c>
      <c r="Z44" s="66">
        <f>+IF(X44&lt;&gt;0,+(Y44/X44)*100,0)</f>
        <v>-10.969178711180176</v>
      </c>
      <c r="AA44" s="63">
        <f>+AA42-AA43</f>
        <v>57303358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27721006</v>
      </c>
      <c r="D46" s="55">
        <f>SUM(D44:D45)</f>
        <v>0</v>
      </c>
      <c r="E46" s="56">
        <f t="shared" si="5"/>
        <v>46493245</v>
      </c>
      <c r="F46" s="57">
        <f t="shared" si="5"/>
        <v>57303358</v>
      </c>
      <c r="G46" s="57">
        <f t="shared" si="5"/>
        <v>0</v>
      </c>
      <c r="H46" s="57">
        <f t="shared" si="5"/>
        <v>82359817</v>
      </c>
      <c r="I46" s="57">
        <f t="shared" si="5"/>
        <v>0</v>
      </c>
      <c r="J46" s="57">
        <f t="shared" si="5"/>
        <v>82359817</v>
      </c>
      <c r="K46" s="57">
        <f t="shared" si="5"/>
        <v>-15102204</v>
      </c>
      <c r="L46" s="57">
        <f t="shared" si="5"/>
        <v>5919131</v>
      </c>
      <c r="M46" s="57">
        <f t="shared" si="5"/>
        <v>-24731155</v>
      </c>
      <c r="N46" s="57">
        <f t="shared" si="5"/>
        <v>-33914228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48445589</v>
      </c>
      <c r="X46" s="57">
        <f t="shared" si="5"/>
        <v>54414402</v>
      </c>
      <c r="Y46" s="57">
        <f t="shared" si="5"/>
        <v>-5968813</v>
      </c>
      <c r="Z46" s="58">
        <f>+IF(X46&lt;&gt;0,+(Y46/X46)*100,0)</f>
        <v>-10.969178711180176</v>
      </c>
      <c r="AA46" s="55">
        <f>SUM(AA44:AA45)</f>
        <v>57303358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27721006</v>
      </c>
      <c r="D48" s="71">
        <f>SUM(D46:D47)</f>
        <v>0</v>
      </c>
      <c r="E48" s="72">
        <f t="shared" si="6"/>
        <v>46493245</v>
      </c>
      <c r="F48" s="73">
        <f t="shared" si="6"/>
        <v>57303358</v>
      </c>
      <c r="G48" s="73">
        <f t="shared" si="6"/>
        <v>0</v>
      </c>
      <c r="H48" s="74">
        <f t="shared" si="6"/>
        <v>82359817</v>
      </c>
      <c r="I48" s="74">
        <f t="shared" si="6"/>
        <v>0</v>
      </c>
      <c r="J48" s="74">
        <f t="shared" si="6"/>
        <v>82359817</v>
      </c>
      <c r="K48" s="74">
        <f t="shared" si="6"/>
        <v>-15102204</v>
      </c>
      <c r="L48" s="74">
        <f t="shared" si="6"/>
        <v>5919131</v>
      </c>
      <c r="M48" s="73">
        <f t="shared" si="6"/>
        <v>-24731155</v>
      </c>
      <c r="N48" s="73">
        <f t="shared" si="6"/>
        <v>-33914228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48445589</v>
      </c>
      <c r="X48" s="74">
        <f t="shared" si="6"/>
        <v>54414402</v>
      </c>
      <c r="Y48" s="74">
        <f t="shared" si="6"/>
        <v>-5968813</v>
      </c>
      <c r="Z48" s="75">
        <f>+IF(X48&lt;&gt;0,+(Y48/X48)*100,0)</f>
        <v>-10.969178711180176</v>
      </c>
      <c r="AA48" s="76">
        <f>SUM(AA46:AA47)</f>
        <v>57303358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16431138</v>
      </c>
      <c r="D5" s="6">
        <v>0</v>
      </c>
      <c r="E5" s="7">
        <v>19008000</v>
      </c>
      <c r="F5" s="8">
        <v>19008000</v>
      </c>
      <c r="G5" s="8">
        <v>0</v>
      </c>
      <c r="H5" s="8">
        <v>1305167</v>
      </c>
      <c r="I5" s="8">
        <v>3115891</v>
      </c>
      <c r="J5" s="8">
        <v>4421058</v>
      </c>
      <c r="K5" s="8">
        <v>1439038</v>
      </c>
      <c r="L5" s="8">
        <v>517362</v>
      </c>
      <c r="M5" s="8">
        <v>1389668</v>
      </c>
      <c r="N5" s="8">
        <v>3346068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7767126</v>
      </c>
      <c r="X5" s="8">
        <v>9504000</v>
      </c>
      <c r="Y5" s="8">
        <v>-1736874</v>
      </c>
      <c r="Z5" s="2">
        <v>-18.28</v>
      </c>
      <c r="AA5" s="6">
        <v>19008000</v>
      </c>
    </row>
    <row r="6" spans="1:27" ht="13.5">
      <c r="A6" s="23" t="s">
        <v>33</v>
      </c>
      <c r="B6" s="24"/>
      <c r="C6" s="6">
        <v>23682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3639500</v>
      </c>
      <c r="D7" s="6">
        <v>0</v>
      </c>
      <c r="E7" s="7">
        <v>6364645</v>
      </c>
      <c r="F7" s="8">
        <v>6364645</v>
      </c>
      <c r="G7" s="8">
        <v>276765</v>
      </c>
      <c r="H7" s="8">
        <v>449234</v>
      </c>
      <c r="I7" s="8">
        <v>668795</v>
      </c>
      <c r="J7" s="8">
        <v>1394794</v>
      </c>
      <c r="K7" s="8">
        <v>588690</v>
      </c>
      <c r="L7" s="8">
        <v>208719</v>
      </c>
      <c r="M7" s="8">
        <v>366658</v>
      </c>
      <c r="N7" s="8">
        <v>1164067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2558861</v>
      </c>
      <c r="X7" s="8">
        <v>3182322</v>
      </c>
      <c r="Y7" s="8">
        <v>-623461</v>
      </c>
      <c r="Z7" s="2">
        <v>-19.59</v>
      </c>
      <c r="AA7" s="6">
        <v>6364645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2229118</v>
      </c>
      <c r="D10" s="6">
        <v>0</v>
      </c>
      <c r="E10" s="7">
        <v>4070400</v>
      </c>
      <c r="F10" s="26">
        <v>4070400</v>
      </c>
      <c r="G10" s="26">
        <v>0</v>
      </c>
      <c r="H10" s="26">
        <v>322816</v>
      </c>
      <c r="I10" s="26">
        <v>622273</v>
      </c>
      <c r="J10" s="26">
        <v>945089</v>
      </c>
      <c r="K10" s="26">
        <v>343574</v>
      </c>
      <c r="L10" s="26">
        <v>1408652</v>
      </c>
      <c r="M10" s="26">
        <v>541563</v>
      </c>
      <c r="N10" s="26">
        <v>2293789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3238878</v>
      </c>
      <c r="X10" s="26">
        <v>2035200</v>
      </c>
      <c r="Y10" s="26">
        <v>1203678</v>
      </c>
      <c r="Z10" s="27">
        <v>59.14</v>
      </c>
      <c r="AA10" s="28">
        <v>4070400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207426</v>
      </c>
      <c r="D12" s="6">
        <v>0</v>
      </c>
      <c r="E12" s="7">
        <v>211338</v>
      </c>
      <c r="F12" s="8">
        <v>211338</v>
      </c>
      <c r="G12" s="8">
        <v>0</v>
      </c>
      <c r="H12" s="8">
        <v>9276</v>
      </c>
      <c r="I12" s="8">
        <v>12393</v>
      </c>
      <c r="J12" s="8">
        <v>21669</v>
      </c>
      <c r="K12" s="8">
        <v>0</v>
      </c>
      <c r="L12" s="8">
        <v>4967</v>
      </c>
      <c r="M12" s="8">
        <v>4586</v>
      </c>
      <c r="N12" s="8">
        <v>9553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31222</v>
      </c>
      <c r="X12" s="8">
        <v>105672</v>
      </c>
      <c r="Y12" s="8">
        <v>-74450</v>
      </c>
      <c r="Z12" s="2">
        <v>-70.45</v>
      </c>
      <c r="AA12" s="6">
        <v>211338</v>
      </c>
    </row>
    <row r="13" spans="1:27" ht="13.5">
      <c r="A13" s="23" t="s">
        <v>40</v>
      </c>
      <c r="B13" s="29"/>
      <c r="C13" s="6">
        <v>1088274</v>
      </c>
      <c r="D13" s="6">
        <v>0</v>
      </c>
      <c r="E13" s="7">
        <v>1600000</v>
      </c>
      <c r="F13" s="8">
        <v>1600000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799998</v>
      </c>
      <c r="Y13" s="8">
        <v>-799998</v>
      </c>
      <c r="Z13" s="2">
        <v>-100</v>
      </c>
      <c r="AA13" s="6">
        <v>1600000</v>
      </c>
    </row>
    <row r="14" spans="1:27" ht="13.5">
      <c r="A14" s="23" t="s">
        <v>41</v>
      </c>
      <c r="B14" s="29"/>
      <c r="C14" s="6">
        <v>3683918</v>
      </c>
      <c r="D14" s="6">
        <v>0</v>
      </c>
      <c r="E14" s="7">
        <v>2700000</v>
      </c>
      <c r="F14" s="8">
        <v>2700000</v>
      </c>
      <c r="G14" s="8">
        <v>0</v>
      </c>
      <c r="H14" s="8">
        <v>464655</v>
      </c>
      <c r="I14" s="8">
        <v>466096</v>
      </c>
      <c r="J14" s="8">
        <v>930751</v>
      </c>
      <c r="K14" s="8">
        <v>0</v>
      </c>
      <c r="L14" s="8">
        <v>456832</v>
      </c>
      <c r="M14" s="8">
        <v>467204</v>
      </c>
      <c r="N14" s="8">
        <v>924036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1854787</v>
      </c>
      <c r="X14" s="8">
        <v>1350000</v>
      </c>
      <c r="Y14" s="8">
        <v>504787</v>
      </c>
      <c r="Z14" s="2">
        <v>37.39</v>
      </c>
      <c r="AA14" s="6">
        <v>2700000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11200</v>
      </c>
      <c r="D16" s="6">
        <v>0</v>
      </c>
      <c r="E16" s="7">
        <v>23320</v>
      </c>
      <c r="F16" s="8">
        <v>23320</v>
      </c>
      <c r="G16" s="8">
        <v>500</v>
      </c>
      <c r="H16" s="8">
        <v>0</v>
      </c>
      <c r="I16" s="8">
        <v>0</v>
      </c>
      <c r="J16" s="8">
        <v>500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500</v>
      </c>
      <c r="X16" s="8">
        <v>11658</v>
      </c>
      <c r="Y16" s="8">
        <v>-11158</v>
      </c>
      <c r="Z16" s="2">
        <v>-95.71</v>
      </c>
      <c r="AA16" s="6">
        <v>23320</v>
      </c>
    </row>
    <row r="17" spans="1:27" ht="13.5">
      <c r="A17" s="23" t="s">
        <v>44</v>
      </c>
      <c r="B17" s="29"/>
      <c r="C17" s="6">
        <v>1659929</v>
      </c>
      <c r="D17" s="6">
        <v>0</v>
      </c>
      <c r="E17" s="7">
        <v>3260000</v>
      </c>
      <c r="F17" s="8">
        <v>3260000</v>
      </c>
      <c r="G17" s="8">
        <v>117903</v>
      </c>
      <c r="H17" s="8">
        <v>136687</v>
      </c>
      <c r="I17" s="8">
        <v>139249</v>
      </c>
      <c r="J17" s="8">
        <v>393839</v>
      </c>
      <c r="K17" s="8">
        <v>86613</v>
      </c>
      <c r="L17" s="8">
        <v>88611</v>
      </c>
      <c r="M17" s="8">
        <v>83868</v>
      </c>
      <c r="N17" s="8">
        <v>259092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652931</v>
      </c>
      <c r="X17" s="8">
        <v>1630002</v>
      </c>
      <c r="Y17" s="8">
        <v>-977071</v>
      </c>
      <c r="Z17" s="2">
        <v>-59.94</v>
      </c>
      <c r="AA17" s="6">
        <v>3260000</v>
      </c>
    </row>
    <row r="18" spans="1:27" ht="13.5">
      <c r="A18" s="25" t="s">
        <v>45</v>
      </c>
      <c r="B18" s="24"/>
      <c r="C18" s="6">
        <v>277650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37574645</v>
      </c>
      <c r="D19" s="6">
        <v>0</v>
      </c>
      <c r="E19" s="7">
        <v>41018000</v>
      </c>
      <c r="F19" s="8">
        <v>41018000</v>
      </c>
      <c r="G19" s="8">
        <v>14594939</v>
      </c>
      <c r="H19" s="8">
        <v>410000</v>
      </c>
      <c r="I19" s="8">
        <v>226969</v>
      </c>
      <c r="J19" s="8">
        <v>15231908</v>
      </c>
      <c r="K19" s="8">
        <v>568089</v>
      </c>
      <c r="L19" s="8">
        <v>12417104</v>
      </c>
      <c r="M19" s="8">
        <v>224184</v>
      </c>
      <c r="N19" s="8">
        <v>13209377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28441285</v>
      </c>
      <c r="X19" s="8">
        <v>30761000</v>
      </c>
      <c r="Y19" s="8">
        <v>-2319715</v>
      </c>
      <c r="Z19" s="2">
        <v>-7.54</v>
      </c>
      <c r="AA19" s="6">
        <v>41018000</v>
      </c>
    </row>
    <row r="20" spans="1:27" ht="13.5">
      <c r="A20" s="23" t="s">
        <v>47</v>
      </c>
      <c r="B20" s="29"/>
      <c r="C20" s="6">
        <v>1265210</v>
      </c>
      <c r="D20" s="6">
        <v>0</v>
      </c>
      <c r="E20" s="7">
        <v>595300</v>
      </c>
      <c r="F20" s="26">
        <v>595300</v>
      </c>
      <c r="G20" s="26">
        <v>50049</v>
      </c>
      <c r="H20" s="26">
        <v>27283</v>
      </c>
      <c r="I20" s="26">
        <v>8773</v>
      </c>
      <c r="J20" s="26">
        <v>86105</v>
      </c>
      <c r="K20" s="26">
        <v>39955</v>
      </c>
      <c r="L20" s="26">
        <v>18416</v>
      </c>
      <c r="M20" s="26">
        <v>122825</v>
      </c>
      <c r="N20" s="26">
        <v>181196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267301</v>
      </c>
      <c r="X20" s="26">
        <v>297648</v>
      </c>
      <c r="Y20" s="26">
        <v>-30347</v>
      </c>
      <c r="Z20" s="27">
        <v>-10.2</v>
      </c>
      <c r="AA20" s="28">
        <v>595300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68091690</v>
      </c>
      <c r="D22" s="33">
        <f>SUM(D5:D21)</f>
        <v>0</v>
      </c>
      <c r="E22" s="34">
        <f t="shared" si="0"/>
        <v>78851003</v>
      </c>
      <c r="F22" s="35">
        <f t="shared" si="0"/>
        <v>78851003</v>
      </c>
      <c r="G22" s="35">
        <f t="shared" si="0"/>
        <v>15040156</v>
      </c>
      <c r="H22" s="35">
        <f t="shared" si="0"/>
        <v>3125118</v>
      </c>
      <c r="I22" s="35">
        <f t="shared" si="0"/>
        <v>5260439</v>
      </c>
      <c r="J22" s="35">
        <f t="shared" si="0"/>
        <v>23425713</v>
      </c>
      <c r="K22" s="35">
        <f t="shared" si="0"/>
        <v>3065959</v>
      </c>
      <c r="L22" s="35">
        <f t="shared" si="0"/>
        <v>15120663</v>
      </c>
      <c r="M22" s="35">
        <f t="shared" si="0"/>
        <v>3200556</v>
      </c>
      <c r="N22" s="35">
        <f t="shared" si="0"/>
        <v>21387178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44812891</v>
      </c>
      <c r="X22" s="35">
        <f t="shared" si="0"/>
        <v>49677500</v>
      </c>
      <c r="Y22" s="35">
        <f t="shared" si="0"/>
        <v>-4864609</v>
      </c>
      <c r="Z22" s="36">
        <f>+IF(X22&lt;&gt;0,+(Y22/X22)*100,0)</f>
        <v>-9.792378843540838</v>
      </c>
      <c r="AA22" s="33">
        <f>SUM(AA5:AA21)</f>
        <v>78851003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31980827</v>
      </c>
      <c r="D25" s="6">
        <v>0</v>
      </c>
      <c r="E25" s="7">
        <v>37998278</v>
      </c>
      <c r="F25" s="8">
        <v>37998278</v>
      </c>
      <c r="G25" s="8">
        <v>2388512</v>
      </c>
      <c r="H25" s="8">
        <v>-91949</v>
      </c>
      <c r="I25" s="8">
        <v>5175336</v>
      </c>
      <c r="J25" s="8">
        <v>7471899</v>
      </c>
      <c r="K25" s="8">
        <v>2366417</v>
      </c>
      <c r="L25" s="8">
        <v>3875137</v>
      </c>
      <c r="M25" s="8">
        <v>2405726</v>
      </c>
      <c r="N25" s="8">
        <v>8647280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16119179</v>
      </c>
      <c r="X25" s="8">
        <v>18999138</v>
      </c>
      <c r="Y25" s="8">
        <v>-2879959</v>
      </c>
      <c r="Z25" s="2">
        <v>-15.16</v>
      </c>
      <c r="AA25" s="6">
        <v>37998278</v>
      </c>
    </row>
    <row r="26" spans="1:27" ht="13.5">
      <c r="A26" s="25" t="s">
        <v>52</v>
      </c>
      <c r="B26" s="24"/>
      <c r="C26" s="6">
        <v>3202387</v>
      </c>
      <c r="D26" s="6">
        <v>0</v>
      </c>
      <c r="E26" s="7">
        <v>3636984</v>
      </c>
      <c r="F26" s="8">
        <v>3636984</v>
      </c>
      <c r="G26" s="8">
        <v>274330</v>
      </c>
      <c r="H26" s="8">
        <v>0</v>
      </c>
      <c r="I26" s="8">
        <v>790521</v>
      </c>
      <c r="J26" s="8">
        <v>1064851</v>
      </c>
      <c r="K26" s="8">
        <v>214457</v>
      </c>
      <c r="L26" s="8">
        <v>256268</v>
      </c>
      <c r="M26" s="8">
        <v>269802</v>
      </c>
      <c r="N26" s="8">
        <v>740527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1805378</v>
      </c>
      <c r="X26" s="8">
        <v>1818492</v>
      </c>
      <c r="Y26" s="8">
        <v>-13114</v>
      </c>
      <c r="Z26" s="2">
        <v>-0.72</v>
      </c>
      <c r="AA26" s="6">
        <v>3636984</v>
      </c>
    </row>
    <row r="27" spans="1:27" ht="13.5">
      <c r="A27" s="25" t="s">
        <v>53</v>
      </c>
      <c r="B27" s="24"/>
      <c r="C27" s="6">
        <v>2902683</v>
      </c>
      <c r="D27" s="6">
        <v>0</v>
      </c>
      <c r="E27" s="7">
        <v>4000000</v>
      </c>
      <c r="F27" s="8">
        <v>4000000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1999998</v>
      </c>
      <c r="Y27" s="8">
        <v>-1999998</v>
      </c>
      <c r="Z27" s="2">
        <v>-100</v>
      </c>
      <c r="AA27" s="6">
        <v>4000000</v>
      </c>
    </row>
    <row r="28" spans="1:27" ht="13.5">
      <c r="A28" s="25" t="s">
        <v>54</v>
      </c>
      <c r="B28" s="24"/>
      <c r="C28" s="6">
        <v>21744338</v>
      </c>
      <c r="D28" s="6">
        <v>0</v>
      </c>
      <c r="E28" s="7">
        <v>15000000</v>
      </c>
      <c r="F28" s="8">
        <v>15000000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7500000</v>
      </c>
      <c r="Y28" s="8">
        <v>-7500000</v>
      </c>
      <c r="Z28" s="2">
        <v>-100</v>
      </c>
      <c r="AA28" s="6">
        <v>15000000</v>
      </c>
    </row>
    <row r="29" spans="1:27" ht="13.5">
      <c r="A29" s="25" t="s">
        <v>55</v>
      </c>
      <c r="B29" s="24"/>
      <c r="C29" s="6">
        <v>2355287</v>
      </c>
      <c r="D29" s="6">
        <v>0</v>
      </c>
      <c r="E29" s="7">
        <v>700000</v>
      </c>
      <c r="F29" s="8">
        <v>700000</v>
      </c>
      <c r="G29" s="8">
        <v>0</v>
      </c>
      <c r="H29" s="8">
        <v>0</v>
      </c>
      <c r="I29" s="8">
        <v>165657</v>
      </c>
      <c r="J29" s="8">
        <v>165657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165657</v>
      </c>
      <c r="X29" s="8">
        <v>349998</v>
      </c>
      <c r="Y29" s="8">
        <v>-184341</v>
      </c>
      <c r="Z29" s="2">
        <v>-52.67</v>
      </c>
      <c r="AA29" s="6">
        <v>700000</v>
      </c>
    </row>
    <row r="30" spans="1:27" ht="13.5">
      <c r="A30" s="25" t="s">
        <v>56</v>
      </c>
      <c r="B30" s="24"/>
      <c r="C30" s="6">
        <v>5398995</v>
      </c>
      <c r="D30" s="6">
        <v>0</v>
      </c>
      <c r="E30" s="7">
        <v>6500000</v>
      </c>
      <c r="F30" s="8">
        <v>6500000</v>
      </c>
      <c r="G30" s="8">
        <v>1672847</v>
      </c>
      <c r="H30" s="8">
        <v>0</v>
      </c>
      <c r="I30" s="8">
        <v>1645499</v>
      </c>
      <c r="J30" s="8">
        <v>3318346</v>
      </c>
      <c r="K30" s="8">
        <v>0</v>
      </c>
      <c r="L30" s="8">
        <v>517922</v>
      </c>
      <c r="M30" s="8">
        <v>0</v>
      </c>
      <c r="N30" s="8">
        <v>517922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3836268</v>
      </c>
      <c r="X30" s="8">
        <v>3250002</v>
      </c>
      <c r="Y30" s="8">
        <v>586266</v>
      </c>
      <c r="Z30" s="2">
        <v>18.04</v>
      </c>
      <c r="AA30" s="6">
        <v>6500000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414</v>
      </c>
      <c r="I31" s="8">
        <v>186</v>
      </c>
      <c r="J31" s="8">
        <v>600</v>
      </c>
      <c r="K31" s="8">
        <v>102</v>
      </c>
      <c r="L31" s="8">
        <v>271</v>
      </c>
      <c r="M31" s="8">
        <v>179</v>
      </c>
      <c r="N31" s="8">
        <v>552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1152</v>
      </c>
      <c r="X31" s="8"/>
      <c r="Y31" s="8">
        <v>1152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33193212</v>
      </c>
      <c r="D34" s="6">
        <v>0</v>
      </c>
      <c r="E34" s="7">
        <v>30615791</v>
      </c>
      <c r="F34" s="8">
        <v>30615791</v>
      </c>
      <c r="G34" s="8">
        <v>543384</v>
      </c>
      <c r="H34" s="8">
        <v>1808329</v>
      </c>
      <c r="I34" s="8">
        <v>2111727</v>
      </c>
      <c r="J34" s="8">
        <v>4463440</v>
      </c>
      <c r="K34" s="8">
        <v>2006118</v>
      </c>
      <c r="L34" s="8">
        <v>2855465</v>
      </c>
      <c r="M34" s="8">
        <v>1319013</v>
      </c>
      <c r="N34" s="8">
        <v>6180596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10644036</v>
      </c>
      <c r="X34" s="8">
        <v>15307896</v>
      </c>
      <c r="Y34" s="8">
        <v>-4663860</v>
      </c>
      <c r="Z34" s="2">
        <v>-30.47</v>
      </c>
      <c r="AA34" s="6">
        <v>30615791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100777729</v>
      </c>
      <c r="D36" s="33">
        <f>SUM(D25:D35)</f>
        <v>0</v>
      </c>
      <c r="E36" s="34">
        <f t="shared" si="1"/>
        <v>98451053</v>
      </c>
      <c r="F36" s="35">
        <f t="shared" si="1"/>
        <v>98451053</v>
      </c>
      <c r="G36" s="35">
        <f t="shared" si="1"/>
        <v>4879073</v>
      </c>
      <c r="H36" s="35">
        <f t="shared" si="1"/>
        <v>1716794</v>
      </c>
      <c r="I36" s="35">
        <f t="shared" si="1"/>
        <v>9888926</v>
      </c>
      <c r="J36" s="35">
        <f t="shared" si="1"/>
        <v>16484793</v>
      </c>
      <c r="K36" s="35">
        <f t="shared" si="1"/>
        <v>4587094</v>
      </c>
      <c r="L36" s="35">
        <f t="shared" si="1"/>
        <v>7505063</v>
      </c>
      <c r="M36" s="35">
        <f t="shared" si="1"/>
        <v>3994720</v>
      </c>
      <c r="N36" s="35">
        <f t="shared" si="1"/>
        <v>16086877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32571670</v>
      </c>
      <c r="X36" s="35">
        <f t="shared" si="1"/>
        <v>49225524</v>
      </c>
      <c r="Y36" s="35">
        <f t="shared" si="1"/>
        <v>-16653854</v>
      </c>
      <c r="Z36" s="36">
        <f>+IF(X36&lt;&gt;0,+(Y36/X36)*100,0)</f>
        <v>-33.83174549853446</v>
      </c>
      <c r="AA36" s="33">
        <f>SUM(AA25:AA35)</f>
        <v>98451053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-32686039</v>
      </c>
      <c r="D38" s="46">
        <f>+D22-D36</f>
        <v>0</v>
      </c>
      <c r="E38" s="47">
        <f t="shared" si="2"/>
        <v>-19600050</v>
      </c>
      <c r="F38" s="48">
        <f t="shared" si="2"/>
        <v>-19600050</v>
      </c>
      <c r="G38" s="48">
        <f t="shared" si="2"/>
        <v>10161083</v>
      </c>
      <c r="H38" s="48">
        <f t="shared" si="2"/>
        <v>1408324</v>
      </c>
      <c r="I38" s="48">
        <f t="shared" si="2"/>
        <v>-4628487</v>
      </c>
      <c r="J38" s="48">
        <f t="shared" si="2"/>
        <v>6940920</v>
      </c>
      <c r="K38" s="48">
        <f t="shared" si="2"/>
        <v>-1521135</v>
      </c>
      <c r="L38" s="48">
        <f t="shared" si="2"/>
        <v>7615600</v>
      </c>
      <c r="M38" s="48">
        <f t="shared" si="2"/>
        <v>-794164</v>
      </c>
      <c r="N38" s="48">
        <f t="shared" si="2"/>
        <v>5300301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12241221</v>
      </c>
      <c r="X38" s="48">
        <f>IF(F22=F36,0,X22-X36)</f>
        <v>451976</v>
      </c>
      <c r="Y38" s="48">
        <f t="shared" si="2"/>
        <v>11789245</v>
      </c>
      <c r="Z38" s="49">
        <f>+IF(X38&lt;&gt;0,+(Y38/X38)*100,0)</f>
        <v>2608.378542223481</v>
      </c>
      <c r="AA38" s="46">
        <f>+AA22-AA36</f>
        <v>-19600050</v>
      </c>
    </row>
    <row r="39" spans="1:27" ht="13.5">
      <c r="A39" s="23" t="s">
        <v>64</v>
      </c>
      <c r="B39" s="29"/>
      <c r="C39" s="6">
        <v>21795909</v>
      </c>
      <c r="D39" s="6">
        <v>0</v>
      </c>
      <c r="E39" s="7">
        <v>12815000</v>
      </c>
      <c r="F39" s="8">
        <v>12815000</v>
      </c>
      <c r="G39" s="8">
        <v>900415</v>
      </c>
      <c r="H39" s="8">
        <v>3536054</v>
      </c>
      <c r="I39" s="8">
        <v>1007376</v>
      </c>
      <c r="J39" s="8">
        <v>5443845</v>
      </c>
      <c r="K39" s="8">
        <v>0</v>
      </c>
      <c r="L39" s="8">
        <v>0</v>
      </c>
      <c r="M39" s="8">
        <v>2210151</v>
      </c>
      <c r="N39" s="8">
        <v>2210151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7653996</v>
      </c>
      <c r="X39" s="8">
        <v>8543334</v>
      </c>
      <c r="Y39" s="8">
        <v>-889338</v>
      </c>
      <c r="Z39" s="2">
        <v>-10.41</v>
      </c>
      <c r="AA39" s="6">
        <v>12815000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-10890130</v>
      </c>
      <c r="D42" s="55">
        <f>SUM(D38:D41)</f>
        <v>0</v>
      </c>
      <c r="E42" s="56">
        <f t="shared" si="3"/>
        <v>-6785050</v>
      </c>
      <c r="F42" s="57">
        <f t="shared" si="3"/>
        <v>-6785050</v>
      </c>
      <c r="G42" s="57">
        <f t="shared" si="3"/>
        <v>11061498</v>
      </c>
      <c r="H42" s="57">
        <f t="shared" si="3"/>
        <v>4944378</v>
      </c>
      <c r="I42" s="57">
        <f t="shared" si="3"/>
        <v>-3621111</v>
      </c>
      <c r="J42" s="57">
        <f t="shared" si="3"/>
        <v>12384765</v>
      </c>
      <c r="K42" s="57">
        <f t="shared" si="3"/>
        <v>-1521135</v>
      </c>
      <c r="L42" s="57">
        <f t="shared" si="3"/>
        <v>7615600</v>
      </c>
      <c r="M42" s="57">
        <f t="shared" si="3"/>
        <v>1415987</v>
      </c>
      <c r="N42" s="57">
        <f t="shared" si="3"/>
        <v>7510452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19895217</v>
      </c>
      <c r="X42" s="57">
        <f t="shared" si="3"/>
        <v>8995310</v>
      </c>
      <c r="Y42" s="57">
        <f t="shared" si="3"/>
        <v>10899907</v>
      </c>
      <c r="Z42" s="58">
        <f>+IF(X42&lt;&gt;0,+(Y42/X42)*100,0)</f>
        <v>121.17322249038666</v>
      </c>
      <c r="AA42" s="55">
        <f>SUM(AA38:AA41)</f>
        <v>-6785050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-10890130</v>
      </c>
      <c r="D44" s="63">
        <f>+D42-D43</f>
        <v>0</v>
      </c>
      <c r="E44" s="64">
        <f t="shared" si="4"/>
        <v>-6785050</v>
      </c>
      <c r="F44" s="65">
        <f t="shared" si="4"/>
        <v>-6785050</v>
      </c>
      <c r="G44" s="65">
        <f t="shared" si="4"/>
        <v>11061498</v>
      </c>
      <c r="H44" s="65">
        <f t="shared" si="4"/>
        <v>4944378</v>
      </c>
      <c r="I44" s="65">
        <f t="shared" si="4"/>
        <v>-3621111</v>
      </c>
      <c r="J44" s="65">
        <f t="shared" si="4"/>
        <v>12384765</v>
      </c>
      <c r="K44" s="65">
        <f t="shared" si="4"/>
        <v>-1521135</v>
      </c>
      <c r="L44" s="65">
        <f t="shared" si="4"/>
        <v>7615600</v>
      </c>
      <c r="M44" s="65">
        <f t="shared" si="4"/>
        <v>1415987</v>
      </c>
      <c r="N44" s="65">
        <f t="shared" si="4"/>
        <v>7510452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19895217</v>
      </c>
      <c r="X44" s="65">
        <f t="shared" si="4"/>
        <v>8995310</v>
      </c>
      <c r="Y44" s="65">
        <f t="shared" si="4"/>
        <v>10899907</v>
      </c>
      <c r="Z44" s="66">
        <f>+IF(X44&lt;&gt;0,+(Y44/X44)*100,0)</f>
        <v>121.17322249038666</v>
      </c>
      <c r="AA44" s="63">
        <f>+AA42-AA43</f>
        <v>-6785050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-10890130</v>
      </c>
      <c r="D46" s="55">
        <f>SUM(D44:D45)</f>
        <v>0</v>
      </c>
      <c r="E46" s="56">
        <f t="shared" si="5"/>
        <v>-6785050</v>
      </c>
      <c r="F46" s="57">
        <f t="shared" si="5"/>
        <v>-6785050</v>
      </c>
      <c r="G46" s="57">
        <f t="shared" si="5"/>
        <v>11061498</v>
      </c>
      <c r="H46" s="57">
        <f t="shared" si="5"/>
        <v>4944378</v>
      </c>
      <c r="I46" s="57">
        <f t="shared" si="5"/>
        <v>-3621111</v>
      </c>
      <c r="J46" s="57">
        <f t="shared" si="5"/>
        <v>12384765</v>
      </c>
      <c r="K46" s="57">
        <f t="shared" si="5"/>
        <v>-1521135</v>
      </c>
      <c r="L46" s="57">
        <f t="shared" si="5"/>
        <v>7615600</v>
      </c>
      <c r="M46" s="57">
        <f t="shared" si="5"/>
        <v>1415987</v>
      </c>
      <c r="N46" s="57">
        <f t="shared" si="5"/>
        <v>7510452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19895217</v>
      </c>
      <c r="X46" s="57">
        <f t="shared" si="5"/>
        <v>8995310</v>
      </c>
      <c r="Y46" s="57">
        <f t="shared" si="5"/>
        <v>10899907</v>
      </c>
      <c r="Z46" s="58">
        <f>+IF(X46&lt;&gt;0,+(Y46/X46)*100,0)</f>
        <v>121.17322249038666</v>
      </c>
      <c r="AA46" s="55">
        <f>SUM(AA44:AA45)</f>
        <v>-6785050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-10890130</v>
      </c>
      <c r="D48" s="71">
        <f>SUM(D46:D47)</f>
        <v>0</v>
      </c>
      <c r="E48" s="72">
        <f t="shared" si="6"/>
        <v>-6785050</v>
      </c>
      <c r="F48" s="73">
        <f t="shared" si="6"/>
        <v>-6785050</v>
      </c>
      <c r="G48" s="73">
        <f t="shared" si="6"/>
        <v>11061498</v>
      </c>
      <c r="H48" s="74">
        <f t="shared" si="6"/>
        <v>4944378</v>
      </c>
      <c r="I48" s="74">
        <f t="shared" si="6"/>
        <v>-3621111</v>
      </c>
      <c r="J48" s="74">
        <f t="shared" si="6"/>
        <v>12384765</v>
      </c>
      <c r="K48" s="74">
        <f t="shared" si="6"/>
        <v>-1521135</v>
      </c>
      <c r="L48" s="74">
        <f t="shared" si="6"/>
        <v>7615600</v>
      </c>
      <c r="M48" s="73">
        <f t="shared" si="6"/>
        <v>1415987</v>
      </c>
      <c r="N48" s="73">
        <f t="shared" si="6"/>
        <v>7510452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19895217</v>
      </c>
      <c r="X48" s="74">
        <f t="shared" si="6"/>
        <v>8995310</v>
      </c>
      <c r="Y48" s="74">
        <f t="shared" si="6"/>
        <v>10899907</v>
      </c>
      <c r="Z48" s="75">
        <f>+IF(X48&lt;&gt;0,+(Y48/X48)*100,0)</f>
        <v>121.17322249038666</v>
      </c>
      <c r="AA48" s="76">
        <f>SUM(AA46:AA47)</f>
        <v>-6785050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11790792</v>
      </c>
      <c r="F5" s="8">
        <v>11790792</v>
      </c>
      <c r="G5" s="8">
        <v>1355857</v>
      </c>
      <c r="H5" s="8">
        <v>1437765</v>
      </c>
      <c r="I5" s="8">
        <v>1355182</v>
      </c>
      <c r="J5" s="8">
        <v>4148804</v>
      </c>
      <c r="K5" s="8">
        <v>1361931</v>
      </c>
      <c r="L5" s="8">
        <v>1409010</v>
      </c>
      <c r="M5" s="8">
        <v>0</v>
      </c>
      <c r="N5" s="8">
        <v>2770941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6919745</v>
      </c>
      <c r="X5" s="8">
        <v>5895396</v>
      </c>
      <c r="Y5" s="8">
        <v>1024349</v>
      </c>
      <c r="Z5" s="2">
        <v>17.38</v>
      </c>
      <c r="AA5" s="6">
        <v>11790792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30452016</v>
      </c>
      <c r="F7" s="8">
        <v>30452016</v>
      </c>
      <c r="G7" s="8">
        <v>2788870</v>
      </c>
      <c r="H7" s="8">
        <v>1898075</v>
      </c>
      <c r="I7" s="8">
        <v>2812761</v>
      </c>
      <c r="J7" s="8">
        <v>7499706</v>
      </c>
      <c r="K7" s="8">
        <v>2574588</v>
      </c>
      <c r="L7" s="8">
        <v>2410375</v>
      </c>
      <c r="M7" s="8">
        <v>0</v>
      </c>
      <c r="N7" s="8">
        <v>4984963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12484669</v>
      </c>
      <c r="X7" s="8">
        <v>15226008</v>
      </c>
      <c r="Y7" s="8">
        <v>-2741339</v>
      </c>
      <c r="Z7" s="2">
        <v>-18</v>
      </c>
      <c r="AA7" s="6">
        <v>30452016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7171632</v>
      </c>
      <c r="F10" s="26">
        <v>7171632</v>
      </c>
      <c r="G10" s="26">
        <v>665432</v>
      </c>
      <c r="H10" s="26">
        <v>665508</v>
      </c>
      <c r="I10" s="26">
        <v>667245</v>
      </c>
      <c r="J10" s="26">
        <v>1998185</v>
      </c>
      <c r="K10" s="26">
        <v>667353</v>
      </c>
      <c r="L10" s="26">
        <v>667669</v>
      </c>
      <c r="M10" s="26">
        <v>0</v>
      </c>
      <c r="N10" s="26">
        <v>1335022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3333207</v>
      </c>
      <c r="X10" s="26">
        <v>3587064</v>
      </c>
      <c r="Y10" s="26">
        <v>-253857</v>
      </c>
      <c r="Z10" s="27">
        <v>-7.08</v>
      </c>
      <c r="AA10" s="28">
        <v>7171632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2496</v>
      </c>
      <c r="F11" s="8">
        <v>2496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2496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389664</v>
      </c>
      <c r="F12" s="8">
        <v>389664</v>
      </c>
      <c r="G12" s="8">
        <v>282035</v>
      </c>
      <c r="H12" s="8">
        <v>7639</v>
      </c>
      <c r="I12" s="8">
        <v>8083</v>
      </c>
      <c r="J12" s="8">
        <v>297757</v>
      </c>
      <c r="K12" s="8">
        <v>30241</v>
      </c>
      <c r="L12" s="8">
        <v>15452</v>
      </c>
      <c r="M12" s="8">
        <v>0</v>
      </c>
      <c r="N12" s="8">
        <v>45693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343450</v>
      </c>
      <c r="X12" s="8">
        <v>194832</v>
      </c>
      <c r="Y12" s="8">
        <v>148618</v>
      </c>
      <c r="Z12" s="2">
        <v>76.28</v>
      </c>
      <c r="AA12" s="6">
        <v>389664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5000004</v>
      </c>
      <c r="F13" s="8">
        <v>5000004</v>
      </c>
      <c r="G13" s="8">
        <v>0</v>
      </c>
      <c r="H13" s="8">
        <v>199579</v>
      </c>
      <c r="I13" s="8">
        <v>100623</v>
      </c>
      <c r="J13" s="8">
        <v>300202</v>
      </c>
      <c r="K13" s="8">
        <v>730413</v>
      </c>
      <c r="L13" s="8">
        <v>36494</v>
      </c>
      <c r="M13" s="8">
        <v>0</v>
      </c>
      <c r="N13" s="8">
        <v>766907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1067109</v>
      </c>
      <c r="X13" s="8">
        <v>2500002</v>
      </c>
      <c r="Y13" s="8">
        <v>-1432893</v>
      </c>
      <c r="Z13" s="2">
        <v>-57.32</v>
      </c>
      <c r="AA13" s="6">
        <v>5000004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1500000</v>
      </c>
      <c r="F14" s="8">
        <v>1500000</v>
      </c>
      <c r="G14" s="8">
        <v>169258</v>
      </c>
      <c r="H14" s="8">
        <v>202253</v>
      </c>
      <c r="I14" s="8">
        <v>205325</v>
      </c>
      <c r="J14" s="8">
        <v>576836</v>
      </c>
      <c r="K14" s="8">
        <v>170383</v>
      </c>
      <c r="L14" s="8">
        <v>139204</v>
      </c>
      <c r="M14" s="8">
        <v>0</v>
      </c>
      <c r="N14" s="8">
        <v>309587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886423</v>
      </c>
      <c r="X14" s="8">
        <v>750000</v>
      </c>
      <c r="Y14" s="8">
        <v>136423</v>
      </c>
      <c r="Z14" s="2">
        <v>18.19</v>
      </c>
      <c r="AA14" s="6">
        <v>1500000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569352</v>
      </c>
      <c r="F16" s="8">
        <v>569352</v>
      </c>
      <c r="G16" s="8">
        <v>3008</v>
      </c>
      <c r="H16" s="8">
        <v>5927</v>
      </c>
      <c r="I16" s="8">
        <v>3228</v>
      </c>
      <c r="J16" s="8">
        <v>12163</v>
      </c>
      <c r="K16" s="8">
        <v>3203</v>
      </c>
      <c r="L16" s="8">
        <v>4998</v>
      </c>
      <c r="M16" s="8">
        <v>0</v>
      </c>
      <c r="N16" s="8">
        <v>8201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20364</v>
      </c>
      <c r="X16" s="8">
        <v>284676</v>
      </c>
      <c r="Y16" s="8">
        <v>-264312</v>
      </c>
      <c r="Z16" s="2">
        <v>-92.85</v>
      </c>
      <c r="AA16" s="6">
        <v>569352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504</v>
      </c>
      <c r="F17" s="8">
        <v>504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252</v>
      </c>
      <c r="Y17" s="8">
        <v>-252</v>
      </c>
      <c r="Z17" s="2">
        <v>-100</v>
      </c>
      <c r="AA17" s="6">
        <v>504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2670000</v>
      </c>
      <c r="F18" s="8">
        <v>2670000</v>
      </c>
      <c r="G18" s="8">
        <v>210728</v>
      </c>
      <c r="H18" s="8">
        <v>186027</v>
      </c>
      <c r="I18" s="8">
        <v>280388</v>
      </c>
      <c r="J18" s="8">
        <v>677143</v>
      </c>
      <c r="K18" s="8">
        <v>204430</v>
      </c>
      <c r="L18" s="8">
        <v>185054</v>
      </c>
      <c r="M18" s="8">
        <v>0</v>
      </c>
      <c r="N18" s="8">
        <v>389484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1066627</v>
      </c>
      <c r="X18" s="8">
        <v>1335000</v>
      </c>
      <c r="Y18" s="8">
        <v>-268373</v>
      </c>
      <c r="Z18" s="2">
        <v>-20.1</v>
      </c>
      <c r="AA18" s="6">
        <v>2670000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115320852</v>
      </c>
      <c r="F19" s="8">
        <v>115320852</v>
      </c>
      <c r="G19" s="8">
        <v>41714000</v>
      </c>
      <c r="H19" s="8">
        <v>917333</v>
      </c>
      <c r="I19" s="8">
        <v>16667</v>
      </c>
      <c r="J19" s="8">
        <v>42648000</v>
      </c>
      <c r="K19" s="8">
        <v>1105000</v>
      </c>
      <c r="L19" s="8">
        <v>-934000</v>
      </c>
      <c r="M19" s="8">
        <v>0</v>
      </c>
      <c r="N19" s="8">
        <v>171000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42819000</v>
      </c>
      <c r="X19" s="8">
        <v>84072000</v>
      </c>
      <c r="Y19" s="8">
        <v>-41253000</v>
      </c>
      <c r="Z19" s="2">
        <v>-49.07</v>
      </c>
      <c r="AA19" s="6">
        <v>115320852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39223179</v>
      </c>
      <c r="F20" s="26">
        <v>39223179</v>
      </c>
      <c r="G20" s="26">
        <v>227214</v>
      </c>
      <c r="H20" s="26">
        <v>545079</v>
      </c>
      <c r="I20" s="26">
        <v>65835</v>
      </c>
      <c r="J20" s="26">
        <v>838128</v>
      </c>
      <c r="K20" s="26">
        <v>289583</v>
      </c>
      <c r="L20" s="26">
        <v>93499</v>
      </c>
      <c r="M20" s="26">
        <v>0</v>
      </c>
      <c r="N20" s="26">
        <v>383082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1221210</v>
      </c>
      <c r="X20" s="26">
        <v>19611588</v>
      </c>
      <c r="Y20" s="26">
        <v>-18390378</v>
      </c>
      <c r="Z20" s="27">
        <v>-93.77</v>
      </c>
      <c r="AA20" s="28">
        <v>39223179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214090491</v>
      </c>
      <c r="F22" s="35">
        <f t="shared" si="0"/>
        <v>214090491</v>
      </c>
      <c r="G22" s="35">
        <f t="shared" si="0"/>
        <v>47416402</v>
      </c>
      <c r="H22" s="35">
        <f t="shared" si="0"/>
        <v>6065185</v>
      </c>
      <c r="I22" s="35">
        <f t="shared" si="0"/>
        <v>5515337</v>
      </c>
      <c r="J22" s="35">
        <f t="shared" si="0"/>
        <v>58996924</v>
      </c>
      <c r="K22" s="35">
        <f t="shared" si="0"/>
        <v>7137125</v>
      </c>
      <c r="L22" s="35">
        <f t="shared" si="0"/>
        <v>4027755</v>
      </c>
      <c r="M22" s="35">
        <f t="shared" si="0"/>
        <v>0</v>
      </c>
      <c r="N22" s="35">
        <f t="shared" si="0"/>
        <v>11164880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70161804</v>
      </c>
      <c r="X22" s="35">
        <f t="shared" si="0"/>
        <v>133456818</v>
      </c>
      <c r="Y22" s="35">
        <f t="shared" si="0"/>
        <v>-63295014</v>
      </c>
      <c r="Z22" s="36">
        <f>+IF(X22&lt;&gt;0,+(Y22/X22)*100,0)</f>
        <v>-47.42733638381817</v>
      </c>
      <c r="AA22" s="33">
        <f>SUM(AA5:AA21)</f>
        <v>214090491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67512252</v>
      </c>
      <c r="F25" s="8">
        <v>67512252</v>
      </c>
      <c r="G25" s="8">
        <v>4889302</v>
      </c>
      <c r="H25" s="8">
        <v>518862</v>
      </c>
      <c r="I25" s="8">
        <v>4581142</v>
      </c>
      <c r="J25" s="8">
        <v>9989306</v>
      </c>
      <c r="K25" s="8">
        <v>9938226</v>
      </c>
      <c r="L25" s="8">
        <v>7998935</v>
      </c>
      <c r="M25" s="8">
        <v>0</v>
      </c>
      <c r="N25" s="8">
        <v>17937161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27926467</v>
      </c>
      <c r="X25" s="8">
        <v>33756126</v>
      </c>
      <c r="Y25" s="8">
        <v>-5829659</v>
      </c>
      <c r="Z25" s="2">
        <v>-17.27</v>
      </c>
      <c r="AA25" s="6">
        <v>67512252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12025704</v>
      </c>
      <c r="F26" s="8">
        <v>12025704</v>
      </c>
      <c r="G26" s="8">
        <v>949088</v>
      </c>
      <c r="H26" s="8">
        <v>0</v>
      </c>
      <c r="I26" s="8">
        <v>1053619</v>
      </c>
      <c r="J26" s="8">
        <v>2002707</v>
      </c>
      <c r="K26" s="8">
        <v>1952468</v>
      </c>
      <c r="L26" s="8">
        <v>1006842</v>
      </c>
      <c r="M26" s="8">
        <v>0</v>
      </c>
      <c r="N26" s="8">
        <v>2959310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4962017</v>
      </c>
      <c r="X26" s="8">
        <v>6012852</v>
      </c>
      <c r="Y26" s="8">
        <v>-1050835</v>
      </c>
      <c r="Z26" s="2">
        <v>-17.48</v>
      </c>
      <c r="AA26" s="6">
        <v>12025704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5725716</v>
      </c>
      <c r="F27" s="8">
        <v>5725716</v>
      </c>
      <c r="G27" s="8">
        <v>0</v>
      </c>
      <c r="H27" s="8">
        <v>0</v>
      </c>
      <c r="I27" s="8">
        <v>1431429</v>
      </c>
      <c r="J27" s="8">
        <v>1431429</v>
      </c>
      <c r="K27" s="8">
        <v>477143</v>
      </c>
      <c r="L27" s="8">
        <v>477143</v>
      </c>
      <c r="M27" s="8">
        <v>0</v>
      </c>
      <c r="N27" s="8">
        <v>954286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2385715</v>
      </c>
      <c r="X27" s="8">
        <v>2862858</v>
      </c>
      <c r="Y27" s="8">
        <v>-477143</v>
      </c>
      <c r="Z27" s="2">
        <v>-16.67</v>
      </c>
      <c r="AA27" s="6">
        <v>5725716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36320220</v>
      </c>
      <c r="F28" s="8">
        <v>36320220</v>
      </c>
      <c r="G28" s="8">
        <v>0</v>
      </c>
      <c r="H28" s="8">
        <v>240</v>
      </c>
      <c r="I28" s="8">
        <v>9080055</v>
      </c>
      <c r="J28" s="8">
        <v>9080295</v>
      </c>
      <c r="K28" s="8">
        <v>3026685</v>
      </c>
      <c r="L28" s="8">
        <v>3026685</v>
      </c>
      <c r="M28" s="8">
        <v>0</v>
      </c>
      <c r="N28" s="8">
        <v>6053370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15133665</v>
      </c>
      <c r="X28" s="8">
        <v>18160110</v>
      </c>
      <c r="Y28" s="8">
        <v>-3026445</v>
      </c>
      <c r="Z28" s="2">
        <v>-16.67</v>
      </c>
      <c r="AA28" s="6">
        <v>36320220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7119252</v>
      </c>
      <c r="F29" s="8">
        <v>7119252</v>
      </c>
      <c r="G29" s="8">
        <v>2734328</v>
      </c>
      <c r="H29" s="8">
        <v>2641106</v>
      </c>
      <c r="I29" s="8">
        <v>0</v>
      </c>
      <c r="J29" s="8">
        <v>5375434</v>
      </c>
      <c r="K29" s="8">
        <v>2617068</v>
      </c>
      <c r="L29" s="8">
        <v>2617068</v>
      </c>
      <c r="M29" s="8">
        <v>0</v>
      </c>
      <c r="N29" s="8">
        <v>5234136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10609570</v>
      </c>
      <c r="X29" s="8">
        <v>3559626</v>
      </c>
      <c r="Y29" s="8">
        <v>7049944</v>
      </c>
      <c r="Z29" s="2">
        <v>198.05</v>
      </c>
      <c r="AA29" s="6">
        <v>7119252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21753096</v>
      </c>
      <c r="F30" s="8">
        <v>21753096</v>
      </c>
      <c r="G30" s="8">
        <v>39086</v>
      </c>
      <c r="H30" s="8">
        <v>2507849</v>
      </c>
      <c r="I30" s="8">
        <v>2584562</v>
      </c>
      <c r="J30" s="8">
        <v>5131497</v>
      </c>
      <c r="K30" s="8">
        <v>1615421</v>
      </c>
      <c r="L30" s="8">
        <v>1478166</v>
      </c>
      <c r="M30" s="8">
        <v>0</v>
      </c>
      <c r="N30" s="8">
        <v>3093587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8225084</v>
      </c>
      <c r="X30" s="8">
        <v>10876548</v>
      </c>
      <c r="Y30" s="8">
        <v>-2651464</v>
      </c>
      <c r="Z30" s="2">
        <v>-24.38</v>
      </c>
      <c r="AA30" s="6">
        <v>21753096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1514916</v>
      </c>
      <c r="F32" s="8">
        <v>1514916</v>
      </c>
      <c r="G32" s="8">
        <v>22645</v>
      </c>
      <c r="H32" s="8">
        <v>35749</v>
      </c>
      <c r="I32" s="8">
        <v>91460</v>
      </c>
      <c r="J32" s="8">
        <v>149854</v>
      </c>
      <c r="K32" s="8">
        <v>81570</v>
      </c>
      <c r="L32" s="8">
        <v>96314</v>
      </c>
      <c r="M32" s="8">
        <v>0</v>
      </c>
      <c r="N32" s="8">
        <v>177884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327738</v>
      </c>
      <c r="X32" s="8">
        <v>757458</v>
      </c>
      <c r="Y32" s="8">
        <v>-429720</v>
      </c>
      <c r="Z32" s="2">
        <v>-56.73</v>
      </c>
      <c r="AA32" s="6">
        <v>1514916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62119320</v>
      </c>
      <c r="F34" s="8">
        <v>62119320</v>
      </c>
      <c r="G34" s="8">
        <v>2205312</v>
      </c>
      <c r="H34" s="8">
        <v>4089427</v>
      </c>
      <c r="I34" s="8">
        <v>3907496</v>
      </c>
      <c r="J34" s="8">
        <v>10202235</v>
      </c>
      <c r="K34" s="8">
        <v>6118854</v>
      </c>
      <c r="L34" s="8">
        <v>3954072</v>
      </c>
      <c r="M34" s="8">
        <v>0</v>
      </c>
      <c r="N34" s="8">
        <v>10072926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20275161</v>
      </c>
      <c r="X34" s="8">
        <v>31059660</v>
      </c>
      <c r="Y34" s="8">
        <v>-10784499</v>
      </c>
      <c r="Z34" s="2">
        <v>-34.72</v>
      </c>
      <c r="AA34" s="6">
        <v>62119320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214090476</v>
      </c>
      <c r="F36" s="35">
        <f t="shared" si="1"/>
        <v>214090476</v>
      </c>
      <c r="G36" s="35">
        <f t="shared" si="1"/>
        <v>10839761</v>
      </c>
      <c r="H36" s="35">
        <f t="shared" si="1"/>
        <v>9793233</v>
      </c>
      <c r="I36" s="35">
        <f t="shared" si="1"/>
        <v>22729763</v>
      </c>
      <c r="J36" s="35">
        <f t="shared" si="1"/>
        <v>43362757</v>
      </c>
      <c r="K36" s="35">
        <f t="shared" si="1"/>
        <v>25827435</v>
      </c>
      <c r="L36" s="35">
        <f t="shared" si="1"/>
        <v>20655225</v>
      </c>
      <c r="M36" s="35">
        <f t="shared" si="1"/>
        <v>0</v>
      </c>
      <c r="N36" s="35">
        <f t="shared" si="1"/>
        <v>46482660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89845417</v>
      </c>
      <c r="X36" s="35">
        <f t="shared" si="1"/>
        <v>107045238</v>
      </c>
      <c r="Y36" s="35">
        <f t="shared" si="1"/>
        <v>-17199821</v>
      </c>
      <c r="Z36" s="36">
        <f>+IF(X36&lt;&gt;0,+(Y36/X36)*100,0)</f>
        <v>-16.067805837378774</v>
      </c>
      <c r="AA36" s="33">
        <f>SUM(AA25:AA35)</f>
        <v>214090476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15</v>
      </c>
      <c r="F38" s="48">
        <f t="shared" si="2"/>
        <v>15</v>
      </c>
      <c r="G38" s="48">
        <f t="shared" si="2"/>
        <v>36576641</v>
      </c>
      <c r="H38" s="48">
        <f t="shared" si="2"/>
        <v>-3728048</v>
      </c>
      <c r="I38" s="48">
        <f t="shared" si="2"/>
        <v>-17214426</v>
      </c>
      <c r="J38" s="48">
        <f t="shared" si="2"/>
        <v>15634167</v>
      </c>
      <c r="K38" s="48">
        <f t="shared" si="2"/>
        <v>-18690310</v>
      </c>
      <c r="L38" s="48">
        <f t="shared" si="2"/>
        <v>-16627470</v>
      </c>
      <c r="M38" s="48">
        <f t="shared" si="2"/>
        <v>0</v>
      </c>
      <c r="N38" s="48">
        <f t="shared" si="2"/>
        <v>-35317780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-19683613</v>
      </c>
      <c r="X38" s="48">
        <f>IF(F22=F36,0,X22-X36)</f>
        <v>26411580</v>
      </c>
      <c r="Y38" s="48">
        <f t="shared" si="2"/>
        <v>-46095193</v>
      </c>
      <c r="Z38" s="49">
        <f>+IF(X38&lt;&gt;0,+(Y38/X38)*100,0)</f>
        <v>-174.52645014043082</v>
      </c>
      <c r="AA38" s="46">
        <f>+AA22-AA36</f>
        <v>15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29673000</v>
      </c>
      <c r="F39" s="8">
        <v>29673000</v>
      </c>
      <c r="G39" s="8">
        <v>8411000</v>
      </c>
      <c r="H39" s="8">
        <v>0</v>
      </c>
      <c r="I39" s="8">
        <v>0</v>
      </c>
      <c r="J39" s="8">
        <v>8411000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8411000</v>
      </c>
      <c r="X39" s="8">
        <v>18822000</v>
      </c>
      <c r="Y39" s="8">
        <v>-10411000</v>
      </c>
      <c r="Z39" s="2">
        <v>-55.31</v>
      </c>
      <c r="AA39" s="6">
        <v>29673000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29673015</v>
      </c>
      <c r="F42" s="57">
        <f t="shared" si="3"/>
        <v>29673015</v>
      </c>
      <c r="G42" s="57">
        <f t="shared" si="3"/>
        <v>44987641</v>
      </c>
      <c r="H42" s="57">
        <f t="shared" si="3"/>
        <v>-3728048</v>
      </c>
      <c r="I42" s="57">
        <f t="shared" si="3"/>
        <v>-17214426</v>
      </c>
      <c r="J42" s="57">
        <f t="shared" si="3"/>
        <v>24045167</v>
      </c>
      <c r="K42" s="57">
        <f t="shared" si="3"/>
        <v>-18690310</v>
      </c>
      <c r="L42" s="57">
        <f t="shared" si="3"/>
        <v>-16627470</v>
      </c>
      <c r="M42" s="57">
        <f t="shared" si="3"/>
        <v>0</v>
      </c>
      <c r="N42" s="57">
        <f t="shared" si="3"/>
        <v>-35317780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-11272613</v>
      </c>
      <c r="X42" s="57">
        <f t="shared" si="3"/>
        <v>45233580</v>
      </c>
      <c r="Y42" s="57">
        <f t="shared" si="3"/>
        <v>-56506193</v>
      </c>
      <c r="Z42" s="58">
        <f>+IF(X42&lt;&gt;0,+(Y42/X42)*100,0)</f>
        <v>-124.9208950518619</v>
      </c>
      <c r="AA42" s="55">
        <f>SUM(AA38:AA41)</f>
        <v>29673015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29673015</v>
      </c>
      <c r="F44" s="65">
        <f t="shared" si="4"/>
        <v>29673015</v>
      </c>
      <c r="G44" s="65">
        <f t="shared" si="4"/>
        <v>44987641</v>
      </c>
      <c r="H44" s="65">
        <f t="shared" si="4"/>
        <v>-3728048</v>
      </c>
      <c r="I44" s="65">
        <f t="shared" si="4"/>
        <v>-17214426</v>
      </c>
      <c r="J44" s="65">
        <f t="shared" si="4"/>
        <v>24045167</v>
      </c>
      <c r="K44" s="65">
        <f t="shared" si="4"/>
        <v>-18690310</v>
      </c>
      <c r="L44" s="65">
        <f t="shared" si="4"/>
        <v>-16627470</v>
      </c>
      <c r="M44" s="65">
        <f t="shared" si="4"/>
        <v>0</v>
      </c>
      <c r="N44" s="65">
        <f t="shared" si="4"/>
        <v>-35317780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-11272613</v>
      </c>
      <c r="X44" s="65">
        <f t="shared" si="4"/>
        <v>45233580</v>
      </c>
      <c r="Y44" s="65">
        <f t="shared" si="4"/>
        <v>-56506193</v>
      </c>
      <c r="Z44" s="66">
        <f>+IF(X44&lt;&gt;0,+(Y44/X44)*100,0)</f>
        <v>-124.9208950518619</v>
      </c>
      <c r="AA44" s="63">
        <f>+AA42-AA43</f>
        <v>29673015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29673015</v>
      </c>
      <c r="F46" s="57">
        <f t="shared" si="5"/>
        <v>29673015</v>
      </c>
      <c r="G46" s="57">
        <f t="shared" si="5"/>
        <v>44987641</v>
      </c>
      <c r="H46" s="57">
        <f t="shared" si="5"/>
        <v>-3728048</v>
      </c>
      <c r="I46" s="57">
        <f t="shared" si="5"/>
        <v>-17214426</v>
      </c>
      <c r="J46" s="57">
        <f t="shared" si="5"/>
        <v>24045167</v>
      </c>
      <c r="K46" s="57">
        <f t="shared" si="5"/>
        <v>-18690310</v>
      </c>
      <c r="L46" s="57">
        <f t="shared" si="5"/>
        <v>-16627470</v>
      </c>
      <c r="M46" s="57">
        <f t="shared" si="5"/>
        <v>0</v>
      </c>
      <c r="N46" s="57">
        <f t="shared" si="5"/>
        <v>-35317780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-11272613</v>
      </c>
      <c r="X46" s="57">
        <f t="shared" si="5"/>
        <v>45233580</v>
      </c>
      <c r="Y46" s="57">
        <f t="shared" si="5"/>
        <v>-56506193</v>
      </c>
      <c r="Z46" s="58">
        <f>+IF(X46&lt;&gt;0,+(Y46/X46)*100,0)</f>
        <v>-124.9208950518619</v>
      </c>
      <c r="AA46" s="55">
        <f>SUM(AA44:AA45)</f>
        <v>29673015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29673015</v>
      </c>
      <c r="F48" s="73">
        <f t="shared" si="6"/>
        <v>29673015</v>
      </c>
      <c r="G48" s="73">
        <f t="shared" si="6"/>
        <v>44987641</v>
      </c>
      <c r="H48" s="74">
        <f t="shared" si="6"/>
        <v>-3728048</v>
      </c>
      <c r="I48" s="74">
        <f t="shared" si="6"/>
        <v>-17214426</v>
      </c>
      <c r="J48" s="74">
        <f t="shared" si="6"/>
        <v>24045167</v>
      </c>
      <c r="K48" s="74">
        <f t="shared" si="6"/>
        <v>-18690310</v>
      </c>
      <c r="L48" s="74">
        <f t="shared" si="6"/>
        <v>-16627470</v>
      </c>
      <c r="M48" s="73">
        <f t="shared" si="6"/>
        <v>0</v>
      </c>
      <c r="N48" s="73">
        <f t="shared" si="6"/>
        <v>-35317780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-11272613</v>
      </c>
      <c r="X48" s="74">
        <f t="shared" si="6"/>
        <v>45233580</v>
      </c>
      <c r="Y48" s="74">
        <f t="shared" si="6"/>
        <v>-56506193</v>
      </c>
      <c r="Z48" s="75">
        <f>+IF(X48&lt;&gt;0,+(Y48/X48)*100,0)</f>
        <v>-124.9208950518619</v>
      </c>
      <c r="AA48" s="76">
        <f>SUM(AA46:AA47)</f>
        <v>29673015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9821123</v>
      </c>
      <c r="D5" s="6">
        <v>0</v>
      </c>
      <c r="E5" s="7">
        <v>27709708</v>
      </c>
      <c r="F5" s="8">
        <v>27709708</v>
      </c>
      <c r="G5" s="8">
        <v>7839383</v>
      </c>
      <c r="H5" s="8">
        <v>588329</v>
      </c>
      <c r="I5" s="8">
        <v>297000</v>
      </c>
      <c r="J5" s="8">
        <v>8724712</v>
      </c>
      <c r="K5" s="8">
        <v>297001</v>
      </c>
      <c r="L5" s="8">
        <v>301550</v>
      </c>
      <c r="M5" s="8">
        <v>297472</v>
      </c>
      <c r="N5" s="8">
        <v>896023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9620735</v>
      </c>
      <c r="X5" s="8">
        <v>13854996</v>
      </c>
      <c r="Y5" s="8">
        <v>-4234261</v>
      </c>
      <c r="Z5" s="2">
        <v>-30.56</v>
      </c>
      <c r="AA5" s="6">
        <v>27709708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526078</v>
      </c>
      <c r="D10" s="6">
        <v>0</v>
      </c>
      <c r="E10" s="7">
        <v>395612</v>
      </c>
      <c r="F10" s="26">
        <v>395612</v>
      </c>
      <c r="G10" s="26">
        <v>43893</v>
      </c>
      <c r="H10" s="26">
        <v>43926</v>
      </c>
      <c r="I10" s="26">
        <v>43990</v>
      </c>
      <c r="J10" s="26">
        <v>131809</v>
      </c>
      <c r="K10" s="26">
        <v>44054</v>
      </c>
      <c r="L10" s="26">
        <v>44054</v>
      </c>
      <c r="M10" s="26">
        <v>44054</v>
      </c>
      <c r="N10" s="26">
        <v>132162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263971</v>
      </c>
      <c r="X10" s="26">
        <v>197808</v>
      </c>
      <c r="Y10" s="26">
        <v>66163</v>
      </c>
      <c r="Z10" s="27">
        <v>33.45</v>
      </c>
      <c r="AA10" s="28">
        <v>395612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144000</v>
      </c>
      <c r="F11" s="8">
        <v>144000</v>
      </c>
      <c r="G11" s="8">
        <v>0</v>
      </c>
      <c r="H11" s="8">
        <v>5863</v>
      </c>
      <c r="I11" s="8">
        <v>0</v>
      </c>
      <c r="J11" s="8">
        <v>5863</v>
      </c>
      <c r="K11" s="8">
        <v>0</v>
      </c>
      <c r="L11" s="8">
        <v>8136</v>
      </c>
      <c r="M11" s="8">
        <v>11636</v>
      </c>
      <c r="N11" s="8">
        <v>19772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25635</v>
      </c>
      <c r="X11" s="8">
        <v>72000</v>
      </c>
      <c r="Y11" s="8">
        <v>-46365</v>
      </c>
      <c r="Z11" s="2">
        <v>-64.4</v>
      </c>
      <c r="AA11" s="6">
        <v>144000</v>
      </c>
    </row>
    <row r="12" spans="1:27" ht="13.5">
      <c r="A12" s="25" t="s">
        <v>39</v>
      </c>
      <c r="B12" s="29"/>
      <c r="C12" s="6">
        <v>90714</v>
      </c>
      <c r="D12" s="6">
        <v>0</v>
      </c>
      <c r="E12" s="7">
        <v>25296</v>
      </c>
      <c r="F12" s="8">
        <v>25296</v>
      </c>
      <c r="G12" s="8">
        <v>7586</v>
      </c>
      <c r="H12" s="8">
        <v>0</v>
      </c>
      <c r="I12" s="8">
        <v>5581</v>
      </c>
      <c r="J12" s="8">
        <v>13167</v>
      </c>
      <c r="K12" s="8">
        <v>4998</v>
      </c>
      <c r="L12" s="8">
        <v>0</v>
      </c>
      <c r="M12" s="8">
        <v>-2000</v>
      </c>
      <c r="N12" s="8">
        <v>2998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16165</v>
      </c>
      <c r="X12" s="8">
        <v>12648</v>
      </c>
      <c r="Y12" s="8">
        <v>3517</v>
      </c>
      <c r="Z12" s="2">
        <v>27.81</v>
      </c>
      <c r="AA12" s="6">
        <v>25296</v>
      </c>
    </row>
    <row r="13" spans="1:27" ht="13.5">
      <c r="A13" s="23" t="s">
        <v>40</v>
      </c>
      <c r="B13" s="29"/>
      <c r="C13" s="6">
        <v>746275</v>
      </c>
      <c r="D13" s="6">
        <v>0</v>
      </c>
      <c r="E13" s="7">
        <v>1500000</v>
      </c>
      <c r="F13" s="8">
        <v>1500000</v>
      </c>
      <c r="G13" s="8">
        <v>50279</v>
      </c>
      <c r="H13" s="8">
        <v>-36</v>
      </c>
      <c r="I13" s="8">
        <v>91934</v>
      </c>
      <c r="J13" s="8">
        <v>142177</v>
      </c>
      <c r="K13" s="8">
        <v>59365</v>
      </c>
      <c r="L13" s="8">
        <v>11635</v>
      </c>
      <c r="M13" s="8">
        <v>44256</v>
      </c>
      <c r="N13" s="8">
        <v>115256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257433</v>
      </c>
      <c r="X13" s="8">
        <v>750000</v>
      </c>
      <c r="Y13" s="8">
        <v>-492567</v>
      </c>
      <c r="Z13" s="2">
        <v>-65.68</v>
      </c>
      <c r="AA13" s="6">
        <v>1500000</v>
      </c>
    </row>
    <row r="14" spans="1:27" ht="13.5">
      <c r="A14" s="23" t="s">
        <v>41</v>
      </c>
      <c r="B14" s="29"/>
      <c r="C14" s="6">
        <v>1734848</v>
      </c>
      <c r="D14" s="6">
        <v>0</v>
      </c>
      <c r="E14" s="7">
        <v>0</v>
      </c>
      <c r="F14" s="8">
        <v>0</v>
      </c>
      <c r="G14" s="8">
        <v>-5</v>
      </c>
      <c r="H14" s="8">
        <v>0</v>
      </c>
      <c r="I14" s="8">
        <v>163003</v>
      </c>
      <c r="J14" s="8">
        <v>162998</v>
      </c>
      <c r="K14" s="8">
        <v>167079</v>
      </c>
      <c r="L14" s="8">
        <v>208156</v>
      </c>
      <c r="M14" s="8">
        <v>174190</v>
      </c>
      <c r="N14" s="8">
        <v>549425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712423</v>
      </c>
      <c r="X14" s="8"/>
      <c r="Y14" s="8">
        <v>712423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274395</v>
      </c>
      <c r="D16" s="6">
        <v>0</v>
      </c>
      <c r="E16" s="7">
        <v>1440000</v>
      </c>
      <c r="F16" s="8">
        <v>1440000</v>
      </c>
      <c r="G16" s="8">
        <v>36950</v>
      </c>
      <c r="H16" s="8">
        <v>5050</v>
      </c>
      <c r="I16" s="8">
        <v>7460</v>
      </c>
      <c r="J16" s="8">
        <v>49460</v>
      </c>
      <c r="K16" s="8">
        <v>8000</v>
      </c>
      <c r="L16" s="8">
        <v>3975</v>
      </c>
      <c r="M16" s="8">
        <v>1500</v>
      </c>
      <c r="N16" s="8">
        <v>13475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62935</v>
      </c>
      <c r="X16" s="8">
        <v>720000</v>
      </c>
      <c r="Y16" s="8">
        <v>-657065</v>
      </c>
      <c r="Z16" s="2">
        <v>-91.26</v>
      </c>
      <c r="AA16" s="6">
        <v>1440000</v>
      </c>
    </row>
    <row r="17" spans="1:27" ht="13.5">
      <c r="A17" s="23" t="s">
        <v>44</v>
      </c>
      <c r="B17" s="29"/>
      <c r="C17" s="6">
        <v>1709848</v>
      </c>
      <c r="D17" s="6">
        <v>0</v>
      </c>
      <c r="E17" s="7">
        <v>1629360</v>
      </c>
      <c r="F17" s="8">
        <v>1629360</v>
      </c>
      <c r="G17" s="8">
        <v>170684</v>
      </c>
      <c r="H17" s="8">
        <v>173074</v>
      </c>
      <c r="I17" s="8">
        <v>162311</v>
      </c>
      <c r="J17" s="8">
        <v>506069</v>
      </c>
      <c r="K17" s="8">
        <v>170958</v>
      </c>
      <c r="L17" s="8">
        <v>142034</v>
      </c>
      <c r="M17" s="8">
        <v>83318</v>
      </c>
      <c r="N17" s="8">
        <v>396310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902379</v>
      </c>
      <c r="X17" s="8">
        <v>814680</v>
      </c>
      <c r="Y17" s="8">
        <v>87699</v>
      </c>
      <c r="Z17" s="2">
        <v>10.76</v>
      </c>
      <c r="AA17" s="6">
        <v>1629360</v>
      </c>
    </row>
    <row r="18" spans="1:27" ht="13.5">
      <c r="A18" s="25" t="s">
        <v>45</v>
      </c>
      <c r="B18" s="24"/>
      <c r="C18" s="6">
        <v>279332</v>
      </c>
      <c r="D18" s="6">
        <v>0</v>
      </c>
      <c r="E18" s="7">
        <v>240000</v>
      </c>
      <c r="F18" s="8">
        <v>240000</v>
      </c>
      <c r="G18" s="8">
        <v>34110</v>
      </c>
      <c r="H18" s="8">
        <v>35095</v>
      </c>
      <c r="I18" s="8">
        <v>21834</v>
      </c>
      <c r="J18" s="8">
        <v>91039</v>
      </c>
      <c r="K18" s="8">
        <v>31021</v>
      </c>
      <c r="L18" s="8">
        <v>23094</v>
      </c>
      <c r="M18" s="8">
        <v>23294</v>
      </c>
      <c r="N18" s="8">
        <v>77409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168448</v>
      </c>
      <c r="X18" s="8">
        <v>120000</v>
      </c>
      <c r="Y18" s="8">
        <v>48448</v>
      </c>
      <c r="Z18" s="2">
        <v>40.37</v>
      </c>
      <c r="AA18" s="6">
        <v>240000</v>
      </c>
    </row>
    <row r="19" spans="1:27" ht="13.5">
      <c r="A19" s="23" t="s">
        <v>46</v>
      </c>
      <c r="B19" s="29"/>
      <c r="C19" s="6">
        <v>71338694</v>
      </c>
      <c r="D19" s="6">
        <v>0</v>
      </c>
      <c r="E19" s="7">
        <v>75676750</v>
      </c>
      <c r="F19" s="8">
        <v>75676750</v>
      </c>
      <c r="G19" s="8">
        <v>30485750</v>
      </c>
      <c r="H19" s="8">
        <v>0</v>
      </c>
      <c r="I19" s="8">
        <v>0</v>
      </c>
      <c r="J19" s="8">
        <v>30485750</v>
      </c>
      <c r="K19" s="8">
        <v>0</v>
      </c>
      <c r="L19" s="8">
        <v>4790000</v>
      </c>
      <c r="M19" s="8">
        <v>18273000</v>
      </c>
      <c r="N19" s="8">
        <v>23063000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53548750</v>
      </c>
      <c r="X19" s="8">
        <v>37838370</v>
      </c>
      <c r="Y19" s="8">
        <v>15710380</v>
      </c>
      <c r="Z19" s="2">
        <v>41.52</v>
      </c>
      <c r="AA19" s="6">
        <v>75676750</v>
      </c>
    </row>
    <row r="20" spans="1:27" ht="13.5">
      <c r="A20" s="23" t="s">
        <v>47</v>
      </c>
      <c r="B20" s="29"/>
      <c r="C20" s="6">
        <v>109775</v>
      </c>
      <c r="D20" s="6">
        <v>0</v>
      </c>
      <c r="E20" s="7">
        <v>10177250</v>
      </c>
      <c r="F20" s="26">
        <v>10177250</v>
      </c>
      <c r="G20" s="26">
        <v>12888</v>
      </c>
      <c r="H20" s="26">
        <v>2386</v>
      </c>
      <c r="I20" s="26">
        <v>2115</v>
      </c>
      <c r="J20" s="26">
        <v>17389</v>
      </c>
      <c r="K20" s="26">
        <v>2380</v>
      </c>
      <c r="L20" s="26">
        <v>52865</v>
      </c>
      <c r="M20" s="26">
        <v>6950</v>
      </c>
      <c r="N20" s="26">
        <v>62195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79584</v>
      </c>
      <c r="X20" s="26">
        <v>5088624</v>
      </c>
      <c r="Y20" s="26">
        <v>-5009040</v>
      </c>
      <c r="Z20" s="27">
        <v>-98.44</v>
      </c>
      <c r="AA20" s="28">
        <v>10177250</v>
      </c>
    </row>
    <row r="21" spans="1:27" ht="13.5">
      <c r="A21" s="23" t="s">
        <v>48</v>
      </c>
      <c r="B21" s="29"/>
      <c r="C21" s="6">
        <v>430000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87061082</v>
      </c>
      <c r="D22" s="33">
        <f>SUM(D5:D21)</f>
        <v>0</v>
      </c>
      <c r="E22" s="34">
        <f t="shared" si="0"/>
        <v>118937976</v>
      </c>
      <c r="F22" s="35">
        <f t="shared" si="0"/>
        <v>118937976</v>
      </c>
      <c r="G22" s="35">
        <f t="shared" si="0"/>
        <v>38681518</v>
      </c>
      <c r="H22" s="35">
        <f t="shared" si="0"/>
        <v>853687</v>
      </c>
      <c r="I22" s="35">
        <f t="shared" si="0"/>
        <v>795228</v>
      </c>
      <c r="J22" s="35">
        <f t="shared" si="0"/>
        <v>40330433</v>
      </c>
      <c r="K22" s="35">
        <f t="shared" si="0"/>
        <v>784856</v>
      </c>
      <c r="L22" s="35">
        <f t="shared" si="0"/>
        <v>5585499</v>
      </c>
      <c r="M22" s="35">
        <f t="shared" si="0"/>
        <v>18957670</v>
      </c>
      <c r="N22" s="35">
        <f t="shared" si="0"/>
        <v>25328025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65658458</v>
      </c>
      <c r="X22" s="35">
        <f t="shared" si="0"/>
        <v>59469126</v>
      </c>
      <c r="Y22" s="35">
        <f t="shared" si="0"/>
        <v>6189332</v>
      </c>
      <c r="Z22" s="36">
        <f>+IF(X22&lt;&gt;0,+(Y22/X22)*100,0)</f>
        <v>10.407639083177378</v>
      </c>
      <c r="AA22" s="33">
        <f>SUM(AA5:AA21)</f>
        <v>118937976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48988069</v>
      </c>
      <c r="D25" s="6">
        <v>0</v>
      </c>
      <c r="E25" s="7">
        <v>35521030</v>
      </c>
      <c r="F25" s="8">
        <v>35521030</v>
      </c>
      <c r="G25" s="8">
        <v>2910202</v>
      </c>
      <c r="H25" s="8">
        <v>3100669</v>
      </c>
      <c r="I25" s="8">
        <v>3071008</v>
      </c>
      <c r="J25" s="8">
        <v>9081879</v>
      </c>
      <c r="K25" s="8">
        <v>3702447</v>
      </c>
      <c r="L25" s="8">
        <v>3412382</v>
      </c>
      <c r="M25" s="8">
        <v>3387653</v>
      </c>
      <c r="N25" s="8">
        <v>10502482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19584361</v>
      </c>
      <c r="X25" s="8">
        <v>21910848</v>
      </c>
      <c r="Y25" s="8">
        <v>-2326487</v>
      </c>
      <c r="Z25" s="2">
        <v>-10.62</v>
      </c>
      <c r="AA25" s="6">
        <v>35521030</v>
      </c>
    </row>
    <row r="26" spans="1:27" ht="13.5">
      <c r="A26" s="25" t="s">
        <v>52</v>
      </c>
      <c r="B26" s="24"/>
      <c r="C26" s="6">
        <v>9380930</v>
      </c>
      <c r="D26" s="6">
        <v>0</v>
      </c>
      <c r="E26" s="7">
        <v>7265419</v>
      </c>
      <c r="F26" s="8">
        <v>7265419</v>
      </c>
      <c r="G26" s="8">
        <v>599539</v>
      </c>
      <c r="H26" s="8">
        <v>599539</v>
      </c>
      <c r="I26" s="8">
        <v>291263</v>
      </c>
      <c r="J26" s="8">
        <v>1490341</v>
      </c>
      <c r="K26" s="8">
        <v>573563</v>
      </c>
      <c r="L26" s="8">
        <v>573243</v>
      </c>
      <c r="M26" s="8">
        <v>553691</v>
      </c>
      <c r="N26" s="8">
        <v>1700497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3190838</v>
      </c>
      <c r="X26" s="8">
        <v>3632706</v>
      </c>
      <c r="Y26" s="8">
        <v>-441868</v>
      </c>
      <c r="Z26" s="2">
        <v>-12.16</v>
      </c>
      <c r="AA26" s="6">
        <v>7265419</v>
      </c>
    </row>
    <row r="27" spans="1:27" ht="13.5">
      <c r="A27" s="25" t="s">
        <v>53</v>
      </c>
      <c r="B27" s="24"/>
      <c r="C27" s="6">
        <v>13275947</v>
      </c>
      <c r="D27" s="6">
        <v>0</v>
      </c>
      <c r="E27" s="7">
        <v>6633647</v>
      </c>
      <c r="F27" s="8">
        <v>6633647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3316818</v>
      </c>
      <c r="Y27" s="8">
        <v>-3316818</v>
      </c>
      <c r="Z27" s="2">
        <v>-100</v>
      </c>
      <c r="AA27" s="6">
        <v>6633647</v>
      </c>
    </row>
    <row r="28" spans="1:27" ht="13.5">
      <c r="A28" s="25" t="s">
        <v>54</v>
      </c>
      <c r="B28" s="24"/>
      <c r="C28" s="6">
        <v>16894327</v>
      </c>
      <c r="D28" s="6">
        <v>0</v>
      </c>
      <c r="E28" s="7">
        <v>8853475</v>
      </c>
      <c r="F28" s="8">
        <v>8853475</v>
      </c>
      <c r="G28" s="8">
        <v>737793</v>
      </c>
      <c r="H28" s="8">
        <v>737793</v>
      </c>
      <c r="I28" s="8">
        <v>737793</v>
      </c>
      <c r="J28" s="8">
        <v>2213379</v>
      </c>
      <c r="K28" s="8">
        <v>737793</v>
      </c>
      <c r="L28" s="8">
        <v>737793</v>
      </c>
      <c r="M28" s="8">
        <v>737793</v>
      </c>
      <c r="N28" s="8">
        <v>2213379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4426758</v>
      </c>
      <c r="X28" s="8">
        <v>4426734</v>
      </c>
      <c r="Y28" s="8">
        <v>24</v>
      </c>
      <c r="Z28" s="2">
        <v>0</v>
      </c>
      <c r="AA28" s="6">
        <v>8853475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751818</v>
      </c>
      <c r="D31" s="6">
        <v>0</v>
      </c>
      <c r="E31" s="7">
        <v>4755000</v>
      </c>
      <c r="F31" s="8">
        <v>4755000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2377500</v>
      </c>
      <c r="Y31" s="8">
        <v>-2377500</v>
      </c>
      <c r="Z31" s="2">
        <v>-100</v>
      </c>
      <c r="AA31" s="6">
        <v>4755000</v>
      </c>
    </row>
    <row r="32" spans="1:27" ht="13.5">
      <c r="A32" s="25" t="s">
        <v>58</v>
      </c>
      <c r="B32" s="24"/>
      <c r="C32" s="6">
        <v>268256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2973437</v>
      </c>
      <c r="D33" s="6">
        <v>0</v>
      </c>
      <c r="E33" s="7">
        <v>0</v>
      </c>
      <c r="F33" s="8">
        <v>0</v>
      </c>
      <c r="G33" s="8">
        <v>11880</v>
      </c>
      <c r="H33" s="8">
        <v>198000</v>
      </c>
      <c r="I33" s="8">
        <v>17850</v>
      </c>
      <c r="J33" s="8">
        <v>227730</v>
      </c>
      <c r="K33" s="8">
        <v>101586</v>
      </c>
      <c r="L33" s="8">
        <v>8080</v>
      </c>
      <c r="M33" s="8">
        <v>163720</v>
      </c>
      <c r="N33" s="8">
        <v>273386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501116</v>
      </c>
      <c r="X33" s="8"/>
      <c r="Y33" s="8">
        <v>501116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37391429</v>
      </c>
      <c r="D34" s="6">
        <v>0</v>
      </c>
      <c r="E34" s="7">
        <v>43131065</v>
      </c>
      <c r="F34" s="8">
        <v>43131065</v>
      </c>
      <c r="G34" s="8">
        <v>1684144</v>
      </c>
      <c r="H34" s="8">
        <v>1169009</v>
      </c>
      <c r="I34" s="8">
        <v>1348421</v>
      </c>
      <c r="J34" s="8">
        <v>4201574</v>
      </c>
      <c r="K34" s="8">
        <v>1002475</v>
      </c>
      <c r="L34" s="8">
        <v>918624</v>
      </c>
      <c r="M34" s="8">
        <v>1253975</v>
      </c>
      <c r="N34" s="8">
        <v>3175074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7376648</v>
      </c>
      <c r="X34" s="8">
        <v>21565530</v>
      </c>
      <c r="Y34" s="8">
        <v>-14188882</v>
      </c>
      <c r="Z34" s="2">
        <v>-65.79</v>
      </c>
      <c r="AA34" s="6">
        <v>43131065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129924213</v>
      </c>
      <c r="D36" s="33">
        <f>SUM(D25:D35)</f>
        <v>0</v>
      </c>
      <c r="E36" s="34">
        <f t="shared" si="1"/>
        <v>106159636</v>
      </c>
      <c r="F36" s="35">
        <f t="shared" si="1"/>
        <v>106159636</v>
      </c>
      <c r="G36" s="35">
        <f t="shared" si="1"/>
        <v>5943558</v>
      </c>
      <c r="H36" s="35">
        <f t="shared" si="1"/>
        <v>5805010</v>
      </c>
      <c r="I36" s="35">
        <f t="shared" si="1"/>
        <v>5466335</v>
      </c>
      <c r="J36" s="35">
        <f t="shared" si="1"/>
        <v>17214903</v>
      </c>
      <c r="K36" s="35">
        <f t="shared" si="1"/>
        <v>6117864</v>
      </c>
      <c r="L36" s="35">
        <f t="shared" si="1"/>
        <v>5650122</v>
      </c>
      <c r="M36" s="35">
        <f t="shared" si="1"/>
        <v>6096832</v>
      </c>
      <c r="N36" s="35">
        <f t="shared" si="1"/>
        <v>17864818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35079721</v>
      </c>
      <c r="X36" s="35">
        <f t="shared" si="1"/>
        <v>57230136</v>
      </c>
      <c r="Y36" s="35">
        <f t="shared" si="1"/>
        <v>-22150415</v>
      </c>
      <c r="Z36" s="36">
        <f>+IF(X36&lt;&gt;0,+(Y36/X36)*100,0)</f>
        <v>-38.704110365909315</v>
      </c>
      <c r="AA36" s="33">
        <f>SUM(AA25:AA35)</f>
        <v>106159636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-42863131</v>
      </c>
      <c r="D38" s="46">
        <f>+D22-D36</f>
        <v>0</v>
      </c>
      <c r="E38" s="47">
        <f t="shared" si="2"/>
        <v>12778340</v>
      </c>
      <c r="F38" s="48">
        <f t="shared" si="2"/>
        <v>12778340</v>
      </c>
      <c r="G38" s="48">
        <f t="shared" si="2"/>
        <v>32737960</v>
      </c>
      <c r="H38" s="48">
        <f t="shared" si="2"/>
        <v>-4951323</v>
      </c>
      <c r="I38" s="48">
        <f t="shared" si="2"/>
        <v>-4671107</v>
      </c>
      <c r="J38" s="48">
        <f t="shared" si="2"/>
        <v>23115530</v>
      </c>
      <c r="K38" s="48">
        <f t="shared" si="2"/>
        <v>-5333008</v>
      </c>
      <c r="L38" s="48">
        <f t="shared" si="2"/>
        <v>-64623</v>
      </c>
      <c r="M38" s="48">
        <f t="shared" si="2"/>
        <v>12860838</v>
      </c>
      <c r="N38" s="48">
        <f t="shared" si="2"/>
        <v>7463207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30578737</v>
      </c>
      <c r="X38" s="48">
        <f>IF(F22=F36,0,X22-X36)</f>
        <v>2238990</v>
      </c>
      <c r="Y38" s="48">
        <f t="shared" si="2"/>
        <v>28339747</v>
      </c>
      <c r="Z38" s="49">
        <f>+IF(X38&lt;&gt;0,+(Y38/X38)*100,0)</f>
        <v>1265.7379890039704</v>
      </c>
      <c r="AA38" s="46">
        <f>+AA22-AA36</f>
        <v>12778340</v>
      </c>
    </row>
    <row r="39" spans="1:27" ht="13.5">
      <c r="A39" s="23" t="s">
        <v>64</v>
      </c>
      <c r="B39" s="29"/>
      <c r="C39" s="6">
        <v>27764711</v>
      </c>
      <c r="D39" s="6">
        <v>0</v>
      </c>
      <c r="E39" s="7">
        <v>0</v>
      </c>
      <c r="F39" s="8">
        <v>0</v>
      </c>
      <c r="G39" s="8">
        <v>4992250</v>
      </c>
      <c r="H39" s="8">
        <v>0</v>
      </c>
      <c r="I39" s="8">
        <v>0</v>
      </c>
      <c r="J39" s="8">
        <v>4992250</v>
      </c>
      <c r="K39" s="8">
        <v>0</v>
      </c>
      <c r="L39" s="8">
        <v>300000</v>
      </c>
      <c r="M39" s="8">
        <v>0</v>
      </c>
      <c r="N39" s="8">
        <v>300000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5292250</v>
      </c>
      <c r="X39" s="8"/>
      <c r="Y39" s="8">
        <v>5292250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-15098420</v>
      </c>
      <c r="D42" s="55">
        <f>SUM(D38:D41)</f>
        <v>0</v>
      </c>
      <c r="E42" s="56">
        <f t="shared" si="3"/>
        <v>12778340</v>
      </c>
      <c r="F42" s="57">
        <f t="shared" si="3"/>
        <v>12778340</v>
      </c>
      <c r="G42" s="57">
        <f t="shared" si="3"/>
        <v>37730210</v>
      </c>
      <c r="H42" s="57">
        <f t="shared" si="3"/>
        <v>-4951323</v>
      </c>
      <c r="I42" s="57">
        <f t="shared" si="3"/>
        <v>-4671107</v>
      </c>
      <c r="J42" s="57">
        <f t="shared" si="3"/>
        <v>28107780</v>
      </c>
      <c r="K42" s="57">
        <f t="shared" si="3"/>
        <v>-5333008</v>
      </c>
      <c r="L42" s="57">
        <f t="shared" si="3"/>
        <v>235377</v>
      </c>
      <c r="M42" s="57">
        <f t="shared" si="3"/>
        <v>12860838</v>
      </c>
      <c r="N42" s="57">
        <f t="shared" si="3"/>
        <v>7763207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35870987</v>
      </c>
      <c r="X42" s="57">
        <f t="shared" si="3"/>
        <v>2238990</v>
      </c>
      <c r="Y42" s="57">
        <f t="shared" si="3"/>
        <v>33631997</v>
      </c>
      <c r="Z42" s="58">
        <f>+IF(X42&lt;&gt;0,+(Y42/X42)*100,0)</f>
        <v>1502.1057262426361</v>
      </c>
      <c r="AA42" s="55">
        <f>SUM(AA38:AA41)</f>
        <v>12778340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-15098420</v>
      </c>
      <c r="D44" s="63">
        <f>+D42-D43</f>
        <v>0</v>
      </c>
      <c r="E44" s="64">
        <f t="shared" si="4"/>
        <v>12778340</v>
      </c>
      <c r="F44" s="65">
        <f t="shared" si="4"/>
        <v>12778340</v>
      </c>
      <c r="G44" s="65">
        <f t="shared" si="4"/>
        <v>37730210</v>
      </c>
      <c r="H44" s="65">
        <f t="shared" si="4"/>
        <v>-4951323</v>
      </c>
      <c r="I44" s="65">
        <f t="shared" si="4"/>
        <v>-4671107</v>
      </c>
      <c r="J44" s="65">
        <f t="shared" si="4"/>
        <v>28107780</v>
      </c>
      <c r="K44" s="65">
        <f t="shared" si="4"/>
        <v>-5333008</v>
      </c>
      <c r="L44" s="65">
        <f t="shared" si="4"/>
        <v>235377</v>
      </c>
      <c r="M44" s="65">
        <f t="shared" si="4"/>
        <v>12860838</v>
      </c>
      <c r="N44" s="65">
        <f t="shared" si="4"/>
        <v>7763207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35870987</v>
      </c>
      <c r="X44" s="65">
        <f t="shared" si="4"/>
        <v>2238990</v>
      </c>
      <c r="Y44" s="65">
        <f t="shared" si="4"/>
        <v>33631997</v>
      </c>
      <c r="Z44" s="66">
        <f>+IF(X44&lt;&gt;0,+(Y44/X44)*100,0)</f>
        <v>1502.1057262426361</v>
      </c>
      <c r="AA44" s="63">
        <f>+AA42-AA43</f>
        <v>12778340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-15098420</v>
      </c>
      <c r="D46" s="55">
        <f>SUM(D44:D45)</f>
        <v>0</v>
      </c>
      <c r="E46" s="56">
        <f t="shared" si="5"/>
        <v>12778340</v>
      </c>
      <c r="F46" s="57">
        <f t="shared" si="5"/>
        <v>12778340</v>
      </c>
      <c r="G46" s="57">
        <f t="shared" si="5"/>
        <v>37730210</v>
      </c>
      <c r="H46" s="57">
        <f t="shared" si="5"/>
        <v>-4951323</v>
      </c>
      <c r="I46" s="57">
        <f t="shared" si="5"/>
        <v>-4671107</v>
      </c>
      <c r="J46" s="57">
        <f t="shared" si="5"/>
        <v>28107780</v>
      </c>
      <c r="K46" s="57">
        <f t="shared" si="5"/>
        <v>-5333008</v>
      </c>
      <c r="L46" s="57">
        <f t="shared" si="5"/>
        <v>235377</v>
      </c>
      <c r="M46" s="57">
        <f t="shared" si="5"/>
        <v>12860838</v>
      </c>
      <c r="N46" s="57">
        <f t="shared" si="5"/>
        <v>7763207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35870987</v>
      </c>
      <c r="X46" s="57">
        <f t="shared" si="5"/>
        <v>2238990</v>
      </c>
      <c r="Y46" s="57">
        <f t="shared" si="5"/>
        <v>33631997</v>
      </c>
      <c r="Z46" s="58">
        <f>+IF(X46&lt;&gt;0,+(Y46/X46)*100,0)</f>
        <v>1502.1057262426361</v>
      </c>
      <c r="AA46" s="55">
        <f>SUM(AA44:AA45)</f>
        <v>12778340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-15098420</v>
      </c>
      <c r="D48" s="71">
        <f>SUM(D46:D47)</f>
        <v>0</v>
      </c>
      <c r="E48" s="72">
        <f t="shared" si="6"/>
        <v>12778340</v>
      </c>
      <c r="F48" s="73">
        <f t="shared" si="6"/>
        <v>12778340</v>
      </c>
      <c r="G48" s="73">
        <f t="shared" si="6"/>
        <v>37730210</v>
      </c>
      <c r="H48" s="74">
        <f t="shared" si="6"/>
        <v>-4951323</v>
      </c>
      <c r="I48" s="74">
        <f t="shared" si="6"/>
        <v>-4671107</v>
      </c>
      <c r="J48" s="74">
        <f t="shared" si="6"/>
        <v>28107780</v>
      </c>
      <c r="K48" s="74">
        <f t="shared" si="6"/>
        <v>-5333008</v>
      </c>
      <c r="L48" s="74">
        <f t="shared" si="6"/>
        <v>235377</v>
      </c>
      <c r="M48" s="73">
        <f t="shared" si="6"/>
        <v>12860838</v>
      </c>
      <c r="N48" s="73">
        <f t="shared" si="6"/>
        <v>7763207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35870987</v>
      </c>
      <c r="X48" s="74">
        <f t="shared" si="6"/>
        <v>2238990</v>
      </c>
      <c r="Y48" s="74">
        <f t="shared" si="6"/>
        <v>33631997</v>
      </c>
      <c r="Z48" s="75">
        <f>+IF(X48&lt;&gt;0,+(Y48/X48)*100,0)</f>
        <v>1502.1057262426361</v>
      </c>
      <c r="AA48" s="76">
        <f>SUM(AA46:AA47)</f>
        <v>12778340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30580058</v>
      </c>
      <c r="F5" s="8">
        <v>30580058</v>
      </c>
      <c r="G5" s="8">
        <v>429434</v>
      </c>
      <c r="H5" s="8">
        <v>0</v>
      </c>
      <c r="I5" s="8">
        <v>3228520</v>
      </c>
      <c r="J5" s="8">
        <v>3657954</v>
      </c>
      <c r="K5" s="8">
        <v>682473</v>
      </c>
      <c r="L5" s="8">
        <v>2805094</v>
      </c>
      <c r="M5" s="8">
        <v>295352</v>
      </c>
      <c r="N5" s="8">
        <v>3782919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7440873</v>
      </c>
      <c r="X5" s="8">
        <v>15290028</v>
      </c>
      <c r="Y5" s="8">
        <v>-7849155</v>
      </c>
      <c r="Z5" s="2">
        <v>-51.34</v>
      </c>
      <c r="AA5" s="6">
        <v>30580058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38810700</v>
      </c>
      <c r="F7" s="8">
        <v>38810700</v>
      </c>
      <c r="G7" s="8">
        <v>2387698</v>
      </c>
      <c r="H7" s="8">
        <v>0</v>
      </c>
      <c r="I7" s="8">
        <v>1874426</v>
      </c>
      <c r="J7" s="8">
        <v>4262124</v>
      </c>
      <c r="K7" s="8">
        <v>1551714</v>
      </c>
      <c r="L7" s="8">
        <v>2676973</v>
      </c>
      <c r="M7" s="8">
        <v>1899574</v>
      </c>
      <c r="N7" s="8">
        <v>6128261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10390385</v>
      </c>
      <c r="X7" s="8">
        <v>18100000</v>
      </c>
      <c r="Y7" s="8">
        <v>-7709615</v>
      </c>
      <c r="Z7" s="2">
        <v>-42.59</v>
      </c>
      <c r="AA7" s="6">
        <v>38810700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7000000</v>
      </c>
      <c r="F10" s="26">
        <v>7000000</v>
      </c>
      <c r="G10" s="26">
        <v>226947</v>
      </c>
      <c r="H10" s="26">
        <v>0</v>
      </c>
      <c r="I10" s="26">
        <v>376939</v>
      </c>
      <c r="J10" s="26">
        <v>603886</v>
      </c>
      <c r="K10" s="26">
        <v>213871</v>
      </c>
      <c r="L10" s="26">
        <v>190760</v>
      </c>
      <c r="M10" s="26">
        <v>174489</v>
      </c>
      <c r="N10" s="26">
        <v>579120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1183006</v>
      </c>
      <c r="X10" s="26">
        <v>3130000</v>
      </c>
      <c r="Y10" s="26">
        <v>-1946994</v>
      </c>
      <c r="Z10" s="27">
        <v>-62.2</v>
      </c>
      <c r="AA10" s="28">
        <v>7000000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22366</v>
      </c>
      <c r="L11" s="8">
        <v>0</v>
      </c>
      <c r="M11" s="8">
        <v>0</v>
      </c>
      <c r="N11" s="8">
        <v>22366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22366</v>
      </c>
      <c r="X11" s="8"/>
      <c r="Y11" s="8">
        <v>22366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471924</v>
      </c>
      <c r="F12" s="8">
        <v>471924</v>
      </c>
      <c r="G12" s="8">
        <v>15916</v>
      </c>
      <c r="H12" s="8">
        <v>0</v>
      </c>
      <c r="I12" s="8">
        <v>22850</v>
      </c>
      <c r="J12" s="8">
        <v>38766</v>
      </c>
      <c r="K12" s="8">
        <v>0</v>
      </c>
      <c r="L12" s="8">
        <v>20848</v>
      </c>
      <c r="M12" s="8">
        <v>11999</v>
      </c>
      <c r="N12" s="8">
        <v>32847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71613</v>
      </c>
      <c r="X12" s="8">
        <v>215000</v>
      </c>
      <c r="Y12" s="8">
        <v>-143387</v>
      </c>
      <c r="Z12" s="2">
        <v>-66.69</v>
      </c>
      <c r="AA12" s="6">
        <v>471924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1500000</v>
      </c>
      <c r="F13" s="8">
        <v>1500000</v>
      </c>
      <c r="G13" s="8">
        <v>0</v>
      </c>
      <c r="H13" s="8">
        <v>0</v>
      </c>
      <c r="I13" s="8">
        <v>385400</v>
      </c>
      <c r="J13" s="8">
        <v>385400</v>
      </c>
      <c r="K13" s="8">
        <v>85800</v>
      </c>
      <c r="L13" s="8">
        <v>0</v>
      </c>
      <c r="M13" s="8">
        <v>0</v>
      </c>
      <c r="N13" s="8">
        <v>85800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471200</v>
      </c>
      <c r="X13" s="8">
        <v>1110000</v>
      </c>
      <c r="Y13" s="8">
        <v>-638800</v>
      </c>
      <c r="Z13" s="2">
        <v>-57.55</v>
      </c>
      <c r="AA13" s="6">
        <v>1500000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7225000</v>
      </c>
      <c r="F14" s="8">
        <v>7225000</v>
      </c>
      <c r="G14" s="8">
        <v>0</v>
      </c>
      <c r="H14" s="8">
        <v>0</v>
      </c>
      <c r="I14" s="8">
        <v>376586</v>
      </c>
      <c r="J14" s="8">
        <v>376586</v>
      </c>
      <c r="K14" s="8">
        <v>372470</v>
      </c>
      <c r="L14" s="8">
        <v>3588</v>
      </c>
      <c r="M14" s="8">
        <v>467981</v>
      </c>
      <c r="N14" s="8">
        <v>844039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1220625</v>
      </c>
      <c r="X14" s="8">
        <v>3500000</v>
      </c>
      <c r="Y14" s="8">
        <v>-2279375</v>
      </c>
      <c r="Z14" s="2">
        <v>-65.13</v>
      </c>
      <c r="AA14" s="6">
        <v>7225000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300000</v>
      </c>
      <c r="F16" s="8">
        <v>300000</v>
      </c>
      <c r="G16" s="8">
        <v>1900</v>
      </c>
      <c r="H16" s="8">
        <v>0</v>
      </c>
      <c r="I16" s="8">
        <v>950</v>
      </c>
      <c r="J16" s="8">
        <v>2850</v>
      </c>
      <c r="K16" s="8">
        <v>850</v>
      </c>
      <c r="L16" s="8">
        <v>500</v>
      </c>
      <c r="M16" s="8">
        <v>0</v>
      </c>
      <c r="N16" s="8">
        <v>1350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4200</v>
      </c>
      <c r="X16" s="8">
        <v>155000</v>
      </c>
      <c r="Y16" s="8">
        <v>-150800</v>
      </c>
      <c r="Z16" s="2">
        <v>-97.29</v>
      </c>
      <c r="AA16" s="6">
        <v>300000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2500000</v>
      </c>
      <c r="F17" s="8">
        <v>2500000</v>
      </c>
      <c r="G17" s="8">
        <v>251273</v>
      </c>
      <c r="H17" s="8">
        <v>0</v>
      </c>
      <c r="I17" s="8">
        <v>239835</v>
      </c>
      <c r="J17" s="8">
        <v>491108</v>
      </c>
      <c r="K17" s="8">
        <v>248383</v>
      </c>
      <c r="L17" s="8">
        <v>237253</v>
      </c>
      <c r="M17" s="8">
        <v>186945</v>
      </c>
      <c r="N17" s="8">
        <v>672581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1163689</v>
      </c>
      <c r="X17" s="8">
        <v>1205000</v>
      </c>
      <c r="Y17" s="8">
        <v>-41311</v>
      </c>
      <c r="Z17" s="2">
        <v>-3.43</v>
      </c>
      <c r="AA17" s="6">
        <v>2500000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1050000</v>
      </c>
      <c r="F18" s="8">
        <v>1050000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525000</v>
      </c>
      <c r="Y18" s="8">
        <v>-525000</v>
      </c>
      <c r="Z18" s="2">
        <v>-100</v>
      </c>
      <c r="AA18" s="6">
        <v>1050000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114368500</v>
      </c>
      <c r="F19" s="8">
        <v>114368500</v>
      </c>
      <c r="G19" s="8">
        <v>43950000</v>
      </c>
      <c r="H19" s="8">
        <v>0</v>
      </c>
      <c r="I19" s="8">
        <v>1500000</v>
      </c>
      <c r="J19" s="8">
        <v>45450000</v>
      </c>
      <c r="K19" s="8">
        <v>0</v>
      </c>
      <c r="L19" s="8">
        <v>28497716</v>
      </c>
      <c r="M19" s="8">
        <v>1286119</v>
      </c>
      <c r="N19" s="8">
        <v>29783835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75233835</v>
      </c>
      <c r="X19" s="8">
        <v>88734000</v>
      </c>
      <c r="Y19" s="8">
        <v>-13500165</v>
      </c>
      <c r="Z19" s="2">
        <v>-15.21</v>
      </c>
      <c r="AA19" s="6">
        <v>114368500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12830000</v>
      </c>
      <c r="F20" s="26">
        <v>12830000</v>
      </c>
      <c r="G20" s="26">
        <v>1873891</v>
      </c>
      <c r="H20" s="26">
        <v>0</v>
      </c>
      <c r="I20" s="26">
        <v>4310535</v>
      </c>
      <c r="J20" s="26">
        <v>6184426</v>
      </c>
      <c r="K20" s="26">
        <v>3095705</v>
      </c>
      <c r="L20" s="26">
        <v>644503</v>
      </c>
      <c r="M20" s="26">
        <v>0</v>
      </c>
      <c r="N20" s="26">
        <v>3740208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9924634</v>
      </c>
      <c r="X20" s="26">
        <v>6415002</v>
      </c>
      <c r="Y20" s="26">
        <v>3509632</v>
      </c>
      <c r="Z20" s="27">
        <v>54.71</v>
      </c>
      <c r="AA20" s="28">
        <v>12830000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216636182</v>
      </c>
      <c r="F22" s="35">
        <f t="shared" si="0"/>
        <v>216636182</v>
      </c>
      <c r="G22" s="35">
        <f t="shared" si="0"/>
        <v>49137059</v>
      </c>
      <c r="H22" s="35">
        <f t="shared" si="0"/>
        <v>0</v>
      </c>
      <c r="I22" s="35">
        <f t="shared" si="0"/>
        <v>12316041</v>
      </c>
      <c r="J22" s="35">
        <f t="shared" si="0"/>
        <v>61453100</v>
      </c>
      <c r="K22" s="35">
        <f t="shared" si="0"/>
        <v>6273632</v>
      </c>
      <c r="L22" s="35">
        <f t="shared" si="0"/>
        <v>35077235</v>
      </c>
      <c r="M22" s="35">
        <f t="shared" si="0"/>
        <v>4322459</v>
      </c>
      <c r="N22" s="35">
        <f t="shared" si="0"/>
        <v>45673326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107126426</v>
      </c>
      <c r="X22" s="35">
        <f t="shared" si="0"/>
        <v>138379030</v>
      </c>
      <c r="Y22" s="35">
        <f t="shared" si="0"/>
        <v>-31252604</v>
      </c>
      <c r="Z22" s="36">
        <f>+IF(X22&lt;&gt;0,+(Y22/X22)*100,0)</f>
        <v>-22.584783257983528</v>
      </c>
      <c r="AA22" s="33">
        <f>SUM(AA5:AA21)</f>
        <v>216636182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68127719</v>
      </c>
      <c r="F25" s="8">
        <v>68127719</v>
      </c>
      <c r="G25" s="8">
        <v>8649784</v>
      </c>
      <c r="H25" s="8">
        <v>0</v>
      </c>
      <c r="I25" s="8">
        <v>7646418</v>
      </c>
      <c r="J25" s="8">
        <v>16296202</v>
      </c>
      <c r="K25" s="8">
        <v>7576238</v>
      </c>
      <c r="L25" s="8">
        <v>7800831</v>
      </c>
      <c r="M25" s="8">
        <v>8117925</v>
      </c>
      <c r="N25" s="8">
        <v>23494994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39791196</v>
      </c>
      <c r="X25" s="8"/>
      <c r="Y25" s="8">
        <v>39791196</v>
      </c>
      <c r="Z25" s="2">
        <v>0</v>
      </c>
      <c r="AA25" s="6">
        <v>68127719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14690360</v>
      </c>
      <c r="F26" s="8">
        <v>14690360</v>
      </c>
      <c r="G26" s="8">
        <v>0</v>
      </c>
      <c r="H26" s="8">
        <v>0</v>
      </c>
      <c r="I26" s="8">
        <v>973913</v>
      </c>
      <c r="J26" s="8">
        <v>973913</v>
      </c>
      <c r="K26" s="8">
        <v>970670</v>
      </c>
      <c r="L26" s="8">
        <v>975768</v>
      </c>
      <c r="M26" s="8">
        <v>1024556</v>
      </c>
      <c r="N26" s="8">
        <v>2970994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3944907</v>
      </c>
      <c r="X26" s="8">
        <v>7262652</v>
      </c>
      <c r="Y26" s="8">
        <v>-3317745</v>
      </c>
      <c r="Z26" s="2">
        <v>-45.68</v>
      </c>
      <c r="AA26" s="6">
        <v>14690360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12672000</v>
      </c>
      <c r="F27" s="8">
        <v>12672000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6336000</v>
      </c>
      <c r="Y27" s="8">
        <v>-6336000</v>
      </c>
      <c r="Z27" s="2">
        <v>-100</v>
      </c>
      <c r="AA27" s="6">
        <v>12672000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22412781</v>
      </c>
      <c r="F28" s="8">
        <v>22412781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11865534</v>
      </c>
      <c r="Y28" s="8">
        <v>-11865534</v>
      </c>
      <c r="Z28" s="2">
        <v>-100</v>
      </c>
      <c r="AA28" s="6">
        <v>22412781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22100230</v>
      </c>
      <c r="F30" s="8">
        <v>22100230</v>
      </c>
      <c r="G30" s="8">
        <v>3967807</v>
      </c>
      <c r="H30" s="8">
        <v>0</v>
      </c>
      <c r="I30" s="8">
        <v>3146660</v>
      </c>
      <c r="J30" s="8">
        <v>7114467</v>
      </c>
      <c r="K30" s="8">
        <v>0</v>
      </c>
      <c r="L30" s="8">
        <v>0</v>
      </c>
      <c r="M30" s="8">
        <v>2140067</v>
      </c>
      <c r="N30" s="8">
        <v>2140067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9254534</v>
      </c>
      <c r="X30" s="8"/>
      <c r="Y30" s="8">
        <v>9254534</v>
      </c>
      <c r="Z30" s="2">
        <v>0</v>
      </c>
      <c r="AA30" s="6">
        <v>22100230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6960000</v>
      </c>
      <c r="F31" s="8">
        <v>6960000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6960000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243936</v>
      </c>
      <c r="F32" s="8">
        <v>243936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46155</v>
      </c>
      <c r="N32" s="8">
        <v>46155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46155</v>
      </c>
      <c r="X32" s="8">
        <v>121968</v>
      </c>
      <c r="Y32" s="8">
        <v>-75813</v>
      </c>
      <c r="Z32" s="2">
        <v>-62.16</v>
      </c>
      <c r="AA32" s="6">
        <v>243936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1000000</v>
      </c>
      <c r="F33" s="8">
        <v>1000000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500000</v>
      </c>
      <c r="Y33" s="8">
        <v>-500000</v>
      </c>
      <c r="Z33" s="2">
        <v>-100</v>
      </c>
      <c r="AA33" s="6">
        <v>1000000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60340556</v>
      </c>
      <c r="F34" s="8">
        <v>60340556</v>
      </c>
      <c r="G34" s="8">
        <v>2408805</v>
      </c>
      <c r="H34" s="8">
        <v>0</v>
      </c>
      <c r="I34" s="8">
        <v>4217729</v>
      </c>
      <c r="J34" s="8">
        <v>6626534</v>
      </c>
      <c r="K34" s="8">
        <v>1574726</v>
      </c>
      <c r="L34" s="8">
        <v>1613809</v>
      </c>
      <c r="M34" s="8">
        <v>4477918</v>
      </c>
      <c r="N34" s="8">
        <v>7666453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14292987</v>
      </c>
      <c r="X34" s="8">
        <v>29642502</v>
      </c>
      <c r="Y34" s="8">
        <v>-15349515</v>
      </c>
      <c r="Z34" s="2">
        <v>-51.78</v>
      </c>
      <c r="AA34" s="6">
        <v>60340556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208547582</v>
      </c>
      <c r="F36" s="35">
        <f t="shared" si="1"/>
        <v>208547582</v>
      </c>
      <c r="G36" s="35">
        <f t="shared" si="1"/>
        <v>15026396</v>
      </c>
      <c r="H36" s="35">
        <f t="shared" si="1"/>
        <v>0</v>
      </c>
      <c r="I36" s="35">
        <f t="shared" si="1"/>
        <v>15984720</v>
      </c>
      <c r="J36" s="35">
        <f t="shared" si="1"/>
        <v>31011116</v>
      </c>
      <c r="K36" s="35">
        <f t="shared" si="1"/>
        <v>10121634</v>
      </c>
      <c r="L36" s="35">
        <f t="shared" si="1"/>
        <v>10390408</v>
      </c>
      <c r="M36" s="35">
        <f t="shared" si="1"/>
        <v>15806621</v>
      </c>
      <c r="N36" s="35">
        <f t="shared" si="1"/>
        <v>36318663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67329779</v>
      </c>
      <c r="X36" s="35">
        <f t="shared" si="1"/>
        <v>55728656</v>
      </c>
      <c r="Y36" s="35">
        <f t="shared" si="1"/>
        <v>11601123</v>
      </c>
      <c r="Z36" s="36">
        <f>+IF(X36&lt;&gt;0,+(Y36/X36)*100,0)</f>
        <v>20.817159129048438</v>
      </c>
      <c r="AA36" s="33">
        <f>SUM(AA25:AA35)</f>
        <v>208547582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8088600</v>
      </c>
      <c r="F38" s="48">
        <f t="shared" si="2"/>
        <v>8088600</v>
      </c>
      <c r="G38" s="48">
        <f t="shared" si="2"/>
        <v>34110663</v>
      </c>
      <c r="H38" s="48">
        <f t="shared" si="2"/>
        <v>0</v>
      </c>
      <c r="I38" s="48">
        <f t="shared" si="2"/>
        <v>-3668679</v>
      </c>
      <c r="J38" s="48">
        <f t="shared" si="2"/>
        <v>30441984</v>
      </c>
      <c r="K38" s="48">
        <f t="shared" si="2"/>
        <v>-3848002</v>
      </c>
      <c r="L38" s="48">
        <f t="shared" si="2"/>
        <v>24686827</v>
      </c>
      <c r="M38" s="48">
        <f t="shared" si="2"/>
        <v>-11484162</v>
      </c>
      <c r="N38" s="48">
        <f t="shared" si="2"/>
        <v>9354663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39796647</v>
      </c>
      <c r="X38" s="48">
        <f>IF(F22=F36,0,X22-X36)</f>
        <v>82650374</v>
      </c>
      <c r="Y38" s="48">
        <f t="shared" si="2"/>
        <v>-42853727</v>
      </c>
      <c r="Z38" s="49">
        <f>+IF(X38&lt;&gt;0,+(Y38/X38)*100,0)</f>
        <v>-51.849404819390166</v>
      </c>
      <c r="AA38" s="46">
        <f>+AA22-AA36</f>
        <v>8088600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32228000</v>
      </c>
      <c r="F39" s="8">
        <v>32228000</v>
      </c>
      <c r="G39" s="8">
        <v>8735000</v>
      </c>
      <c r="H39" s="8">
        <v>0</v>
      </c>
      <c r="I39" s="8">
        <v>0</v>
      </c>
      <c r="J39" s="8">
        <v>8735000</v>
      </c>
      <c r="K39" s="8">
        <v>0</v>
      </c>
      <c r="L39" s="8">
        <v>0</v>
      </c>
      <c r="M39" s="8">
        <v>10736000</v>
      </c>
      <c r="N39" s="8">
        <v>10736000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19471000</v>
      </c>
      <c r="X39" s="8"/>
      <c r="Y39" s="8">
        <v>19471000</v>
      </c>
      <c r="Z39" s="2">
        <v>0</v>
      </c>
      <c r="AA39" s="6">
        <v>32228000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40316600</v>
      </c>
      <c r="F42" s="57">
        <f t="shared" si="3"/>
        <v>40316600</v>
      </c>
      <c r="G42" s="57">
        <f t="shared" si="3"/>
        <v>42845663</v>
      </c>
      <c r="H42" s="57">
        <f t="shared" si="3"/>
        <v>0</v>
      </c>
      <c r="I42" s="57">
        <f t="shared" si="3"/>
        <v>-3668679</v>
      </c>
      <c r="J42" s="57">
        <f t="shared" si="3"/>
        <v>39176984</v>
      </c>
      <c r="K42" s="57">
        <f t="shared" si="3"/>
        <v>-3848002</v>
      </c>
      <c r="L42" s="57">
        <f t="shared" si="3"/>
        <v>24686827</v>
      </c>
      <c r="M42" s="57">
        <f t="shared" si="3"/>
        <v>-748162</v>
      </c>
      <c r="N42" s="57">
        <f t="shared" si="3"/>
        <v>20090663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59267647</v>
      </c>
      <c r="X42" s="57">
        <f t="shared" si="3"/>
        <v>82650374</v>
      </c>
      <c r="Y42" s="57">
        <f t="shared" si="3"/>
        <v>-23382727</v>
      </c>
      <c r="Z42" s="58">
        <f>+IF(X42&lt;&gt;0,+(Y42/X42)*100,0)</f>
        <v>-28.29113271768135</v>
      </c>
      <c r="AA42" s="55">
        <f>SUM(AA38:AA41)</f>
        <v>40316600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40316600</v>
      </c>
      <c r="F44" s="65">
        <f t="shared" si="4"/>
        <v>40316600</v>
      </c>
      <c r="G44" s="65">
        <f t="shared" si="4"/>
        <v>42845663</v>
      </c>
      <c r="H44" s="65">
        <f t="shared" si="4"/>
        <v>0</v>
      </c>
      <c r="I44" s="65">
        <f t="shared" si="4"/>
        <v>-3668679</v>
      </c>
      <c r="J44" s="65">
        <f t="shared" si="4"/>
        <v>39176984</v>
      </c>
      <c r="K44" s="65">
        <f t="shared" si="4"/>
        <v>-3848002</v>
      </c>
      <c r="L44" s="65">
        <f t="shared" si="4"/>
        <v>24686827</v>
      </c>
      <c r="M44" s="65">
        <f t="shared" si="4"/>
        <v>-748162</v>
      </c>
      <c r="N44" s="65">
        <f t="shared" si="4"/>
        <v>20090663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59267647</v>
      </c>
      <c r="X44" s="65">
        <f t="shared" si="4"/>
        <v>82650374</v>
      </c>
      <c r="Y44" s="65">
        <f t="shared" si="4"/>
        <v>-23382727</v>
      </c>
      <c r="Z44" s="66">
        <f>+IF(X44&lt;&gt;0,+(Y44/X44)*100,0)</f>
        <v>-28.29113271768135</v>
      </c>
      <c r="AA44" s="63">
        <f>+AA42-AA43</f>
        <v>40316600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40316600</v>
      </c>
      <c r="F46" s="57">
        <f t="shared" si="5"/>
        <v>40316600</v>
      </c>
      <c r="G46" s="57">
        <f t="shared" si="5"/>
        <v>42845663</v>
      </c>
      <c r="H46" s="57">
        <f t="shared" si="5"/>
        <v>0</v>
      </c>
      <c r="I46" s="57">
        <f t="shared" si="5"/>
        <v>-3668679</v>
      </c>
      <c r="J46" s="57">
        <f t="shared" si="5"/>
        <v>39176984</v>
      </c>
      <c r="K46" s="57">
        <f t="shared" si="5"/>
        <v>-3848002</v>
      </c>
      <c r="L46" s="57">
        <f t="shared" si="5"/>
        <v>24686827</v>
      </c>
      <c r="M46" s="57">
        <f t="shared" si="5"/>
        <v>-748162</v>
      </c>
      <c r="N46" s="57">
        <f t="shared" si="5"/>
        <v>20090663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59267647</v>
      </c>
      <c r="X46" s="57">
        <f t="shared" si="5"/>
        <v>82650374</v>
      </c>
      <c r="Y46" s="57">
        <f t="shared" si="5"/>
        <v>-23382727</v>
      </c>
      <c r="Z46" s="58">
        <f>+IF(X46&lt;&gt;0,+(Y46/X46)*100,0)</f>
        <v>-28.29113271768135</v>
      </c>
      <c r="AA46" s="55">
        <f>SUM(AA44:AA45)</f>
        <v>40316600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40316600</v>
      </c>
      <c r="F48" s="73">
        <f t="shared" si="6"/>
        <v>40316600</v>
      </c>
      <c r="G48" s="73">
        <f t="shared" si="6"/>
        <v>42845663</v>
      </c>
      <c r="H48" s="74">
        <f t="shared" si="6"/>
        <v>0</v>
      </c>
      <c r="I48" s="74">
        <f t="shared" si="6"/>
        <v>-3668679</v>
      </c>
      <c r="J48" s="74">
        <f t="shared" si="6"/>
        <v>39176984</v>
      </c>
      <c r="K48" s="74">
        <f t="shared" si="6"/>
        <v>-3848002</v>
      </c>
      <c r="L48" s="74">
        <f t="shared" si="6"/>
        <v>24686827</v>
      </c>
      <c r="M48" s="73">
        <f t="shared" si="6"/>
        <v>-748162</v>
      </c>
      <c r="N48" s="73">
        <f t="shared" si="6"/>
        <v>20090663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59267647</v>
      </c>
      <c r="X48" s="74">
        <f t="shared" si="6"/>
        <v>82650374</v>
      </c>
      <c r="Y48" s="74">
        <f t="shared" si="6"/>
        <v>-23382727</v>
      </c>
      <c r="Z48" s="75">
        <f>+IF(X48&lt;&gt;0,+(Y48/X48)*100,0)</f>
        <v>-28.29113271768135</v>
      </c>
      <c r="AA48" s="76">
        <f>SUM(AA46:AA47)</f>
        <v>40316600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796667651</v>
      </c>
      <c r="F5" s="8">
        <v>796667651</v>
      </c>
      <c r="G5" s="8">
        <v>47589632</v>
      </c>
      <c r="H5" s="8">
        <v>77109166</v>
      </c>
      <c r="I5" s="8">
        <v>72284674</v>
      </c>
      <c r="J5" s="8">
        <v>196983472</v>
      </c>
      <c r="K5" s="8">
        <v>70850568</v>
      </c>
      <c r="L5" s="8">
        <v>69150777</v>
      </c>
      <c r="M5" s="8">
        <v>69413405</v>
      </c>
      <c r="N5" s="8">
        <v>209414750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406398222</v>
      </c>
      <c r="X5" s="8">
        <v>675436160</v>
      </c>
      <c r="Y5" s="8">
        <v>-269037938</v>
      </c>
      <c r="Z5" s="2">
        <v>-39.83</v>
      </c>
      <c r="AA5" s="6">
        <v>796667651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512260</v>
      </c>
      <c r="F6" s="8">
        <v>512260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446558</v>
      </c>
      <c r="Y6" s="8">
        <v>-446558</v>
      </c>
      <c r="Z6" s="2">
        <v>-100</v>
      </c>
      <c r="AA6" s="6">
        <v>512260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1511514216</v>
      </c>
      <c r="F7" s="8">
        <v>1511514216</v>
      </c>
      <c r="G7" s="8">
        <v>136344000</v>
      </c>
      <c r="H7" s="8">
        <v>117701847</v>
      </c>
      <c r="I7" s="8">
        <v>136605632</v>
      </c>
      <c r="J7" s="8">
        <v>390651479</v>
      </c>
      <c r="K7" s="8">
        <v>134736397</v>
      </c>
      <c r="L7" s="8">
        <v>114858498</v>
      </c>
      <c r="M7" s="8">
        <v>107071525</v>
      </c>
      <c r="N7" s="8">
        <v>356666420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747317899</v>
      </c>
      <c r="X7" s="8">
        <v>709395827</v>
      </c>
      <c r="Y7" s="8">
        <v>37922072</v>
      </c>
      <c r="Z7" s="2">
        <v>5.35</v>
      </c>
      <c r="AA7" s="6">
        <v>1511514216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370613268</v>
      </c>
      <c r="F8" s="8">
        <v>370613268</v>
      </c>
      <c r="G8" s="8">
        <v>39967189</v>
      </c>
      <c r="H8" s="8">
        <v>30241093</v>
      </c>
      <c r="I8" s="8">
        <v>33451416</v>
      </c>
      <c r="J8" s="8">
        <v>103659698</v>
      </c>
      <c r="K8" s="8">
        <v>33413117</v>
      </c>
      <c r="L8" s="8">
        <v>43061878</v>
      </c>
      <c r="M8" s="8">
        <v>44658491</v>
      </c>
      <c r="N8" s="8">
        <v>121133486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224793184</v>
      </c>
      <c r="X8" s="8">
        <v>166082238</v>
      </c>
      <c r="Y8" s="8">
        <v>58710946</v>
      </c>
      <c r="Z8" s="2">
        <v>35.35</v>
      </c>
      <c r="AA8" s="6">
        <v>370613268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271994620</v>
      </c>
      <c r="F9" s="8">
        <v>271994620</v>
      </c>
      <c r="G9" s="8">
        <v>21427632</v>
      </c>
      <c r="H9" s="8">
        <v>20252349</v>
      </c>
      <c r="I9" s="8">
        <v>34706540</v>
      </c>
      <c r="J9" s="8">
        <v>76386521</v>
      </c>
      <c r="K9" s="8">
        <v>26270817</v>
      </c>
      <c r="L9" s="8">
        <v>25085137</v>
      </c>
      <c r="M9" s="8">
        <v>27421468</v>
      </c>
      <c r="N9" s="8">
        <v>78777422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155163943</v>
      </c>
      <c r="X9" s="8">
        <v>117759420</v>
      </c>
      <c r="Y9" s="8">
        <v>37404523</v>
      </c>
      <c r="Z9" s="2">
        <v>31.76</v>
      </c>
      <c r="AA9" s="6">
        <v>271994620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251704249</v>
      </c>
      <c r="F10" s="26">
        <v>251704249</v>
      </c>
      <c r="G10" s="26">
        <v>22100710</v>
      </c>
      <c r="H10" s="26">
        <v>21670606</v>
      </c>
      <c r="I10" s="26">
        <v>21845606</v>
      </c>
      <c r="J10" s="26">
        <v>65616922</v>
      </c>
      <c r="K10" s="26">
        <v>21963076</v>
      </c>
      <c r="L10" s="26">
        <v>21910072</v>
      </c>
      <c r="M10" s="26">
        <v>21966110</v>
      </c>
      <c r="N10" s="26">
        <v>65839258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131456180</v>
      </c>
      <c r="X10" s="26">
        <v>113527342</v>
      </c>
      <c r="Y10" s="26">
        <v>17928838</v>
      </c>
      <c r="Z10" s="27">
        <v>15.79</v>
      </c>
      <c r="AA10" s="28">
        <v>251704249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14261283</v>
      </c>
      <c r="F11" s="8">
        <v>14261283</v>
      </c>
      <c r="G11" s="8">
        <v>5229377</v>
      </c>
      <c r="H11" s="8">
        <v>3012302</v>
      </c>
      <c r="I11" s="8">
        <v>1785028</v>
      </c>
      <c r="J11" s="8">
        <v>10026707</v>
      </c>
      <c r="K11" s="8">
        <v>1780073</v>
      </c>
      <c r="L11" s="8">
        <v>1463813</v>
      </c>
      <c r="M11" s="8">
        <v>1624829</v>
      </c>
      <c r="N11" s="8">
        <v>4868715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14895422</v>
      </c>
      <c r="X11" s="8">
        <v>15796686</v>
      </c>
      <c r="Y11" s="8">
        <v>-901264</v>
      </c>
      <c r="Z11" s="2">
        <v>-5.71</v>
      </c>
      <c r="AA11" s="6">
        <v>14261283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17013023</v>
      </c>
      <c r="F12" s="8">
        <v>17013023</v>
      </c>
      <c r="G12" s="8">
        <v>756946</v>
      </c>
      <c r="H12" s="8">
        <v>1543941</v>
      </c>
      <c r="I12" s="8">
        <v>857855</v>
      </c>
      <c r="J12" s="8">
        <v>3158742</v>
      </c>
      <c r="K12" s="8">
        <v>1039779</v>
      </c>
      <c r="L12" s="8">
        <v>887691</v>
      </c>
      <c r="M12" s="8">
        <v>888968</v>
      </c>
      <c r="N12" s="8">
        <v>2816438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5975180</v>
      </c>
      <c r="X12" s="8">
        <v>5008635</v>
      </c>
      <c r="Y12" s="8">
        <v>966545</v>
      </c>
      <c r="Z12" s="2">
        <v>19.3</v>
      </c>
      <c r="AA12" s="6">
        <v>17013023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77490885</v>
      </c>
      <c r="F13" s="8">
        <v>77490885</v>
      </c>
      <c r="G13" s="8">
        <v>793442</v>
      </c>
      <c r="H13" s="8">
        <v>17827257</v>
      </c>
      <c r="I13" s="8">
        <v>10517351</v>
      </c>
      <c r="J13" s="8">
        <v>29138050</v>
      </c>
      <c r="K13" s="8">
        <v>9429557</v>
      </c>
      <c r="L13" s="8">
        <v>9180097</v>
      </c>
      <c r="M13" s="8">
        <v>8592123</v>
      </c>
      <c r="N13" s="8">
        <v>27201777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56339827</v>
      </c>
      <c r="X13" s="8">
        <v>34643728</v>
      </c>
      <c r="Y13" s="8">
        <v>21696099</v>
      </c>
      <c r="Z13" s="2">
        <v>62.63</v>
      </c>
      <c r="AA13" s="6">
        <v>77490885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29383152</v>
      </c>
      <c r="F14" s="8">
        <v>29383152</v>
      </c>
      <c r="G14" s="8">
        <v>2484726</v>
      </c>
      <c r="H14" s="8">
        <v>2561990</v>
      </c>
      <c r="I14" s="8">
        <v>2778292</v>
      </c>
      <c r="J14" s="8">
        <v>7825008</v>
      </c>
      <c r="K14" s="8">
        <v>2844346</v>
      </c>
      <c r="L14" s="8">
        <v>2897925</v>
      </c>
      <c r="M14" s="8">
        <v>3005360</v>
      </c>
      <c r="N14" s="8">
        <v>8747631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16572639</v>
      </c>
      <c r="X14" s="8">
        <v>12040925</v>
      </c>
      <c r="Y14" s="8">
        <v>4531714</v>
      </c>
      <c r="Z14" s="2">
        <v>37.64</v>
      </c>
      <c r="AA14" s="6">
        <v>29383152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9400009</v>
      </c>
      <c r="F16" s="8">
        <v>9400009</v>
      </c>
      <c r="G16" s="8">
        <v>147873</v>
      </c>
      <c r="H16" s="8">
        <v>626146</v>
      </c>
      <c r="I16" s="8">
        <v>461000</v>
      </c>
      <c r="J16" s="8">
        <v>1235019</v>
      </c>
      <c r="K16" s="8">
        <v>224734</v>
      </c>
      <c r="L16" s="8">
        <v>313732</v>
      </c>
      <c r="M16" s="8">
        <v>259855</v>
      </c>
      <c r="N16" s="8">
        <v>798321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2033340</v>
      </c>
      <c r="X16" s="8">
        <v>2836928</v>
      </c>
      <c r="Y16" s="8">
        <v>-803588</v>
      </c>
      <c r="Z16" s="2">
        <v>-28.33</v>
      </c>
      <c r="AA16" s="6">
        <v>9400009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20522708</v>
      </c>
      <c r="F17" s="8">
        <v>20522708</v>
      </c>
      <c r="G17" s="8">
        <v>860876</v>
      </c>
      <c r="H17" s="8">
        <v>1445853</v>
      </c>
      <c r="I17" s="8">
        <v>1408541</v>
      </c>
      <c r="J17" s="8">
        <v>3715270</v>
      </c>
      <c r="K17" s="8">
        <v>1218821</v>
      </c>
      <c r="L17" s="8">
        <v>999967</v>
      </c>
      <c r="M17" s="8">
        <v>936014</v>
      </c>
      <c r="N17" s="8">
        <v>3154802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6870072</v>
      </c>
      <c r="X17" s="8">
        <v>7029276</v>
      </c>
      <c r="Y17" s="8">
        <v>-159204</v>
      </c>
      <c r="Z17" s="2">
        <v>-2.26</v>
      </c>
      <c r="AA17" s="6">
        <v>20522708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825736122</v>
      </c>
      <c r="F19" s="8">
        <v>825736122</v>
      </c>
      <c r="G19" s="8">
        <v>259901336</v>
      </c>
      <c r="H19" s="8">
        <v>25559883</v>
      </c>
      <c r="I19" s="8">
        <v>-27482</v>
      </c>
      <c r="J19" s="8">
        <v>285433737</v>
      </c>
      <c r="K19" s="8">
        <v>16399041</v>
      </c>
      <c r="L19" s="8">
        <v>17156553</v>
      </c>
      <c r="M19" s="8">
        <v>235525268</v>
      </c>
      <c r="N19" s="8">
        <v>269080862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554514599</v>
      </c>
      <c r="X19" s="8">
        <v>505667367</v>
      </c>
      <c r="Y19" s="8">
        <v>48847232</v>
      </c>
      <c r="Z19" s="2">
        <v>9.66</v>
      </c>
      <c r="AA19" s="6">
        <v>825736122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561732183</v>
      </c>
      <c r="F20" s="26">
        <v>561732183</v>
      </c>
      <c r="G20" s="26">
        <v>18023716</v>
      </c>
      <c r="H20" s="26">
        <v>135184039</v>
      </c>
      <c r="I20" s="26">
        <v>13644590</v>
      </c>
      <c r="J20" s="26">
        <v>166852345</v>
      </c>
      <c r="K20" s="26">
        <v>14192901</v>
      </c>
      <c r="L20" s="26">
        <v>7152982</v>
      </c>
      <c r="M20" s="26">
        <v>138197056</v>
      </c>
      <c r="N20" s="26">
        <v>159542939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326395284</v>
      </c>
      <c r="X20" s="26">
        <v>339502166</v>
      </c>
      <c r="Y20" s="26">
        <v>-13106882</v>
      </c>
      <c r="Z20" s="27">
        <v>-3.86</v>
      </c>
      <c r="AA20" s="28">
        <v>561732183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4758545629</v>
      </c>
      <c r="F22" s="35">
        <f t="shared" si="0"/>
        <v>4758545629</v>
      </c>
      <c r="G22" s="35">
        <f t="shared" si="0"/>
        <v>555627455</v>
      </c>
      <c r="H22" s="35">
        <f t="shared" si="0"/>
        <v>454736472</v>
      </c>
      <c r="I22" s="35">
        <f t="shared" si="0"/>
        <v>330319043</v>
      </c>
      <c r="J22" s="35">
        <f t="shared" si="0"/>
        <v>1340682970</v>
      </c>
      <c r="K22" s="35">
        <f t="shared" si="0"/>
        <v>334363227</v>
      </c>
      <c r="L22" s="35">
        <f t="shared" si="0"/>
        <v>314119122</v>
      </c>
      <c r="M22" s="35">
        <f t="shared" si="0"/>
        <v>659560472</v>
      </c>
      <c r="N22" s="35">
        <f t="shared" si="0"/>
        <v>1308042821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2648725791</v>
      </c>
      <c r="X22" s="35">
        <f t="shared" si="0"/>
        <v>2705173256</v>
      </c>
      <c r="Y22" s="35">
        <f t="shared" si="0"/>
        <v>-56447465</v>
      </c>
      <c r="Z22" s="36">
        <f>+IF(X22&lt;&gt;0,+(Y22/X22)*100,0)</f>
        <v>-2.0866487894925423</v>
      </c>
      <c r="AA22" s="33">
        <f>SUM(AA5:AA21)</f>
        <v>4758545629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1237215012</v>
      </c>
      <c r="F25" s="8">
        <v>1237215012</v>
      </c>
      <c r="G25" s="8">
        <v>88196022</v>
      </c>
      <c r="H25" s="8">
        <v>93500071</v>
      </c>
      <c r="I25" s="8">
        <v>96390932</v>
      </c>
      <c r="J25" s="8">
        <v>278087025</v>
      </c>
      <c r="K25" s="8">
        <v>96325564</v>
      </c>
      <c r="L25" s="8">
        <v>110260218</v>
      </c>
      <c r="M25" s="8">
        <v>99390919</v>
      </c>
      <c r="N25" s="8">
        <v>305976701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584063726</v>
      </c>
      <c r="X25" s="8">
        <v>514165190</v>
      </c>
      <c r="Y25" s="8">
        <v>69898536</v>
      </c>
      <c r="Z25" s="2">
        <v>13.59</v>
      </c>
      <c r="AA25" s="6">
        <v>1237215012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52254295</v>
      </c>
      <c r="F26" s="8">
        <v>52254295</v>
      </c>
      <c r="G26" s="8">
        <v>3783085</v>
      </c>
      <c r="H26" s="8">
        <v>3752553</v>
      </c>
      <c r="I26" s="8">
        <v>3752553</v>
      </c>
      <c r="J26" s="8">
        <v>11288191</v>
      </c>
      <c r="K26" s="8">
        <v>3809878</v>
      </c>
      <c r="L26" s="8">
        <v>3789939</v>
      </c>
      <c r="M26" s="8">
        <v>3766261</v>
      </c>
      <c r="N26" s="8">
        <v>11366078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22654269</v>
      </c>
      <c r="X26" s="8">
        <v>21600625</v>
      </c>
      <c r="Y26" s="8">
        <v>1053644</v>
      </c>
      <c r="Z26" s="2">
        <v>4.88</v>
      </c>
      <c r="AA26" s="6">
        <v>52254295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203074221</v>
      </c>
      <c r="F27" s="8">
        <v>203074221</v>
      </c>
      <c r="G27" s="8">
        <v>16922852</v>
      </c>
      <c r="H27" s="8">
        <v>16922852</v>
      </c>
      <c r="I27" s="8">
        <v>16922852</v>
      </c>
      <c r="J27" s="8">
        <v>50768556</v>
      </c>
      <c r="K27" s="8">
        <v>16922852</v>
      </c>
      <c r="L27" s="8">
        <v>16922852</v>
      </c>
      <c r="M27" s="8">
        <v>16922852</v>
      </c>
      <c r="N27" s="8">
        <v>50768556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101537112</v>
      </c>
      <c r="X27" s="8"/>
      <c r="Y27" s="8">
        <v>101537112</v>
      </c>
      <c r="Z27" s="2">
        <v>0</v>
      </c>
      <c r="AA27" s="6">
        <v>203074221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709999995</v>
      </c>
      <c r="F28" s="8">
        <v>709999995</v>
      </c>
      <c r="G28" s="8">
        <v>59166667</v>
      </c>
      <c r="H28" s="8">
        <v>59166667</v>
      </c>
      <c r="I28" s="8">
        <v>59166668</v>
      </c>
      <c r="J28" s="8">
        <v>177500002</v>
      </c>
      <c r="K28" s="8">
        <v>59166666</v>
      </c>
      <c r="L28" s="8">
        <v>59166667</v>
      </c>
      <c r="M28" s="8">
        <v>59166666</v>
      </c>
      <c r="N28" s="8">
        <v>177499999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355000001</v>
      </c>
      <c r="X28" s="8">
        <v>826</v>
      </c>
      <c r="Y28" s="8">
        <v>354999175</v>
      </c>
      <c r="Z28" s="2">
        <v>42978108.35</v>
      </c>
      <c r="AA28" s="6">
        <v>709999995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59248068</v>
      </c>
      <c r="F29" s="8">
        <v>59248068</v>
      </c>
      <c r="G29" s="8">
        <v>4937339</v>
      </c>
      <c r="H29" s="8">
        <v>4937339</v>
      </c>
      <c r="I29" s="8">
        <v>4603490</v>
      </c>
      <c r="J29" s="8">
        <v>14478168</v>
      </c>
      <c r="K29" s="8">
        <v>5370309</v>
      </c>
      <c r="L29" s="8">
        <v>5370309</v>
      </c>
      <c r="M29" s="8">
        <v>5370312</v>
      </c>
      <c r="N29" s="8">
        <v>16110930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30589098</v>
      </c>
      <c r="X29" s="8"/>
      <c r="Y29" s="8">
        <v>30589098</v>
      </c>
      <c r="Z29" s="2">
        <v>0</v>
      </c>
      <c r="AA29" s="6">
        <v>59248068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1201856097</v>
      </c>
      <c r="F30" s="8">
        <v>1201856097</v>
      </c>
      <c r="G30" s="8">
        <v>143484067</v>
      </c>
      <c r="H30" s="8">
        <v>136354897</v>
      </c>
      <c r="I30" s="8">
        <v>90152749</v>
      </c>
      <c r="J30" s="8">
        <v>369991713</v>
      </c>
      <c r="K30" s="8">
        <v>96974011</v>
      </c>
      <c r="L30" s="8">
        <v>90092922</v>
      </c>
      <c r="M30" s="8">
        <v>82811701</v>
      </c>
      <c r="N30" s="8">
        <v>269878634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639870347</v>
      </c>
      <c r="X30" s="8">
        <v>583017341</v>
      </c>
      <c r="Y30" s="8">
        <v>56853006</v>
      </c>
      <c r="Z30" s="2">
        <v>9.75</v>
      </c>
      <c r="AA30" s="6">
        <v>1201856097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19909389</v>
      </c>
      <c r="F32" s="8">
        <v>19909389</v>
      </c>
      <c r="G32" s="8">
        <v>255697</v>
      </c>
      <c r="H32" s="8">
        <v>1574949</v>
      </c>
      <c r="I32" s="8">
        <v>894725</v>
      </c>
      <c r="J32" s="8">
        <v>2725371</v>
      </c>
      <c r="K32" s="8">
        <v>1694187</v>
      </c>
      <c r="L32" s="8">
        <v>1443212</v>
      </c>
      <c r="M32" s="8">
        <v>2768352</v>
      </c>
      <c r="N32" s="8">
        <v>5905751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8631122</v>
      </c>
      <c r="X32" s="8">
        <v>6205807</v>
      </c>
      <c r="Y32" s="8">
        <v>2425315</v>
      </c>
      <c r="Z32" s="2">
        <v>39.08</v>
      </c>
      <c r="AA32" s="6">
        <v>19909389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204012958</v>
      </c>
      <c r="F33" s="8">
        <v>204012958</v>
      </c>
      <c r="G33" s="8">
        <v>611791</v>
      </c>
      <c r="H33" s="8">
        <v>13263267</v>
      </c>
      <c r="I33" s="8">
        <v>18013249</v>
      </c>
      <c r="J33" s="8">
        <v>31888307</v>
      </c>
      <c r="K33" s="8">
        <v>14962217</v>
      </c>
      <c r="L33" s="8">
        <v>26004261</v>
      </c>
      <c r="M33" s="8">
        <v>22169648</v>
      </c>
      <c r="N33" s="8">
        <v>63136126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95024433</v>
      </c>
      <c r="X33" s="8">
        <v>57657881</v>
      </c>
      <c r="Y33" s="8">
        <v>37366552</v>
      </c>
      <c r="Z33" s="2">
        <v>64.81</v>
      </c>
      <c r="AA33" s="6">
        <v>204012958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1059335429</v>
      </c>
      <c r="F34" s="8">
        <v>1059335429</v>
      </c>
      <c r="G34" s="8">
        <v>52541386</v>
      </c>
      <c r="H34" s="8">
        <v>83004571</v>
      </c>
      <c r="I34" s="8">
        <v>86835706</v>
      </c>
      <c r="J34" s="8">
        <v>222381663</v>
      </c>
      <c r="K34" s="8">
        <v>116925613</v>
      </c>
      <c r="L34" s="8">
        <v>90689507</v>
      </c>
      <c r="M34" s="8">
        <v>109332265</v>
      </c>
      <c r="N34" s="8">
        <v>316947385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539329048</v>
      </c>
      <c r="X34" s="8">
        <v>460611089</v>
      </c>
      <c r="Y34" s="8">
        <v>78717959</v>
      </c>
      <c r="Z34" s="2">
        <v>17.09</v>
      </c>
      <c r="AA34" s="6">
        <v>1059335429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4746905464</v>
      </c>
      <c r="F36" s="35">
        <f t="shared" si="1"/>
        <v>4746905464</v>
      </c>
      <c r="G36" s="35">
        <f t="shared" si="1"/>
        <v>369898906</v>
      </c>
      <c r="H36" s="35">
        <f t="shared" si="1"/>
        <v>412477166</v>
      </c>
      <c r="I36" s="35">
        <f t="shared" si="1"/>
        <v>376732924</v>
      </c>
      <c r="J36" s="35">
        <f t="shared" si="1"/>
        <v>1159108996</v>
      </c>
      <c r="K36" s="35">
        <f t="shared" si="1"/>
        <v>412151297</v>
      </c>
      <c r="L36" s="35">
        <f t="shared" si="1"/>
        <v>403739887</v>
      </c>
      <c r="M36" s="35">
        <f t="shared" si="1"/>
        <v>401698976</v>
      </c>
      <c r="N36" s="35">
        <f t="shared" si="1"/>
        <v>1217590160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2376699156</v>
      </c>
      <c r="X36" s="35">
        <f t="shared" si="1"/>
        <v>1643258759</v>
      </c>
      <c r="Y36" s="35">
        <f t="shared" si="1"/>
        <v>733440397</v>
      </c>
      <c r="Z36" s="36">
        <f>+IF(X36&lt;&gt;0,+(Y36/X36)*100,0)</f>
        <v>44.63328693567</v>
      </c>
      <c r="AA36" s="33">
        <f>SUM(AA25:AA35)</f>
        <v>4746905464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11640165</v>
      </c>
      <c r="F38" s="48">
        <f t="shared" si="2"/>
        <v>11640165</v>
      </c>
      <c r="G38" s="48">
        <f t="shared" si="2"/>
        <v>185728549</v>
      </c>
      <c r="H38" s="48">
        <f t="shared" si="2"/>
        <v>42259306</v>
      </c>
      <c r="I38" s="48">
        <f t="shared" si="2"/>
        <v>-46413881</v>
      </c>
      <c r="J38" s="48">
        <f t="shared" si="2"/>
        <v>181573974</v>
      </c>
      <c r="K38" s="48">
        <f t="shared" si="2"/>
        <v>-77788070</v>
      </c>
      <c r="L38" s="48">
        <f t="shared" si="2"/>
        <v>-89620765</v>
      </c>
      <c r="M38" s="48">
        <f t="shared" si="2"/>
        <v>257861496</v>
      </c>
      <c r="N38" s="48">
        <f t="shared" si="2"/>
        <v>90452661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272026635</v>
      </c>
      <c r="X38" s="48">
        <f>IF(F22=F36,0,X22-X36)</f>
        <v>1061914497</v>
      </c>
      <c r="Y38" s="48">
        <f t="shared" si="2"/>
        <v>-789887862</v>
      </c>
      <c r="Z38" s="49">
        <f>+IF(X38&lt;&gt;0,+(Y38/X38)*100,0)</f>
        <v>-74.3833768379188</v>
      </c>
      <c r="AA38" s="46">
        <f>+AA22-AA36</f>
        <v>11640165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700781834</v>
      </c>
      <c r="F39" s="8">
        <v>700781834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13746</v>
      </c>
      <c r="Y39" s="8">
        <v>-13746</v>
      </c>
      <c r="Z39" s="2">
        <v>-100</v>
      </c>
      <c r="AA39" s="6">
        <v>700781834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712421999</v>
      </c>
      <c r="F42" s="57">
        <f t="shared" si="3"/>
        <v>712421999</v>
      </c>
      <c r="G42" s="57">
        <f t="shared" si="3"/>
        <v>185728549</v>
      </c>
      <c r="H42" s="57">
        <f t="shared" si="3"/>
        <v>42259306</v>
      </c>
      <c r="I42" s="57">
        <f t="shared" si="3"/>
        <v>-46413881</v>
      </c>
      <c r="J42" s="57">
        <f t="shared" si="3"/>
        <v>181573974</v>
      </c>
      <c r="K42" s="57">
        <f t="shared" si="3"/>
        <v>-77788070</v>
      </c>
      <c r="L42" s="57">
        <f t="shared" si="3"/>
        <v>-89620765</v>
      </c>
      <c r="M42" s="57">
        <f t="shared" si="3"/>
        <v>257861496</v>
      </c>
      <c r="N42" s="57">
        <f t="shared" si="3"/>
        <v>90452661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272026635</v>
      </c>
      <c r="X42" s="57">
        <f t="shared" si="3"/>
        <v>1061928243</v>
      </c>
      <c r="Y42" s="57">
        <f t="shared" si="3"/>
        <v>-789901608</v>
      </c>
      <c r="Z42" s="58">
        <f>+IF(X42&lt;&gt;0,+(Y42/X42)*100,0)</f>
        <v>-74.38370842915796</v>
      </c>
      <c r="AA42" s="55">
        <f>SUM(AA38:AA41)</f>
        <v>712421999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712421999</v>
      </c>
      <c r="F44" s="65">
        <f t="shared" si="4"/>
        <v>712421999</v>
      </c>
      <c r="G44" s="65">
        <f t="shared" si="4"/>
        <v>185728549</v>
      </c>
      <c r="H44" s="65">
        <f t="shared" si="4"/>
        <v>42259306</v>
      </c>
      <c r="I44" s="65">
        <f t="shared" si="4"/>
        <v>-46413881</v>
      </c>
      <c r="J44" s="65">
        <f t="shared" si="4"/>
        <v>181573974</v>
      </c>
      <c r="K44" s="65">
        <f t="shared" si="4"/>
        <v>-77788070</v>
      </c>
      <c r="L44" s="65">
        <f t="shared" si="4"/>
        <v>-89620765</v>
      </c>
      <c r="M44" s="65">
        <f t="shared" si="4"/>
        <v>257861496</v>
      </c>
      <c r="N44" s="65">
        <f t="shared" si="4"/>
        <v>90452661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272026635</v>
      </c>
      <c r="X44" s="65">
        <f t="shared" si="4"/>
        <v>1061928243</v>
      </c>
      <c r="Y44" s="65">
        <f t="shared" si="4"/>
        <v>-789901608</v>
      </c>
      <c r="Z44" s="66">
        <f>+IF(X44&lt;&gt;0,+(Y44/X44)*100,0)</f>
        <v>-74.38370842915796</v>
      </c>
      <c r="AA44" s="63">
        <f>+AA42-AA43</f>
        <v>712421999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712421999</v>
      </c>
      <c r="F46" s="57">
        <f t="shared" si="5"/>
        <v>712421999</v>
      </c>
      <c r="G46" s="57">
        <f t="shared" si="5"/>
        <v>185728549</v>
      </c>
      <c r="H46" s="57">
        <f t="shared" si="5"/>
        <v>42259306</v>
      </c>
      <c r="I46" s="57">
        <f t="shared" si="5"/>
        <v>-46413881</v>
      </c>
      <c r="J46" s="57">
        <f t="shared" si="5"/>
        <v>181573974</v>
      </c>
      <c r="K46" s="57">
        <f t="shared" si="5"/>
        <v>-77788070</v>
      </c>
      <c r="L46" s="57">
        <f t="shared" si="5"/>
        <v>-89620765</v>
      </c>
      <c r="M46" s="57">
        <f t="shared" si="5"/>
        <v>257861496</v>
      </c>
      <c r="N46" s="57">
        <f t="shared" si="5"/>
        <v>90452661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272026635</v>
      </c>
      <c r="X46" s="57">
        <f t="shared" si="5"/>
        <v>1061928243</v>
      </c>
      <c r="Y46" s="57">
        <f t="shared" si="5"/>
        <v>-789901608</v>
      </c>
      <c r="Z46" s="58">
        <f>+IF(X46&lt;&gt;0,+(Y46/X46)*100,0)</f>
        <v>-74.38370842915796</v>
      </c>
      <c r="AA46" s="55">
        <f>SUM(AA44:AA45)</f>
        <v>712421999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712421999</v>
      </c>
      <c r="F48" s="73">
        <f t="shared" si="6"/>
        <v>712421999</v>
      </c>
      <c r="G48" s="73">
        <f t="shared" si="6"/>
        <v>185728549</v>
      </c>
      <c r="H48" s="74">
        <f t="shared" si="6"/>
        <v>42259306</v>
      </c>
      <c r="I48" s="74">
        <f t="shared" si="6"/>
        <v>-46413881</v>
      </c>
      <c r="J48" s="74">
        <f t="shared" si="6"/>
        <v>181573974</v>
      </c>
      <c r="K48" s="74">
        <f t="shared" si="6"/>
        <v>-77788070</v>
      </c>
      <c r="L48" s="74">
        <f t="shared" si="6"/>
        <v>-89620765</v>
      </c>
      <c r="M48" s="73">
        <f t="shared" si="6"/>
        <v>257861496</v>
      </c>
      <c r="N48" s="73">
        <f t="shared" si="6"/>
        <v>90452661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272026635</v>
      </c>
      <c r="X48" s="74">
        <f t="shared" si="6"/>
        <v>1061928243</v>
      </c>
      <c r="Y48" s="74">
        <f t="shared" si="6"/>
        <v>-789901608</v>
      </c>
      <c r="Z48" s="75">
        <f>+IF(X48&lt;&gt;0,+(Y48/X48)*100,0)</f>
        <v>-74.38370842915796</v>
      </c>
      <c r="AA48" s="76">
        <f>SUM(AA46:AA47)</f>
        <v>712421999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3214734</v>
      </c>
      <c r="D5" s="6">
        <v>0</v>
      </c>
      <c r="E5" s="7">
        <v>3302733</v>
      </c>
      <c r="F5" s="8">
        <v>3302733</v>
      </c>
      <c r="G5" s="8">
        <v>225069</v>
      </c>
      <c r="H5" s="8">
        <v>213400</v>
      </c>
      <c r="I5" s="8">
        <v>199104</v>
      </c>
      <c r="J5" s="8">
        <v>637573</v>
      </c>
      <c r="K5" s="8">
        <v>253612</v>
      </c>
      <c r="L5" s="8">
        <v>195515</v>
      </c>
      <c r="M5" s="8">
        <v>0</v>
      </c>
      <c r="N5" s="8">
        <v>449127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1086700</v>
      </c>
      <c r="X5" s="8">
        <v>1628763</v>
      </c>
      <c r="Y5" s="8">
        <v>-542063</v>
      </c>
      <c r="Z5" s="2">
        <v>-33.28</v>
      </c>
      <c r="AA5" s="6">
        <v>3302733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17155056</v>
      </c>
      <c r="D7" s="6">
        <v>0</v>
      </c>
      <c r="E7" s="7">
        <v>16456616</v>
      </c>
      <c r="F7" s="8">
        <v>16456616</v>
      </c>
      <c r="G7" s="8">
        <v>1302419</v>
      </c>
      <c r="H7" s="8">
        <v>909836</v>
      </c>
      <c r="I7" s="8">
        <v>1375583</v>
      </c>
      <c r="J7" s="8">
        <v>3587838</v>
      </c>
      <c r="K7" s="8">
        <v>1748695</v>
      </c>
      <c r="L7" s="8">
        <v>977476</v>
      </c>
      <c r="M7" s="8">
        <v>0</v>
      </c>
      <c r="N7" s="8">
        <v>2726171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6314009</v>
      </c>
      <c r="X7" s="8">
        <v>8060665</v>
      </c>
      <c r="Y7" s="8">
        <v>-1746656</v>
      </c>
      <c r="Z7" s="2">
        <v>-21.67</v>
      </c>
      <c r="AA7" s="6">
        <v>16456616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4333662</v>
      </c>
      <c r="D10" s="6">
        <v>0</v>
      </c>
      <c r="E10" s="7">
        <v>4596000</v>
      </c>
      <c r="F10" s="26">
        <v>4596000</v>
      </c>
      <c r="G10" s="26">
        <v>117235</v>
      </c>
      <c r="H10" s="26">
        <v>136308</v>
      </c>
      <c r="I10" s="26">
        <v>149115</v>
      </c>
      <c r="J10" s="26">
        <v>402658</v>
      </c>
      <c r="K10" s="26">
        <v>147884</v>
      </c>
      <c r="L10" s="26">
        <v>78756</v>
      </c>
      <c r="M10" s="26">
        <v>0</v>
      </c>
      <c r="N10" s="26">
        <v>226640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629298</v>
      </c>
      <c r="X10" s="26">
        <v>2308000</v>
      </c>
      <c r="Y10" s="26">
        <v>-1678702</v>
      </c>
      <c r="Z10" s="27">
        <v>-72.73</v>
      </c>
      <c r="AA10" s="28">
        <v>4596000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152847</v>
      </c>
      <c r="D12" s="6">
        <v>0</v>
      </c>
      <c r="E12" s="7">
        <v>112000</v>
      </c>
      <c r="F12" s="8">
        <v>112000</v>
      </c>
      <c r="G12" s="8">
        <v>2874</v>
      </c>
      <c r="H12" s="8">
        <v>2236</v>
      </c>
      <c r="I12" s="8">
        <v>7240</v>
      </c>
      <c r="J12" s="8">
        <v>12350</v>
      </c>
      <c r="K12" s="8">
        <v>2004</v>
      </c>
      <c r="L12" s="8">
        <v>249</v>
      </c>
      <c r="M12" s="8">
        <v>0</v>
      </c>
      <c r="N12" s="8">
        <v>2253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14603</v>
      </c>
      <c r="X12" s="8">
        <v>52733</v>
      </c>
      <c r="Y12" s="8">
        <v>-38130</v>
      </c>
      <c r="Z12" s="2">
        <v>-72.31</v>
      </c>
      <c r="AA12" s="6">
        <v>112000</v>
      </c>
    </row>
    <row r="13" spans="1:27" ht="13.5">
      <c r="A13" s="23" t="s">
        <v>40</v>
      </c>
      <c r="B13" s="29"/>
      <c r="C13" s="6">
        <v>2512671</v>
      </c>
      <c r="D13" s="6">
        <v>0</v>
      </c>
      <c r="E13" s="7">
        <v>150000</v>
      </c>
      <c r="F13" s="8">
        <v>150000</v>
      </c>
      <c r="G13" s="8">
        <v>0</v>
      </c>
      <c r="H13" s="8">
        <v>0</v>
      </c>
      <c r="I13" s="8">
        <v>18391</v>
      </c>
      <c r="J13" s="8">
        <v>18391</v>
      </c>
      <c r="K13" s="8">
        <v>1836</v>
      </c>
      <c r="L13" s="8">
        <v>1467</v>
      </c>
      <c r="M13" s="8">
        <v>0</v>
      </c>
      <c r="N13" s="8">
        <v>3303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21694</v>
      </c>
      <c r="X13" s="8">
        <v>60000</v>
      </c>
      <c r="Y13" s="8">
        <v>-38306</v>
      </c>
      <c r="Z13" s="2">
        <v>-63.84</v>
      </c>
      <c r="AA13" s="6">
        <v>150000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223500</v>
      </c>
      <c r="D16" s="6">
        <v>0</v>
      </c>
      <c r="E16" s="7">
        <v>38763</v>
      </c>
      <c r="F16" s="8">
        <v>38763</v>
      </c>
      <c r="G16" s="8">
        <v>1800</v>
      </c>
      <c r="H16" s="8">
        <v>3150</v>
      </c>
      <c r="I16" s="8">
        <v>1600</v>
      </c>
      <c r="J16" s="8">
        <v>6550</v>
      </c>
      <c r="K16" s="8">
        <v>1600</v>
      </c>
      <c r="L16" s="8">
        <v>1300</v>
      </c>
      <c r="M16" s="8">
        <v>0</v>
      </c>
      <c r="N16" s="8">
        <v>2900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9450</v>
      </c>
      <c r="X16" s="8">
        <v>19466</v>
      </c>
      <c r="Y16" s="8">
        <v>-10016</v>
      </c>
      <c r="Z16" s="2">
        <v>-51.45</v>
      </c>
      <c r="AA16" s="6">
        <v>38763</v>
      </c>
    </row>
    <row r="17" spans="1:27" ht="13.5">
      <c r="A17" s="23" t="s">
        <v>44</v>
      </c>
      <c r="B17" s="29"/>
      <c r="C17" s="6">
        <v>2157880</v>
      </c>
      <c r="D17" s="6">
        <v>0</v>
      </c>
      <c r="E17" s="7">
        <v>5550000</v>
      </c>
      <c r="F17" s="8">
        <v>5550000</v>
      </c>
      <c r="G17" s="8">
        <v>213196</v>
      </c>
      <c r="H17" s="8">
        <v>145932</v>
      </c>
      <c r="I17" s="8">
        <v>146390</v>
      </c>
      <c r="J17" s="8">
        <v>505518</v>
      </c>
      <c r="K17" s="8">
        <v>156199</v>
      </c>
      <c r="L17" s="8">
        <v>160953</v>
      </c>
      <c r="M17" s="8">
        <v>0</v>
      </c>
      <c r="N17" s="8">
        <v>317152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822670</v>
      </c>
      <c r="X17" s="8">
        <v>2772998</v>
      </c>
      <c r="Y17" s="8">
        <v>-1950328</v>
      </c>
      <c r="Z17" s="2">
        <v>-70.33</v>
      </c>
      <c r="AA17" s="6">
        <v>5550000</v>
      </c>
    </row>
    <row r="18" spans="1:27" ht="13.5">
      <c r="A18" s="25" t="s">
        <v>45</v>
      </c>
      <c r="B18" s="24"/>
      <c r="C18" s="6">
        <v>250291</v>
      </c>
      <c r="D18" s="6">
        <v>0</v>
      </c>
      <c r="E18" s="7">
        <v>114000</v>
      </c>
      <c r="F18" s="8">
        <v>114000</v>
      </c>
      <c r="G18" s="8">
        <v>2994</v>
      </c>
      <c r="H18" s="8">
        <v>2481</v>
      </c>
      <c r="I18" s="8">
        <v>21017</v>
      </c>
      <c r="J18" s="8">
        <v>26492</v>
      </c>
      <c r="K18" s="8">
        <v>3279</v>
      </c>
      <c r="L18" s="8">
        <v>3195</v>
      </c>
      <c r="M18" s="8">
        <v>0</v>
      </c>
      <c r="N18" s="8">
        <v>6474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32966</v>
      </c>
      <c r="X18" s="8">
        <v>56200</v>
      </c>
      <c r="Y18" s="8">
        <v>-23234</v>
      </c>
      <c r="Z18" s="2">
        <v>-41.34</v>
      </c>
      <c r="AA18" s="6">
        <v>114000</v>
      </c>
    </row>
    <row r="19" spans="1:27" ht="13.5">
      <c r="A19" s="23" t="s">
        <v>46</v>
      </c>
      <c r="B19" s="29"/>
      <c r="C19" s="6">
        <v>27235858</v>
      </c>
      <c r="D19" s="6">
        <v>0</v>
      </c>
      <c r="E19" s="7">
        <v>28157000</v>
      </c>
      <c r="F19" s="8">
        <v>28157000</v>
      </c>
      <c r="G19" s="8">
        <v>10267000</v>
      </c>
      <c r="H19" s="8">
        <v>1856000</v>
      </c>
      <c r="I19" s="8">
        <v>0</v>
      </c>
      <c r="J19" s="8">
        <v>12123000</v>
      </c>
      <c r="K19" s="8">
        <v>0</v>
      </c>
      <c r="L19" s="8">
        <v>6078000</v>
      </c>
      <c r="M19" s="8">
        <v>0</v>
      </c>
      <c r="N19" s="8">
        <v>6078000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18201000</v>
      </c>
      <c r="X19" s="8">
        <v>18771332</v>
      </c>
      <c r="Y19" s="8">
        <v>-570332</v>
      </c>
      <c r="Z19" s="2">
        <v>-3.04</v>
      </c>
      <c r="AA19" s="6">
        <v>28157000</v>
      </c>
    </row>
    <row r="20" spans="1:27" ht="13.5">
      <c r="A20" s="23" t="s">
        <v>47</v>
      </c>
      <c r="B20" s="29"/>
      <c r="C20" s="6">
        <v>7616752</v>
      </c>
      <c r="D20" s="6">
        <v>0</v>
      </c>
      <c r="E20" s="7">
        <v>4145746</v>
      </c>
      <c r="F20" s="26">
        <v>4145746</v>
      </c>
      <c r="G20" s="26">
        <v>208224</v>
      </c>
      <c r="H20" s="26">
        <v>197909</v>
      </c>
      <c r="I20" s="26">
        <v>168158</v>
      </c>
      <c r="J20" s="26">
        <v>574291</v>
      </c>
      <c r="K20" s="26">
        <v>20877</v>
      </c>
      <c r="L20" s="26">
        <v>403550</v>
      </c>
      <c r="M20" s="26">
        <v>0</v>
      </c>
      <c r="N20" s="26">
        <v>424427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998718</v>
      </c>
      <c r="X20" s="26">
        <v>1994996</v>
      </c>
      <c r="Y20" s="26">
        <v>-996278</v>
      </c>
      <c r="Z20" s="27">
        <v>-49.94</v>
      </c>
      <c r="AA20" s="28">
        <v>4145746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138071</v>
      </c>
      <c r="L21" s="8">
        <v>0</v>
      </c>
      <c r="M21" s="8">
        <v>0</v>
      </c>
      <c r="N21" s="8">
        <v>138071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138071</v>
      </c>
      <c r="X21" s="8"/>
      <c r="Y21" s="8">
        <v>138071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64853251</v>
      </c>
      <c r="D22" s="33">
        <f>SUM(D5:D21)</f>
        <v>0</v>
      </c>
      <c r="E22" s="34">
        <f t="shared" si="0"/>
        <v>62622858</v>
      </c>
      <c r="F22" s="35">
        <f t="shared" si="0"/>
        <v>62622858</v>
      </c>
      <c r="G22" s="35">
        <f t="shared" si="0"/>
        <v>12340811</v>
      </c>
      <c r="H22" s="35">
        <f t="shared" si="0"/>
        <v>3467252</v>
      </c>
      <c r="I22" s="35">
        <f t="shared" si="0"/>
        <v>2086598</v>
      </c>
      <c r="J22" s="35">
        <f t="shared" si="0"/>
        <v>17894661</v>
      </c>
      <c r="K22" s="35">
        <f t="shared" si="0"/>
        <v>2474057</v>
      </c>
      <c r="L22" s="35">
        <f t="shared" si="0"/>
        <v>7900461</v>
      </c>
      <c r="M22" s="35">
        <f t="shared" si="0"/>
        <v>0</v>
      </c>
      <c r="N22" s="35">
        <f t="shared" si="0"/>
        <v>10374518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28269179</v>
      </c>
      <c r="X22" s="35">
        <f t="shared" si="0"/>
        <v>35725153</v>
      </c>
      <c r="Y22" s="35">
        <f t="shared" si="0"/>
        <v>-7455974</v>
      </c>
      <c r="Z22" s="36">
        <f>+IF(X22&lt;&gt;0,+(Y22/X22)*100,0)</f>
        <v>-20.87037667830282</v>
      </c>
      <c r="AA22" s="33">
        <f>SUM(AA5:AA21)</f>
        <v>62622858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21655298</v>
      </c>
      <c r="D25" s="6">
        <v>0</v>
      </c>
      <c r="E25" s="7">
        <v>26830255</v>
      </c>
      <c r="F25" s="8">
        <v>26830255</v>
      </c>
      <c r="G25" s="8">
        <v>1742309</v>
      </c>
      <c r="H25" s="8">
        <v>1744405</v>
      </c>
      <c r="I25" s="8">
        <v>1812506</v>
      </c>
      <c r="J25" s="8">
        <v>5299220</v>
      </c>
      <c r="K25" s="8">
        <v>1732916</v>
      </c>
      <c r="L25" s="8">
        <v>1933387</v>
      </c>
      <c r="M25" s="8">
        <v>0</v>
      </c>
      <c r="N25" s="8">
        <v>3666303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8965523</v>
      </c>
      <c r="X25" s="8">
        <v>13414998</v>
      </c>
      <c r="Y25" s="8">
        <v>-4449475</v>
      </c>
      <c r="Z25" s="2">
        <v>-33.17</v>
      </c>
      <c r="AA25" s="6">
        <v>26830255</v>
      </c>
    </row>
    <row r="26" spans="1:27" ht="13.5">
      <c r="A26" s="25" t="s">
        <v>52</v>
      </c>
      <c r="B26" s="24"/>
      <c r="C26" s="6">
        <v>2105536</v>
      </c>
      <c r="D26" s="6">
        <v>0</v>
      </c>
      <c r="E26" s="7">
        <v>2179569</v>
      </c>
      <c r="F26" s="8">
        <v>2179569</v>
      </c>
      <c r="G26" s="8">
        <v>186387</v>
      </c>
      <c r="H26" s="8">
        <v>181267</v>
      </c>
      <c r="I26" s="8">
        <v>192767</v>
      </c>
      <c r="J26" s="8">
        <v>560421</v>
      </c>
      <c r="K26" s="8">
        <v>184767</v>
      </c>
      <c r="L26" s="8">
        <v>184767</v>
      </c>
      <c r="M26" s="8">
        <v>0</v>
      </c>
      <c r="N26" s="8">
        <v>369534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929955</v>
      </c>
      <c r="X26" s="8">
        <v>1089996</v>
      </c>
      <c r="Y26" s="8">
        <v>-160041</v>
      </c>
      <c r="Z26" s="2">
        <v>-14.68</v>
      </c>
      <c r="AA26" s="6">
        <v>2179569</v>
      </c>
    </row>
    <row r="27" spans="1:27" ht="13.5">
      <c r="A27" s="25" t="s">
        <v>53</v>
      </c>
      <c r="B27" s="24"/>
      <c r="C27" s="6">
        <v>3853599</v>
      </c>
      <c r="D27" s="6">
        <v>0</v>
      </c>
      <c r="E27" s="7">
        <v>8739825</v>
      </c>
      <c r="F27" s="8">
        <v>8739825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8739825</v>
      </c>
    </row>
    <row r="28" spans="1:27" ht="13.5">
      <c r="A28" s="25" t="s">
        <v>54</v>
      </c>
      <c r="B28" s="24"/>
      <c r="C28" s="6">
        <v>10179181</v>
      </c>
      <c r="D28" s="6">
        <v>0</v>
      </c>
      <c r="E28" s="7">
        <v>8365728</v>
      </c>
      <c r="F28" s="8">
        <v>8365728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8365728</v>
      </c>
    </row>
    <row r="29" spans="1:27" ht="13.5">
      <c r="A29" s="25" t="s">
        <v>55</v>
      </c>
      <c r="B29" s="24"/>
      <c r="C29" s="6">
        <v>420628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23445206</v>
      </c>
      <c r="D30" s="6">
        <v>0</v>
      </c>
      <c r="E30" s="7">
        <v>21445166</v>
      </c>
      <c r="F30" s="8">
        <v>21445166</v>
      </c>
      <c r="G30" s="8">
        <v>1000000</v>
      </c>
      <c r="H30" s="8">
        <v>0</v>
      </c>
      <c r="I30" s="8">
        <v>1000000</v>
      </c>
      <c r="J30" s="8">
        <v>2000000</v>
      </c>
      <c r="K30" s="8">
        <v>438596</v>
      </c>
      <c r="L30" s="8">
        <v>438596</v>
      </c>
      <c r="M30" s="8">
        <v>0</v>
      </c>
      <c r="N30" s="8">
        <v>877192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2877192</v>
      </c>
      <c r="X30" s="8">
        <v>10991000</v>
      </c>
      <c r="Y30" s="8">
        <v>-8113808</v>
      </c>
      <c r="Z30" s="2">
        <v>-73.82</v>
      </c>
      <c r="AA30" s="6">
        <v>21445166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5823054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4227357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18007760</v>
      </c>
      <c r="D34" s="6">
        <v>0</v>
      </c>
      <c r="E34" s="7">
        <v>15676501</v>
      </c>
      <c r="F34" s="8">
        <v>15676501</v>
      </c>
      <c r="G34" s="8">
        <v>1815603</v>
      </c>
      <c r="H34" s="8">
        <v>1135169</v>
      </c>
      <c r="I34" s="8">
        <v>870133</v>
      </c>
      <c r="J34" s="8">
        <v>3820905</v>
      </c>
      <c r="K34" s="8">
        <v>1226833</v>
      </c>
      <c r="L34" s="8">
        <v>1329205</v>
      </c>
      <c r="M34" s="8">
        <v>0</v>
      </c>
      <c r="N34" s="8">
        <v>2556038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6376943</v>
      </c>
      <c r="X34" s="8">
        <v>7838496</v>
      </c>
      <c r="Y34" s="8">
        <v>-1461553</v>
      </c>
      <c r="Z34" s="2">
        <v>-18.65</v>
      </c>
      <c r="AA34" s="6">
        <v>15676501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89717619</v>
      </c>
      <c r="D36" s="33">
        <f>SUM(D25:D35)</f>
        <v>0</v>
      </c>
      <c r="E36" s="34">
        <f t="shared" si="1"/>
        <v>83237044</v>
      </c>
      <c r="F36" s="35">
        <f t="shared" si="1"/>
        <v>83237044</v>
      </c>
      <c r="G36" s="35">
        <f t="shared" si="1"/>
        <v>4744299</v>
      </c>
      <c r="H36" s="35">
        <f t="shared" si="1"/>
        <v>3060841</v>
      </c>
      <c r="I36" s="35">
        <f t="shared" si="1"/>
        <v>3875406</v>
      </c>
      <c r="J36" s="35">
        <f t="shared" si="1"/>
        <v>11680546</v>
      </c>
      <c r="K36" s="35">
        <f t="shared" si="1"/>
        <v>3583112</v>
      </c>
      <c r="L36" s="35">
        <f t="shared" si="1"/>
        <v>3885955</v>
      </c>
      <c r="M36" s="35">
        <f t="shared" si="1"/>
        <v>0</v>
      </c>
      <c r="N36" s="35">
        <f t="shared" si="1"/>
        <v>7469067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19149613</v>
      </c>
      <c r="X36" s="35">
        <f t="shared" si="1"/>
        <v>33334490</v>
      </c>
      <c r="Y36" s="35">
        <f t="shared" si="1"/>
        <v>-14184877</v>
      </c>
      <c r="Z36" s="36">
        <f>+IF(X36&lt;&gt;0,+(Y36/X36)*100,0)</f>
        <v>-42.553154405542124</v>
      </c>
      <c r="AA36" s="33">
        <f>SUM(AA25:AA35)</f>
        <v>83237044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-24864368</v>
      </c>
      <c r="D38" s="46">
        <f>+D22-D36</f>
        <v>0</v>
      </c>
      <c r="E38" s="47">
        <f t="shared" si="2"/>
        <v>-20614186</v>
      </c>
      <c r="F38" s="48">
        <f t="shared" si="2"/>
        <v>-20614186</v>
      </c>
      <c r="G38" s="48">
        <f t="shared" si="2"/>
        <v>7596512</v>
      </c>
      <c r="H38" s="48">
        <f t="shared" si="2"/>
        <v>406411</v>
      </c>
      <c r="I38" s="48">
        <f t="shared" si="2"/>
        <v>-1788808</v>
      </c>
      <c r="J38" s="48">
        <f t="shared" si="2"/>
        <v>6214115</v>
      </c>
      <c r="K38" s="48">
        <f t="shared" si="2"/>
        <v>-1109055</v>
      </c>
      <c r="L38" s="48">
        <f t="shared" si="2"/>
        <v>4014506</v>
      </c>
      <c r="M38" s="48">
        <f t="shared" si="2"/>
        <v>0</v>
      </c>
      <c r="N38" s="48">
        <f t="shared" si="2"/>
        <v>2905451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9119566</v>
      </c>
      <c r="X38" s="48">
        <f>IF(F22=F36,0,X22-X36)</f>
        <v>2390663</v>
      </c>
      <c r="Y38" s="48">
        <f t="shared" si="2"/>
        <v>6728903</v>
      </c>
      <c r="Z38" s="49">
        <f>+IF(X38&lt;&gt;0,+(Y38/X38)*100,0)</f>
        <v>281.4659782662801</v>
      </c>
      <c r="AA38" s="46">
        <f>+AA22-AA36</f>
        <v>-20614186</v>
      </c>
    </row>
    <row r="39" spans="1:27" ht="13.5">
      <c r="A39" s="23" t="s">
        <v>64</v>
      </c>
      <c r="B39" s="29"/>
      <c r="C39" s="6">
        <v>10852704</v>
      </c>
      <c r="D39" s="6">
        <v>0</v>
      </c>
      <c r="E39" s="7">
        <v>9451000</v>
      </c>
      <c r="F39" s="8">
        <v>9451000</v>
      </c>
      <c r="G39" s="8">
        <v>3151000</v>
      </c>
      <c r="H39" s="8">
        <v>0</v>
      </c>
      <c r="I39" s="8">
        <v>0</v>
      </c>
      <c r="J39" s="8">
        <v>3151000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3151000</v>
      </c>
      <c r="X39" s="8">
        <v>6300666</v>
      </c>
      <c r="Y39" s="8">
        <v>-3149666</v>
      </c>
      <c r="Z39" s="2">
        <v>-49.99</v>
      </c>
      <c r="AA39" s="6">
        <v>9451000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-14011664</v>
      </c>
      <c r="D42" s="55">
        <f>SUM(D38:D41)</f>
        <v>0</v>
      </c>
      <c r="E42" s="56">
        <f t="shared" si="3"/>
        <v>-11163186</v>
      </c>
      <c r="F42" s="57">
        <f t="shared" si="3"/>
        <v>-11163186</v>
      </c>
      <c r="G42" s="57">
        <f t="shared" si="3"/>
        <v>10747512</v>
      </c>
      <c r="H42" s="57">
        <f t="shared" si="3"/>
        <v>406411</v>
      </c>
      <c r="I42" s="57">
        <f t="shared" si="3"/>
        <v>-1788808</v>
      </c>
      <c r="J42" s="57">
        <f t="shared" si="3"/>
        <v>9365115</v>
      </c>
      <c r="K42" s="57">
        <f t="shared" si="3"/>
        <v>-1109055</v>
      </c>
      <c r="L42" s="57">
        <f t="shared" si="3"/>
        <v>4014506</v>
      </c>
      <c r="M42" s="57">
        <f t="shared" si="3"/>
        <v>0</v>
      </c>
      <c r="N42" s="57">
        <f t="shared" si="3"/>
        <v>2905451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12270566</v>
      </c>
      <c r="X42" s="57">
        <f t="shared" si="3"/>
        <v>8691329</v>
      </c>
      <c r="Y42" s="57">
        <f t="shared" si="3"/>
        <v>3579237</v>
      </c>
      <c r="Z42" s="58">
        <f>+IF(X42&lt;&gt;0,+(Y42/X42)*100,0)</f>
        <v>41.18169959968148</v>
      </c>
      <c r="AA42" s="55">
        <f>SUM(AA38:AA41)</f>
        <v>-11163186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-14011664</v>
      </c>
      <c r="D44" s="63">
        <f>+D42-D43</f>
        <v>0</v>
      </c>
      <c r="E44" s="64">
        <f t="shared" si="4"/>
        <v>-11163186</v>
      </c>
      <c r="F44" s="65">
        <f t="shared" si="4"/>
        <v>-11163186</v>
      </c>
      <c r="G44" s="65">
        <f t="shared" si="4"/>
        <v>10747512</v>
      </c>
      <c r="H44" s="65">
        <f t="shared" si="4"/>
        <v>406411</v>
      </c>
      <c r="I44" s="65">
        <f t="shared" si="4"/>
        <v>-1788808</v>
      </c>
      <c r="J44" s="65">
        <f t="shared" si="4"/>
        <v>9365115</v>
      </c>
      <c r="K44" s="65">
        <f t="shared" si="4"/>
        <v>-1109055</v>
      </c>
      <c r="L44" s="65">
        <f t="shared" si="4"/>
        <v>4014506</v>
      </c>
      <c r="M44" s="65">
        <f t="shared" si="4"/>
        <v>0</v>
      </c>
      <c r="N44" s="65">
        <f t="shared" si="4"/>
        <v>2905451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12270566</v>
      </c>
      <c r="X44" s="65">
        <f t="shared" si="4"/>
        <v>8691329</v>
      </c>
      <c r="Y44" s="65">
        <f t="shared" si="4"/>
        <v>3579237</v>
      </c>
      <c r="Z44" s="66">
        <f>+IF(X44&lt;&gt;0,+(Y44/X44)*100,0)</f>
        <v>41.18169959968148</v>
      </c>
      <c r="AA44" s="63">
        <f>+AA42-AA43</f>
        <v>-11163186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-14011664</v>
      </c>
      <c r="D46" s="55">
        <f>SUM(D44:D45)</f>
        <v>0</v>
      </c>
      <c r="E46" s="56">
        <f t="shared" si="5"/>
        <v>-11163186</v>
      </c>
      <c r="F46" s="57">
        <f t="shared" si="5"/>
        <v>-11163186</v>
      </c>
      <c r="G46" s="57">
        <f t="shared" si="5"/>
        <v>10747512</v>
      </c>
      <c r="H46" s="57">
        <f t="shared" si="5"/>
        <v>406411</v>
      </c>
      <c r="I46" s="57">
        <f t="shared" si="5"/>
        <v>-1788808</v>
      </c>
      <c r="J46" s="57">
        <f t="shared" si="5"/>
        <v>9365115</v>
      </c>
      <c r="K46" s="57">
        <f t="shared" si="5"/>
        <v>-1109055</v>
      </c>
      <c r="L46" s="57">
        <f t="shared" si="5"/>
        <v>4014506</v>
      </c>
      <c r="M46" s="57">
        <f t="shared" si="5"/>
        <v>0</v>
      </c>
      <c r="N46" s="57">
        <f t="shared" si="5"/>
        <v>2905451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12270566</v>
      </c>
      <c r="X46" s="57">
        <f t="shared" si="5"/>
        <v>8691329</v>
      </c>
      <c r="Y46" s="57">
        <f t="shared" si="5"/>
        <v>3579237</v>
      </c>
      <c r="Z46" s="58">
        <f>+IF(X46&lt;&gt;0,+(Y46/X46)*100,0)</f>
        <v>41.18169959968148</v>
      </c>
      <c r="AA46" s="55">
        <f>SUM(AA44:AA45)</f>
        <v>-11163186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-14011664</v>
      </c>
      <c r="D48" s="71">
        <f>SUM(D46:D47)</f>
        <v>0</v>
      </c>
      <c r="E48" s="72">
        <f t="shared" si="6"/>
        <v>-11163186</v>
      </c>
      <c r="F48" s="73">
        <f t="shared" si="6"/>
        <v>-11163186</v>
      </c>
      <c r="G48" s="73">
        <f t="shared" si="6"/>
        <v>10747512</v>
      </c>
      <c r="H48" s="74">
        <f t="shared" si="6"/>
        <v>406411</v>
      </c>
      <c r="I48" s="74">
        <f t="shared" si="6"/>
        <v>-1788808</v>
      </c>
      <c r="J48" s="74">
        <f t="shared" si="6"/>
        <v>9365115</v>
      </c>
      <c r="K48" s="74">
        <f t="shared" si="6"/>
        <v>-1109055</v>
      </c>
      <c r="L48" s="74">
        <f t="shared" si="6"/>
        <v>4014506</v>
      </c>
      <c r="M48" s="73">
        <f t="shared" si="6"/>
        <v>0</v>
      </c>
      <c r="N48" s="73">
        <f t="shared" si="6"/>
        <v>2905451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12270566</v>
      </c>
      <c r="X48" s="74">
        <f t="shared" si="6"/>
        <v>8691329</v>
      </c>
      <c r="Y48" s="74">
        <f t="shared" si="6"/>
        <v>3579237</v>
      </c>
      <c r="Z48" s="75">
        <f>+IF(X48&lt;&gt;0,+(Y48/X48)*100,0)</f>
        <v>41.18169959968148</v>
      </c>
      <c r="AA48" s="76">
        <f>SUM(AA46:AA47)</f>
        <v>-11163186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140562704</v>
      </c>
      <c r="D8" s="6">
        <v>0</v>
      </c>
      <c r="E8" s="7">
        <v>99362223</v>
      </c>
      <c r="F8" s="8">
        <v>99362223</v>
      </c>
      <c r="G8" s="8">
        <v>15934125</v>
      </c>
      <c r="H8" s="8">
        <v>13532252</v>
      </c>
      <c r="I8" s="8">
        <v>15613545</v>
      </c>
      <c r="J8" s="8">
        <v>45079922</v>
      </c>
      <c r="K8" s="8">
        <v>10893101</v>
      </c>
      <c r="L8" s="8">
        <v>12472788</v>
      </c>
      <c r="M8" s="8">
        <v>11854131</v>
      </c>
      <c r="N8" s="8">
        <v>35220020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80299942</v>
      </c>
      <c r="X8" s="8">
        <v>47799853</v>
      </c>
      <c r="Y8" s="8">
        <v>32500089</v>
      </c>
      <c r="Z8" s="2">
        <v>67.99</v>
      </c>
      <c r="AA8" s="6">
        <v>99362223</v>
      </c>
    </row>
    <row r="9" spans="1:27" ht="13.5">
      <c r="A9" s="25" t="s">
        <v>36</v>
      </c>
      <c r="B9" s="24"/>
      <c r="C9" s="6">
        <v>55938133</v>
      </c>
      <c r="D9" s="6">
        <v>0</v>
      </c>
      <c r="E9" s="7">
        <v>54519922</v>
      </c>
      <c r="F9" s="8">
        <v>54519922</v>
      </c>
      <c r="G9" s="8">
        <v>6853321</v>
      </c>
      <c r="H9" s="8">
        <v>6854700</v>
      </c>
      <c r="I9" s="8">
        <v>6851632</v>
      </c>
      <c r="J9" s="8">
        <v>20559653</v>
      </c>
      <c r="K9" s="8">
        <v>6800498</v>
      </c>
      <c r="L9" s="8">
        <v>6772866</v>
      </c>
      <c r="M9" s="8">
        <v>6773291</v>
      </c>
      <c r="N9" s="8">
        <v>20346655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40906308</v>
      </c>
      <c r="X9" s="8">
        <v>20803921</v>
      </c>
      <c r="Y9" s="8">
        <v>20102387</v>
      </c>
      <c r="Z9" s="2">
        <v>96.63</v>
      </c>
      <c r="AA9" s="6">
        <v>54519922</v>
      </c>
    </row>
    <row r="10" spans="1:27" ht="13.5">
      <c r="A10" s="25" t="s">
        <v>37</v>
      </c>
      <c r="B10" s="24"/>
      <c r="C10" s="6">
        <v>269817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3687402</v>
      </c>
      <c r="D11" s="6">
        <v>0</v>
      </c>
      <c r="E11" s="7">
        <v>2315768</v>
      </c>
      <c r="F11" s="8">
        <v>2315768</v>
      </c>
      <c r="G11" s="8">
        <v>336363</v>
      </c>
      <c r="H11" s="8">
        <v>336487</v>
      </c>
      <c r="I11" s="8">
        <v>337441</v>
      </c>
      <c r="J11" s="8">
        <v>1010291</v>
      </c>
      <c r="K11" s="8">
        <v>337791</v>
      </c>
      <c r="L11" s="8">
        <v>330284</v>
      </c>
      <c r="M11" s="8">
        <v>332491</v>
      </c>
      <c r="N11" s="8">
        <v>1000566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2010857</v>
      </c>
      <c r="X11" s="8">
        <v>1114156</v>
      </c>
      <c r="Y11" s="8">
        <v>896701</v>
      </c>
      <c r="Z11" s="2">
        <v>80.48</v>
      </c>
      <c r="AA11" s="6">
        <v>2315768</v>
      </c>
    </row>
    <row r="12" spans="1:27" ht="13.5">
      <c r="A12" s="25" t="s">
        <v>39</v>
      </c>
      <c r="B12" s="29"/>
      <c r="C12" s="6">
        <v>396046</v>
      </c>
      <c r="D12" s="6">
        <v>0</v>
      </c>
      <c r="E12" s="7">
        <v>737583</v>
      </c>
      <c r="F12" s="8">
        <v>737583</v>
      </c>
      <c r="G12" s="8">
        <v>14750</v>
      </c>
      <c r="H12" s="8">
        <v>31572</v>
      </c>
      <c r="I12" s="8">
        <v>31382</v>
      </c>
      <c r="J12" s="8">
        <v>77704</v>
      </c>
      <c r="K12" s="8">
        <v>21947</v>
      </c>
      <c r="L12" s="8">
        <v>20466</v>
      </c>
      <c r="M12" s="8">
        <v>27653</v>
      </c>
      <c r="N12" s="8">
        <v>70066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147770</v>
      </c>
      <c r="X12" s="8">
        <v>281450</v>
      </c>
      <c r="Y12" s="8">
        <v>-133680</v>
      </c>
      <c r="Z12" s="2">
        <v>-47.5</v>
      </c>
      <c r="AA12" s="6">
        <v>737583</v>
      </c>
    </row>
    <row r="13" spans="1:27" ht="13.5">
      <c r="A13" s="23" t="s">
        <v>40</v>
      </c>
      <c r="B13" s="29"/>
      <c r="C13" s="6">
        <v>32462037</v>
      </c>
      <c r="D13" s="6">
        <v>0</v>
      </c>
      <c r="E13" s="7">
        <v>13450363</v>
      </c>
      <c r="F13" s="8">
        <v>13450363</v>
      </c>
      <c r="G13" s="8">
        <v>-6987626</v>
      </c>
      <c r="H13" s="8">
        <v>3206375</v>
      </c>
      <c r="I13" s="8">
        <v>4383089</v>
      </c>
      <c r="J13" s="8">
        <v>601838</v>
      </c>
      <c r="K13" s="8">
        <v>3404795</v>
      </c>
      <c r="L13" s="8">
        <v>4119678</v>
      </c>
      <c r="M13" s="8">
        <v>1748033</v>
      </c>
      <c r="N13" s="8">
        <v>9272506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9874344</v>
      </c>
      <c r="X13" s="8">
        <v>6470198</v>
      </c>
      <c r="Y13" s="8">
        <v>3404146</v>
      </c>
      <c r="Z13" s="2">
        <v>52.61</v>
      </c>
      <c r="AA13" s="6">
        <v>13450363</v>
      </c>
    </row>
    <row r="14" spans="1:27" ht="13.5">
      <c r="A14" s="23" t="s">
        <v>41</v>
      </c>
      <c r="B14" s="29"/>
      <c r="C14" s="6">
        <v>31908698</v>
      </c>
      <c r="D14" s="6">
        <v>0</v>
      </c>
      <c r="E14" s="7">
        <v>30783330</v>
      </c>
      <c r="F14" s="8">
        <v>30783330</v>
      </c>
      <c r="G14" s="8">
        <v>3197414</v>
      </c>
      <c r="H14" s="8">
        <v>2759638</v>
      </c>
      <c r="I14" s="8">
        <v>2797366</v>
      </c>
      <c r="J14" s="8">
        <v>8754418</v>
      </c>
      <c r="K14" s="8">
        <v>2874660</v>
      </c>
      <c r="L14" s="8">
        <v>2826082</v>
      </c>
      <c r="M14" s="8">
        <v>2912648</v>
      </c>
      <c r="N14" s="8">
        <v>8613390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17367808</v>
      </c>
      <c r="X14" s="8">
        <v>14810384</v>
      </c>
      <c r="Y14" s="8">
        <v>2557424</v>
      </c>
      <c r="Z14" s="2">
        <v>17.27</v>
      </c>
      <c r="AA14" s="6">
        <v>30783330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11662</v>
      </c>
      <c r="I15" s="8">
        <v>25908</v>
      </c>
      <c r="J15" s="8">
        <v>37570</v>
      </c>
      <c r="K15" s="8">
        <v>1000</v>
      </c>
      <c r="L15" s="8">
        <v>0</v>
      </c>
      <c r="M15" s="8">
        <v>2000</v>
      </c>
      <c r="N15" s="8">
        <v>3000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40570</v>
      </c>
      <c r="X15" s="8"/>
      <c r="Y15" s="8">
        <v>40570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1124974361</v>
      </c>
      <c r="D19" s="6">
        <v>0</v>
      </c>
      <c r="E19" s="7">
        <v>681519788</v>
      </c>
      <c r="F19" s="8">
        <v>681519788</v>
      </c>
      <c r="G19" s="8">
        <v>262655000</v>
      </c>
      <c r="H19" s="8">
        <v>0</v>
      </c>
      <c r="I19" s="8">
        <v>0</v>
      </c>
      <c r="J19" s="8">
        <v>262655000</v>
      </c>
      <c r="K19" s="8">
        <v>0</v>
      </c>
      <c r="L19" s="8">
        <v>221184000</v>
      </c>
      <c r="M19" s="8">
        <v>0</v>
      </c>
      <c r="N19" s="8">
        <v>221184000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483839000</v>
      </c>
      <c r="X19" s="8">
        <v>340759894</v>
      </c>
      <c r="Y19" s="8">
        <v>143079106</v>
      </c>
      <c r="Z19" s="2">
        <v>41.99</v>
      </c>
      <c r="AA19" s="6">
        <v>681519788</v>
      </c>
    </row>
    <row r="20" spans="1:27" ht="13.5">
      <c r="A20" s="23" t="s">
        <v>47</v>
      </c>
      <c r="B20" s="29"/>
      <c r="C20" s="6">
        <v>61912072</v>
      </c>
      <c r="D20" s="6">
        <v>0</v>
      </c>
      <c r="E20" s="7">
        <v>517310630</v>
      </c>
      <c r="F20" s="26">
        <v>517310630</v>
      </c>
      <c r="G20" s="26">
        <v>259137</v>
      </c>
      <c r="H20" s="26">
        <v>981370</v>
      </c>
      <c r="I20" s="26">
        <v>347051</v>
      </c>
      <c r="J20" s="26">
        <v>1587558</v>
      </c>
      <c r="K20" s="26">
        <v>1082219</v>
      </c>
      <c r="L20" s="26">
        <v>1268266</v>
      </c>
      <c r="M20" s="26">
        <v>192077</v>
      </c>
      <c r="N20" s="26">
        <v>2542562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4130120</v>
      </c>
      <c r="X20" s="26">
        <v>248869333</v>
      </c>
      <c r="Y20" s="26">
        <v>-244739213</v>
      </c>
      <c r="Z20" s="27">
        <v>-98.34</v>
      </c>
      <c r="AA20" s="28">
        <v>517310630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1452111270</v>
      </c>
      <c r="D22" s="33">
        <f>SUM(D5:D21)</f>
        <v>0</v>
      </c>
      <c r="E22" s="34">
        <f t="shared" si="0"/>
        <v>1399999607</v>
      </c>
      <c r="F22" s="35">
        <f t="shared" si="0"/>
        <v>1399999607</v>
      </c>
      <c r="G22" s="35">
        <f t="shared" si="0"/>
        <v>282262484</v>
      </c>
      <c r="H22" s="35">
        <f t="shared" si="0"/>
        <v>27714056</v>
      </c>
      <c r="I22" s="35">
        <f t="shared" si="0"/>
        <v>30387414</v>
      </c>
      <c r="J22" s="35">
        <f t="shared" si="0"/>
        <v>340363954</v>
      </c>
      <c r="K22" s="35">
        <f t="shared" si="0"/>
        <v>25416011</v>
      </c>
      <c r="L22" s="35">
        <f t="shared" si="0"/>
        <v>248994430</v>
      </c>
      <c r="M22" s="35">
        <f t="shared" si="0"/>
        <v>23842324</v>
      </c>
      <c r="N22" s="35">
        <f t="shared" si="0"/>
        <v>298252765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638616719</v>
      </c>
      <c r="X22" s="35">
        <f t="shared" si="0"/>
        <v>680909189</v>
      </c>
      <c r="Y22" s="35">
        <f t="shared" si="0"/>
        <v>-42292470</v>
      </c>
      <c r="Z22" s="36">
        <f>+IF(X22&lt;&gt;0,+(Y22/X22)*100,0)</f>
        <v>-6.211176274785153</v>
      </c>
      <c r="AA22" s="33">
        <f>SUM(AA5:AA21)</f>
        <v>1399999607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464158301</v>
      </c>
      <c r="D25" s="6">
        <v>0</v>
      </c>
      <c r="E25" s="7">
        <v>521705056</v>
      </c>
      <c r="F25" s="8">
        <v>521705056</v>
      </c>
      <c r="G25" s="8">
        <v>42624505</v>
      </c>
      <c r="H25" s="8">
        <v>42778479</v>
      </c>
      <c r="I25" s="8">
        <v>50523340</v>
      </c>
      <c r="J25" s="8">
        <v>135926324</v>
      </c>
      <c r="K25" s="8">
        <v>46084015</v>
      </c>
      <c r="L25" s="8">
        <v>48814075</v>
      </c>
      <c r="M25" s="8">
        <v>48823489</v>
      </c>
      <c r="N25" s="8">
        <v>143721579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279647903</v>
      </c>
      <c r="X25" s="8">
        <v>199080211</v>
      </c>
      <c r="Y25" s="8">
        <v>80567692</v>
      </c>
      <c r="Z25" s="2">
        <v>40.47</v>
      </c>
      <c r="AA25" s="6">
        <v>521705056</v>
      </c>
    </row>
    <row r="26" spans="1:27" ht="13.5">
      <c r="A26" s="25" t="s">
        <v>52</v>
      </c>
      <c r="B26" s="24"/>
      <c r="C26" s="6">
        <v>12252661</v>
      </c>
      <c r="D26" s="6">
        <v>0</v>
      </c>
      <c r="E26" s="7">
        <v>15659101</v>
      </c>
      <c r="F26" s="8">
        <v>15659101</v>
      </c>
      <c r="G26" s="8">
        <v>1028492</v>
      </c>
      <c r="H26" s="8">
        <v>1074839</v>
      </c>
      <c r="I26" s="8">
        <v>1114037</v>
      </c>
      <c r="J26" s="8">
        <v>3217368</v>
      </c>
      <c r="K26" s="8">
        <v>1042133</v>
      </c>
      <c r="L26" s="8">
        <v>1088719</v>
      </c>
      <c r="M26" s="8">
        <v>1038568</v>
      </c>
      <c r="N26" s="8">
        <v>3169420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6386788</v>
      </c>
      <c r="X26" s="8">
        <v>7532859</v>
      </c>
      <c r="Y26" s="8">
        <v>-1146071</v>
      </c>
      <c r="Z26" s="2">
        <v>-15.21</v>
      </c>
      <c r="AA26" s="6">
        <v>15659101</v>
      </c>
    </row>
    <row r="27" spans="1:27" ht="13.5">
      <c r="A27" s="25" t="s">
        <v>53</v>
      </c>
      <c r="B27" s="24"/>
      <c r="C27" s="6">
        <v>116309046</v>
      </c>
      <c r="D27" s="6">
        <v>0</v>
      </c>
      <c r="E27" s="7">
        <v>119187257</v>
      </c>
      <c r="F27" s="8">
        <v>119187257</v>
      </c>
      <c r="G27" s="8">
        <v>6916666</v>
      </c>
      <c r="H27" s="8">
        <v>6916666</v>
      </c>
      <c r="I27" s="8">
        <v>6916666</v>
      </c>
      <c r="J27" s="8">
        <v>20749998</v>
      </c>
      <c r="K27" s="8">
        <v>23577687</v>
      </c>
      <c r="L27" s="8">
        <v>6916666</v>
      </c>
      <c r="M27" s="8">
        <v>6916666</v>
      </c>
      <c r="N27" s="8">
        <v>37411019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58161017</v>
      </c>
      <c r="X27" s="8">
        <v>45481930</v>
      </c>
      <c r="Y27" s="8">
        <v>12679087</v>
      </c>
      <c r="Z27" s="2">
        <v>27.88</v>
      </c>
      <c r="AA27" s="6">
        <v>119187257</v>
      </c>
    </row>
    <row r="28" spans="1:27" ht="13.5">
      <c r="A28" s="25" t="s">
        <v>54</v>
      </c>
      <c r="B28" s="24"/>
      <c r="C28" s="6">
        <v>103642299</v>
      </c>
      <c r="D28" s="6">
        <v>0</v>
      </c>
      <c r="E28" s="7">
        <v>153349033</v>
      </c>
      <c r="F28" s="8">
        <v>153349033</v>
      </c>
      <c r="G28" s="8">
        <v>0</v>
      </c>
      <c r="H28" s="8">
        <v>0</v>
      </c>
      <c r="I28" s="8">
        <v>8995192</v>
      </c>
      <c r="J28" s="8">
        <v>8995192</v>
      </c>
      <c r="K28" s="8">
        <v>52462</v>
      </c>
      <c r="L28" s="8">
        <v>179372</v>
      </c>
      <c r="M28" s="8">
        <v>17885462</v>
      </c>
      <c r="N28" s="8">
        <v>18117296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27112488</v>
      </c>
      <c r="X28" s="8">
        <v>58518510</v>
      </c>
      <c r="Y28" s="8">
        <v>-31406022</v>
      </c>
      <c r="Z28" s="2">
        <v>-53.67</v>
      </c>
      <c r="AA28" s="6">
        <v>153349033</v>
      </c>
    </row>
    <row r="29" spans="1:27" ht="13.5">
      <c r="A29" s="25" t="s">
        <v>55</v>
      </c>
      <c r="B29" s="24"/>
      <c r="C29" s="6">
        <v>14476675</v>
      </c>
      <c r="D29" s="6">
        <v>0</v>
      </c>
      <c r="E29" s="7">
        <v>15790339</v>
      </c>
      <c r="F29" s="8">
        <v>15790339</v>
      </c>
      <c r="G29" s="8">
        <v>0</v>
      </c>
      <c r="H29" s="8">
        <v>0</v>
      </c>
      <c r="I29" s="8">
        <v>3932000</v>
      </c>
      <c r="J29" s="8">
        <v>3932000</v>
      </c>
      <c r="K29" s="8">
        <v>154254</v>
      </c>
      <c r="L29" s="8">
        <v>1000368</v>
      </c>
      <c r="M29" s="8">
        <v>1305424</v>
      </c>
      <c r="N29" s="8">
        <v>2460046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6392046</v>
      </c>
      <c r="X29" s="8">
        <v>7595999</v>
      </c>
      <c r="Y29" s="8">
        <v>-1203953</v>
      </c>
      <c r="Z29" s="2">
        <v>-15.85</v>
      </c>
      <c r="AA29" s="6">
        <v>15790339</v>
      </c>
    </row>
    <row r="30" spans="1:27" ht="13.5">
      <c r="A30" s="25" t="s">
        <v>56</v>
      </c>
      <c r="B30" s="24"/>
      <c r="C30" s="6">
        <v>62048818</v>
      </c>
      <c r="D30" s="6">
        <v>0</v>
      </c>
      <c r="E30" s="7">
        <v>69917501</v>
      </c>
      <c r="F30" s="8">
        <v>69917501</v>
      </c>
      <c r="G30" s="8">
        <v>5909788</v>
      </c>
      <c r="H30" s="8">
        <v>-1143853</v>
      </c>
      <c r="I30" s="8">
        <v>6227457</v>
      </c>
      <c r="J30" s="8">
        <v>10993392</v>
      </c>
      <c r="K30" s="8">
        <v>6133438</v>
      </c>
      <c r="L30" s="8">
        <v>5143</v>
      </c>
      <c r="M30" s="8">
        <v>5780117</v>
      </c>
      <c r="N30" s="8">
        <v>11918698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22912090</v>
      </c>
      <c r="X30" s="8">
        <v>26681387</v>
      </c>
      <c r="Y30" s="8">
        <v>-3769297</v>
      </c>
      <c r="Z30" s="2">
        <v>-14.13</v>
      </c>
      <c r="AA30" s="6">
        <v>69917501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19263798</v>
      </c>
      <c r="D32" s="6">
        <v>0</v>
      </c>
      <c r="E32" s="7">
        <v>25687104</v>
      </c>
      <c r="F32" s="8">
        <v>25687104</v>
      </c>
      <c r="G32" s="8">
        <v>294221</v>
      </c>
      <c r="H32" s="8">
        <v>911317</v>
      </c>
      <c r="I32" s="8">
        <v>475536</v>
      </c>
      <c r="J32" s="8">
        <v>1681074</v>
      </c>
      <c r="K32" s="8">
        <v>405935</v>
      </c>
      <c r="L32" s="8">
        <v>305134</v>
      </c>
      <c r="M32" s="8">
        <v>447505</v>
      </c>
      <c r="N32" s="8">
        <v>1158574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2839648</v>
      </c>
      <c r="X32" s="8">
        <v>9801783</v>
      </c>
      <c r="Y32" s="8">
        <v>-6962135</v>
      </c>
      <c r="Z32" s="2">
        <v>-71.03</v>
      </c>
      <c r="AA32" s="6">
        <v>25687104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481809155</v>
      </c>
      <c r="D34" s="6">
        <v>0</v>
      </c>
      <c r="E34" s="7">
        <v>436391607</v>
      </c>
      <c r="F34" s="8">
        <v>436391607</v>
      </c>
      <c r="G34" s="8">
        <v>36922113</v>
      </c>
      <c r="H34" s="8">
        <v>21416128</v>
      </c>
      <c r="I34" s="8">
        <v>38447873</v>
      </c>
      <c r="J34" s="8">
        <v>96786114</v>
      </c>
      <c r="K34" s="8">
        <v>38189131</v>
      </c>
      <c r="L34" s="8">
        <v>32022787</v>
      </c>
      <c r="M34" s="8">
        <v>41698113</v>
      </c>
      <c r="N34" s="8">
        <v>111910031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208696145</v>
      </c>
      <c r="X34" s="8">
        <v>209941193</v>
      </c>
      <c r="Y34" s="8">
        <v>-1245048</v>
      </c>
      <c r="Z34" s="2">
        <v>-0.59</v>
      </c>
      <c r="AA34" s="6">
        <v>436391607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1273960753</v>
      </c>
      <c r="D36" s="33">
        <f>SUM(D25:D35)</f>
        <v>0</v>
      </c>
      <c r="E36" s="34">
        <f t="shared" si="1"/>
        <v>1357686998</v>
      </c>
      <c r="F36" s="35">
        <f t="shared" si="1"/>
        <v>1357686998</v>
      </c>
      <c r="G36" s="35">
        <f t="shared" si="1"/>
        <v>93695785</v>
      </c>
      <c r="H36" s="35">
        <f t="shared" si="1"/>
        <v>71953576</v>
      </c>
      <c r="I36" s="35">
        <f t="shared" si="1"/>
        <v>116632101</v>
      </c>
      <c r="J36" s="35">
        <f t="shared" si="1"/>
        <v>282281462</v>
      </c>
      <c r="K36" s="35">
        <f t="shared" si="1"/>
        <v>115639055</v>
      </c>
      <c r="L36" s="35">
        <f t="shared" si="1"/>
        <v>90332264</v>
      </c>
      <c r="M36" s="35">
        <f t="shared" si="1"/>
        <v>123895344</v>
      </c>
      <c r="N36" s="35">
        <f t="shared" si="1"/>
        <v>329866663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612148125</v>
      </c>
      <c r="X36" s="35">
        <f t="shared" si="1"/>
        <v>564633872</v>
      </c>
      <c r="Y36" s="35">
        <f t="shared" si="1"/>
        <v>47514253</v>
      </c>
      <c r="Z36" s="36">
        <f>+IF(X36&lt;&gt;0,+(Y36/X36)*100,0)</f>
        <v>8.415055375919778</v>
      </c>
      <c r="AA36" s="33">
        <f>SUM(AA25:AA35)</f>
        <v>1357686998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178150517</v>
      </c>
      <c r="D38" s="46">
        <f>+D22-D36</f>
        <v>0</v>
      </c>
      <c r="E38" s="47">
        <f t="shared" si="2"/>
        <v>42312609</v>
      </c>
      <c r="F38" s="48">
        <f t="shared" si="2"/>
        <v>42312609</v>
      </c>
      <c r="G38" s="48">
        <f t="shared" si="2"/>
        <v>188566699</v>
      </c>
      <c r="H38" s="48">
        <f t="shared" si="2"/>
        <v>-44239520</v>
      </c>
      <c r="I38" s="48">
        <f t="shared" si="2"/>
        <v>-86244687</v>
      </c>
      <c r="J38" s="48">
        <f t="shared" si="2"/>
        <v>58082492</v>
      </c>
      <c r="K38" s="48">
        <f t="shared" si="2"/>
        <v>-90223044</v>
      </c>
      <c r="L38" s="48">
        <f t="shared" si="2"/>
        <v>158662166</v>
      </c>
      <c r="M38" s="48">
        <f t="shared" si="2"/>
        <v>-100053020</v>
      </c>
      <c r="N38" s="48">
        <f t="shared" si="2"/>
        <v>-31613898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26468594</v>
      </c>
      <c r="X38" s="48">
        <f>IF(F22=F36,0,X22-X36)</f>
        <v>116275317</v>
      </c>
      <c r="Y38" s="48">
        <f t="shared" si="2"/>
        <v>-89806723</v>
      </c>
      <c r="Z38" s="49">
        <f>+IF(X38&lt;&gt;0,+(Y38/X38)*100,0)</f>
        <v>-77.23627448807558</v>
      </c>
      <c r="AA38" s="46">
        <f>+AA22-AA36</f>
        <v>42312609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470727193</v>
      </c>
      <c r="F39" s="8">
        <v>470727193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235363596</v>
      </c>
      <c r="Y39" s="8">
        <v>-235363596</v>
      </c>
      <c r="Z39" s="2">
        <v>-100</v>
      </c>
      <c r="AA39" s="6">
        <v>470727193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178150517</v>
      </c>
      <c r="D42" s="55">
        <f>SUM(D38:D41)</f>
        <v>0</v>
      </c>
      <c r="E42" s="56">
        <f t="shared" si="3"/>
        <v>513039802</v>
      </c>
      <c r="F42" s="57">
        <f t="shared" si="3"/>
        <v>513039802</v>
      </c>
      <c r="G42" s="57">
        <f t="shared" si="3"/>
        <v>188566699</v>
      </c>
      <c r="H42" s="57">
        <f t="shared" si="3"/>
        <v>-44239520</v>
      </c>
      <c r="I42" s="57">
        <f t="shared" si="3"/>
        <v>-86244687</v>
      </c>
      <c r="J42" s="57">
        <f t="shared" si="3"/>
        <v>58082492</v>
      </c>
      <c r="K42" s="57">
        <f t="shared" si="3"/>
        <v>-90223044</v>
      </c>
      <c r="L42" s="57">
        <f t="shared" si="3"/>
        <v>158662166</v>
      </c>
      <c r="M42" s="57">
        <f t="shared" si="3"/>
        <v>-100053020</v>
      </c>
      <c r="N42" s="57">
        <f t="shared" si="3"/>
        <v>-31613898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26468594</v>
      </c>
      <c r="X42" s="57">
        <f t="shared" si="3"/>
        <v>351638913</v>
      </c>
      <c r="Y42" s="57">
        <f t="shared" si="3"/>
        <v>-325170319</v>
      </c>
      <c r="Z42" s="58">
        <f>+IF(X42&lt;&gt;0,+(Y42/X42)*100,0)</f>
        <v>-92.47279154227166</v>
      </c>
      <c r="AA42" s="55">
        <f>SUM(AA38:AA41)</f>
        <v>513039802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178150517</v>
      </c>
      <c r="D44" s="63">
        <f>+D42-D43</f>
        <v>0</v>
      </c>
      <c r="E44" s="64">
        <f t="shared" si="4"/>
        <v>513039802</v>
      </c>
      <c r="F44" s="65">
        <f t="shared" si="4"/>
        <v>513039802</v>
      </c>
      <c r="G44" s="65">
        <f t="shared" si="4"/>
        <v>188566699</v>
      </c>
      <c r="H44" s="65">
        <f t="shared" si="4"/>
        <v>-44239520</v>
      </c>
      <c r="I44" s="65">
        <f t="shared" si="4"/>
        <v>-86244687</v>
      </c>
      <c r="J44" s="65">
        <f t="shared" si="4"/>
        <v>58082492</v>
      </c>
      <c r="K44" s="65">
        <f t="shared" si="4"/>
        <v>-90223044</v>
      </c>
      <c r="L44" s="65">
        <f t="shared" si="4"/>
        <v>158662166</v>
      </c>
      <c r="M44" s="65">
        <f t="shared" si="4"/>
        <v>-100053020</v>
      </c>
      <c r="N44" s="65">
        <f t="shared" si="4"/>
        <v>-31613898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26468594</v>
      </c>
      <c r="X44" s="65">
        <f t="shared" si="4"/>
        <v>351638913</v>
      </c>
      <c r="Y44" s="65">
        <f t="shared" si="4"/>
        <v>-325170319</v>
      </c>
      <c r="Z44" s="66">
        <f>+IF(X44&lt;&gt;0,+(Y44/X44)*100,0)</f>
        <v>-92.47279154227166</v>
      </c>
      <c r="AA44" s="63">
        <f>+AA42-AA43</f>
        <v>513039802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178150517</v>
      </c>
      <c r="D46" s="55">
        <f>SUM(D44:D45)</f>
        <v>0</v>
      </c>
      <c r="E46" s="56">
        <f t="shared" si="5"/>
        <v>513039802</v>
      </c>
      <c r="F46" s="57">
        <f t="shared" si="5"/>
        <v>513039802</v>
      </c>
      <c r="G46" s="57">
        <f t="shared" si="5"/>
        <v>188566699</v>
      </c>
      <c r="H46" s="57">
        <f t="shared" si="5"/>
        <v>-44239520</v>
      </c>
      <c r="I46" s="57">
        <f t="shared" si="5"/>
        <v>-86244687</v>
      </c>
      <c r="J46" s="57">
        <f t="shared" si="5"/>
        <v>58082492</v>
      </c>
      <c r="K46" s="57">
        <f t="shared" si="5"/>
        <v>-90223044</v>
      </c>
      <c r="L46" s="57">
        <f t="shared" si="5"/>
        <v>158662166</v>
      </c>
      <c r="M46" s="57">
        <f t="shared" si="5"/>
        <v>-100053020</v>
      </c>
      <c r="N46" s="57">
        <f t="shared" si="5"/>
        <v>-31613898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26468594</v>
      </c>
      <c r="X46" s="57">
        <f t="shared" si="5"/>
        <v>351638913</v>
      </c>
      <c r="Y46" s="57">
        <f t="shared" si="5"/>
        <v>-325170319</v>
      </c>
      <c r="Z46" s="58">
        <f>+IF(X46&lt;&gt;0,+(Y46/X46)*100,0)</f>
        <v>-92.47279154227166</v>
      </c>
      <c r="AA46" s="55">
        <f>SUM(AA44:AA45)</f>
        <v>513039802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178150517</v>
      </c>
      <c r="D48" s="71">
        <f>SUM(D46:D47)</f>
        <v>0</v>
      </c>
      <c r="E48" s="72">
        <f t="shared" si="6"/>
        <v>513039802</v>
      </c>
      <c r="F48" s="73">
        <f t="shared" si="6"/>
        <v>513039802</v>
      </c>
      <c r="G48" s="73">
        <f t="shared" si="6"/>
        <v>188566699</v>
      </c>
      <c r="H48" s="74">
        <f t="shared" si="6"/>
        <v>-44239520</v>
      </c>
      <c r="I48" s="74">
        <f t="shared" si="6"/>
        <v>-86244687</v>
      </c>
      <c r="J48" s="74">
        <f t="shared" si="6"/>
        <v>58082492</v>
      </c>
      <c r="K48" s="74">
        <f t="shared" si="6"/>
        <v>-90223044</v>
      </c>
      <c r="L48" s="74">
        <f t="shared" si="6"/>
        <v>158662166</v>
      </c>
      <c r="M48" s="73">
        <f t="shared" si="6"/>
        <v>-100053020</v>
      </c>
      <c r="N48" s="73">
        <f t="shared" si="6"/>
        <v>-31613898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26468594</v>
      </c>
      <c r="X48" s="74">
        <f t="shared" si="6"/>
        <v>351638913</v>
      </c>
      <c r="Y48" s="74">
        <f t="shared" si="6"/>
        <v>-325170319</v>
      </c>
      <c r="Z48" s="75">
        <f>+IF(X48&lt;&gt;0,+(Y48/X48)*100,0)</f>
        <v>-92.47279154227166</v>
      </c>
      <c r="AA48" s="76">
        <f>SUM(AA46:AA47)</f>
        <v>513039802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21407648</v>
      </c>
      <c r="D5" s="6">
        <v>0</v>
      </c>
      <c r="E5" s="7">
        <v>23456412</v>
      </c>
      <c r="F5" s="8">
        <v>23456412</v>
      </c>
      <c r="G5" s="8">
        <v>28089834</v>
      </c>
      <c r="H5" s="8">
        <v>-13709</v>
      </c>
      <c r="I5" s="8">
        <v>-12167</v>
      </c>
      <c r="J5" s="8">
        <v>28063958</v>
      </c>
      <c r="K5" s="8">
        <v>0</v>
      </c>
      <c r="L5" s="8">
        <v>0</v>
      </c>
      <c r="M5" s="8">
        <v>-48</v>
      </c>
      <c r="N5" s="8">
        <v>-48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28063910</v>
      </c>
      <c r="X5" s="8">
        <v>23456000</v>
      </c>
      <c r="Y5" s="8">
        <v>4607910</v>
      </c>
      <c r="Z5" s="2">
        <v>19.64</v>
      </c>
      <c r="AA5" s="6">
        <v>23456412</v>
      </c>
    </row>
    <row r="6" spans="1:27" ht="13.5">
      <c r="A6" s="23" t="s">
        <v>33</v>
      </c>
      <c r="B6" s="24"/>
      <c r="C6" s="6">
        <v>494911</v>
      </c>
      <c r="D6" s="6">
        <v>0</v>
      </c>
      <c r="E6" s="7">
        <v>898880</v>
      </c>
      <c r="F6" s="8">
        <v>898880</v>
      </c>
      <c r="G6" s="8">
        <v>26485</v>
      </c>
      <c r="H6" s="8">
        <v>129370</v>
      </c>
      <c r="I6" s="8">
        <v>0</v>
      </c>
      <c r="J6" s="8">
        <v>155855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155855</v>
      </c>
      <c r="X6" s="8">
        <v>460000</v>
      </c>
      <c r="Y6" s="8">
        <v>-304145</v>
      </c>
      <c r="Z6" s="2">
        <v>-66.12</v>
      </c>
      <c r="AA6" s="6">
        <v>898880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84774816</v>
      </c>
      <c r="F7" s="8">
        <v>84774816</v>
      </c>
      <c r="G7" s="8">
        <v>8334465</v>
      </c>
      <c r="H7" s="8">
        <v>8907030</v>
      </c>
      <c r="I7" s="8">
        <v>8384008</v>
      </c>
      <c r="J7" s="8">
        <v>25625503</v>
      </c>
      <c r="K7" s="8">
        <v>0</v>
      </c>
      <c r="L7" s="8">
        <v>0</v>
      </c>
      <c r="M7" s="8">
        <v>11176835</v>
      </c>
      <c r="N7" s="8">
        <v>11176835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36802338</v>
      </c>
      <c r="X7" s="8">
        <v>44445000</v>
      </c>
      <c r="Y7" s="8">
        <v>-7642662</v>
      </c>
      <c r="Z7" s="2">
        <v>-17.2</v>
      </c>
      <c r="AA7" s="6">
        <v>84774816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22003752</v>
      </c>
      <c r="F8" s="8">
        <v>22003752</v>
      </c>
      <c r="G8" s="8">
        <v>577836</v>
      </c>
      <c r="H8" s="8">
        <v>-250330</v>
      </c>
      <c r="I8" s="8">
        <v>7648</v>
      </c>
      <c r="J8" s="8">
        <v>335154</v>
      </c>
      <c r="K8" s="8">
        <v>0</v>
      </c>
      <c r="L8" s="8">
        <v>0</v>
      </c>
      <c r="M8" s="8">
        <v>1710545</v>
      </c>
      <c r="N8" s="8">
        <v>1710545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2045699</v>
      </c>
      <c r="X8" s="8">
        <v>10050000</v>
      </c>
      <c r="Y8" s="8">
        <v>-8004301</v>
      </c>
      <c r="Z8" s="2">
        <v>-79.64</v>
      </c>
      <c r="AA8" s="6">
        <v>22003752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14797890</v>
      </c>
      <c r="F9" s="8">
        <v>14797890</v>
      </c>
      <c r="G9" s="8">
        <v>88916</v>
      </c>
      <c r="H9" s="8">
        <v>1127</v>
      </c>
      <c r="I9" s="8">
        <v>2043</v>
      </c>
      <c r="J9" s="8">
        <v>92086</v>
      </c>
      <c r="K9" s="8">
        <v>0</v>
      </c>
      <c r="L9" s="8">
        <v>0</v>
      </c>
      <c r="M9" s="8">
        <v>-1054</v>
      </c>
      <c r="N9" s="8">
        <v>-1054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91032</v>
      </c>
      <c r="X9" s="8">
        <v>3261168</v>
      </c>
      <c r="Y9" s="8">
        <v>-3170136</v>
      </c>
      <c r="Z9" s="2">
        <v>-97.21</v>
      </c>
      <c r="AA9" s="6">
        <v>14797890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6187750</v>
      </c>
      <c r="F10" s="26">
        <v>6187750</v>
      </c>
      <c r="G10" s="26">
        <v>1318855</v>
      </c>
      <c r="H10" s="26">
        <v>1327097</v>
      </c>
      <c r="I10" s="26">
        <v>1338128</v>
      </c>
      <c r="J10" s="26">
        <v>3984080</v>
      </c>
      <c r="K10" s="26">
        <v>0</v>
      </c>
      <c r="L10" s="26">
        <v>0</v>
      </c>
      <c r="M10" s="26">
        <v>1231438</v>
      </c>
      <c r="N10" s="26">
        <v>1231438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5215518</v>
      </c>
      <c r="X10" s="26">
        <v>7398564</v>
      </c>
      <c r="Y10" s="26">
        <v>-2183046</v>
      </c>
      <c r="Z10" s="27">
        <v>-29.51</v>
      </c>
      <c r="AA10" s="28">
        <v>6187750</v>
      </c>
    </row>
    <row r="11" spans="1:27" ht="13.5">
      <c r="A11" s="25" t="s">
        <v>38</v>
      </c>
      <c r="B11" s="29"/>
      <c r="C11" s="6">
        <v>127948059</v>
      </c>
      <c r="D11" s="6">
        <v>0</v>
      </c>
      <c r="E11" s="7">
        <v>167915</v>
      </c>
      <c r="F11" s="8">
        <v>167915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84000</v>
      </c>
      <c r="Y11" s="8">
        <v>-84000</v>
      </c>
      <c r="Z11" s="2">
        <v>-100</v>
      </c>
      <c r="AA11" s="6">
        <v>167915</v>
      </c>
    </row>
    <row r="12" spans="1:27" ht="13.5">
      <c r="A12" s="25" t="s">
        <v>39</v>
      </c>
      <c r="B12" s="29"/>
      <c r="C12" s="6">
        <v>2200589</v>
      </c>
      <c r="D12" s="6">
        <v>0</v>
      </c>
      <c r="E12" s="7">
        <v>1900429</v>
      </c>
      <c r="F12" s="8">
        <v>1900429</v>
      </c>
      <c r="G12" s="8">
        <v>260160</v>
      </c>
      <c r="H12" s="8">
        <v>169743</v>
      </c>
      <c r="I12" s="8">
        <v>125725</v>
      </c>
      <c r="J12" s="8">
        <v>555628</v>
      </c>
      <c r="K12" s="8">
        <v>0</v>
      </c>
      <c r="L12" s="8">
        <v>0</v>
      </c>
      <c r="M12" s="8">
        <v>242361</v>
      </c>
      <c r="N12" s="8">
        <v>242361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797989</v>
      </c>
      <c r="X12" s="8">
        <v>1014800</v>
      </c>
      <c r="Y12" s="8">
        <v>-216811</v>
      </c>
      <c r="Z12" s="2">
        <v>-21.36</v>
      </c>
      <c r="AA12" s="6">
        <v>1900429</v>
      </c>
    </row>
    <row r="13" spans="1:27" ht="13.5">
      <c r="A13" s="23" t="s">
        <v>40</v>
      </c>
      <c r="B13" s="29"/>
      <c r="C13" s="6">
        <v>6532419</v>
      </c>
      <c r="D13" s="6">
        <v>0</v>
      </c>
      <c r="E13" s="7">
        <v>58300</v>
      </c>
      <c r="F13" s="8">
        <v>58300</v>
      </c>
      <c r="G13" s="8">
        <v>15649</v>
      </c>
      <c r="H13" s="8">
        <v>10312</v>
      </c>
      <c r="I13" s="8">
        <v>0</v>
      </c>
      <c r="J13" s="8">
        <v>25961</v>
      </c>
      <c r="K13" s="8">
        <v>0</v>
      </c>
      <c r="L13" s="8">
        <v>0</v>
      </c>
      <c r="M13" s="8">
        <v>7480</v>
      </c>
      <c r="N13" s="8">
        <v>7480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33441</v>
      </c>
      <c r="X13" s="8">
        <v>29000</v>
      </c>
      <c r="Y13" s="8">
        <v>4441</v>
      </c>
      <c r="Z13" s="2">
        <v>15.31</v>
      </c>
      <c r="AA13" s="6">
        <v>58300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6500000</v>
      </c>
      <c r="F14" s="8">
        <v>6500000</v>
      </c>
      <c r="G14" s="8">
        <v>791463</v>
      </c>
      <c r="H14" s="8">
        <v>846462</v>
      </c>
      <c r="I14" s="8">
        <v>260334</v>
      </c>
      <c r="J14" s="8">
        <v>1898259</v>
      </c>
      <c r="K14" s="8">
        <v>0</v>
      </c>
      <c r="L14" s="8">
        <v>0</v>
      </c>
      <c r="M14" s="8">
        <v>-7</v>
      </c>
      <c r="N14" s="8">
        <v>-7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1898252</v>
      </c>
      <c r="X14" s="8">
        <v>3250000</v>
      </c>
      <c r="Y14" s="8">
        <v>-1351748</v>
      </c>
      <c r="Z14" s="2">
        <v>-41.59</v>
      </c>
      <c r="AA14" s="6">
        <v>6500000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295478</v>
      </c>
      <c r="D16" s="6">
        <v>0</v>
      </c>
      <c r="E16" s="7">
        <v>183698</v>
      </c>
      <c r="F16" s="8">
        <v>183698</v>
      </c>
      <c r="G16" s="8">
        <v>17760</v>
      </c>
      <c r="H16" s="8">
        <v>34444</v>
      </c>
      <c r="I16" s="8">
        <v>8644</v>
      </c>
      <c r="J16" s="8">
        <v>60848</v>
      </c>
      <c r="K16" s="8">
        <v>0</v>
      </c>
      <c r="L16" s="8">
        <v>0</v>
      </c>
      <c r="M16" s="8">
        <v>3051</v>
      </c>
      <c r="N16" s="8">
        <v>3051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63899</v>
      </c>
      <c r="X16" s="8">
        <v>91000</v>
      </c>
      <c r="Y16" s="8">
        <v>-27101</v>
      </c>
      <c r="Z16" s="2">
        <v>-29.78</v>
      </c>
      <c r="AA16" s="6">
        <v>183698</v>
      </c>
    </row>
    <row r="17" spans="1:27" ht="13.5">
      <c r="A17" s="23" t="s">
        <v>44</v>
      </c>
      <c r="B17" s="29"/>
      <c r="C17" s="6">
        <v>1569346</v>
      </c>
      <c r="D17" s="6">
        <v>0</v>
      </c>
      <c r="E17" s="7">
        <v>2495533</v>
      </c>
      <c r="F17" s="8">
        <v>2495533</v>
      </c>
      <c r="G17" s="8">
        <v>51557</v>
      </c>
      <c r="H17" s="8">
        <v>26550</v>
      </c>
      <c r="I17" s="8">
        <v>37123</v>
      </c>
      <c r="J17" s="8">
        <v>115230</v>
      </c>
      <c r="K17" s="8">
        <v>0</v>
      </c>
      <c r="L17" s="8">
        <v>0</v>
      </c>
      <c r="M17" s="8">
        <v>25750</v>
      </c>
      <c r="N17" s="8">
        <v>25750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140980</v>
      </c>
      <c r="X17" s="8">
        <v>1250000</v>
      </c>
      <c r="Y17" s="8">
        <v>-1109020</v>
      </c>
      <c r="Z17" s="2">
        <v>-88.72</v>
      </c>
      <c r="AA17" s="6">
        <v>2495533</v>
      </c>
    </row>
    <row r="18" spans="1:27" ht="13.5">
      <c r="A18" s="25" t="s">
        <v>45</v>
      </c>
      <c r="B18" s="24"/>
      <c r="C18" s="6">
        <v>53072345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8217500</v>
      </c>
      <c r="Y18" s="8">
        <v>-8217500</v>
      </c>
      <c r="Z18" s="2">
        <v>-100</v>
      </c>
      <c r="AA18" s="6">
        <v>0</v>
      </c>
    </row>
    <row r="19" spans="1:27" ht="13.5">
      <c r="A19" s="23" t="s">
        <v>46</v>
      </c>
      <c r="B19" s="29"/>
      <c r="C19" s="6">
        <v>1862640</v>
      </c>
      <c r="D19" s="6">
        <v>0</v>
      </c>
      <c r="E19" s="7">
        <v>47095000</v>
      </c>
      <c r="F19" s="8">
        <v>47095000</v>
      </c>
      <c r="G19" s="8">
        <v>17656000</v>
      </c>
      <c r="H19" s="8">
        <v>1414298</v>
      </c>
      <c r="I19" s="8">
        <v>0</v>
      </c>
      <c r="J19" s="8">
        <v>19070298</v>
      </c>
      <c r="K19" s="8">
        <v>0</v>
      </c>
      <c r="L19" s="8">
        <v>0</v>
      </c>
      <c r="M19" s="8">
        <v>1847899</v>
      </c>
      <c r="N19" s="8">
        <v>1847899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20918197</v>
      </c>
      <c r="X19" s="8">
        <v>36506000</v>
      </c>
      <c r="Y19" s="8">
        <v>-15587803</v>
      </c>
      <c r="Z19" s="2">
        <v>-42.7</v>
      </c>
      <c r="AA19" s="6">
        <v>47095000</v>
      </c>
    </row>
    <row r="20" spans="1:27" ht="13.5">
      <c r="A20" s="23" t="s">
        <v>47</v>
      </c>
      <c r="B20" s="29"/>
      <c r="C20" s="6">
        <v>2307922</v>
      </c>
      <c r="D20" s="6">
        <v>0</v>
      </c>
      <c r="E20" s="7">
        <v>712782</v>
      </c>
      <c r="F20" s="26">
        <v>712782</v>
      </c>
      <c r="G20" s="26">
        <v>72583</v>
      </c>
      <c r="H20" s="26">
        <v>-24739</v>
      </c>
      <c r="I20" s="26">
        <v>67489</v>
      </c>
      <c r="J20" s="26">
        <v>115333</v>
      </c>
      <c r="K20" s="26">
        <v>0</v>
      </c>
      <c r="L20" s="26">
        <v>0</v>
      </c>
      <c r="M20" s="26">
        <v>85690</v>
      </c>
      <c r="N20" s="26">
        <v>85690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201023</v>
      </c>
      <c r="X20" s="26">
        <v>356800</v>
      </c>
      <c r="Y20" s="26">
        <v>-155777</v>
      </c>
      <c r="Z20" s="27">
        <v>-43.66</v>
      </c>
      <c r="AA20" s="28">
        <v>712782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217691357</v>
      </c>
      <c r="D22" s="33">
        <f>SUM(D5:D21)</f>
        <v>0</v>
      </c>
      <c r="E22" s="34">
        <f t="shared" si="0"/>
        <v>211233157</v>
      </c>
      <c r="F22" s="35">
        <f t="shared" si="0"/>
        <v>211233157</v>
      </c>
      <c r="G22" s="35">
        <f t="shared" si="0"/>
        <v>57301563</v>
      </c>
      <c r="H22" s="35">
        <f t="shared" si="0"/>
        <v>12577655</v>
      </c>
      <c r="I22" s="35">
        <f t="shared" si="0"/>
        <v>10218975</v>
      </c>
      <c r="J22" s="35">
        <f t="shared" si="0"/>
        <v>80098193</v>
      </c>
      <c r="K22" s="35">
        <f t="shared" si="0"/>
        <v>0</v>
      </c>
      <c r="L22" s="35">
        <f t="shared" si="0"/>
        <v>0</v>
      </c>
      <c r="M22" s="35">
        <f t="shared" si="0"/>
        <v>16329940</v>
      </c>
      <c r="N22" s="35">
        <f t="shared" si="0"/>
        <v>16329940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96428133</v>
      </c>
      <c r="X22" s="35">
        <f t="shared" si="0"/>
        <v>139869832</v>
      </c>
      <c r="Y22" s="35">
        <f t="shared" si="0"/>
        <v>-43441699</v>
      </c>
      <c r="Z22" s="36">
        <f>+IF(X22&lt;&gt;0,+(Y22/X22)*100,0)</f>
        <v>-31.05866245696213</v>
      </c>
      <c r="AA22" s="33">
        <f>SUM(AA5:AA21)</f>
        <v>211233157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67560608</v>
      </c>
      <c r="D25" s="6">
        <v>0</v>
      </c>
      <c r="E25" s="7">
        <v>64497000</v>
      </c>
      <c r="F25" s="8">
        <v>64497000</v>
      </c>
      <c r="G25" s="8">
        <v>5472832</v>
      </c>
      <c r="H25" s="8">
        <v>4877761</v>
      </c>
      <c r="I25" s="8">
        <v>4896702</v>
      </c>
      <c r="J25" s="8">
        <v>15247295</v>
      </c>
      <c r="K25" s="8">
        <v>0</v>
      </c>
      <c r="L25" s="8">
        <v>0</v>
      </c>
      <c r="M25" s="8">
        <v>5208817</v>
      </c>
      <c r="N25" s="8">
        <v>5208817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20456112</v>
      </c>
      <c r="X25" s="8">
        <v>39515500</v>
      </c>
      <c r="Y25" s="8">
        <v>-19059388</v>
      </c>
      <c r="Z25" s="2">
        <v>-48.23</v>
      </c>
      <c r="AA25" s="6">
        <v>64497000</v>
      </c>
    </row>
    <row r="26" spans="1:27" ht="13.5">
      <c r="A26" s="25" t="s">
        <v>52</v>
      </c>
      <c r="B26" s="24"/>
      <c r="C26" s="6">
        <v>6293573</v>
      </c>
      <c r="D26" s="6">
        <v>0</v>
      </c>
      <c r="E26" s="7">
        <v>6743337</v>
      </c>
      <c r="F26" s="8">
        <v>6743337</v>
      </c>
      <c r="G26" s="8">
        <v>523063</v>
      </c>
      <c r="H26" s="8">
        <v>522053</v>
      </c>
      <c r="I26" s="8">
        <v>524073</v>
      </c>
      <c r="J26" s="8">
        <v>1569189</v>
      </c>
      <c r="K26" s="8">
        <v>0</v>
      </c>
      <c r="L26" s="8">
        <v>0</v>
      </c>
      <c r="M26" s="8">
        <v>495273</v>
      </c>
      <c r="N26" s="8">
        <v>495273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2064462</v>
      </c>
      <c r="X26" s="8">
        <v>3241134</v>
      </c>
      <c r="Y26" s="8">
        <v>-1176672</v>
      </c>
      <c r="Z26" s="2">
        <v>-36.3</v>
      </c>
      <c r="AA26" s="6">
        <v>6743337</v>
      </c>
    </row>
    <row r="27" spans="1:27" ht="13.5">
      <c r="A27" s="25" t="s">
        <v>53</v>
      </c>
      <c r="B27" s="24"/>
      <c r="C27" s="6">
        <v>43901533</v>
      </c>
      <c r="D27" s="6">
        <v>0</v>
      </c>
      <c r="E27" s="7">
        <v>6457359</v>
      </c>
      <c r="F27" s="8">
        <v>6457359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6457359</v>
      </c>
    </row>
    <row r="28" spans="1:27" ht="13.5">
      <c r="A28" s="25" t="s">
        <v>54</v>
      </c>
      <c r="B28" s="24"/>
      <c r="C28" s="6">
        <v>2238924</v>
      </c>
      <c r="D28" s="6">
        <v>0</v>
      </c>
      <c r="E28" s="7">
        <v>57672040</v>
      </c>
      <c r="F28" s="8">
        <v>57672040</v>
      </c>
      <c r="G28" s="8">
        <v>2312</v>
      </c>
      <c r="H28" s="8">
        <v>12121</v>
      </c>
      <c r="I28" s="8">
        <v>5947</v>
      </c>
      <c r="J28" s="8">
        <v>20380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20380</v>
      </c>
      <c r="X28" s="8"/>
      <c r="Y28" s="8">
        <v>20380</v>
      </c>
      <c r="Z28" s="2">
        <v>0</v>
      </c>
      <c r="AA28" s="6">
        <v>57672040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559000</v>
      </c>
      <c r="F29" s="8">
        <v>559000</v>
      </c>
      <c r="G29" s="8">
        <v>0</v>
      </c>
      <c r="H29" s="8">
        <v>461</v>
      </c>
      <c r="I29" s="8">
        <v>5</v>
      </c>
      <c r="J29" s="8">
        <v>466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466</v>
      </c>
      <c r="X29" s="8">
        <v>279000</v>
      </c>
      <c r="Y29" s="8">
        <v>-278534</v>
      </c>
      <c r="Z29" s="2">
        <v>-99.83</v>
      </c>
      <c r="AA29" s="6">
        <v>559000</v>
      </c>
    </row>
    <row r="30" spans="1:27" ht="13.5">
      <c r="A30" s="25" t="s">
        <v>56</v>
      </c>
      <c r="B30" s="24"/>
      <c r="C30" s="6">
        <v>49495162</v>
      </c>
      <c r="D30" s="6">
        <v>0</v>
      </c>
      <c r="E30" s="7">
        <v>54069334</v>
      </c>
      <c r="F30" s="8">
        <v>54069334</v>
      </c>
      <c r="G30" s="8">
        <v>13811963</v>
      </c>
      <c r="H30" s="8">
        <v>46285</v>
      </c>
      <c r="I30" s="8">
        <v>32441</v>
      </c>
      <c r="J30" s="8">
        <v>13890689</v>
      </c>
      <c r="K30" s="8">
        <v>0</v>
      </c>
      <c r="L30" s="8">
        <v>0</v>
      </c>
      <c r="M30" s="8">
        <v>3337609</v>
      </c>
      <c r="N30" s="8">
        <v>3337609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17228298</v>
      </c>
      <c r="X30" s="8">
        <v>28480500</v>
      </c>
      <c r="Y30" s="8">
        <v>-11252202</v>
      </c>
      <c r="Z30" s="2">
        <v>-39.51</v>
      </c>
      <c r="AA30" s="6">
        <v>54069334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498008</v>
      </c>
      <c r="F31" s="8">
        <v>498008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936000</v>
      </c>
      <c r="Y31" s="8">
        <v>-936000</v>
      </c>
      <c r="Z31" s="2">
        <v>-100</v>
      </c>
      <c r="AA31" s="6">
        <v>498008</v>
      </c>
    </row>
    <row r="32" spans="1:27" ht="13.5">
      <c r="A32" s="25" t="s">
        <v>58</v>
      </c>
      <c r="B32" s="24"/>
      <c r="C32" s="6">
        <v>5290809</v>
      </c>
      <c r="D32" s="6">
        <v>0</v>
      </c>
      <c r="E32" s="7">
        <v>5084168</v>
      </c>
      <c r="F32" s="8">
        <v>5084168</v>
      </c>
      <c r="G32" s="8">
        <v>-277343</v>
      </c>
      <c r="H32" s="8">
        <v>1423518</v>
      </c>
      <c r="I32" s="8">
        <v>298198</v>
      </c>
      <c r="J32" s="8">
        <v>1444373</v>
      </c>
      <c r="K32" s="8">
        <v>0</v>
      </c>
      <c r="L32" s="8">
        <v>0</v>
      </c>
      <c r="M32" s="8">
        <v>626097</v>
      </c>
      <c r="N32" s="8">
        <v>626097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2070470</v>
      </c>
      <c r="X32" s="8">
        <v>3543000</v>
      </c>
      <c r="Y32" s="8">
        <v>-1472530</v>
      </c>
      <c r="Z32" s="2">
        <v>-41.56</v>
      </c>
      <c r="AA32" s="6">
        <v>5084168</v>
      </c>
    </row>
    <row r="33" spans="1:27" ht="13.5">
      <c r="A33" s="25" t="s">
        <v>59</v>
      </c>
      <c r="B33" s="24"/>
      <c r="C33" s="6">
        <v>31170289</v>
      </c>
      <c r="D33" s="6">
        <v>0</v>
      </c>
      <c r="E33" s="7">
        <v>178084</v>
      </c>
      <c r="F33" s="8">
        <v>178084</v>
      </c>
      <c r="G33" s="8">
        <v>2400680</v>
      </c>
      <c r="H33" s="8">
        <v>1327583</v>
      </c>
      <c r="I33" s="8">
        <v>1295943</v>
      </c>
      <c r="J33" s="8">
        <v>5024206</v>
      </c>
      <c r="K33" s="8">
        <v>0</v>
      </c>
      <c r="L33" s="8">
        <v>0</v>
      </c>
      <c r="M33" s="8">
        <v>2388358</v>
      </c>
      <c r="N33" s="8">
        <v>2388358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7412564</v>
      </c>
      <c r="X33" s="8">
        <v>89300</v>
      </c>
      <c r="Y33" s="8">
        <v>7323264</v>
      </c>
      <c r="Z33" s="2">
        <v>8200.74</v>
      </c>
      <c r="AA33" s="6">
        <v>178084</v>
      </c>
    </row>
    <row r="34" spans="1:27" ht="13.5">
      <c r="A34" s="25" t="s">
        <v>60</v>
      </c>
      <c r="B34" s="24"/>
      <c r="C34" s="6">
        <v>50122879</v>
      </c>
      <c r="D34" s="6">
        <v>0</v>
      </c>
      <c r="E34" s="7">
        <v>36420191</v>
      </c>
      <c r="F34" s="8">
        <v>36420191</v>
      </c>
      <c r="G34" s="8">
        <v>3183562</v>
      </c>
      <c r="H34" s="8">
        <v>2424540</v>
      </c>
      <c r="I34" s="8">
        <v>2287532</v>
      </c>
      <c r="J34" s="8">
        <v>7895634</v>
      </c>
      <c r="K34" s="8">
        <v>0</v>
      </c>
      <c r="L34" s="8">
        <v>0</v>
      </c>
      <c r="M34" s="8">
        <v>2874454</v>
      </c>
      <c r="N34" s="8">
        <v>2874454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10770088</v>
      </c>
      <c r="X34" s="8">
        <v>23700000</v>
      </c>
      <c r="Y34" s="8">
        <v>-12929912</v>
      </c>
      <c r="Z34" s="2">
        <v>-54.56</v>
      </c>
      <c r="AA34" s="6">
        <v>36420191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256073777</v>
      </c>
      <c r="D36" s="33">
        <f>SUM(D25:D35)</f>
        <v>0</v>
      </c>
      <c r="E36" s="34">
        <f t="shared" si="1"/>
        <v>232178521</v>
      </c>
      <c r="F36" s="35">
        <f t="shared" si="1"/>
        <v>232178521</v>
      </c>
      <c r="G36" s="35">
        <f t="shared" si="1"/>
        <v>25117069</v>
      </c>
      <c r="H36" s="35">
        <f t="shared" si="1"/>
        <v>10634322</v>
      </c>
      <c r="I36" s="35">
        <f t="shared" si="1"/>
        <v>9340841</v>
      </c>
      <c r="J36" s="35">
        <f t="shared" si="1"/>
        <v>45092232</v>
      </c>
      <c r="K36" s="35">
        <f t="shared" si="1"/>
        <v>0</v>
      </c>
      <c r="L36" s="35">
        <f t="shared" si="1"/>
        <v>0</v>
      </c>
      <c r="M36" s="35">
        <f t="shared" si="1"/>
        <v>14930608</v>
      </c>
      <c r="N36" s="35">
        <f t="shared" si="1"/>
        <v>14930608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60022840</v>
      </c>
      <c r="X36" s="35">
        <f t="shared" si="1"/>
        <v>99784434</v>
      </c>
      <c r="Y36" s="35">
        <f t="shared" si="1"/>
        <v>-39761594</v>
      </c>
      <c r="Z36" s="36">
        <f>+IF(X36&lt;&gt;0,+(Y36/X36)*100,0)</f>
        <v>-39.84749164383695</v>
      </c>
      <c r="AA36" s="33">
        <f>SUM(AA25:AA35)</f>
        <v>232178521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-38382420</v>
      </c>
      <c r="D38" s="46">
        <f>+D22-D36</f>
        <v>0</v>
      </c>
      <c r="E38" s="47">
        <f t="shared" si="2"/>
        <v>-20945364</v>
      </c>
      <c r="F38" s="48">
        <f t="shared" si="2"/>
        <v>-20945364</v>
      </c>
      <c r="G38" s="48">
        <f t="shared" si="2"/>
        <v>32184494</v>
      </c>
      <c r="H38" s="48">
        <f t="shared" si="2"/>
        <v>1943333</v>
      </c>
      <c r="I38" s="48">
        <f t="shared" si="2"/>
        <v>878134</v>
      </c>
      <c r="J38" s="48">
        <f t="shared" si="2"/>
        <v>35005961</v>
      </c>
      <c r="K38" s="48">
        <f t="shared" si="2"/>
        <v>0</v>
      </c>
      <c r="L38" s="48">
        <f t="shared" si="2"/>
        <v>0</v>
      </c>
      <c r="M38" s="48">
        <f t="shared" si="2"/>
        <v>1399332</v>
      </c>
      <c r="N38" s="48">
        <f t="shared" si="2"/>
        <v>1399332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36405293</v>
      </c>
      <c r="X38" s="48">
        <f>IF(F22=F36,0,X22-X36)</f>
        <v>40085398</v>
      </c>
      <c r="Y38" s="48">
        <f t="shared" si="2"/>
        <v>-3680105</v>
      </c>
      <c r="Z38" s="49">
        <f>+IF(X38&lt;&gt;0,+(Y38/X38)*100,0)</f>
        <v>-9.18066224513974</v>
      </c>
      <c r="AA38" s="46">
        <f>+AA22-AA36</f>
        <v>-20945364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15214000</v>
      </c>
      <c r="F39" s="8">
        <v>15214000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11512000</v>
      </c>
      <c r="Y39" s="8">
        <v>-11512000</v>
      </c>
      <c r="Z39" s="2">
        <v>-100</v>
      </c>
      <c r="AA39" s="6">
        <v>15214000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-38382420</v>
      </c>
      <c r="D42" s="55">
        <f>SUM(D38:D41)</f>
        <v>0</v>
      </c>
      <c r="E42" s="56">
        <f t="shared" si="3"/>
        <v>-5731364</v>
      </c>
      <c r="F42" s="57">
        <f t="shared" si="3"/>
        <v>-5731364</v>
      </c>
      <c r="G42" s="57">
        <f t="shared" si="3"/>
        <v>32184494</v>
      </c>
      <c r="H42" s="57">
        <f t="shared" si="3"/>
        <v>1943333</v>
      </c>
      <c r="I42" s="57">
        <f t="shared" si="3"/>
        <v>878134</v>
      </c>
      <c r="J42" s="57">
        <f t="shared" si="3"/>
        <v>35005961</v>
      </c>
      <c r="K42" s="57">
        <f t="shared" si="3"/>
        <v>0</v>
      </c>
      <c r="L42" s="57">
        <f t="shared" si="3"/>
        <v>0</v>
      </c>
      <c r="M42" s="57">
        <f t="shared" si="3"/>
        <v>1399332</v>
      </c>
      <c r="N42" s="57">
        <f t="shared" si="3"/>
        <v>1399332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36405293</v>
      </c>
      <c r="X42" s="57">
        <f t="shared" si="3"/>
        <v>51597398</v>
      </c>
      <c r="Y42" s="57">
        <f t="shared" si="3"/>
        <v>-15192105</v>
      </c>
      <c r="Z42" s="58">
        <f>+IF(X42&lt;&gt;0,+(Y42/X42)*100,0)</f>
        <v>-29.44354868437358</v>
      </c>
      <c r="AA42" s="55">
        <f>SUM(AA38:AA41)</f>
        <v>-5731364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-38382420</v>
      </c>
      <c r="D44" s="63">
        <f>+D42-D43</f>
        <v>0</v>
      </c>
      <c r="E44" s="64">
        <f t="shared" si="4"/>
        <v>-5731364</v>
      </c>
      <c r="F44" s="65">
        <f t="shared" si="4"/>
        <v>-5731364</v>
      </c>
      <c r="G44" s="65">
        <f t="shared" si="4"/>
        <v>32184494</v>
      </c>
      <c r="H44" s="65">
        <f t="shared" si="4"/>
        <v>1943333</v>
      </c>
      <c r="I44" s="65">
        <f t="shared" si="4"/>
        <v>878134</v>
      </c>
      <c r="J44" s="65">
        <f t="shared" si="4"/>
        <v>35005961</v>
      </c>
      <c r="K44" s="65">
        <f t="shared" si="4"/>
        <v>0</v>
      </c>
      <c r="L44" s="65">
        <f t="shared" si="4"/>
        <v>0</v>
      </c>
      <c r="M44" s="65">
        <f t="shared" si="4"/>
        <v>1399332</v>
      </c>
      <c r="N44" s="65">
        <f t="shared" si="4"/>
        <v>1399332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36405293</v>
      </c>
      <c r="X44" s="65">
        <f t="shared" si="4"/>
        <v>51597398</v>
      </c>
      <c r="Y44" s="65">
        <f t="shared" si="4"/>
        <v>-15192105</v>
      </c>
      <c r="Z44" s="66">
        <f>+IF(X44&lt;&gt;0,+(Y44/X44)*100,0)</f>
        <v>-29.44354868437358</v>
      </c>
      <c r="AA44" s="63">
        <f>+AA42-AA43</f>
        <v>-5731364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-38382420</v>
      </c>
      <c r="D46" s="55">
        <f>SUM(D44:D45)</f>
        <v>0</v>
      </c>
      <c r="E46" s="56">
        <f t="shared" si="5"/>
        <v>-5731364</v>
      </c>
      <c r="F46" s="57">
        <f t="shared" si="5"/>
        <v>-5731364</v>
      </c>
      <c r="G46" s="57">
        <f t="shared" si="5"/>
        <v>32184494</v>
      </c>
      <c r="H46" s="57">
        <f t="shared" si="5"/>
        <v>1943333</v>
      </c>
      <c r="I46" s="57">
        <f t="shared" si="5"/>
        <v>878134</v>
      </c>
      <c r="J46" s="57">
        <f t="shared" si="5"/>
        <v>35005961</v>
      </c>
      <c r="K46" s="57">
        <f t="shared" si="5"/>
        <v>0</v>
      </c>
      <c r="L46" s="57">
        <f t="shared" si="5"/>
        <v>0</v>
      </c>
      <c r="M46" s="57">
        <f t="shared" si="5"/>
        <v>1399332</v>
      </c>
      <c r="N46" s="57">
        <f t="shared" si="5"/>
        <v>1399332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36405293</v>
      </c>
      <c r="X46" s="57">
        <f t="shared" si="5"/>
        <v>51597398</v>
      </c>
      <c r="Y46" s="57">
        <f t="shared" si="5"/>
        <v>-15192105</v>
      </c>
      <c r="Z46" s="58">
        <f>+IF(X46&lt;&gt;0,+(Y46/X46)*100,0)</f>
        <v>-29.44354868437358</v>
      </c>
      <c r="AA46" s="55">
        <f>SUM(AA44:AA45)</f>
        <v>-5731364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-38382420</v>
      </c>
      <c r="D48" s="71">
        <f>SUM(D46:D47)</f>
        <v>0</v>
      </c>
      <c r="E48" s="72">
        <f t="shared" si="6"/>
        <v>-5731364</v>
      </c>
      <c r="F48" s="73">
        <f t="shared" si="6"/>
        <v>-5731364</v>
      </c>
      <c r="G48" s="73">
        <f t="shared" si="6"/>
        <v>32184494</v>
      </c>
      <c r="H48" s="74">
        <f t="shared" si="6"/>
        <v>1943333</v>
      </c>
      <c r="I48" s="74">
        <f t="shared" si="6"/>
        <v>878134</v>
      </c>
      <c r="J48" s="74">
        <f t="shared" si="6"/>
        <v>35005961</v>
      </c>
      <c r="K48" s="74">
        <f t="shared" si="6"/>
        <v>0</v>
      </c>
      <c r="L48" s="74">
        <f t="shared" si="6"/>
        <v>0</v>
      </c>
      <c r="M48" s="73">
        <f t="shared" si="6"/>
        <v>1399332</v>
      </c>
      <c r="N48" s="73">
        <f t="shared" si="6"/>
        <v>1399332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36405293</v>
      </c>
      <c r="X48" s="74">
        <f t="shared" si="6"/>
        <v>51597398</v>
      </c>
      <c r="Y48" s="74">
        <f t="shared" si="6"/>
        <v>-15192105</v>
      </c>
      <c r="Z48" s="75">
        <f>+IF(X48&lt;&gt;0,+(Y48/X48)*100,0)</f>
        <v>-29.44354868437358</v>
      </c>
      <c r="AA48" s="76">
        <f>SUM(AA46:AA47)</f>
        <v>-5731364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1661846</v>
      </c>
      <c r="D5" s="6">
        <v>0</v>
      </c>
      <c r="E5" s="7">
        <v>3137576</v>
      </c>
      <c r="F5" s="8">
        <v>3137576</v>
      </c>
      <c r="G5" s="8">
        <v>3848886</v>
      </c>
      <c r="H5" s="8">
        <v>-1954699</v>
      </c>
      <c r="I5" s="8">
        <v>99016</v>
      </c>
      <c r="J5" s="8">
        <v>1993203</v>
      </c>
      <c r="K5" s="8">
        <v>18226</v>
      </c>
      <c r="L5" s="8">
        <v>95181</v>
      </c>
      <c r="M5" s="8">
        <v>85274</v>
      </c>
      <c r="N5" s="8">
        <v>198681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2191884</v>
      </c>
      <c r="X5" s="8"/>
      <c r="Y5" s="8">
        <v>2191884</v>
      </c>
      <c r="Z5" s="2">
        <v>0</v>
      </c>
      <c r="AA5" s="6">
        <v>3137576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5348621</v>
      </c>
      <c r="D7" s="6">
        <v>0</v>
      </c>
      <c r="E7" s="7">
        <v>8981100</v>
      </c>
      <c r="F7" s="8">
        <v>8981100</v>
      </c>
      <c r="G7" s="8">
        <v>793918</v>
      </c>
      <c r="H7" s="8">
        <v>1194441</v>
      </c>
      <c r="I7" s="8">
        <v>487099</v>
      </c>
      <c r="J7" s="8">
        <v>2475458</v>
      </c>
      <c r="K7" s="8">
        <v>389228</v>
      </c>
      <c r="L7" s="8">
        <v>340209</v>
      </c>
      <c r="M7" s="8">
        <v>386939</v>
      </c>
      <c r="N7" s="8">
        <v>1116376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3591834</v>
      </c>
      <c r="X7" s="8">
        <v>4188660</v>
      </c>
      <c r="Y7" s="8">
        <v>-596826</v>
      </c>
      <c r="Z7" s="2">
        <v>-14.25</v>
      </c>
      <c r="AA7" s="6">
        <v>8981100</v>
      </c>
    </row>
    <row r="8" spans="1:27" ht="13.5">
      <c r="A8" s="25" t="s">
        <v>35</v>
      </c>
      <c r="B8" s="24"/>
      <c r="C8" s="6">
        <v>7753952</v>
      </c>
      <c r="D8" s="6">
        <v>0</v>
      </c>
      <c r="E8" s="7">
        <v>6048000</v>
      </c>
      <c r="F8" s="8">
        <v>6048000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6048000</v>
      </c>
    </row>
    <row r="9" spans="1:27" ht="13.5">
      <c r="A9" s="25" t="s">
        <v>36</v>
      </c>
      <c r="B9" s="24"/>
      <c r="C9" s="6">
        <v>966401</v>
      </c>
      <c r="D9" s="6">
        <v>0</v>
      </c>
      <c r="E9" s="7">
        <v>2592000</v>
      </c>
      <c r="F9" s="8">
        <v>2592000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2592000</v>
      </c>
    </row>
    <row r="10" spans="1:27" ht="13.5">
      <c r="A10" s="25" t="s">
        <v>37</v>
      </c>
      <c r="B10" s="24"/>
      <c r="C10" s="6">
        <v>974051</v>
      </c>
      <c r="D10" s="6">
        <v>0</v>
      </c>
      <c r="E10" s="7">
        <v>1550000</v>
      </c>
      <c r="F10" s="26">
        <v>1550000</v>
      </c>
      <c r="G10" s="26">
        <v>221609</v>
      </c>
      <c r="H10" s="26">
        <v>221234</v>
      </c>
      <c r="I10" s="26">
        <v>219708</v>
      </c>
      <c r="J10" s="26">
        <v>662551</v>
      </c>
      <c r="K10" s="26">
        <v>216287</v>
      </c>
      <c r="L10" s="26">
        <v>217899</v>
      </c>
      <c r="M10" s="26">
        <v>220825</v>
      </c>
      <c r="N10" s="26">
        <v>655011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1317562</v>
      </c>
      <c r="X10" s="26">
        <v>990000</v>
      </c>
      <c r="Y10" s="26">
        <v>327562</v>
      </c>
      <c r="Z10" s="27">
        <v>33.09</v>
      </c>
      <c r="AA10" s="28">
        <v>1550000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122271</v>
      </c>
      <c r="D12" s="6">
        <v>0</v>
      </c>
      <c r="E12" s="7">
        <v>75260</v>
      </c>
      <c r="F12" s="8">
        <v>75260</v>
      </c>
      <c r="G12" s="8">
        <v>4926</v>
      </c>
      <c r="H12" s="8">
        <v>25971</v>
      </c>
      <c r="I12" s="8">
        <v>4924</v>
      </c>
      <c r="J12" s="8">
        <v>35821</v>
      </c>
      <c r="K12" s="8">
        <v>9570</v>
      </c>
      <c r="L12" s="8">
        <v>6373</v>
      </c>
      <c r="M12" s="8">
        <v>4338</v>
      </c>
      <c r="N12" s="8">
        <v>20281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56102</v>
      </c>
      <c r="X12" s="8">
        <v>45156</v>
      </c>
      <c r="Y12" s="8">
        <v>10946</v>
      </c>
      <c r="Z12" s="2">
        <v>24.24</v>
      </c>
      <c r="AA12" s="6">
        <v>75260</v>
      </c>
    </row>
    <row r="13" spans="1:27" ht="13.5">
      <c r="A13" s="23" t="s">
        <v>40</v>
      </c>
      <c r="B13" s="29"/>
      <c r="C13" s="6">
        <v>643723</v>
      </c>
      <c r="D13" s="6">
        <v>0</v>
      </c>
      <c r="E13" s="7">
        <v>502000</v>
      </c>
      <c r="F13" s="8">
        <v>502000</v>
      </c>
      <c r="G13" s="8">
        <v>78215</v>
      </c>
      <c r="H13" s="8">
        <v>77720</v>
      </c>
      <c r="I13" s="8">
        <v>9956</v>
      </c>
      <c r="J13" s="8">
        <v>165891</v>
      </c>
      <c r="K13" s="8">
        <v>8591</v>
      </c>
      <c r="L13" s="8">
        <v>14194</v>
      </c>
      <c r="M13" s="8">
        <v>230779</v>
      </c>
      <c r="N13" s="8">
        <v>253564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419455</v>
      </c>
      <c r="X13" s="8">
        <v>301200</v>
      </c>
      <c r="Y13" s="8">
        <v>118255</v>
      </c>
      <c r="Z13" s="2">
        <v>39.26</v>
      </c>
      <c r="AA13" s="6">
        <v>502000</v>
      </c>
    </row>
    <row r="14" spans="1:27" ht="13.5">
      <c r="A14" s="23" t="s">
        <v>41</v>
      </c>
      <c r="B14" s="29"/>
      <c r="C14" s="6">
        <v>2028899</v>
      </c>
      <c r="D14" s="6">
        <v>0</v>
      </c>
      <c r="E14" s="7">
        <v>1028000</v>
      </c>
      <c r="F14" s="8">
        <v>1028000</v>
      </c>
      <c r="G14" s="8">
        <v>84326</v>
      </c>
      <c r="H14" s="8">
        <v>88323</v>
      </c>
      <c r="I14" s="8">
        <v>91540</v>
      </c>
      <c r="J14" s="8">
        <v>264189</v>
      </c>
      <c r="K14" s="8">
        <v>90897</v>
      </c>
      <c r="L14" s="8">
        <v>118881</v>
      </c>
      <c r="M14" s="8">
        <v>121570</v>
      </c>
      <c r="N14" s="8">
        <v>331348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595537</v>
      </c>
      <c r="X14" s="8">
        <v>616800</v>
      </c>
      <c r="Y14" s="8">
        <v>-21263</v>
      </c>
      <c r="Z14" s="2">
        <v>-3.45</v>
      </c>
      <c r="AA14" s="6">
        <v>1028000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4402</v>
      </c>
      <c r="D16" s="6">
        <v>0</v>
      </c>
      <c r="E16" s="7">
        <v>500000</v>
      </c>
      <c r="F16" s="8">
        <v>500000</v>
      </c>
      <c r="G16" s="8">
        <v>500</v>
      </c>
      <c r="H16" s="8">
        <v>1250</v>
      </c>
      <c r="I16" s="8">
        <v>300</v>
      </c>
      <c r="J16" s="8">
        <v>2050</v>
      </c>
      <c r="K16" s="8">
        <v>3000</v>
      </c>
      <c r="L16" s="8">
        <v>500</v>
      </c>
      <c r="M16" s="8">
        <v>0</v>
      </c>
      <c r="N16" s="8">
        <v>3500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5550</v>
      </c>
      <c r="X16" s="8">
        <v>300000</v>
      </c>
      <c r="Y16" s="8">
        <v>-294450</v>
      </c>
      <c r="Z16" s="2">
        <v>-98.15</v>
      </c>
      <c r="AA16" s="6">
        <v>500000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10782371</v>
      </c>
      <c r="D18" s="6">
        <v>0</v>
      </c>
      <c r="E18" s="7">
        <v>9686574</v>
      </c>
      <c r="F18" s="8">
        <v>9686574</v>
      </c>
      <c r="G18" s="8">
        <v>34989</v>
      </c>
      <c r="H18" s="8">
        <v>23283</v>
      </c>
      <c r="I18" s="8">
        <v>23219</v>
      </c>
      <c r="J18" s="8">
        <v>81491</v>
      </c>
      <c r="K18" s="8">
        <v>27500</v>
      </c>
      <c r="L18" s="8">
        <v>31597</v>
      </c>
      <c r="M18" s="8">
        <v>4387197</v>
      </c>
      <c r="N18" s="8">
        <v>4446294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4527785</v>
      </c>
      <c r="X18" s="8">
        <v>5361945</v>
      </c>
      <c r="Y18" s="8">
        <v>-834160</v>
      </c>
      <c r="Z18" s="2">
        <v>-15.56</v>
      </c>
      <c r="AA18" s="6">
        <v>9686574</v>
      </c>
    </row>
    <row r="19" spans="1:27" ht="13.5">
      <c r="A19" s="23" t="s">
        <v>46</v>
      </c>
      <c r="B19" s="29"/>
      <c r="C19" s="6">
        <v>35683862</v>
      </c>
      <c r="D19" s="6">
        <v>0</v>
      </c>
      <c r="E19" s="7">
        <v>62579546</v>
      </c>
      <c r="F19" s="8">
        <v>62579546</v>
      </c>
      <c r="G19" s="8">
        <v>12912251</v>
      </c>
      <c r="H19" s="8">
        <v>240281</v>
      </c>
      <c r="I19" s="8">
        <v>205199</v>
      </c>
      <c r="J19" s="8">
        <v>13357731</v>
      </c>
      <c r="K19" s="8">
        <v>303530</v>
      </c>
      <c r="L19" s="8">
        <v>10448788</v>
      </c>
      <c r="M19" s="8">
        <v>1011524</v>
      </c>
      <c r="N19" s="8">
        <v>11763842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25121573</v>
      </c>
      <c r="X19" s="8">
        <v>13873771</v>
      </c>
      <c r="Y19" s="8">
        <v>11247802</v>
      </c>
      <c r="Z19" s="2">
        <v>81.07</v>
      </c>
      <c r="AA19" s="6">
        <v>62579546</v>
      </c>
    </row>
    <row r="20" spans="1:27" ht="13.5">
      <c r="A20" s="23" t="s">
        <v>47</v>
      </c>
      <c r="B20" s="29"/>
      <c r="C20" s="6">
        <v>90777</v>
      </c>
      <c r="D20" s="6">
        <v>0</v>
      </c>
      <c r="E20" s="7">
        <v>114220</v>
      </c>
      <c r="F20" s="26">
        <v>114220</v>
      </c>
      <c r="G20" s="26">
        <v>4198</v>
      </c>
      <c r="H20" s="26">
        <v>22265</v>
      </c>
      <c r="I20" s="26">
        <v>781</v>
      </c>
      <c r="J20" s="26">
        <v>27244</v>
      </c>
      <c r="K20" s="26">
        <v>77683</v>
      </c>
      <c r="L20" s="26">
        <v>2622</v>
      </c>
      <c r="M20" s="26">
        <v>513</v>
      </c>
      <c r="N20" s="26">
        <v>80818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108062</v>
      </c>
      <c r="X20" s="26">
        <v>66660</v>
      </c>
      <c r="Y20" s="26">
        <v>41402</v>
      </c>
      <c r="Z20" s="27">
        <v>62.11</v>
      </c>
      <c r="AA20" s="28">
        <v>114220</v>
      </c>
    </row>
    <row r="21" spans="1:27" ht="13.5">
      <c r="A21" s="23" t="s">
        <v>48</v>
      </c>
      <c r="B21" s="29"/>
      <c r="C21" s="6">
        <v>9314</v>
      </c>
      <c r="D21" s="6">
        <v>0</v>
      </c>
      <c r="E21" s="7">
        <v>30000</v>
      </c>
      <c r="F21" s="8">
        <v>30000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18000</v>
      </c>
      <c r="Y21" s="8">
        <v>-18000</v>
      </c>
      <c r="Z21" s="2">
        <v>-100</v>
      </c>
      <c r="AA21" s="6">
        <v>30000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66070490</v>
      </c>
      <c r="D22" s="33">
        <f>SUM(D5:D21)</f>
        <v>0</v>
      </c>
      <c r="E22" s="34">
        <f t="shared" si="0"/>
        <v>96824276</v>
      </c>
      <c r="F22" s="35">
        <f t="shared" si="0"/>
        <v>96824276</v>
      </c>
      <c r="G22" s="35">
        <f t="shared" si="0"/>
        <v>17983818</v>
      </c>
      <c r="H22" s="35">
        <f t="shared" si="0"/>
        <v>-59931</v>
      </c>
      <c r="I22" s="35">
        <f t="shared" si="0"/>
        <v>1141742</v>
      </c>
      <c r="J22" s="35">
        <f t="shared" si="0"/>
        <v>19065629</v>
      </c>
      <c r="K22" s="35">
        <f t="shared" si="0"/>
        <v>1144512</v>
      </c>
      <c r="L22" s="35">
        <f t="shared" si="0"/>
        <v>11276244</v>
      </c>
      <c r="M22" s="35">
        <f t="shared" si="0"/>
        <v>6448959</v>
      </c>
      <c r="N22" s="35">
        <f t="shared" si="0"/>
        <v>18869715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37935344</v>
      </c>
      <c r="X22" s="35">
        <f t="shared" si="0"/>
        <v>25762192</v>
      </c>
      <c r="Y22" s="35">
        <f t="shared" si="0"/>
        <v>12173152</v>
      </c>
      <c r="Z22" s="36">
        <f>+IF(X22&lt;&gt;0,+(Y22/X22)*100,0)</f>
        <v>47.252004022018</v>
      </c>
      <c r="AA22" s="33">
        <f>SUM(AA5:AA21)</f>
        <v>96824276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23421559</v>
      </c>
      <c r="D25" s="6">
        <v>0</v>
      </c>
      <c r="E25" s="7">
        <v>26806688</v>
      </c>
      <c r="F25" s="8">
        <v>26806688</v>
      </c>
      <c r="G25" s="8">
        <v>2072176</v>
      </c>
      <c r="H25" s="8">
        <v>1914578</v>
      </c>
      <c r="I25" s="8">
        <v>1861136</v>
      </c>
      <c r="J25" s="8">
        <v>5847890</v>
      </c>
      <c r="K25" s="8">
        <v>2116126</v>
      </c>
      <c r="L25" s="8">
        <v>2048745</v>
      </c>
      <c r="M25" s="8">
        <v>2286626</v>
      </c>
      <c r="N25" s="8">
        <v>6451497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12299387</v>
      </c>
      <c r="X25" s="8">
        <v>16344192</v>
      </c>
      <c r="Y25" s="8">
        <v>-4044805</v>
      </c>
      <c r="Z25" s="2">
        <v>-24.75</v>
      </c>
      <c r="AA25" s="6">
        <v>26806688</v>
      </c>
    </row>
    <row r="26" spans="1:27" ht="13.5">
      <c r="A26" s="25" t="s">
        <v>52</v>
      </c>
      <c r="B26" s="24"/>
      <c r="C26" s="6">
        <v>2636563</v>
      </c>
      <c r="D26" s="6">
        <v>0</v>
      </c>
      <c r="E26" s="7">
        <v>2890293</v>
      </c>
      <c r="F26" s="8">
        <v>2890293</v>
      </c>
      <c r="G26" s="8">
        <v>203239</v>
      </c>
      <c r="H26" s="8">
        <v>203239</v>
      </c>
      <c r="I26" s="8">
        <v>203239</v>
      </c>
      <c r="J26" s="8">
        <v>609717</v>
      </c>
      <c r="K26" s="8">
        <v>220364</v>
      </c>
      <c r="L26" s="8">
        <v>220364</v>
      </c>
      <c r="M26" s="8">
        <v>220364</v>
      </c>
      <c r="N26" s="8">
        <v>661092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1270809</v>
      </c>
      <c r="X26" s="8">
        <v>1156117</v>
      </c>
      <c r="Y26" s="8">
        <v>114692</v>
      </c>
      <c r="Z26" s="2">
        <v>9.92</v>
      </c>
      <c r="AA26" s="6">
        <v>2890293</v>
      </c>
    </row>
    <row r="27" spans="1:27" ht="13.5">
      <c r="A27" s="25" t="s">
        <v>53</v>
      </c>
      <c r="B27" s="24"/>
      <c r="C27" s="6">
        <v>12226267</v>
      </c>
      <c r="D27" s="6">
        <v>0</v>
      </c>
      <c r="E27" s="7">
        <v>5935022</v>
      </c>
      <c r="F27" s="8">
        <v>5935022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465501</v>
      </c>
      <c r="Y27" s="8">
        <v>-465501</v>
      </c>
      <c r="Z27" s="2">
        <v>-100</v>
      </c>
      <c r="AA27" s="6">
        <v>5935022</v>
      </c>
    </row>
    <row r="28" spans="1:27" ht="13.5">
      <c r="A28" s="25" t="s">
        <v>54</v>
      </c>
      <c r="B28" s="24"/>
      <c r="C28" s="6">
        <v>7514495</v>
      </c>
      <c r="D28" s="6">
        <v>0</v>
      </c>
      <c r="E28" s="7">
        <v>6881473</v>
      </c>
      <c r="F28" s="8">
        <v>6881473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4127011</v>
      </c>
      <c r="Y28" s="8">
        <v>-4127011</v>
      </c>
      <c r="Z28" s="2">
        <v>-100</v>
      </c>
      <c r="AA28" s="6">
        <v>6881473</v>
      </c>
    </row>
    <row r="29" spans="1:27" ht="13.5">
      <c r="A29" s="25" t="s">
        <v>55</v>
      </c>
      <c r="B29" s="24"/>
      <c r="C29" s="6">
        <v>105912</v>
      </c>
      <c r="D29" s="6">
        <v>0</v>
      </c>
      <c r="E29" s="7">
        <v>120000</v>
      </c>
      <c r="F29" s="8">
        <v>120000</v>
      </c>
      <c r="G29" s="8">
        <v>8616</v>
      </c>
      <c r="H29" s="8">
        <v>12353</v>
      </c>
      <c r="I29" s="8">
        <v>8617</v>
      </c>
      <c r="J29" s="8">
        <v>29586</v>
      </c>
      <c r="K29" s="8">
        <v>12173</v>
      </c>
      <c r="L29" s="8">
        <v>9446</v>
      </c>
      <c r="M29" s="8">
        <v>8617</v>
      </c>
      <c r="N29" s="8">
        <v>30236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59822</v>
      </c>
      <c r="X29" s="8">
        <v>72000</v>
      </c>
      <c r="Y29" s="8">
        <v>-12178</v>
      </c>
      <c r="Z29" s="2">
        <v>-16.91</v>
      </c>
      <c r="AA29" s="6">
        <v>120000</v>
      </c>
    </row>
    <row r="30" spans="1:27" ht="13.5">
      <c r="A30" s="25" t="s">
        <v>56</v>
      </c>
      <c r="B30" s="24"/>
      <c r="C30" s="6">
        <v>8210914</v>
      </c>
      <c r="D30" s="6">
        <v>0</v>
      </c>
      <c r="E30" s="7">
        <v>9778090</v>
      </c>
      <c r="F30" s="8">
        <v>9778090</v>
      </c>
      <c r="G30" s="8">
        <v>1154053</v>
      </c>
      <c r="H30" s="8">
        <v>1200884</v>
      </c>
      <c r="I30" s="8">
        <v>980251</v>
      </c>
      <c r="J30" s="8">
        <v>3335188</v>
      </c>
      <c r="K30" s="8">
        <v>614567</v>
      </c>
      <c r="L30" s="8">
        <v>599906</v>
      </c>
      <c r="M30" s="8">
        <v>591465</v>
      </c>
      <c r="N30" s="8">
        <v>1805938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5141126</v>
      </c>
      <c r="X30" s="8">
        <v>5866855</v>
      </c>
      <c r="Y30" s="8">
        <v>-725729</v>
      </c>
      <c r="Z30" s="2">
        <v>-12.37</v>
      </c>
      <c r="AA30" s="6">
        <v>9778090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13550</v>
      </c>
      <c r="I32" s="8">
        <v>11050</v>
      </c>
      <c r="J32" s="8">
        <v>24600</v>
      </c>
      <c r="K32" s="8">
        <v>47325</v>
      </c>
      <c r="L32" s="8">
        <v>21845</v>
      </c>
      <c r="M32" s="8">
        <v>11500</v>
      </c>
      <c r="N32" s="8">
        <v>80670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105270</v>
      </c>
      <c r="X32" s="8"/>
      <c r="Y32" s="8">
        <v>105270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1380</v>
      </c>
      <c r="D33" s="6">
        <v>0</v>
      </c>
      <c r="E33" s="7">
        <v>1992900</v>
      </c>
      <c r="F33" s="8">
        <v>1992900</v>
      </c>
      <c r="G33" s="8">
        <v>18481</v>
      </c>
      <c r="H33" s="8">
        <v>518752</v>
      </c>
      <c r="I33" s="8">
        <v>561842</v>
      </c>
      <c r="J33" s="8">
        <v>1099075</v>
      </c>
      <c r="K33" s="8">
        <v>256209</v>
      </c>
      <c r="L33" s="8">
        <v>252389</v>
      </c>
      <c r="M33" s="8">
        <v>249768</v>
      </c>
      <c r="N33" s="8">
        <v>758366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1857441</v>
      </c>
      <c r="X33" s="8">
        <v>1195740</v>
      </c>
      <c r="Y33" s="8">
        <v>661701</v>
      </c>
      <c r="Z33" s="2">
        <v>55.34</v>
      </c>
      <c r="AA33" s="6">
        <v>1992900</v>
      </c>
    </row>
    <row r="34" spans="1:27" ht="13.5">
      <c r="A34" s="25" t="s">
        <v>60</v>
      </c>
      <c r="B34" s="24"/>
      <c r="C34" s="6">
        <v>22147797</v>
      </c>
      <c r="D34" s="6">
        <v>0</v>
      </c>
      <c r="E34" s="7">
        <v>48953505</v>
      </c>
      <c r="F34" s="8">
        <v>48953505</v>
      </c>
      <c r="G34" s="8">
        <v>3549104</v>
      </c>
      <c r="H34" s="8">
        <v>191336</v>
      </c>
      <c r="I34" s="8">
        <v>1532783</v>
      </c>
      <c r="J34" s="8">
        <v>5273223</v>
      </c>
      <c r="K34" s="8">
        <v>1913715</v>
      </c>
      <c r="L34" s="8">
        <v>1794360</v>
      </c>
      <c r="M34" s="8">
        <v>1434022</v>
      </c>
      <c r="N34" s="8">
        <v>5142097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10415320</v>
      </c>
      <c r="X34" s="8">
        <v>22843953</v>
      </c>
      <c r="Y34" s="8">
        <v>-12428633</v>
      </c>
      <c r="Z34" s="2">
        <v>-54.41</v>
      </c>
      <c r="AA34" s="6">
        <v>48953505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76264887</v>
      </c>
      <c r="D36" s="33">
        <f>SUM(D25:D35)</f>
        <v>0</v>
      </c>
      <c r="E36" s="34">
        <f t="shared" si="1"/>
        <v>103357971</v>
      </c>
      <c r="F36" s="35">
        <f t="shared" si="1"/>
        <v>103357971</v>
      </c>
      <c r="G36" s="35">
        <f t="shared" si="1"/>
        <v>7005669</v>
      </c>
      <c r="H36" s="35">
        <f t="shared" si="1"/>
        <v>4054692</v>
      </c>
      <c r="I36" s="35">
        <f t="shared" si="1"/>
        <v>5158918</v>
      </c>
      <c r="J36" s="35">
        <f t="shared" si="1"/>
        <v>16219279</v>
      </c>
      <c r="K36" s="35">
        <f t="shared" si="1"/>
        <v>5180479</v>
      </c>
      <c r="L36" s="35">
        <f t="shared" si="1"/>
        <v>4947055</v>
      </c>
      <c r="M36" s="35">
        <f t="shared" si="1"/>
        <v>4802362</v>
      </c>
      <c r="N36" s="35">
        <f t="shared" si="1"/>
        <v>14929896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31149175</v>
      </c>
      <c r="X36" s="35">
        <f t="shared" si="1"/>
        <v>52071369</v>
      </c>
      <c r="Y36" s="35">
        <f t="shared" si="1"/>
        <v>-20922194</v>
      </c>
      <c r="Z36" s="36">
        <f>+IF(X36&lt;&gt;0,+(Y36/X36)*100,0)</f>
        <v>-40.179842400533005</v>
      </c>
      <c r="AA36" s="33">
        <f>SUM(AA25:AA35)</f>
        <v>103357971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-10194397</v>
      </c>
      <c r="D38" s="46">
        <f>+D22-D36</f>
        <v>0</v>
      </c>
      <c r="E38" s="47">
        <f t="shared" si="2"/>
        <v>-6533695</v>
      </c>
      <c r="F38" s="48">
        <f t="shared" si="2"/>
        <v>-6533695</v>
      </c>
      <c r="G38" s="48">
        <f t="shared" si="2"/>
        <v>10978149</v>
      </c>
      <c r="H38" s="48">
        <f t="shared" si="2"/>
        <v>-4114623</v>
      </c>
      <c r="I38" s="48">
        <f t="shared" si="2"/>
        <v>-4017176</v>
      </c>
      <c r="J38" s="48">
        <f t="shared" si="2"/>
        <v>2846350</v>
      </c>
      <c r="K38" s="48">
        <f t="shared" si="2"/>
        <v>-4035967</v>
      </c>
      <c r="L38" s="48">
        <f t="shared" si="2"/>
        <v>6329189</v>
      </c>
      <c r="M38" s="48">
        <f t="shared" si="2"/>
        <v>1646597</v>
      </c>
      <c r="N38" s="48">
        <f t="shared" si="2"/>
        <v>3939819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6786169</v>
      </c>
      <c r="X38" s="48">
        <f>IF(F22=F36,0,X22-X36)</f>
        <v>-26309177</v>
      </c>
      <c r="Y38" s="48">
        <f t="shared" si="2"/>
        <v>33095346</v>
      </c>
      <c r="Z38" s="49">
        <f>+IF(X38&lt;&gt;0,+(Y38/X38)*100,0)</f>
        <v>-125.79392354234417</v>
      </c>
      <c r="AA38" s="46">
        <f>+AA22-AA36</f>
        <v>-6533695</v>
      </c>
    </row>
    <row r="39" spans="1:27" ht="13.5">
      <c r="A39" s="23" t="s">
        <v>64</v>
      </c>
      <c r="B39" s="29"/>
      <c r="C39" s="6">
        <v>15439277</v>
      </c>
      <c r="D39" s="6">
        <v>0</v>
      </c>
      <c r="E39" s="7">
        <v>11741050</v>
      </c>
      <c r="F39" s="8">
        <v>11741050</v>
      </c>
      <c r="G39" s="8">
        <v>0</v>
      </c>
      <c r="H39" s="8">
        <v>1097360</v>
      </c>
      <c r="I39" s="8">
        <v>885061</v>
      </c>
      <c r="J39" s="8">
        <v>1982421</v>
      </c>
      <c r="K39" s="8">
        <v>992484</v>
      </c>
      <c r="L39" s="8">
        <v>793659</v>
      </c>
      <c r="M39" s="8">
        <v>1037254</v>
      </c>
      <c r="N39" s="8">
        <v>2823397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4805818</v>
      </c>
      <c r="X39" s="8"/>
      <c r="Y39" s="8">
        <v>4805818</v>
      </c>
      <c r="Z39" s="2">
        <v>0</v>
      </c>
      <c r="AA39" s="6">
        <v>11741050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5244880</v>
      </c>
      <c r="D42" s="55">
        <f>SUM(D38:D41)</f>
        <v>0</v>
      </c>
      <c r="E42" s="56">
        <f t="shared" si="3"/>
        <v>5207355</v>
      </c>
      <c r="F42" s="57">
        <f t="shared" si="3"/>
        <v>5207355</v>
      </c>
      <c r="G42" s="57">
        <f t="shared" si="3"/>
        <v>10978149</v>
      </c>
      <c r="H42" s="57">
        <f t="shared" si="3"/>
        <v>-3017263</v>
      </c>
      <c r="I42" s="57">
        <f t="shared" si="3"/>
        <v>-3132115</v>
      </c>
      <c r="J42" s="57">
        <f t="shared" si="3"/>
        <v>4828771</v>
      </c>
      <c r="K42" s="57">
        <f t="shared" si="3"/>
        <v>-3043483</v>
      </c>
      <c r="L42" s="57">
        <f t="shared" si="3"/>
        <v>7122848</v>
      </c>
      <c r="M42" s="57">
        <f t="shared" si="3"/>
        <v>2683851</v>
      </c>
      <c r="N42" s="57">
        <f t="shared" si="3"/>
        <v>6763216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11591987</v>
      </c>
      <c r="X42" s="57">
        <f t="shared" si="3"/>
        <v>-26309177</v>
      </c>
      <c r="Y42" s="57">
        <f t="shared" si="3"/>
        <v>37901164</v>
      </c>
      <c r="Z42" s="58">
        <f>+IF(X42&lt;&gt;0,+(Y42/X42)*100,0)</f>
        <v>-144.06062188870445</v>
      </c>
      <c r="AA42" s="55">
        <f>SUM(AA38:AA41)</f>
        <v>5207355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5244880</v>
      </c>
      <c r="D44" s="63">
        <f>+D42-D43</f>
        <v>0</v>
      </c>
      <c r="E44" s="64">
        <f t="shared" si="4"/>
        <v>5207355</v>
      </c>
      <c r="F44" s="65">
        <f t="shared" si="4"/>
        <v>5207355</v>
      </c>
      <c r="G44" s="65">
        <f t="shared" si="4"/>
        <v>10978149</v>
      </c>
      <c r="H44" s="65">
        <f t="shared" si="4"/>
        <v>-3017263</v>
      </c>
      <c r="I44" s="65">
        <f t="shared" si="4"/>
        <v>-3132115</v>
      </c>
      <c r="J44" s="65">
        <f t="shared" si="4"/>
        <v>4828771</v>
      </c>
      <c r="K44" s="65">
        <f t="shared" si="4"/>
        <v>-3043483</v>
      </c>
      <c r="L44" s="65">
        <f t="shared" si="4"/>
        <v>7122848</v>
      </c>
      <c r="M44" s="65">
        <f t="shared" si="4"/>
        <v>2683851</v>
      </c>
      <c r="N44" s="65">
        <f t="shared" si="4"/>
        <v>6763216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11591987</v>
      </c>
      <c r="X44" s="65">
        <f t="shared" si="4"/>
        <v>-26309177</v>
      </c>
      <c r="Y44" s="65">
        <f t="shared" si="4"/>
        <v>37901164</v>
      </c>
      <c r="Z44" s="66">
        <f>+IF(X44&lt;&gt;0,+(Y44/X44)*100,0)</f>
        <v>-144.06062188870445</v>
      </c>
      <c r="AA44" s="63">
        <f>+AA42-AA43</f>
        <v>5207355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5244880</v>
      </c>
      <c r="D46" s="55">
        <f>SUM(D44:D45)</f>
        <v>0</v>
      </c>
      <c r="E46" s="56">
        <f t="shared" si="5"/>
        <v>5207355</v>
      </c>
      <c r="F46" s="57">
        <f t="shared" si="5"/>
        <v>5207355</v>
      </c>
      <c r="G46" s="57">
        <f t="shared" si="5"/>
        <v>10978149</v>
      </c>
      <c r="H46" s="57">
        <f t="shared" si="5"/>
        <v>-3017263</v>
      </c>
      <c r="I46" s="57">
        <f t="shared" si="5"/>
        <v>-3132115</v>
      </c>
      <c r="J46" s="57">
        <f t="shared" si="5"/>
        <v>4828771</v>
      </c>
      <c r="K46" s="57">
        <f t="shared" si="5"/>
        <v>-3043483</v>
      </c>
      <c r="L46" s="57">
        <f t="shared" si="5"/>
        <v>7122848</v>
      </c>
      <c r="M46" s="57">
        <f t="shared" si="5"/>
        <v>2683851</v>
      </c>
      <c r="N46" s="57">
        <f t="shared" si="5"/>
        <v>6763216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11591987</v>
      </c>
      <c r="X46" s="57">
        <f t="shared" si="5"/>
        <v>-26309177</v>
      </c>
      <c r="Y46" s="57">
        <f t="shared" si="5"/>
        <v>37901164</v>
      </c>
      <c r="Z46" s="58">
        <f>+IF(X46&lt;&gt;0,+(Y46/X46)*100,0)</f>
        <v>-144.06062188870445</v>
      </c>
      <c r="AA46" s="55">
        <f>SUM(AA44:AA45)</f>
        <v>5207355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5244880</v>
      </c>
      <c r="D48" s="71">
        <f>SUM(D46:D47)</f>
        <v>0</v>
      </c>
      <c r="E48" s="72">
        <f t="shared" si="6"/>
        <v>5207355</v>
      </c>
      <c r="F48" s="73">
        <f t="shared" si="6"/>
        <v>5207355</v>
      </c>
      <c r="G48" s="73">
        <f t="shared" si="6"/>
        <v>10978149</v>
      </c>
      <c r="H48" s="74">
        <f t="shared" si="6"/>
        <v>-3017263</v>
      </c>
      <c r="I48" s="74">
        <f t="shared" si="6"/>
        <v>-3132115</v>
      </c>
      <c r="J48" s="74">
        <f t="shared" si="6"/>
        <v>4828771</v>
      </c>
      <c r="K48" s="74">
        <f t="shared" si="6"/>
        <v>-3043483</v>
      </c>
      <c r="L48" s="74">
        <f t="shared" si="6"/>
        <v>7122848</v>
      </c>
      <c r="M48" s="73">
        <f t="shared" si="6"/>
        <v>2683851</v>
      </c>
      <c r="N48" s="73">
        <f t="shared" si="6"/>
        <v>6763216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11591987</v>
      </c>
      <c r="X48" s="74">
        <f t="shared" si="6"/>
        <v>-26309177</v>
      </c>
      <c r="Y48" s="74">
        <f t="shared" si="6"/>
        <v>37901164</v>
      </c>
      <c r="Z48" s="75">
        <f>+IF(X48&lt;&gt;0,+(Y48/X48)*100,0)</f>
        <v>-144.06062188870445</v>
      </c>
      <c r="AA48" s="76">
        <f>SUM(AA46:AA47)</f>
        <v>5207355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9364719</v>
      </c>
      <c r="D5" s="6">
        <v>0</v>
      </c>
      <c r="E5" s="7">
        <v>5649959</v>
      </c>
      <c r="F5" s="8">
        <v>5649959</v>
      </c>
      <c r="G5" s="8">
        <v>61613</v>
      </c>
      <c r="H5" s="8">
        <v>36412</v>
      </c>
      <c r="I5" s="8">
        <v>11188</v>
      </c>
      <c r="J5" s="8">
        <v>109213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109213</v>
      </c>
      <c r="X5" s="8">
        <v>2824980</v>
      </c>
      <c r="Y5" s="8">
        <v>-2715767</v>
      </c>
      <c r="Z5" s="2">
        <v>-96.13</v>
      </c>
      <c r="AA5" s="6">
        <v>5649959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5650000</v>
      </c>
      <c r="F7" s="8">
        <v>5650000</v>
      </c>
      <c r="G7" s="8">
        <v>244684</v>
      </c>
      <c r="H7" s="8">
        <v>193019</v>
      </c>
      <c r="I7" s="8">
        <v>135266</v>
      </c>
      <c r="J7" s="8">
        <v>572969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572969</v>
      </c>
      <c r="X7" s="8">
        <v>2824998</v>
      </c>
      <c r="Y7" s="8">
        <v>-2252029</v>
      </c>
      <c r="Z7" s="2">
        <v>-79.72</v>
      </c>
      <c r="AA7" s="6">
        <v>5650000</v>
      </c>
    </row>
    <row r="8" spans="1:27" ht="13.5">
      <c r="A8" s="25" t="s">
        <v>35</v>
      </c>
      <c r="B8" s="24"/>
      <c r="C8" s="6">
        <v>87387</v>
      </c>
      <c r="D8" s="6">
        <v>0</v>
      </c>
      <c r="E8" s="7">
        <v>1205964</v>
      </c>
      <c r="F8" s="8">
        <v>1205964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602982</v>
      </c>
      <c r="Y8" s="8">
        <v>-602982</v>
      </c>
      <c r="Z8" s="2">
        <v>-100</v>
      </c>
      <c r="AA8" s="6">
        <v>1205964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4755586</v>
      </c>
      <c r="F9" s="8">
        <v>4755586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2377794</v>
      </c>
      <c r="Y9" s="8">
        <v>-2377794</v>
      </c>
      <c r="Z9" s="2">
        <v>-100</v>
      </c>
      <c r="AA9" s="6">
        <v>4755586</v>
      </c>
    </row>
    <row r="10" spans="1:27" ht="13.5">
      <c r="A10" s="25" t="s">
        <v>37</v>
      </c>
      <c r="B10" s="24"/>
      <c r="C10" s="6">
        <v>28822436</v>
      </c>
      <c r="D10" s="6">
        <v>0</v>
      </c>
      <c r="E10" s="7">
        <v>3003844</v>
      </c>
      <c r="F10" s="26">
        <v>3003844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1501920</v>
      </c>
      <c r="Y10" s="26">
        <v>-1501920</v>
      </c>
      <c r="Z10" s="27">
        <v>-100</v>
      </c>
      <c r="AA10" s="28">
        <v>3003844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16780</v>
      </c>
      <c r="H11" s="8">
        <v>4773</v>
      </c>
      <c r="I11" s="8">
        <v>4773</v>
      </c>
      <c r="J11" s="8">
        <v>26326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26326</v>
      </c>
      <c r="X11" s="8"/>
      <c r="Y11" s="8">
        <v>26326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171903</v>
      </c>
      <c r="D12" s="6">
        <v>0</v>
      </c>
      <c r="E12" s="7">
        <v>211750</v>
      </c>
      <c r="F12" s="8">
        <v>211750</v>
      </c>
      <c r="G12" s="8">
        <v>20666</v>
      </c>
      <c r="H12" s="8">
        <v>13972</v>
      </c>
      <c r="I12" s="8">
        <v>5972</v>
      </c>
      <c r="J12" s="8">
        <v>40610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40610</v>
      </c>
      <c r="X12" s="8">
        <v>105876</v>
      </c>
      <c r="Y12" s="8">
        <v>-65266</v>
      </c>
      <c r="Z12" s="2">
        <v>-61.64</v>
      </c>
      <c r="AA12" s="6">
        <v>211750</v>
      </c>
    </row>
    <row r="13" spans="1:27" ht="13.5">
      <c r="A13" s="23" t="s">
        <v>40</v>
      </c>
      <c r="B13" s="29"/>
      <c r="C13" s="6">
        <v>178</v>
      </c>
      <c r="D13" s="6">
        <v>0</v>
      </c>
      <c r="E13" s="7">
        <v>31800</v>
      </c>
      <c r="F13" s="8">
        <v>31800</v>
      </c>
      <c r="G13" s="8">
        <v>20</v>
      </c>
      <c r="H13" s="8">
        <v>23</v>
      </c>
      <c r="I13" s="8">
        <v>21</v>
      </c>
      <c r="J13" s="8">
        <v>64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64</v>
      </c>
      <c r="X13" s="8">
        <v>15900</v>
      </c>
      <c r="Y13" s="8">
        <v>-15836</v>
      </c>
      <c r="Z13" s="2">
        <v>-99.6</v>
      </c>
      <c r="AA13" s="6">
        <v>31800</v>
      </c>
    </row>
    <row r="14" spans="1:27" ht="13.5">
      <c r="A14" s="23" t="s">
        <v>41</v>
      </c>
      <c r="B14" s="29"/>
      <c r="C14" s="6">
        <v>2027682</v>
      </c>
      <c r="D14" s="6">
        <v>0</v>
      </c>
      <c r="E14" s="7">
        <v>2009800</v>
      </c>
      <c r="F14" s="8">
        <v>2009800</v>
      </c>
      <c r="G14" s="8">
        <v>230</v>
      </c>
      <c r="H14" s="8">
        <v>144275</v>
      </c>
      <c r="I14" s="8">
        <v>164671</v>
      </c>
      <c r="J14" s="8">
        <v>309176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309176</v>
      </c>
      <c r="X14" s="8">
        <v>1004898</v>
      </c>
      <c r="Y14" s="8">
        <v>-695722</v>
      </c>
      <c r="Z14" s="2">
        <v>-69.23</v>
      </c>
      <c r="AA14" s="6">
        <v>2009800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62219</v>
      </c>
      <c r="F16" s="8">
        <v>62219</v>
      </c>
      <c r="G16" s="8">
        <v>1100</v>
      </c>
      <c r="H16" s="8">
        <v>2895</v>
      </c>
      <c r="I16" s="8">
        <v>0</v>
      </c>
      <c r="J16" s="8">
        <v>3995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3995</v>
      </c>
      <c r="X16" s="8">
        <v>31110</v>
      </c>
      <c r="Y16" s="8">
        <v>-27115</v>
      </c>
      <c r="Z16" s="2">
        <v>-87.16</v>
      </c>
      <c r="AA16" s="6">
        <v>62219</v>
      </c>
    </row>
    <row r="17" spans="1:27" ht="13.5">
      <c r="A17" s="23" t="s">
        <v>44</v>
      </c>
      <c r="B17" s="29"/>
      <c r="C17" s="6">
        <v>323048</v>
      </c>
      <c r="D17" s="6">
        <v>0</v>
      </c>
      <c r="E17" s="7">
        <v>318000</v>
      </c>
      <c r="F17" s="8">
        <v>318000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159000</v>
      </c>
      <c r="Y17" s="8">
        <v>-159000</v>
      </c>
      <c r="Z17" s="2">
        <v>-100</v>
      </c>
      <c r="AA17" s="6">
        <v>318000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7051000</v>
      </c>
      <c r="F18" s="8">
        <v>7051000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3525498</v>
      </c>
      <c r="Y18" s="8">
        <v>-3525498</v>
      </c>
      <c r="Z18" s="2">
        <v>-100</v>
      </c>
      <c r="AA18" s="6">
        <v>7051000</v>
      </c>
    </row>
    <row r="19" spans="1:27" ht="13.5">
      <c r="A19" s="23" t="s">
        <v>46</v>
      </c>
      <c r="B19" s="29"/>
      <c r="C19" s="6">
        <v>23429000</v>
      </c>
      <c r="D19" s="6">
        <v>0</v>
      </c>
      <c r="E19" s="7">
        <v>26237650</v>
      </c>
      <c r="F19" s="8">
        <v>26237650</v>
      </c>
      <c r="G19" s="8">
        <v>2100744</v>
      </c>
      <c r="H19" s="8">
        <v>2100744</v>
      </c>
      <c r="I19" s="8">
        <v>2100744</v>
      </c>
      <c r="J19" s="8">
        <v>6302232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6302232</v>
      </c>
      <c r="X19" s="8">
        <v>20990400</v>
      </c>
      <c r="Y19" s="8">
        <v>-14688168</v>
      </c>
      <c r="Z19" s="2">
        <v>-69.98</v>
      </c>
      <c r="AA19" s="6">
        <v>26237650</v>
      </c>
    </row>
    <row r="20" spans="1:27" ht="13.5">
      <c r="A20" s="23" t="s">
        <v>47</v>
      </c>
      <c r="B20" s="29"/>
      <c r="C20" s="6">
        <v>1754589</v>
      </c>
      <c r="D20" s="6">
        <v>0</v>
      </c>
      <c r="E20" s="7">
        <v>5034686</v>
      </c>
      <c r="F20" s="26">
        <v>5034686</v>
      </c>
      <c r="G20" s="26">
        <v>204821</v>
      </c>
      <c r="H20" s="26">
        <v>236627</v>
      </c>
      <c r="I20" s="26">
        <v>119504</v>
      </c>
      <c r="J20" s="26">
        <v>560952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560952</v>
      </c>
      <c r="X20" s="26">
        <v>838842</v>
      </c>
      <c r="Y20" s="26">
        <v>-277890</v>
      </c>
      <c r="Z20" s="27">
        <v>-33.13</v>
      </c>
      <c r="AA20" s="28">
        <v>5034686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65980942</v>
      </c>
      <c r="D22" s="33">
        <f>SUM(D5:D21)</f>
        <v>0</v>
      </c>
      <c r="E22" s="34">
        <f t="shared" si="0"/>
        <v>61222258</v>
      </c>
      <c r="F22" s="35">
        <f t="shared" si="0"/>
        <v>61222258</v>
      </c>
      <c r="G22" s="35">
        <f t="shared" si="0"/>
        <v>2650658</v>
      </c>
      <c r="H22" s="35">
        <f t="shared" si="0"/>
        <v>2732740</v>
      </c>
      <c r="I22" s="35">
        <f t="shared" si="0"/>
        <v>2542139</v>
      </c>
      <c r="J22" s="35">
        <f t="shared" si="0"/>
        <v>7925537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7925537</v>
      </c>
      <c r="X22" s="35">
        <f t="shared" si="0"/>
        <v>36804198</v>
      </c>
      <c r="Y22" s="35">
        <f t="shared" si="0"/>
        <v>-28878661</v>
      </c>
      <c r="Z22" s="36">
        <f>+IF(X22&lt;&gt;0,+(Y22/X22)*100,0)</f>
        <v>-78.46567122587483</v>
      </c>
      <c r="AA22" s="33">
        <f>SUM(AA5:AA21)</f>
        <v>61222258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18268778</v>
      </c>
      <c r="D25" s="6">
        <v>0</v>
      </c>
      <c r="E25" s="7">
        <v>26288442</v>
      </c>
      <c r="F25" s="8">
        <v>26288442</v>
      </c>
      <c r="G25" s="8">
        <v>1474893</v>
      </c>
      <c r="H25" s="8">
        <v>1450610</v>
      </c>
      <c r="I25" s="8">
        <v>1431245</v>
      </c>
      <c r="J25" s="8">
        <v>4356748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4356748</v>
      </c>
      <c r="X25" s="8">
        <v>13245438</v>
      </c>
      <c r="Y25" s="8">
        <v>-8888690</v>
      </c>
      <c r="Z25" s="2">
        <v>-67.11</v>
      </c>
      <c r="AA25" s="6">
        <v>26288442</v>
      </c>
    </row>
    <row r="26" spans="1:27" ht="13.5">
      <c r="A26" s="25" t="s">
        <v>52</v>
      </c>
      <c r="B26" s="24"/>
      <c r="C26" s="6">
        <v>2007533</v>
      </c>
      <c r="D26" s="6">
        <v>0</v>
      </c>
      <c r="E26" s="7">
        <v>2106318</v>
      </c>
      <c r="F26" s="8">
        <v>2106318</v>
      </c>
      <c r="G26" s="8">
        <v>166882</v>
      </c>
      <c r="H26" s="8">
        <v>166883</v>
      </c>
      <c r="I26" s="8">
        <v>31827</v>
      </c>
      <c r="J26" s="8">
        <v>365592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365592</v>
      </c>
      <c r="X26" s="8">
        <v>1053162</v>
      </c>
      <c r="Y26" s="8">
        <v>-687570</v>
      </c>
      <c r="Z26" s="2">
        <v>-65.29</v>
      </c>
      <c r="AA26" s="6">
        <v>2106318</v>
      </c>
    </row>
    <row r="27" spans="1:27" ht="13.5">
      <c r="A27" s="25" t="s">
        <v>53</v>
      </c>
      <c r="B27" s="24"/>
      <c r="C27" s="6">
        <v>6077859</v>
      </c>
      <c r="D27" s="6">
        <v>0</v>
      </c>
      <c r="E27" s="7">
        <v>9701195</v>
      </c>
      <c r="F27" s="8">
        <v>9701195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4850598</v>
      </c>
      <c r="Y27" s="8">
        <v>-4850598</v>
      </c>
      <c r="Z27" s="2">
        <v>-100</v>
      </c>
      <c r="AA27" s="6">
        <v>9701195</v>
      </c>
    </row>
    <row r="28" spans="1:27" ht="13.5">
      <c r="A28" s="25" t="s">
        <v>54</v>
      </c>
      <c r="B28" s="24"/>
      <c r="C28" s="6">
        <v>9973212</v>
      </c>
      <c r="D28" s="6">
        <v>0</v>
      </c>
      <c r="E28" s="7">
        <v>11082500</v>
      </c>
      <c r="F28" s="8">
        <v>11082500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5541252</v>
      </c>
      <c r="Y28" s="8">
        <v>-5541252</v>
      </c>
      <c r="Z28" s="2">
        <v>-100</v>
      </c>
      <c r="AA28" s="6">
        <v>11082500</v>
      </c>
    </row>
    <row r="29" spans="1:27" ht="13.5">
      <c r="A29" s="25" t="s">
        <v>55</v>
      </c>
      <c r="B29" s="24"/>
      <c r="C29" s="6">
        <v>216542</v>
      </c>
      <c r="D29" s="6">
        <v>0</v>
      </c>
      <c r="E29" s="7">
        <v>130000</v>
      </c>
      <c r="F29" s="8">
        <v>130000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64998</v>
      </c>
      <c r="Y29" s="8">
        <v>-64998</v>
      </c>
      <c r="Z29" s="2">
        <v>-100</v>
      </c>
      <c r="AA29" s="6">
        <v>130000</v>
      </c>
    </row>
    <row r="30" spans="1:27" ht="13.5">
      <c r="A30" s="25" t="s">
        <v>56</v>
      </c>
      <c r="B30" s="24"/>
      <c r="C30" s="6">
        <v>5745766</v>
      </c>
      <c r="D30" s="6">
        <v>0</v>
      </c>
      <c r="E30" s="7">
        <v>6285000</v>
      </c>
      <c r="F30" s="8">
        <v>6285000</v>
      </c>
      <c r="G30" s="8">
        <v>719182</v>
      </c>
      <c r="H30" s="8">
        <v>867099</v>
      </c>
      <c r="I30" s="8">
        <v>745415</v>
      </c>
      <c r="J30" s="8">
        <v>2331696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2331696</v>
      </c>
      <c r="X30" s="8">
        <v>3142500</v>
      </c>
      <c r="Y30" s="8">
        <v>-810804</v>
      </c>
      <c r="Z30" s="2">
        <v>-25.8</v>
      </c>
      <c r="AA30" s="6">
        <v>6285000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5078</v>
      </c>
      <c r="H31" s="8">
        <v>0</v>
      </c>
      <c r="I31" s="8">
        <v>3798</v>
      </c>
      <c r="J31" s="8">
        <v>8876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8876</v>
      </c>
      <c r="X31" s="8"/>
      <c r="Y31" s="8">
        <v>8876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71027</v>
      </c>
      <c r="D32" s="6">
        <v>0</v>
      </c>
      <c r="E32" s="7">
        <v>167481</v>
      </c>
      <c r="F32" s="8">
        <v>167481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83742</v>
      </c>
      <c r="Y32" s="8">
        <v>-83742</v>
      </c>
      <c r="Z32" s="2">
        <v>-100</v>
      </c>
      <c r="AA32" s="6">
        <v>167481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184940</v>
      </c>
      <c r="H33" s="8">
        <v>184940</v>
      </c>
      <c r="I33" s="8">
        <v>-773875</v>
      </c>
      <c r="J33" s="8">
        <v>-403995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-403995</v>
      </c>
      <c r="X33" s="8"/>
      <c r="Y33" s="8">
        <v>-403995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19787288</v>
      </c>
      <c r="D34" s="6">
        <v>0</v>
      </c>
      <c r="E34" s="7">
        <v>11948123</v>
      </c>
      <c r="F34" s="8">
        <v>11948123</v>
      </c>
      <c r="G34" s="8">
        <v>140572</v>
      </c>
      <c r="H34" s="8">
        <v>532389</v>
      </c>
      <c r="I34" s="8">
        <v>2089310</v>
      </c>
      <c r="J34" s="8">
        <v>2762271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2762271</v>
      </c>
      <c r="X34" s="8">
        <v>6465756</v>
      </c>
      <c r="Y34" s="8">
        <v>-3703485</v>
      </c>
      <c r="Z34" s="2">
        <v>-57.28</v>
      </c>
      <c r="AA34" s="6">
        <v>11948123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62148005</v>
      </c>
      <c r="D36" s="33">
        <f>SUM(D25:D35)</f>
        <v>0</v>
      </c>
      <c r="E36" s="34">
        <f t="shared" si="1"/>
        <v>67709059</v>
      </c>
      <c r="F36" s="35">
        <f t="shared" si="1"/>
        <v>67709059</v>
      </c>
      <c r="G36" s="35">
        <f t="shared" si="1"/>
        <v>2691547</v>
      </c>
      <c r="H36" s="35">
        <f t="shared" si="1"/>
        <v>3201921</v>
      </c>
      <c r="I36" s="35">
        <f t="shared" si="1"/>
        <v>3527720</v>
      </c>
      <c r="J36" s="35">
        <f t="shared" si="1"/>
        <v>9421188</v>
      </c>
      <c r="K36" s="35">
        <f t="shared" si="1"/>
        <v>0</v>
      </c>
      <c r="L36" s="35">
        <f t="shared" si="1"/>
        <v>0</v>
      </c>
      <c r="M36" s="35">
        <f t="shared" si="1"/>
        <v>0</v>
      </c>
      <c r="N36" s="35">
        <f t="shared" si="1"/>
        <v>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9421188</v>
      </c>
      <c r="X36" s="35">
        <f t="shared" si="1"/>
        <v>34447446</v>
      </c>
      <c r="Y36" s="35">
        <f t="shared" si="1"/>
        <v>-25026258</v>
      </c>
      <c r="Z36" s="36">
        <f>+IF(X36&lt;&gt;0,+(Y36/X36)*100,0)</f>
        <v>-72.65054715522305</v>
      </c>
      <c r="AA36" s="33">
        <f>SUM(AA25:AA35)</f>
        <v>67709059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3832937</v>
      </c>
      <c r="D38" s="46">
        <f>+D22-D36</f>
        <v>0</v>
      </c>
      <c r="E38" s="47">
        <f t="shared" si="2"/>
        <v>-6486801</v>
      </c>
      <c r="F38" s="48">
        <f t="shared" si="2"/>
        <v>-6486801</v>
      </c>
      <c r="G38" s="48">
        <f t="shared" si="2"/>
        <v>-40889</v>
      </c>
      <c r="H38" s="48">
        <f t="shared" si="2"/>
        <v>-469181</v>
      </c>
      <c r="I38" s="48">
        <f t="shared" si="2"/>
        <v>-985581</v>
      </c>
      <c r="J38" s="48">
        <f t="shared" si="2"/>
        <v>-1495651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-1495651</v>
      </c>
      <c r="X38" s="48">
        <f>IF(F22=F36,0,X22-X36)</f>
        <v>2356752</v>
      </c>
      <c r="Y38" s="48">
        <f t="shared" si="2"/>
        <v>-3852403</v>
      </c>
      <c r="Z38" s="49">
        <f>+IF(X38&lt;&gt;0,+(Y38/X38)*100,0)</f>
        <v>-163.46238382316</v>
      </c>
      <c r="AA38" s="46">
        <f>+AA22-AA36</f>
        <v>-6486801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8695000</v>
      </c>
      <c r="F39" s="8">
        <v>8695000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4347678</v>
      </c>
      <c r="Y39" s="8">
        <v>-4347678</v>
      </c>
      <c r="Z39" s="2">
        <v>-100</v>
      </c>
      <c r="AA39" s="6">
        <v>8695000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3832937</v>
      </c>
      <c r="D42" s="55">
        <f>SUM(D38:D41)</f>
        <v>0</v>
      </c>
      <c r="E42" s="56">
        <f t="shared" si="3"/>
        <v>2208199</v>
      </c>
      <c r="F42" s="57">
        <f t="shared" si="3"/>
        <v>2208199</v>
      </c>
      <c r="G42" s="57">
        <f t="shared" si="3"/>
        <v>-40889</v>
      </c>
      <c r="H42" s="57">
        <f t="shared" si="3"/>
        <v>-469181</v>
      </c>
      <c r="I42" s="57">
        <f t="shared" si="3"/>
        <v>-985581</v>
      </c>
      <c r="J42" s="57">
        <f t="shared" si="3"/>
        <v>-1495651</v>
      </c>
      <c r="K42" s="57">
        <f t="shared" si="3"/>
        <v>0</v>
      </c>
      <c r="L42" s="57">
        <f t="shared" si="3"/>
        <v>0</v>
      </c>
      <c r="M42" s="57">
        <f t="shared" si="3"/>
        <v>0</v>
      </c>
      <c r="N42" s="57">
        <f t="shared" si="3"/>
        <v>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-1495651</v>
      </c>
      <c r="X42" s="57">
        <f t="shared" si="3"/>
        <v>6704430</v>
      </c>
      <c r="Y42" s="57">
        <f t="shared" si="3"/>
        <v>-8200081</v>
      </c>
      <c r="Z42" s="58">
        <f>+IF(X42&lt;&gt;0,+(Y42/X42)*100,0)</f>
        <v>-122.30839907344846</v>
      </c>
      <c r="AA42" s="55">
        <f>SUM(AA38:AA41)</f>
        <v>2208199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3832937</v>
      </c>
      <c r="D44" s="63">
        <f>+D42-D43</f>
        <v>0</v>
      </c>
      <c r="E44" s="64">
        <f t="shared" si="4"/>
        <v>2208199</v>
      </c>
      <c r="F44" s="65">
        <f t="shared" si="4"/>
        <v>2208199</v>
      </c>
      <c r="G44" s="65">
        <f t="shared" si="4"/>
        <v>-40889</v>
      </c>
      <c r="H44" s="65">
        <f t="shared" si="4"/>
        <v>-469181</v>
      </c>
      <c r="I44" s="65">
        <f t="shared" si="4"/>
        <v>-985581</v>
      </c>
      <c r="J44" s="65">
        <f t="shared" si="4"/>
        <v>-1495651</v>
      </c>
      <c r="K44" s="65">
        <f t="shared" si="4"/>
        <v>0</v>
      </c>
      <c r="L44" s="65">
        <f t="shared" si="4"/>
        <v>0</v>
      </c>
      <c r="M44" s="65">
        <f t="shared" si="4"/>
        <v>0</v>
      </c>
      <c r="N44" s="65">
        <f t="shared" si="4"/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-1495651</v>
      </c>
      <c r="X44" s="65">
        <f t="shared" si="4"/>
        <v>6704430</v>
      </c>
      <c r="Y44" s="65">
        <f t="shared" si="4"/>
        <v>-8200081</v>
      </c>
      <c r="Z44" s="66">
        <f>+IF(X44&lt;&gt;0,+(Y44/X44)*100,0)</f>
        <v>-122.30839907344846</v>
      </c>
      <c r="AA44" s="63">
        <f>+AA42-AA43</f>
        <v>2208199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3832937</v>
      </c>
      <c r="D46" s="55">
        <f>SUM(D44:D45)</f>
        <v>0</v>
      </c>
      <c r="E46" s="56">
        <f t="shared" si="5"/>
        <v>2208199</v>
      </c>
      <c r="F46" s="57">
        <f t="shared" si="5"/>
        <v>2208199</v>
      </c>
      <c r="G46" s="57">
        <f t="shared" si="5"/>
        <v>-40889</v>
      </c>
      <c r="H46" s="57">
        <f t="shared" si="5"/>
        <v>-469181</v>
      </c>
      <c r="I46" s="57">
        <f t="shared" si="5"/>
        <v>-985581</v>
      </c>
      <c r="J46" s="57">
        <f t="shared" si="5"/>
        <v>-1495651</v>
      </c>
      <c r="K46" s="57">
        <f t="shared" si="5"/>
        <v>0</v>
      </c>
      <c r="L46" s="57">
        <f t="shared" si="5"/>
        <v>0</v>
      </c>
      <c r="M46" s="57">
        <f t="shared" si="5"/>
        <v>0</v>
      </c>
      <c r="N46" s="57">
        <f t="shared" si="5"/>
        <v>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-1495651</v>
      </c>
      <c r="X46" s="57">
        <f t="shared" si="5"/>
        <v>6704430</v>
      </c>
      <c r="Y46" s="57">
        <f t="shared" si="5"/>
        <v>-8200081</v>
      </c>
      <c r="Z46" s="58">
        <f>+IF(X46&lt;&gt;0,+(Y46/X46)*100,0)</f>
        <v>-122.30839907344846</v>
      </c>
      <c r="AA46" s="55">
        <f>SUM(AA44:AA45)</f>
        <v>2208199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3832937</v>
      </c>
      <c r="D48" s="71">
        <f>SUM(D46:D47)</f>
        <v>0</v>
      </c>
      <c r="E48" s="72">
        <f t="shared" si="6"/>
        <v>2208199</v>
      </c>
      <c r="F48" s="73">
        <f t="shared" si="6"/>
        <v>2208199</v>
      </c>
      <c r="G48" s="73">
        <f t="shared" si="6"/>
        <v>-40889</v>
      </c>
      <c r="H48" s="74">
        <f t="shared" si="6"/>
        <v>-469181</v>
      </c>
      <c r="I48" s="74">
        <f t="shared" si="6"/>
        <v>-985581</v>
      </c>
      <c r="J48" s="74">
        <f t="shared" si="6"/>
        <v>-1495651</v>
      </c>
      <c r="K48" s="74">
        <f t="shared" si="6"/>
        <v>0</v>
      </c>
      <c r="L48" s="74">
        <f t="shared" si="6"/>
        <v>0</v>
      </c>
      <c r="M48" s="73">
        <f t="shared" si="6"/>
        <v>0</v>
      </c>
      <c r="N48" s="73">
        <f t="shared" si="6"/>
        <v>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-1495651</v>
      </c>
      <c r="X48" s="74">
        <f t="shared" si="6"/>
        <v>6704430</v>
      </c>
      <c r="Y48" s="74">
        <f t="shared" si="6"/>
        <v>-8200081</v>
      </c>
      <c r="Z48" s="75">
        <f>+IF(X48&lt;&gt;0,+(Y48/X48)*100,0)</f>
        <v>-122.30839907344846</v>
      </c>
      <c r="AA48" s="76">
        <f>SUM(AA46:AA47)</f>
        <v>2208199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74214768</v>
      </c>
      <c r="D5" s="6">
        <v>0</v>
      </c>
      <c r="E5" s="7">
        <v>75161501</v>
      </c>
      <c r="F5" s="8">
        <v>75161501</v>
      </c>
      <c r="G5" s="8">
        <v>91202342</v>
      </c>
      <c r="H5" s="8">
        <v>456527</v>
      </c>
      <c r="I5" s="8">
        <v>-151</v>
      </c>
      <c r="J5" s="8">
        <v>91658718</v>
      </c>
      <c r="K5" s="8">
        <v>-3964577</v>
      </c>
      <c r="L5" s="8">
        <v>0</v>
      </c>
      <c r="M5" s="8">
        <v>4</v>
      </c>
      <c r="N5" s="8">
        <v>-3964573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87694145</v>
      </c>
      <c r="X5" s="8">
        <v>43767620</v>
      </c>
      <c r="Y5" s="8">
        <v>43926525</v>
      </c>
      <c r="Z5" s="2">
        <v>100.36</v>
      </c>
      <c r="AA5" s="6">
        <v>75161501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160460488</v>
      </c>
      <c r="D7" s="6">
        <v>0</v>
      </c>
      <c r="E7" s="7">
        <v>178929107</v>
      </c>
      <c r="F7" s="8">
        <v>178929107</v>
      </c>
      <c r="G7" s="8">
        <v>20692074</v>
      </c>
      <c r="H7" s="8">
        <v>11560102</v>
      </c>
      <c r="I7" s="8">
        <v>14936059</v>
      </c>
      <c r="J7" s="8">
        <v>47188235</v>
      </c>
      <c r="K7" s="8">
        <v>14204443</v>
      </c>
      <c r="L7" s="8">
        <v>0</v>
      </c>
      <c r="M7" s="8">
        <v>13134640</v>
      </c>
      <c r="N7" s="8">
        <v>27339083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74527318</v>
      </c>
      <c r="X7" s="8">
        <v>82366206</v>
      </c>
      <c r="Y7" s="8">
        <v>-7838888</v>
      </c>
      <c r="Z7" s="2">
        <v>-9.52</v>
      </c>
      <c r="AA7" s="6">
        <v>178929107</v>
      </c>
    </row>
    <row r="8" spans="1:27" ht="13.5">
      <c r="A8" s="25" t="s">
        <v>35</v>
      </c>
      <c r="B8" s="24"/>
      <c r="C8" s="6">
        <v>33292714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22279890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30936510</v>
      </c>
      <c r="D10" s="6">
        <v>0</v>
      </c>
      <c r="E10" s="7">
        <v>30507177</v>
      </c>
      <c r="F10" s="26">
        <v>30507177</v>
      </c>
      <c r="G10" s="26">
        <v>2794215</v>
      </c>
      <c r="H10" s="26">
        <v>2834862</v>
      </c>
      <c r="I10" s="26">
        <v>2835245</v>
      </c>
      <c r="J10" s="26">
        <v>8464322</v>
      </c>
      <c r="K10" s="26">
        <v>2825908</v>
      </c>
      <c r="L10" s="26">
        <v>0</v>
      </c>
      <c r="M10" s="26">
        <v>2836845</v>
      </c>
      <c r="N10" s="26">
        <v>5662753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14127075</v>
      </c>
      <c r="X10" s="26">
        <v>10383147</v>
      </c>
      <c r="Y10" s="26">
        <v>3743928</v>
      </c>
      <c r="Z10" s="27">
        <v>36.06</v>
      </c>
      <c r="AA10" s="28">
        <v>30507177</v>
      </c>
    </row>
    <row r="11" spans="1:27" ht="13.5">
      <c r="A11" s="25" t="s">
        <v>38</v>
      </c>
      <c r="B11" s="29"/>
      <c r="C11" s="6">
        <v>26545</v>
      </c>
      <c r="D11" s="6">
        <v>0</v>
      </c>
      <c r="E11" s="7">
        <v>0</v>
      </c>
      <c r="F11" s="8">
        <v>0</v>
      </c>
      <c r="G11" s="8">
        <v>2153</v>
      </c>
      <c r="H11" s="8">
        <v>0</v>
      </c>
      <c r="I11" s="8">
        <v>0</v>
      </c>
      <c r="J11" s="8">
        <v>2153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2153</v>
      </c>
      <c r="X11" s="8"/>
      <c r="Y11" s="8">
        <v>2153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2437630</v>
      </c>
      <c r="D12" s="6">
        <v>0</v>
      </c>
      <c r="E12" s="7">
        <v>2476030</v>
      </c>
      <c r="F12" s="8">
        <v>2476030</v>
      </c>
      <c r="G12" s="8">
        <v>227580</v>
      </c>
      <c r="H12" s="8">
        <v>196568</v>
      </c>
      <c r="I12" s="8">
        <v>214738</v>
      </c>
      <c r="J12" s="8">
        <v>638886</v>
      </c>
      <c r="K12" s="8">
        <v>241792</v>
      </c>
      <c r="L12" s="8">
        <v>0</v>
      </c>
      <c r="M12" s="8">
        <v>207215</v>
      </c>
      <c r="N12" s="8">
        <v>449007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1087893</v>
      </c>
      <c r="X12" s="8">
        <v>1237998</v>
      </c>
      <c r="Y12" s="8">
        <v>-150105</v>
      </c>
      <c r="Z12" s="2">
        <v>-12.12</v>
      </c>
      <c r="AA12" s="6">
        <v>2476030</v>
      </c>
    </row>
    <row r="13" spans="1:27" ht="13.5">
      <c r="A13" s="23" t="s">
        <v>40</v>
      </c>
      <c r="B13" s="29"/>
      <c r="C13" s="6">
        <v>8056980</v>
      </c>
      <c r="D13" s="6">
        <v>0</v>
      </c>
      <c r="E13" s="7">
        <v>8200000</v>
      </c>
      <c r="F13" s="8">
        <v>8200000</v>
      </c>
      <c r="G13" s="8">
        <v>0</v>
      </c>
      <c r="H13" s="8">
        <v>0</v>
      </c>
      <c r="I13" s="8">
        <v>391521</v>
      </c>
      <c r="J13" s="8">
        <v>391521</v>
      </c>
      <c r="K13" s="8">
        <v>2222834</v>
      </c>
      <c r="L13" s="8">
        <v>0</v>
      </c>
      <c r="M13" s="8">
        <v>566640</v>
      </c>
      <c r="N13" s="8">
        <v>2789474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3180995</v>
      </c>
      <c r="X13" s="8">
        <v>4099998</v>
      </c>
      <c r="Y13" s="8">
        <v>-919003</v>
      </c>
      <c r="Z13" s="2">
        <v>-22.41</v>
      </c>
      <c r="AA13" s="6">
        <v>8200000</v>
      </c>
    </row>
    <row r="14" spans="1:27" ht="13.5">
      <c r="A14" s="23" t="s">
        <v>41</v>
      </c>
      <c r="B14" s="29"/>
      <c r="C14" s="6">
        <v>26566586</v>
      </c>
      <c r="D14" s="6">
        <v>0</v>
      </c>
      <c r="E14" s="7">
        <v>12163203</v>
      </c>
      <c r="F14" s="8">
        <v>12163203</v>
      </c>
      <c r="G14" s="8">
        <v>711965</v>
      </c>
      <c r="H14" s="8">
        <v>-5690</v>
      </c>
      <c r="I14" s="8">
        <v>1904802</v>
      </c>
      <c r="J14" s="8">
        <v>2611077</v>
      </c>
      <c r="K14" s="8">
        <v>1866785</v>
      </c>
      <c r="L14" s="8">
        <v>0</v>
      </c>
      <c r="M14" s="8">
        <v>1990215</v>
      </c>
      <c r="N14" s="8">
        <v>3857000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6468077</v>
      </c>
      <c r="X14" s="8">
        <v>6081498</v>
      </c>
      <c r="Y14" s="8">
        <v>386579</v>
      </c>
      <c r="Z14" s="2">
        <v>6.36</v>
      </c>
      <c r="AA14" s="6">
        <v>12163203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183828</v>
      </c>
      <c r="D16" s="6">
        <v>0</v>
      </c>
      <c r="E16" s="7">
        <v>347690</v>
      </c>
      <c r="F16" s="8">
        <v>347690</v>
      </c>
      <c r="G16" s="8">
        <v>44912</v>
      </c>
      <c r="H16" s="8">
        <v>4356</v>
      </c>
      <c r="I16" s="8">
        <v>27674</v>
      </c>
      <c r="J16" s="8">
        <v>76942</v>
      </c>
      <c r="K16" s="8">
        <v>17810</v>
      </c>
      <c r="L16" s="8">
        <v>0</v>
      </c>
      <c r="M16" s="8">
        <v>14026</v>
      </c>
      <c r="N16" s="8">
        <v>31836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108778</v>
      </c>
      <c r="X16" s="8">
        <v>174000</v>
      </c>
      <c r="Y16" s="8">
        <v>-65222</v>
      </c>
      <c r="Z16" s="2">
        <v>-37.48</v>
      </c>
      <c r="AA16" s="6">
        <v>347690</v>
      </c>
    </row>
    <row r="17" spans="1:27" ht="13.5">
      <c r="A17" s="23" t="s">
        <v>44</v>
      </c>
      <c r="B17" s="29"/>
      <c r="C17" s="6">
        <v>4116407</v>
      </c>
      <c r="D17" s="6">
        <v>0</v>
      </c>
      <c r="E17" s="7">
        <v>3970702</v>
      </c>
      <c r="F17" s="8">
        <v>3970702</v>
      </c>
      <c r="G17" s="8">
        <v>595762</v>
      </c>
      <c r="H17" s="8">
        <v>104934</v>
      </c>
      <c r="I17" s="8">
        <v>363269</v>
      </c>
      <c r="J17" s="8">
        <v>1063965</v>
      </c>
      <c r="K17" s="8">
        <v>396346</v>
      </c>
      <c r="L17" s="8">
        <v>0</v>
      </c>
      <c r="M17" s="8">
        <v>215176</v>
      </c>
      <c r="N17" s="8">
        <v>611522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1675487</v>
      </c>
      <c r="X17" s="8">
        <v>1944498</v>
      </c>
      <c r="Y17" s="8">
        <v>-269011</v>
      </c>
      <c r="Z17" s="2">
        <v>-13.83</v>
      </c>
      <c r="AA17" s="6">
        <v>3970702</v>
      </c>
    </row>
    <row r="18" spans="1:27" ht="13.5">
      <c r="A18" s="25" t="s">
        <v>45</v>
      </c>
      <c r="B18" s="24"/>
      <c r="C18" s="6">
        <v>4466663</v>
      </c>
      <c r="D18" s="6">
        <v>0</v>
      </c>
      <c r="E18" s="7">
        <v>3774460</v>
      </c>
      <c r="F18" s="8">
        <v>3774460</v>
      </c>
      <c r="G18" s="8">
        <v>651238</v>
      </c>
      <c r="H18" s="8">
        <v>87488</v>
      </c>
      <c r="I18" s="8">
        <v>411613</v>
      </c>
      <c r="J18" s="8">
        <v>1150339</v>
      </c>
      <c r="K18" s="8">
        <v>434938</v>
      </c>
      <c r="L18" s="8">
        <v>0</v>
      </c>
      <c r="M18" s="8">
        <v>437294</v>
      </c>
      <c r="N18" s="8">
        <v>872232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2022571</v>
      </c>
      <c r="X18" s="8">
        <v>1887228</v>
      </c>
      <c r="Y18" s="8">
        <v>135343</v>
      </c>
      <c r="Z18" s="2">
        <v>7.17</v>
      </c>
      <c r="AA18" s="6">
        <v>3774460</v>
      </c>
    </row>
    <row r="19" spans="1:27" ht="13.5">
      <c r="A19" s="23" t="s">
        <v>46</v>
      </c>
      <c r="B19" s="29"/>
      <c r="C19" s="6">
        <v>156448042</v>
      </c>
      <c r="D19" s="6">
        <v>0</v>
      </c>
      <c r="E19" s="7">
        <v>128899000</v>
      </c>
      <c r="F19" s="8">
        <v>128899000</v>
      </c>
      <c r="G19" s="8">
        <v>14423</v>
      </c>
      <c r="H19" s="8">
        <v>14423</v>
      </c>
      <c r="I19" s="8">
        <v>46991421</v>
      </c>
      <c r="J19" s="8">
        <v>47020267</v>
      </c>
      <c r="K19" s="8">
        <v>4164458</v>
      </c>
      <c r="L19" s="8">
        <v>0</v>
      </c>
      <c r="M19" s="8">
        <v>-603600</v>
      </c>
      <c r="N19" s="8">
        <v>3560858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50581125</v>
      </c>
      <c r="X19" s="8">
        <v>95517000</v>
      </c>
      <c r="Y19" s="8">
        <v>-44935875</v>
      </c>
      <c r="Z19" s="2">
        <v>-47.04</v>
      </c>
      <c r="AA19" s="6">
        <v>128899000</v>
      </c>
    </row>
    <row r="20" spans="1:27" ht="13.5">
      <c r="A20" s="23" t="s">
        <v>47</v>
      </c>
      <c r="B20" s="29"/>
      <c r="C20" s="6">
        <v>14714827</v>
      </c>
      <c r="D20" s="6">
        <v>0</v>
      </c>
      <c r="E20" s="7">
        <v>11783773</v>
      </c>
      <c r="F20" s="26">
        <v>11783773</v>
      </c>
      <c r="G20" s="26">
        <v>459760</v>
      </c>
      <c r="H20" s="26">
        <v>58713</v>
      </c>
      <c r="I20" s="26">
        <v>-2514759</v>
      </c>
      <c r="J20" s="26">
        <v>-1996286</v>
      </c>
      <c r="K20" s="26">
        <v>3588964</v>
      </c>
      <c r="L20" s="26">
        <v>0</v>
      </c>
      <c r="M20" s="26">
        <v>140139</v>
      </c>
      <c r="N20" s="26">
        <v>3729103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1732817</v>
      </c>
      <c r="X20" s="26">
        <v>5864682</v>
      </c>
      <c r="Y20" s="26">
        <v>-4131865</v>
      </c>
      <c r="Z20" s="27">
        <v>-70.45</v>
      </c>
      <c r="AA20" s="28">
        <v>11783773</v>
      </c>
    </row>
    <row r="21" spans="1:27" ht="13.5">
      <c r="A21" s="23" t="s">
        <v>48</v>
      </c>
      <c r="B21" s="29"/>
      <c r="C21" s="6">
        <v>10119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538211997</v>
      </c>
      <c r="D22" s="33">
        <f>SUM(D5:D21)</f>
        <v>0</v>
      </c>
      <c r="E22" s="34">
        <f t="shared" si="0"/>
        <v>456212643</v>
      </c>
      <c r="F22" s="35">
        <f t="shared" si="0"/>
        <v>456212643</v>
      </c>
      <c r="G22" s="35">
        <f t="shared" si="0"/>
        <v>117396424</v>
      </c>
      <c r="H22" s="35">
        <f t="shared" si="0"/>
        <v>15312283</v>
      </c>
      <c r="I22" s="35">
        <f t="shared" si="0"/>
        <v>65561432</v>
      </c>
      <c r="J22" s="35">
        <f t="shared" si="0"/>
        <v>198270139</v>
      </c>
      <c r="K22" s="35">
        <f t="shared" si="0"/>
        <v>25999701</v>
      </c>
      <c r="L22" s="35">
        <f t="shared" si="0"/>
        <v>0</v>
      </c>
      <c r="M22" s="35">
        <f t="shared" si="0"/>
        <v>18938594</v>
      </c>
      <c r="N22" s="35">
        <f t="shared" si="0"/>
        <v>44938295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243208434</v>
      </c>
      <c r="X22" s="35">
        <f t="shared" si="0"/>
        <v>253323875</v>
      </c>
      <c r="Y22" s="35">
        <f t="shared" si="0"/>
        <v>-10115441</v>
      </c>
      <c r="Z22" s="36">
        <f>+IF(X22&lt;&gt;0,+(Y22/X22)*100,0)</f>
        <v>-3.9930863208215177</v>
      </c>
      <c r="AA22" s="33">
        <f>SUM(AA5:AA21)</f>
        <v>456212643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139172975</v>
      </c>
      <c r="D25" s="6">
        <v>0</v>
      </c>
      <c r="E25" s="7">
        <v>133285835</v>
      </c>
      <c r="F25" s="8">
        <v>133285835</v>
      </c>
      <c r="G25" s="8">
        <v>9476067</v>
      </c>
      <c r="H25" s="8">
        <v>11554069</v>
      </c>
      <c r="I25" s="8">
        <v>9816626</v>
      </c>
      <c r="J25" s="8">
        <v>30846762</v>
      </c>
      <c r="K25" s="8">
        <v>9551116</v>
      </c>
      <c r="L25" s="8">
        <v>0</v>
      </c>
      <c r="M25" s="8">
        <v>9601569</v>
      </c>
      <c r="N25" s="8">
        <v>19152685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49999447</v>
      </c>
      <c r="X25" s="8">
        <v>66643002</v>
      </c>
      <c r="Y25" s="8">
        <v>-16643555</v>
      </c>
      <c r="Z25" s="2">
        <v>-24.97</v>
      </c>
      <c r="AA25" s="6">
        <v>133285835</v>
      </c>
    </row>
    <row r="26" spans="1:27" ht="13.5">
      <c r="A26" s="25" t="s">
        <v>52</v>
      </c>
      <c r="B26" s="24"/>
      <c r="C26" s="6">
        <v>19669236</v>
      </c>
      <c r="D26" s="6">
        <v>0</v>
      </c>
      <c r="E26" s="7">
        <v>20166735</v>
      </c>
      <c r="F26" s="8">
        <v>20166735</v>
      </c>
      <c r="G26" s="8">
        <v>1612729</v>
      </c>
      <c r="H26" s="8">
        <v>1609424</v>
      </c>
      <c r="I26" s="8">
        <v>1601229</v>
      </c>
      <c r="J26" s="8">
        <v>4823382</v>
      </c>
      <c r="K26" s="8">
        <v>1601229</v>
      </c>
      <c r="L26" s="8">
        <v>0</v>
      </c>
      <c r="M26" s="8">
        <v>1664262</v>
      </c>
      <c r="N26" s="8">
        <v>3265491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8088873</v>
      </c>
      <c r="X26" s="8">
        <v>10083498</v>
      </c>
      <c r="Y26" s="8">
        <v>-1994625</v>
      </c>
      <c r="Z26" s="2">
        <v>-19.78</v>
      </c>
      <c r="AA26" s="6">
        <v>20166735</v>
      </c>
    </row>
    <row r="27" spans="1:27" ht="13.5">
      <c r="A27" s="25" t="s">
        <v>53</v>
      </c>
      <c r="B27" s="24"/>
      <c r="C27" s="6">
        <v>77379081</v>
      </c>
      <c r="D27" s="6">
        <v>0</v>
      </c>
      <c r="E27" s="7">
        <v>54564092</v>
      </c>
      <c r="F27" s="8">
        <v>54564092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27282042</v>
      </c>
      <c r="Y27" s="8">
        <v>-27282042</v>
      </c>
      <c r="Z27" s="2">
        <v>-100</v>
      </c>
      <c r="AA27" s="6">
        <v>54564092</v>
      </c>
    </row>
    <row r="28" spans="1:27" ht="13.5">
      <c r="A28" s="25" t="s">
        <v>54</v>
      </c>
      <c r="B28" s="24"/>
      <c r="C28" s="6">
        <v>23896636</v>
      </c>
      <c r="D28" s="6">
        <v>0</v>
      </c>
      <c r="E28" s="7">
        <v>29116545</v>
      </c>
      <c r="F28" s="8">
        <v>29116545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14558274</v>
      </c>
      <c r="Y28" s="8">
        <v>-14558274</v>
      </c>
      <c r="Z28" s="2">
        <v>-100</v>
      </c>
      <c r="AA28" s="6">
        <v>29116545</v>
      </c>
    </row>
    <row r="29" spans="1:27" ht="13.5">
      <c r="A29" s="25" t="s">
        <v>55</v>
      </c>
      <c r="B29" s="24"/>
      <c r="C29" s="6">
        <v>5307042</v>
      </c>
      <c r="D29" s="6">
        <v>0</v>
      </c>
      <c r="E29" s="7">
        <v>1286250</v>
      </c>
      <c r="F29" s="8">
        <v>1286250</v>
      </c>
      <c r="G29" s="8">
        <v>7193</v>
      </c>
      <c r="H29" s="8">
        <v>6955</v>
      </c>
      <c r="I29" s="8">
        <v>48106</v>
      </c>
      <c r="J29" s="8">
        <v>62254</v>
      </c>
      <c r="K29" s="8">
        <v>19051</v>
      </c>
      <c r="L29" s="8">
        <v>0</v>
      </c>
      <c r="M29" s="8">
        <v>16893</v>
      </c>
      <c r="N29" s="8">
        <v>35944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98198</v>
      </c>
      <c r="X29" s="8">
        <v>643002</v>
      </c>
      <c r="Y29" s="8">
        <v>-544804</v>
      </c>
      <c r="Z29" s="2">
        <v>-84.73</v>
      </c>
      <c r="AA29" s="6">
        <v>1286250</v>
      </c>
    </row>
    <row r="30" spans="1:27" ht="13.5">
      <c r="A30" s="25" t="s">
        <v>56</v>
      </c>
      <c r="B30" s="24"/>
      <c r="C30" s="6">
        <v>153373597</v>
      </c>
      <c r="D30" s="6">
        <v>0</v>
      </c>
      <c r="E30" s="7">
        <v>150240237</v>
      </c>
      <c r="F30" s="8">
        <v>150240237</v>
      </c>
      <c r="G30" s="8">
        <v>21547284</v>
      </c>
      <c r="H30" s="8">
        <v>21360671</v>
      </c>
      <c r="I30" s="8">
        <v>298634</v>
      </c>
      <c r="J30" s="8">
        <v>43206589</v>
      </c>
      <c r="K30" s="8">
        <v>16175146</v>
      </c>
      <c r="L30" s="8">
        <v>0</v>
      </c>
      <c r="M30" s="8">
        <v>21695383</v>
      </c>
      <c r="N30" s="8">
        <v>37870529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81077118</v>
      </c>
      <c r="X30" s="8">
        <v>75120000</v>
      </c>
      <c r="Y30" s="8">
        <v>5957118</v>
      </c>
      <c r="Z30" s="2">
        <v>7.93</v>
      </c>
      <c r="AA30" s="6">
        <v>150240237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3775836</v>
      </c>
      <c r="D32" s="6">
        <v>0</v>
      </c>
      <c r="E32" s="7">
        <v>4359139</v>
      </c>
      <c r="F32" s="8">
        <v>4359139</v>
      </c>
      <c r="G32" s="8">
        <v>328260</v>
      </c>
      <c r="H32" s="8">
        <v>35864</v>
      </c>
      <c r="I32" s="8">
        <v>729749</v>
      </c>
      <c r="J32" s="8">
        <v>1093873</v>
      </c>
      <c r="K32" s="8">
        <v>485741</v>
      </c>
      <c r="L32" s="8">
        <v>0</v>
      </c>
      <c r="M32" s="8">
        <v>373297</v>
      </c>
      <c r="N32" s="8">
        <v>859038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1952911</v>
      </c>
      <c r="X32" s="8">
        <v>2179572</v>
      </c>
      <c r="Y32" s="8">
        <v>-226661</v>
      </c>
      <c r="Z32" s="2">
        <v>-10.4</v>
      </c>
      <c r="AA32" s="6">
        <v>4359139</v>
      </c>
    </row>
    <row r="33" spans="1:27" ht="13.5">
      <c r="A33" s="25" t="s">
        <v>59</v>
      </c>
      <c r="B33" s="24"/>
      <c r="C33" s="6">
        <v>13848250</v>
      </c>
      <c r="D33" s="6">
        <v>0</v>
      </c>
      <c r="E33" s="7">
        <v>4734000</v>
      </c>
      <c r="F33" s="8">
        <v>4734000</v>
      </c>
      <c r="G33" s="8">
        <v>298687</v>
      </c>
      <c r="H33" s="8">
        <v>423611</v>
      </c>
      <c r="I33" s="8">
        <v>1090496</v>
      </c>
      <c r="J33" s="8">
        <v>1812794</v>
      </c>
      <c r="K33" s="8">
        <v>386192</v>
      </c>
      <c r="L33" s="8">
        <v>0</v>
      </c>
      <c r="M33" s="8">
        <v>332304</v>
      </c>
      <c r="N33" s="8">
        <v>718496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2531290</v>
      </c>
      <c r="X33" s="8"/>
      <c r="Y33" s="8">
        <v>2531290</v>
      </c>
      <c r="Z33" s="2">
        <v>0</v>
      </c>
      <c r="AA33" s="6">
        <v>4734000</v>
      </c>
    </row>
    <row r="34" spans="1:27" ht="13.5">
      <c r="A34" s="25" t="s">
        <v>60</v>
      </c>
      <c r="B34" s="24"/>
      <c r="C34" s="6">
        <v>115960392</v>
      </c>
      <c r="D34" s="6">
        <v>0</v>
      </c>
      <c r="E34" s="7">
        <v>58459410</v>
      </c>
      <c r="F34" s="8">
        <v>58459410</v>
      </c>
      <c r="G34" s="8">
        <v>2826045</v>
      </c>
      <c r="H34" s="8">
        <v>2140062</v>
      </c>
      <c r="I34" s="8">
        <v>6042160</v>
      </c>
      <c r="J34" s="8">
        <v>11008267</v>
      </c>
      <c r="K34" s="8">
        <v>6100449</v>
      </c>
      <c r="L34" s="8">
        <v>0</v>
      </c>
      <c r="M34" s="8">
        <v>4446238</v>
      </c>
      <c r="N34" s="8">
        <v>10546687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21554954</v>
      </c>
      <c r="X34" s="8">
        <v>31597002</v>
      </c>
      <c r="Y34" s="8">
        <v>-10042048</v>
      </c>
      <c r="Z34" s="2">
        <v>-31.78</v>
      </c>
      <c r="AA34" s="6">
        <v>58459410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552383045</v>
      </c>
      <c r="D36" s="33">
        <f>SUM(D25:D35)</f>
        <v>0</v>
      </c>
      <c r="E36" s="34">
        <f t="shared" si="1"/>
        <v>456212243</v>
      </c>
      <c r="F36" s="35">
        <f t="shared" si="1"/>
        <v>456212243</v>
      </c>
      <c r="G36" s="35">
        <f t="shared" si="1"/>
        <v>36096265</v>
      </c>
      <c r="H36" s="35">
        <f t="shared" si="1"/>
        <v>37130656</v>
      </c>
      <c r="I36" s="35">
        <f t="shared" si="1"/>
        <v>19627000</v>
      </c>
      <c r="J36" s="35">
        <f t="shared" si="1"/>
        <v>92853921</v>
      </c>
      <c r="K36" s="35">
        <f t="shared" si="1"/>
        <v>34318924</v>
      </c>
      <c r="L36" s="35">
        <f t="shared" si="1"/>
        <v>0</v>
      </c>
      <c r="M36" s="35">
        <f t="shared" si="1"/>
        <v>38129946</v>
      </c>
      <c r="N36" s="35">
        <f t="shared" si="1"/>
        <v>72448870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165302791</v>
      </c>
      <c r="X36" s="35">
        <f t="shared" si="1"/>
        <v>228106392</v>
      </c>
      <c r="Y36" s="35">
        <f t="shared" si="1"/>
        <v>-62803601</v>
      </c>
      <c r="Z36" s="36">
        <f>+IF(X36&lt;&gt;0,+(Y36/X36)*100,0)</f>
        <v>-27.532591458462946</v>
      </c>
      <c r="AA36" s="33">
        <f>SUM(AA25:AA35)</f>
        <v>456212243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-14171048</v>
      </c>
      <c r="D38" s="46">
        <f>+D22-D36</f>
        <v>0</v>
      </c>
      <c r="E38" s="47">
        <f t="shared" si="2"/>
        <v>400</v>
      </c>
      <c r="F38" s="48">
        <f t="shared" si="2"/>
        <v>400</v>
      </c>
      <c r="G38" s="48">
        <f t="shared" si="2"/>
        <v>81300159</v>
      </c>
      <c r="H38" s="48">
        <f t="shared" si="2"/>
        <v>-21818373</v>
      </c>
      <c r="I38" s="48">
        <f t="shared" si="2"/>
        <v>45934432</v>
      </c>
      <c r="J38" s="48">
        <f t="shared" si="2"/>
        <v>105416218</v>
      </c>
      <c r="K38" s="48">
        <f t="shared" si="2"/>
        <v>-8319223</v>
      </c>
      <c r="L38" s="48">
        <f t="shared" si="2"/>
        <v>0</v>
      </c>
      <c r="M38" s="48">
        <f t="shared" si="2"/>
        <v>-19191352</v>
      </c>
      <c r="N38" s="48">
        <f t="shared" si="2"/>
        <v>-27510575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77905643</v>
      </c>
      <c r="X38" s="48">
        <f>IF(F22=F36,0,X22-X36)</f>
        <v>25217483</v>
      </c>
      <c r="Y38" s="48">
        <f t="shared" si="2"/>
        <v>52688160</v>
      </c>
      <c r="Z38" s="49">
        <f>+IF(X38&lt;&gt;0,+(Y38/X38)*100,0)</f>
        <v>208.93504716549228</v>
      </c>
      <c r="AA38" s="46">
        <f>+AA22-AA36</f>
        <v>400</v>
      </c>
    </row>
    <row r="39" spans="1:27" ht="13.5">
      <c r="A39" s="23" t="s">
        <v>64</v>
      </c>
      <c r="B39" s="29"/>
      <c r="C39" s="6">
        <v>58892859</v>
      </c>
      <c r="D39" s="6">
        <v>0</v>
      </c>
      <c r="E39" s="7">
        <v>40589000</v>
      </c>
      <c r="F39" s="8">
        <v>40589000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26290000</v>
      </c>
      <c r="Y39" s="8">
        <v>-26290000</v>
      </c>
      <c r="Z39" s="2">
        <v>-100</v>
      </c>
      <c r="AA39" s="6">
        <v>40589000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26769000</v>
      </c>
      <c r="F41" s="8">
        <v>26769000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6250002</v>
      </c>
      <c r="Y41" s="51">
        <v>-6250002</v>
      </c>
      <c r="Z41" s="52">
        <v>-100</v>
      </c>
      <c r="AA41" s="53">
        <v>26769000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44721811</v>
      </c>
      <c r="D42" s="55">
        <f>SUM(D38:D41)</f>
        <v>0</v>
      </c>
      <c r="E42" s="56">
        <f t="shared" si="3"/>
        <v>67358400</v>
      </c>
      <c r="F42" s="57">
        <f t="shared" si="3"/>
        <v>67358400</v>
      </c>
      <c r="G42" s="57">
        <f t="shared" si="3"/>
        <v>81300159</v>
      </c>
      <c r="H42" s="57">
        <f t="shared" si="3"/>
        <v>-21818373</v>
      </c>
      <c r="I42" s="57">
        <f t="shared" si="3"/>
        <v>45934432</v>
      </c>
      <c r="J42" s="57">
        <f t="shared" si="3"/>
        <v>105416218</v>
      </c>
      <c r="K42" s="57">
        <f t="shared" si="3"/>
        <v>-8319223</v>
      </c>
      <c r="L42" s="57">
        <f t="shared" si="3"/>
        <v>0</v>
      </c>
      <c r="M42" s="57">
        <f t="shared" si="3"/>
        <v>-19191352</v>
      </c>
      <c r="N42" s="57">
        <f t="shared" si="3"/>
        <v>-27510575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77905643</v>
      </c>
      <c r="X42" s="57">
        <f t="shared" si="3"/>
        <v>57757485</v>
      </c>
      <c r="Y42" s="57">
        <f t="shared" si="3"/>
        <v>20148158</v>
      </c>
      <c r="Z42" s="58">
        <f>+IF(X42&lt;&gt;0,+(Y42/X42)*100,0)</f>
        <v>34.884063944266266</v>
      </c>
      <c r="AA42" s="55">
        <f>SUM(AA38:AA41)</f>
        <v>67358400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44721811</v>
      </c>
      <c r="D44" s="63">
        <f>+D42-D43</f>
        <v>0</v>
      </c>
      <c r="E44" s="64">
        <f t="shared" si="4"/>
        <v>67358400</v>
      </c>
      <c r="F44" s="65">
        <f t="shared" si="4"/>
        <v>67358400</v>
      </c>
      <c r="G44" s="65">
        <f t="shared" si="4"/>
        <v>81300159</v>
      </c>
      <c r="H44" s="65">
        <f t="shared" si="4"/>
        <v>-21818373</v>
      </c>
      <c r="I44" s="65">
        <f t="shared" si="4"/>
        <v>45934432</v>
      </c>
      <c r="J44" s="65">
        <f t="shared" si="4"/>
        <v>105416218</v>
      </c>
      <c r="K44" s="65">
        <f t="shared" si="4"/>
        <v>-8319223</v>
      </c>
      <c r="L44" s="65">
        <f t="shared" si="4"/>
        <v>0</v>
      </c>
      <c r="M44" s="65">
        <f t="shared" si="4"/>
        <v>-19191352</v>
      </c>
      <c r="N44" s="65">
        <f t="shared" si="4"/>
        <v>-27510575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77905643</v>
      </c>
      <c r="X44" s="65">
        <f t="shared" si="4"/>
        <v>57757485</v>
      </c>
      <c r="Y44" s="65">
        <f t="shared" si="4"/>
        <v>20148158</v>
      </c>
      <c r="Z44" s="66">
        <f>+IF(X44&lt;&gt;0,+(Y44/X44)*100,0)</f>
        <v>34.884063944266266</v>
      </c>
      <c r="AA44" s="63">
        <f>+AA42-AA43</f>
        <v>67358400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44721811</v>
      </c>
      <c r="D46" s="55">
        <f>SUM(D44:D45)</f>
        <v>0</v>
      </c>
      <c r="E46" s="56">
        <f t="shared" si="5"/>
        <v>67358400</v>
      </c>
      <c r="F46" s="57">
        <f t="shared" si="5"/>
        <v>67358400</v>
      </c>
      <c r="G46" s="57">
        <f t="shared" si="5"/>
        <v>81300159</v>
      </c>
      <c r="H46" s="57">
        <f t="shared" si="5"/>
        <v>-21818373</v>
      </c>
      <c r="I46" s="57">
        <f t="shared" si="5"/>
        <v>45934432</v>
      </c>
      <c r="J46" s="57">
        <f t="shared" si="5"/>
        <v>105416218</v>
      </c>
      <c r="K46" s="57">
        <f t="shared" si="5"/>
        <v>-8319223</v>
      </c>
      <c r="L46" s="57">
        <f t="shared" si="5"/>
        <v>0</v>
      </c>
      <c r="M46" s="57">
        <f t="shared" si="5"/>
        <v>-19191352</v>
      </c>
      <c r="N46" s="57">
        <f t="shared" si="5"/>
        <v>-27510575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77905643</v>
      </c>
      <c r="X46" s="57">
        <f t="shared" si="5"/>
        <v>57757485</v>
      </c>
      <c r="Y46" s="57">
        <f t="shared" si="5"/>
        <v>20148158</v>
      </c>
      <c r="Z46" s="58">
        <f>+IF(X46&lt;&gt;0,+(Y46/X46)*100,0)</f>
        <v>34.884063944266266</v>
      </c>
      <c r="AA46" s="55">
        <f>SUM(AA44:AA45)</f>
        <v>67358400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44721811</v>
      </c>
      <c r="D48" s="71">
        <f>SUM(D46:D47)</f>
        <v>0</v>
      </c>
      <c r="E48" s="72">
        <f t="shared" si="6"/>
        <v>67358400</v>
      </c>
      <c r="F48" s="73">
        <f t="shared" si="6"/>
        <v>67358400</v>
      </c>
      <c r="G48" s="73">
        <f t="shared" si="6"/>
        <v>81300159</v>
      </c>
      <c r="H48" s="74">
        <f t="shared" si="6"/>
        <v>-21818373</v>
      </c>
      <c r="I48" s="74">
        <f t="shared" si="6"/>
        <v>45934432</v>
      </c>
      <c r="J48" s="74">
        <f t="shared" si="6"/>
        <v>105416218</v>
      </c>
      <c r="K48" s="74">
        <f t="shared" si="6"/>
        <v>-8319223</v>
      </c>
      <c r="L48" s="74">
        <f t="shared" si="6"/>
        <v>0</v>
      </c>
      <c r="M48" s="73">
        <f t="shared" si="6"/>
        <v>-19191352</v>
      </c>
      <c r="N48" s="73">
        <f t="shared" si="6"/>
        <v>-27510575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77905643</v>
      </c>
      <c r="X48" s="74">
        <f t="shared" si="6"/>
        <v>57757485</v>
      </c>
      <c r="Y48" s="74">
        <f t="shared" si="6"/>
        <v>20148158</v>
      </c>
      <c r="Z48" s="75">
        <f>+IF(X48&lt;&gt;0,+(Y48/X48)*100,0)</f>
        <v>34.884063944266266</v>
      </c>
      <c r="AA48" s="76">
        <f>SUM(AA46:AA47)</f>
        <v>67358400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3181193</v>
      </c>
      <c r="D5" s="6">
        <v>0</v>
      </c>
      <c r="E5" s="7">
        <v>4865251</v>
      </c>
      <c r="F5" s="8">
        <v>4865251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1017408</v>
      </c>
      <c r="Y5" s="8">
        <v>-1017408</v>
      </c>
      <c r="Z5" s="2">
        <v>-100</v>
      </c>
      <c r="AA5" s="6">
        <v>4865251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56670</v>
      </c>
      <c r="Y10" s="26">
        <v>-56670</v>
      </c>
      <c r="Z10" s="27">
        <v>-100</v>
      </c>
      <c r="AA10" s="28">
        <v>0</v>
      </c>
    </row>
    <row r="11" spans="1:27" ht="13.5">
      <c r="A11" s="25" t="s">
        <v>38</v>
      </c>
      <c r="B11" s="29"/>
      <c r="C11" s="6">
        <v>518224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5622000</v>
      </c>
      <c r="Y11" s="8">
        <v>-5622000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1161793</v>
      </c>
      <c r="D12" s="6">
        <v>0</v>
      </c>
      <c r="E12" s="7">
        <v>237081</v>
      </c>
      <c r="F12" s="8">
        <v>237081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129317</v>
      </c>
      <c r="Y12" s="8">
        <v>-129317</v>
      </c>
      <c r="Z12" s="2">
        <v>-100</v>
      </c>
      <c r="AA12" s="6">
        <v>237081</v>
      </c>
    </row>
    <row r="13" spans="1:27" ht="13.5">
      <c r="A13" s="23" t="s">
        <v>40</v>
      </c>
      <c r="B13" s="29"/>
      <c r="C13" s="6">
        <v>1798900</v>
      </c>
      <c r="D13" s="6">
        <v>0</v>
      </c>
      <c r="E13" s="7">
        <v>298558</v>
      </c>
      <c r="F13" s="8">
        <v>298558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162852</v>
      </c>
      <c r="Y13" s="8">
        <v>-162852</v>
      </c>
      <c r="Z13" s="2">
        <v>-100</v>
      </c>
      <c r="AA13" s="6">
        <v>298558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407506</v>
      </c>
      <c r="D16" s="6">
        <v>0</v>
      </c>
      <c r="E16" s="7">
        <v>250000</v>
      </c>
      <c r="F16" s="8">
        <v>250000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136362</v>
      </c>
      <c r="Y16" s="8">
        <v>-136362</v>
      </c>
      <c r="Z16" s="2">
        <v>-100</v>
      </c>
      <c r="AA16" s="6">
        <v>250000</v>
      </c>
    </row>
    <row r="17" spans="1:27" ht="13.5">
      <c r="A17" s="23" t="s">
        <v>44</v>
      </c>
      <c r="B17" s="29"/>
      <c r="C17" s="6">
        <v>1843170</v>
      </c>
      <c r="D17" s="6">
        <v>0</v>
      </c>
      <c r="E17" s="7">
        <v>3573226</v>
      </c>
      <c r="F17" s="8">
        <v>3573226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417468</v>
      </c>
      <c r="Y17" s="8">
        <v>-417468</v>
      </c>
      <c r="Z17" s="2">
        <v>-100</v>
      </c>
      <c r="AA17" s="6">
        <v>3573226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363968</v>
      </c>
      <c r="F18" s="8">
        <v>363968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198528</v>
      </c>
      <c r="Y18" s="8">
        <v>-198528</v>
      </c>
      <c r="Z18" s="2">
        <v>-100</v>
      </c>
      <c r="AA18" s="6">
        <v>363968</v>
      </c>
    </row>
    <row r="19" spans="1:27" ht="13.5">
      <c r="A19" s="23" t="s">
        <v>46</v>
      </c>
      <c r="B19" s="29"/>
      <c r="C19" s="6">
        <v>173300297</v>
      </c>
      <c r="D19" s="6">
        <v>0</v>
      </c>
      <c r="E19" s="7">
        <v>120382000</v>
      </c>
      <c r="F19" s="8">
        <v>120382000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80001334</v>
      </c>
      <c r="Y19" s="8">
        <v>-80001334</v>
      </c>
      <c r="Z19" s="2">
        <v>-100</v>
      </c>
      <c r="AA19" s="6">
        <v>120382000</v>
      </c>
    </row>
    <row r="20" spans="1:27" ht="13.5">
      <c r="A20" s="23" t="s">
        <v>47</v>
      </c>
      <c r="B20" s="29"/>
      <c r="C20" s="6">
        <v>735417</v>
      </c>
      <c r="D20" s="6">
        <v>0</v>
      </c>
      <c r="E20" s="7">
        <v>17601916</v>
      </c>
      <c r="F20" s="26">
        <v>17601916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/>
      <c r="Y20" s="26">
        <v>0</v>
      </c>
      <c r="Z20" s="27">
        <v>0</v>
      </c>
      <c r="AA20" s="28">
        <v>17601916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182946500</v>
      </c>
      <c r="D22" s="33">
        <f>SUM(D5:D21)</f>
        <v>0</v>
      </c>
      <c r="E22" s="34">
        <f t="shared" si="0"/>
        <v>147572000</v>
      </c>
      <c r="F22" s="35">
        <f t="shared" si="0"/>
        <v>147572000</v>
      </c>
      <c r="G22" s="35">
        <f t="shared" si="0"/>
        <v>0</v>
      </c>
      <c r="H22" s="35">
        <f t="shared" si="0"/>
        <v>0</v>
      </c>
      <c r="I22" s="35">
        <f t="shared" si="0"/>
        <v>0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0</v>
      </c>
      <c r="X22" s="35">
        <f t="shared" si="0"/>
        <v>87741939</v>
      </c>
      <c r="Y22" s="35">
        <f t="shared" si="0"/>
        <v>-87741939</v>
      </c>
      <c r="Z22" s="36">
        <f>+IF(X22&lt;&gt;0,+(Y22/X22)*100,0)</f>
        <v>-100</v>
      </c>
      <c r="AA22" s="33">
        <f>SUM(AA5:AA21)</f>
        <v>147572000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73443912</v>
      </c>
      <c r="D25" s="6">
        <v>0</v>
      </c>
      <c r="E25" s="7">
        <v>67709030</v>
      </c>
      <c r="F25" s="8">
        <v>67709030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33699270</v>
      </c>
      <c r="Y25" s="8">
        <v>-33699270</v>
      </c>
      <c r="Z25" s="2">
        <v>-100</v>
      </c>
      <c r="AA25" s="6">
        <v>67709030</v>
      </c>
    </row>
    <row r="26" spans="1:27" ht="13.5">
      <c r="A26" s="25" t="s">
        <v>52</v>
      </c>
      <c r="B26" s="24"/>
      <c r="C26" s="6">
        <v>12729295</v>
      </c>
      <c r="D26" s="6">
        <v>0</v>
      </c>
      <c r="E26" s="7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7430184</v>
      </c>
      <c r="Y26" s="8">
        <v>-7430184</v>
      </c>
      <c r="Z26" s="2">
        <v>-100</v>
      </c>
      <c r="AA26" s="6">
        <v>0</v>
      </c>
    </row>
    <row r="27" spans="1:27" ht="13.5">
      <c r="A27" s="25" t="s">
        <v>53</v>
      </c>
      <c r="B27" s="24"/>
      <c r="C27" s="6">
        <v>1502386</v>
      </c>
      <c r="D27" s="6">
        <v>0</v>
      </c>
      <c r="E27" s="7">
        <v>581000</v>
      </c>
      <c r="F27" s="8">
        <v>581000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581000</v>
      </c>
    </row>
    <row r="28" spans="1:27" ht="13.5">
      <c r="A28" s="25" t="s">
        <v>54</v>
      </c>
      <c r="B28" s="24"/>
      <c r="C28" s="6">
        <v>32856520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103638</v>
      </c>
      <c r="Y29" s="8">
        <v>-103638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2302324</v>
      </c>
      <c r="D31" s="6">
        <v>0</v>
      </c>
      <c r="E31" s="7">
        <v>1023000</v>
      </c>
      <c r="F31" s="8">
        <v>1023000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1023000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2167345</v>
      </c>
      <c r="F32" s="8">
        <v>2167345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2794908</v>
      </c>
      <c r="Y32" s="8">
        <v>-2794908</v>
      </c>
      <c r="Z32" s="2">
        <v>-100</v>
      </c>
      <c r="AA32" s="6">
        <v>2167345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50166554</v>
      </c>
      <c r="D34" s="6">
        <v>0</v>
      </c>
      <c r="E34" s="7">
        <v>102866943</v>
      </c>
      <c r="F34" s="8">
        <v>102866943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10612362</v>
      </c>
      <c r="Y34" s="8">
        <v>-10612362</v>
      </c>
      <c r="Z34" s="2">
        <v>-100</v>
      </c>
      <c r="AA34" s="6">
        <v>102866943</v>
      </c>
    </row>
    <row r="35" spans="1:27" ht="13.5">
      <c r="A35" s="23" t="s">
        <v>61</v>
      </c>
      <c r="B35" s="29"/>
      <c r="C35" s="6">
        <v>483199</v>
      </c>
      <c r="D35" s="6">
        <v>0</v>
      </c>
      <c r="E35" s="7">
        <v>3926574</v>
      </c>
      <c r="F35" s="8">
        <v>3926574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3926574</v>
      </c>
    </row>
    <row r="36" spans="1:27" ht="12.75">
      <c r="A36" s="40" t="s">
        <v>62</v>
      </c>
      <c r="B36" s="32"/>
      <c r="C36" s="33">
        <f aca="true" t="shared" si="1" ref="C36:Y36">SUM(C25:C35)</f>
        <v>173484190</v>
      </c>
      <c r="D36" s="33">
        <f>SUM(D25:D35)</f>
        <v>0</v>
      </c>
      <c r="E36" s="34">
        <f t="shared" si="1"/>
        <v>178273892</v>
      </c>
      <c r="F36" s="35">
        <f t="shared" si="1"/>
        <v>178273892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35">
        <f t="shared" si="1"/>
        <v>0</v>
      </c>
      <c r="L36" s="35">
        <f t="shared" si="1"/>
        <v>0</v>
      </c>
      <c r="M36" s="35">
        <f t="shared" si="1"/>
        <v>0</v>
      </c>
      <c r="N36" s="35">
        <f t="shared" si="1"/>
        <v>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0</v>
      </c>
      <c r="X36" s="35">
        <f t="shared" si="1"/>
        <v>54640362</v>
      </c>
      <c r="Y36" s="35">
        <f t="shared" si="1"/>
        <v>-54640362</v>
      </c>
      <c r="Z36" s="36">
        <f>+IF(X36&lt;&gt;0,+(Y36/X36)*100,0)</f>
        <v>-100</v>
      </c>
      <c r="AA36" s="33">
        <f>SUM(AA25:AA35)</f>
        <v>178273892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9462310</v>
      </c>
      <c r="D38" s="46">
        <f>+D22-D36</f>
        <v>0</v>
      </c>
      <c r="E38" s="47">
        <f t="shared" si="2"/>
        <v>-30701892</v>
      </c>
      <c r="F38" s="48">
        <f t="shared" si="2"/>
        <v>-30701892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0</v>
      </c>
      <c r="X38" s="48">
        <f>IF(F22=F36,0,X22-X36)</f>
        <v>33101577</v>
      </c>
      <c r="Y38" s="48">
        <f t="shared" si="2"/>
        <v>-33101577</v>
      </c>
      <c r="Z38" s="49">
        <f>+IF(X38&lt;&gt;0,+(Y38/X38)*100,0)</f>
        <v>-100</v>
      </c>
      <c r="AA38" s="46">
        <f>+AA22-AA36</f>
        <v>-30701892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38856000</v>
      </c>
      <c r="F39" s="8">
        <v>38856000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29922000</v>
      </c>
      <c r="Y39" s="8">
        <v>-29922000</v>
      </c>
      <c r="Z39" s="2">
        <v>-100</v>
      </c>
      <c r="AA39" s="6">
        <v>38856000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9462310</v>
      </c>
      <c r="D42" s="55">
        <f>SUM(D38:D41)</f>
        <v>0</v>
      </c>
      <c r="E42" s="56">
        <f t="shared" si="3"/>
        <v>8154108</v>
      </c>
      <c r="F42" s="57">
        <f t="shared" si="3"/>
        <v>8154108</v>
      </c>
      <c r="G42" s="57">
        <f t="shared" si="3"/>
        <v>0</v>
      </c>
      <c r="H42" s="57">
        <f t="shared" si="3"/>
        <v>0</v>
      </c>
      <c r="I42" s="57">
        <f t="shared" si="3"/>
        <v>0</v>
      </c>
      <c r="J42" s="57">
        <f t="shared" si="3"/>
        <v>0</v>
      </c>
      <c r="K42" s="57">
        <f t="shared" si="3"/>
        <v>0</v>
      </c>
      <c r="L42" s="57">
        <f t="shared" si="3"/>
        <v>0</v>
      </c>
      <c r="M42" s="57">
        <f t="shared" si="3"/>
        <v>0</v>
      </c>
      <c r="N42" s="57">
        <f t="shared" si="3"/>
        <v>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0</v>
      </c>
      <c r="X42" s="57">
        <f t="shared" si="3"/>
        <v>63023577</v>
      </c>
      <c r="Y42" s="57">
        <f t="shared" si="3"/>
        <v>-63023577</v>
      </c>
      <c r="Z42" s="58">
        <f>+IF(X42&lt;&gt;0,+(Y42/X42)*100,0)</f>
        <v>-100</v>
      </c>
      <c r="AA42" s="55">
        <f>SUM(AA38:AA41)</f>
        <v>8154108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9462310</v>
      </c>
      <c r="D44" s="63">
        <f>+D42-D43</f>
        <v>0</v>
      </c>
      <c r="E44" s="64">
        <f t="shared" si="4"/>
        <v>8154108</v>
      </c>
      <c r="F44" s="65">
        <f t="shared" si="4"/>
        <v>8154108</v>
      </c>
      <c r="G44" s="65">
        <f t="shared" si="4"/>
        <v>0</v>
      </c>
      <c r="H44" s="65">
        <f t="shared" si="4"/>
        <v>0</v>
      </c>
      <c r="I44" s="65">
        <f t="shared" si="4"/>
        <v>0</v>
      </c>
      <c r="J44" s="65">
        <f t="shared" si="4"/>
        <v>0</v>
      </c>
      <c r="K44" s="65">
        <f t="shared" si="4"/>
        <v>0</v>
      </c>
      <c r="L44" s="65">
        <f t="shared" si="4"/>
        <v>0</v>
      </c>
      <c r="M44" s="65">
        <f t="shared" si="4"/>
        <v>0</v>
      </c>
      <c r="N44" s="65">
        <f t="shared" si="4"/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0</v>
      </c>
      <c r="X44" s="65">
        <f t="shared" si="4"/>
        <v>63023577</v>
      </c>
      <c r="Y44" s="65">
        <f t="shared" si="4"/>
        <v>-63023577</v>
      </c>
      <c r="Z44" s="66">
        <f>+IF(X44&lt;&gt;0,+(Y44/X44)*100,0)</f>
        <v>-100</v>
      </c>
      <c r="AA44" s="63">
        <f>+AA42-AA43</f>
        <v>8154108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9462310</v>
      </c>
      <c r="D46" s="55">
        <f>SUM(D44:D45)</f>
        <v>0</v>
      </c>
      <c r="E46" s="56">
        <f t="shared" si="5"/>
        <v>8154108</v>
      </c>
      <c r="F46" s="57">
        <f t="shared" si="5"/>
        <v>8154108</v>
      </c>
      <c r="G46" s="57">
        <f t="shared" si="5"/>
        <v>0</v>
      </c>
      <c r="H46" s="57">
        <f t="shared" si="5"/>
        <v>0</v>
      </c>
      <c r="I46" s="57">
        <f t="shared" si="5"/>
        <v>0</v>
      </c>
      <c r="J46" s="57">
        <f t="shared" si="5"/>
        <v>0</v>
      </c>
      <c r="K46" s="57">
        <f t="shared" si="5"/>
        <v>0</v>
      </c>
      <c r="L46" s="57">
        <f t="shared" si="5"/>
        <v>0</v>
      </c>
      <c r="M46" s="57">
        <f t="shared" si="5"/>
        <v>0</v>
      </c>
      <c r="N46" s="57">
        <f t="shared" si="5"/>
        <v>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0</v>
      </c>
      <c r="X46" s="57">
        <f t="shared" si="5"/>
        <v>63023577</v>
      </c>
      <c r="Y46" s="57">
        <f t="shared" si="5"/>
        <v>-63023577</v>
      </c>
      <c r="Z46" s="58">
        <f>+IF(X46&lt;&gt;0,+(Y46/X46)*100,0)</f>
        <v>-100</v>
      </c>
      <c r="AA46" s="55">
        <f>SUM(AA44:AA45)</f>
        <v>8154108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9462310</v>
      </c>
      <c r="D48" s="71">
        <f>SUM(D46:D47)</f>
        <v>0</v>
      </c>
      <c r="E48" s="72">
        <f t="shared" si="6"/>
        <v>8154108</v>
      </c>
      <c r="F48" s="73">
        <f t="shared" si="6"/>
        <v>8154108</v>
      </c>
      <c r="G48" s="73">
        <f t="shared" si="6"/>
        <v>0</v>
      </c>
      <c r="H48" s="74">
        <f t="shared" si="6"/>
        <v>0</v>
      </c>
      <c r="I48" s="74">
        <f t="shared" si="6"/>
        <v>0</v>
      </c>
      <c r="J48" s="74">
        <f t="shared" si="6"/>
        <v>0</v>
      </c>
      <c r="K48" s="74">
        <f t="shared" si="6"/>
        <v>0</v>
      </c>
      <c r="L48" s="74">
        <f t="shared" si="6"/>
        <v>0</v>
      </c>
      <c r="M48" s="73">
        <f t="shared" si="6"/>
        <v>0</v>
      </c>
      <c r="N48" s="73">
        <f t="shared" si="6"/>
        <v>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0</v>
      </c>
      <c r="X48" s="74">
        <f t="shared" si="6"/>
        <v>63023577</v>
      </c>
      <c r="Y48" s="74">
        <f t="shared" si="6"/>
        <v>-63023577</v>
      </c>
      <c r="Z48" s="75">
        <f>+IF(X48&lt;&gt;0,+(Y48/X48)*100,0)</f>
        <v>-100</v>
      </c>
      <c r="AA48" s="76">
        <f>SUM(AA46:AA47)</f>
        <v>8154108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3218438</v>
      </c>
      <c r="D5" s="6">
        <v>0</v>
      </c>
      <c r="E5" s="7">
        <v>2034044</v>
      </c>
      <c r="F5" s="8">
        <v>2034044</v>
      </c>
      <c r="G5" s="8">
        <v>3000527</v>
      </c>
      <c r="H5" s="8">
        <v>-10572</v>
      </c>
      <c r="I5" s="8">
        <v>65975</v>
      </c>
      <c r="J5" s="8">
        <v>3055930</v>
      </c>
      <c r="K5" s="8">
        <v>0</v>
      </c>
      <c r="L5" s="8">
        <v>-16750</v>
      </c>
      <c r="M5" s="8">
        <v>0</v>
      </c>
      <c r="N5" s="8">
        <v>-16750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3039180</v>
      </c>
      <c r="X5" s="8">
        <v>1017024</v>
      </c>
      <c r="Y5" s="8">
        <v>2022156</v>
      </c>
      <c r="Z5" s="2">
        <v>198.83</v>
      </c>
      <c r="AA5" s="6">
        <v>2034044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8035717</v>
      </c>
      <c r="D7" s="6">
        <v>0</v>
      </c>
      <c r="E7" s="7">
        <v>7141159</v>
      </c>
      <c r="F7" s="8">
        <v>7141159</v>
      </c>
      <c r="G7" s="8">
        <v>385504</v>
      </c>
      <c r="H7" s="8">
        <v>514327</v>
      </c>
      <c r="I7" s="8">
        <v>948890</v>
      </c>
      <c r="J7" s="8">
        <v>1848721</v>
      </c>
      <c r="K7" s="8">
        <v>605367</v>
      </c>
      <c r="L7" s="8">
        <v>675748</v>
      </c>
      <c r="M7" s="8">
        <v>0</v>
      </c>
      <c r="N7" s="8">
        <v>1281115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3129836</v>
      </c>
      <c r="X7" s="8">
        <v>3709632</v>
      </c>
      <c r="Y7" s="8">
        <v>-579796</v>
      </c>
      <c r="Z7" s="2">
        <v>-15.63</v>
      </c>
      <c r="AA7" s="6">
        <v>7141159</v>
      </c>
    </row>
    <row r="8" spans="1:27" ht="13.5">
      <c r="A8" s="25" t="s">
        <v>35</v>
      </c>
      <c r="B8" s="24"/>
      <c r="C8" s="6">
        <v>6898649</v>
      </c>
      <c r="D8" s="6">
        <v>0</v>
      </c>
      <c r="E8" s="7">
        <v>2036439</v>
      </c>
      <c r="F8" s="8">
        <v>2036439</v>
      </c>
      <c r="G8" s="8">
        <v>2160</v>
      </c>
      <c r="H8" s="8">
        <v>68</v>
      </c>
      <c r="I8" s="8">
        <v>368</v>
      </c>
      <c r="J8" s="8">
        <v>2596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2596</v>
      </c>
      <c r="X8" s="8">
        <v>1021032</v>
      </c>
      <c r="Y8" s="8">
        <v>-1018436</v>
      </c>
      <c r="Z8" s="2">
        <v>-99.75</v>
      </c>
      <c r="AA8" s="6">
        <v>2036439</v>
      </c>
    </row>
    <row r="9" spans="1:27" ht="13.5">
      <c r="A9" s="25" t="s">
        <v>36</v>
      </c>
      <c r="B9" s="24"/>
      <c r="C9" s="6">
        <v>3739629</v>
      </c>
      <c r="D9" s="6">
        <v>0</v>
      </c>
      <c r="E9" s="7">
        <v>374565</v>
      </c>
      <c r="F9" s="8">
        <v>374565</v>
      </c>
      <c r="G9" s="8">
        <v>9071</v>
      </c>
      <c r="H9" s="8">
        <v>2369</v>
      </c>
      <c r="I9" s="8">
        <v>1159</v>
      </c>
      <c r="J9" s="8">
        <v>12599</v>
      </c>
      <c r="K9" s="8">
        <v>5465</v>
      </c>
      <c r="L9" s="8">
        <v>-2907</v>
      </c>
      <c r="M9" s="8">
        <v>0</v>
      </c>
      <c r="N9" s="8">
        <v>2558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15157</v>
      </c>
      <c r="X9" s="8">
        <v>184266</v>
      </c>
      <c r="Y9" s="8">
        <v>-169109</v>
      </c>
      <c r="Z9" s="2">
        <v>-91.77</v>
      </c>
      <c r="AA9" s="6">
        <v>374565</v>
      </c>
    </row>
    <row r="10" spans="1:27" ht="13.5">
      <c r="A10" s="25" t="s">
        <v>37</v>
      </c>
      <c r="B10" s="24"/>
      <c r="C10" s="6">
        <v>2694626</v>
      </c>
      <c r="D10" s="6">
        <v>0</v>
      </c>
      <c r="E10" s="7">
        <v>2819500</v>
      </c>
      <c r="F10" s="26">
        <v>2819500</v>
      </c>
      <c r="G10" s="26">
        <v>280484</v>
      </c>
      <c r="H10" s="26">
        <v>275720</v>
      </c>
      <c r="I10" s="26">
        <v>217104</v>
      </c>
      <c r="J10" s="26">
        <v>773308</v>
      </c>
      <c r="K10" s="26">
        <v>240148</v>
      </c>
      <c r="L10" s="26">
        <v>215014</v>
      </c>
      <c r="M10" s="26">
        <v>0</v>
      </c>
      <c r="N10" s="26">
        <v>455162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1228470</v>
      </c>
      <c r="X10" s="26">
        <v>1409958</v>
      </c>
      <c r="Y10" s="26">
        <v>-181488</v>
      </c>
      <c r="Z10" s="27">
        <v>-12.87</v>
      </c>
      <c r="AA10" s="28">
        <v>2819500</v>
      </c>
    </row>
    <row r="11" spans="1:27" ht="13.5">
      <c r="A11" s="25" t="s">
        <v>38</v>
      </c>
      <c r="B11" s="29"/>
      <c r="C11" s="6">
        <v>12022</v>
      </c>
      <c r="D11" s="6">
        <v>0</v>
      </c>
      <c r="E11" s="7">
        <v>278100</v>
      </c>
      <c r="F11" s="8">
        <v>278100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278100</v>
      </c>
    </row>
    <row r="12" spans="1:27" ht="13.5">
      <c r="A12" s="25" t="s">
        <v>39</v>
      </c>
      <c r="B12" s="29"/>
      <c r="C12" s="6">
        <v>731449</v>
      </c>
      <c r="D12" s="6">
        <v>0</v>
      </c>
      <c r="E12" s="7">
        <v>603614</v>
      </c>
      <c r="F12" s="8">
        <v>603614</v>
      </c>
      <c r="G12" s="8">
        <v>67638</v>
      </c>
      <c r="H12" s="8">
        <v>56084</v>
      </c>
      <c r="I12" s="8">
        <v>17914</v>
      </c>
      <c r="J12" s="8">
        <v>141636</v>
      </c>
      <c r="K12" s="8">
        <v>-86490</v>
      </c>
      <c r="L12" s="8">
        <v>47112</v>
      </c>
      <c r="M12" s="8">
        <v>0</v>
      </c>
      <c r="N12" s="8">
        <v>-39378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102258</v>
      </c>
      <c r="X12" s="8">
        <v>301806</v>
      </c>
      <c r="Y12" s="8">
        <v>-199548</v>
      </c>
      <c r="Z12" s="2">
        <v>-66.12</v>
      </c>
      <c r="AA12" s="6">
        <v>603614</v>
      </c>
    </row>
    <row r="13" spans="1:27" ht="13.5">
      <c r="A13" s="23" t="s">
        <v>40</v>
      </c>
      <c r="B13" s="29"/>
      <c r="C13" s="6">
        <v>3004556</v>
      </c>
      <c r="D13" s="6">
        <v>0</v>
      </c>
      <c r="E13" s="7">
        <v>2085750</v>
      </c>
      <c r="F13" s="8">
        <v>2085750</v>
      </c>
      <c r="G13" s="8">
        <v>278749</v>
      </c>
      <c r="H13" s="8">
        <v>346304</v>
      </c>
      <c r="I13" s="8">
        <v>225823</v>
      </c>
      <c r="J13" s="8">
        <v>850876</v>
      </c>
      <c r="K13" s="8">
        <v>379095</v>
      </c>
      <c r="L13" s="8">
        <v>251317</v>
      </c>
      <c r="M13" s="8">
        <v>0</v>
      </c>
      <c r="N13" s="8">
        <v>630412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1481288</v>
      </c>
      <c r="X13" s="8">
        <v>1042878</v>
      </c>
      <c r="Y13" s="8">
        <v>438410</v>
      </c>
      <c r="Z13" s="2">
        <v>42.04</v>
      </c>
      <c r="AA13" s="6">
        <v>2085750</v>
      </c>
    </row>
    <row r="14" spans="1:27" ht="13.5">
      <c r="A14" s="23" t="s">
        <v>41</v>
      </c>
      <c r="B14" s="29"/>
      <c r="C14" s="6">
        <v>7833978</v>
      </c>
      <c r="D14" s="6">
        <v>0</v>
      </c>
      <c r="E14" s="7">
        <v>5098417</v>
      </c>
      <c r="F14" s="8">
        <v>5098417</v>
      </c>
      <c r="G14" s="8">
        <v>313796</v>
      </c>
      <c r="H14" s="8">
        <v>319221</v>
      </c>
      <c r="I14" s="8">
        <v>329402</v>
      </c>
      <c r="J14" s="8">
        <v>962419</v>
      </c>
      <c r="K14" s="8">
        <v>326480</v>
      </c>
      <c r="L14" s="8">
        <v>330031</v>
      </c>
      <c r="M14" s="8">
        <v>0</v>
      </c>
      <c r="N14" s="8">
        <v>656511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1618930</v>
      </c>
      <c r="X14" s="8">
        <v>2549208</v>
      </c>
      <c r="Y14" s="8">
        <v>-930278</v>
      </c>
      <c r="Z14" s="2">
        <v>-36.49</v>
      </c>
      <c r="AA14" s="6">
        <v>5098417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115439</v>
      </c>
      <c r="D16" s="6">
        <v>0</v>
      </c>
      <c r="E16" s="7">
        <v>113300</v>
      </c>
      <c r="F16" s="8">
        <v>113300</v>
      </c>
      <c r="G16" s="8">
        <v>22807</v>
      </c>
      <c r="H16" s="8">
        <v>10263</v>
      </c>
      <c r="I16" s="8">
        <v>9211</v>
      </c>
      <c r="J16" s="8">
        <v>42281</v>
      </c>
      <c r="K16" s="8">
        <v>4561</v>
      </c>
      <c r="L16" s="8">
        <v>1316</v>
      </c>
      <c r="M16" s="8">
        <v>0</v>
      </c>
      <c r="N16" s="8">
        <v>5877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48158</v>
      </c>
      <c r="X16" s="8">
        <v>56652</v>
      </c>
      <c r="Y16" s="8">
        <v>-8494</v>
      </c>
      <c r="Z16" s="2">
        <v>-14.99</v>
      </c>
      <c r="AA16" s="6">
        <v>113300</v>
      </c>
    </row>
    <row r="17" spans="1:27" ht="13.5">
      <c r="A17" s="23" t="s">
        <v>44</v>
      </c>
      <c r="B17" s="29"/>
      <c r="C17" s="6">
        <v>383001</v>
      </c>
      <c r="D17" s="6">
        <v>0</v>
      </c>
      <c r="E17" s="7">
        <v>498108</v>
      </c>
      <c r="F17" s="8">
        <v>498108</v>
      </c>
      <c r="G17" s="8">
        <v>35764</v>
      </c>
      <c r="H17" s="8">
        <v>36868</v>
      </c>
      <c r="I17" s="8">
        <v>41332</v>
      </c>
      <c r="J17" s="8">
        <v>113964</v>
      </c>
      <c r="K17" s="8">
        <v>50686</v>
      </c>
      <c r="L17" s="8">
        <v>30978</v>
      </c>
      <c r="M17" s="8">
        <v>0</v>
      </c>
      <c r="N17" s="8">
        <v>81664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195628</v>
      </c>
      <c r="X17" s="8">
        <v>249054</v>
      </c>
      <c r="Y17" s="8">
        <v>-53426</v>
      </c>
      <c r="Z17" s="2">
        <v>-21.45</v>
      </c>
      <c r="AA17" s="6">
        <v>498108</v>
      </c>
    </row>
    <row r="18" spans="1:27" ht="13.5">
      <c r="A18" s="25" t="s">
        <v>45</v>
      </c>
      <c r="B18" s="24"/>
      <c r="C18" s="6">
        <v>61196</v>
      </c>
      <c r="D18" s="6">
        <v>0</v>
      </c>
      <c r="E18" s="7">
        <v>1235691</v>
      </c>
      <c r="F18" s="8">
        <v>1235691</v>
      </c>
      <c r="G18" s="8">
        <v>5239</v>
      </c>
      <c r="H18" s="8">
        <v>49978</v>
      </c>
      <c r="I18" s="8">
        <v>0</v>
      </c>
      <c r="J18" s="8">
        <v>55217</v>
      </c>
      <c r="K18" s="8">
        <v>9047</v>
      </c>
      <c r="L18" s="8">
        <v>8430</v>
      </c>
      <c r="M18" s="8">
        <v>0</v>
      </c>
      <c r="N18" s="8">
        <v>17477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72694</v>
      </c>
      <c r="X18" s="8">
        <v>617844</v>
      </c>
      <c r="Y18" s="8">
        <v>-545150</v>
      </c>
      <c r="Z18" s="2">
        <v>-88.23</v>
      </c>
      <c r="AA18" s="6">
        <v>1235691</v>
      </c>
    </row>
    <row r="19" spans="1:27" ht="13.5">
      <c r="A19" s="23" t="s">
        <v>46</v>
      </c>
      <c r="B19" s="29"/>
      <c r="C19" s="6">
        <v>98441322</v>
      </c>
      <c r="D19" s="6">
        <v>0</v>
      </c>
      <c r="E19" s="7">
        <v>108177876</v>
      </c>
      <c r="F19" s="8">
        <v>108177876</v>
      </c>
      <c r="G19" s="8">
        <v>36490114</v>
      </c>
      <c r="H19" s="8">
        <v>0</v>
      </c>
      <c r="I19" s="8">
        <v>4064319</v>
      </c>
      <c r="J19" s="8">
        <v>40554433</v>
      </c>
      <c r="K19" s="8">
        <v>240649</v>
      </c>
      <c r="L19" s="8">
        <v>36570704</v>
      </c>
      <c r="M19" s="8">
        <v>0</v>
      </c>
      <c r="N19" s="8">
        <v>36811353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77365786</v>
      </c>
      <c r="X19" s="8">
        <v>54088938</v>
      </c>
      <c r="Y19" s="8">
        <v>23276848</v>
      </c>
      <c r="Z19" s="2">
        <v>43.03</v>
      </c>
      <c r="AA19" s="6">
        <v>108177876</v>
      </c>
    </row>
    <row r="20" spans="1:27" ht="13.5">
      <c r="A20" s="23" t="s">
        <v>47</v>
      </c>
      <c r="B20" s="29"/>
      <c r="C20" s="6">
        <v>27135334</v>
      </c>
      <c r="D20" s="6">
        <v>0</v>
      </c>
      <c r="E20" s="7">
        <v>35992488</v>
      </c>
      <c r="F20" s="26">
        <v>35992488</v>
      </c>
      <c r="G20" s="26">
        <v>43962</v>
      </c>
      <c r="H20" s="26">
        <v>26295</v>
      </c>
      <c r="I20" s="26">
        <v>32837</v>
      </c>
      <c r="J20" s="26">
        <v>103094</v>
      </c>
      <c r="K20" s="26">
        <v>16357</v>
      </c>
      <c r="L20" s="26">
        <v>35592</v>
      </c>
      <c r="M20" s="26">
        <v>0</v>
      </c>
      <c r="N20" s="26">
        <v>51949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155043</v>
      </c>
      <c r="X20" s="26">
        <v>15280908</v>
      </c>
      <c r="Y20" s="26">
        <v>-15125865</v>
      </c>
      <c r="Z20" s="27">
        <v>-98.99</v>
      </c>
      <c r="AA20" s="28">
        <v>35992488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162305356</v>
      </c>
      <c r="D22" s="33">
        <f>SUM(D5:D21)</f>
        <v>0</v>
      </c>
      <c r="E22" s="34">
        <f t="shared" si="0"/>
        <v>168489051</v>
      </c>
      <c r="F22" s="35">
        <f t="shared" si="0"/>
        <v>168489051</v>
      </c>
      <c r="G22" s="35">
        <f t="shared" si="0"/>
        <v>40935815</v>
      </c>
      <c r="H22" s="35">
        <f t="shared" si="0"/>
        <v>1626925</v>
      </c>
      <c r="I22" s="35">
        <f t="shared" si="0"/>
        <v>5954334</v>
      </c>
      <c r="J22" s="35">
        <f t="shared" si="0"/>
        <v>48517074</v>
      </c>
      <c r="K22" s="35">
        <f t="shared" si="0"/>
        <v>1791365</v>
      </c>
      <c r="L22" s="35">
        <f t="shared" si="0"/>
        <v>38146585</v>
      </c>
      <c r="M22" s="35">
        <f t="shared" si="0"/>
        <v>0</v>
      </c>
      <c r="N22" s="35">
        <f t="shared" si="0"/>
        <v>39937950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88455024</v>
      </c>
      <c r="X22" s="35">
        <f t="shared" si="0"/>
        <v>81529200</v>
      </c>
      <c r="Y22" s="35">
        <f t="shared" si="0"/>
        <v>6925824</v>
      </c>
      <c r="Z22" s="36">
        <f>+IF(X22&lt;&gt;0,+(Y22/X22)*100,0)</f>
        <v>8.494899986753213</v>
      </c>
      <c r="AA22" s="33">
        <f>SUM(AA5:AA21)</f>
        <v>168489051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47294571</v>
      </c>
      <c r="D25" s="6">
        <v>0</v>
      </c>
      <c r="E25" s="7">
        <v>61639479</v>
      </c>
      <c r="F25" s="8">
        <v>61639479</v>
      </c>
      <c r="G25" s="8">
        <v>3564715</v>
      </c>
      <c r="H25" s="8">
        <v>3994657</v>
      </c>
      <c r="I25" s="8">
        <v>5059068</v>
      </c>
      <c r="J25" s="8">
        <v>12618440</v>
      </c>
      <c r="K25" s="8">
        <v>3858083</v>
      </c>
      <c r="L25" s="8">
        <v>2373848</v>
      </c>
      <c r="M25" s="8">
        <v>0</v>
      </c>
      <c r="N25" s="8">
        <v>6231931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18850371</v>
      </c>
      <c r="X25" s="8">
        <v>30819738</v>
      </c>
      <c r="Y25" s="8">
        <v>-11969367</v>
      </c>
      <c r="Z25" s="2">
        <v>-38.84</v>
      </c>
      <c r="AA25" s="6">
        <v>61639479</v>
      </c>
    </row>
    <row r="26" spans="1:27" ht="13.5">
      <c r="A26" s="25" t="s">
        <v>52</v>
      </c>
      <c r="B26" s="24"/>
      <c r="C26" s="6">
        <v>9811645</v>
      </c>
      <c r="D26" s="6">
        <v>0</v>
      </c>
      <c r="E26" s="7">
        <v>10227410</v>
      </c>
      <c r="F26" s="8">
        <v>10227410</v>
      </c>
      <c r="G26" s="8">
        <v>773537</v>
      </c>
      <c r="H26" s="8">
        <v>774749</v>
      </c>
      <c r="I26" s="8">
        <v>774749</v>
      </c>
      <c r="J26" s="8">
        <v>2323035</v>
      </c>
      <c r="K26" s="8">
        <v>791695</v>
      </c>
      <c r="L26" s="8">
        <v>793434</v>
      </c>
      <c r="M26" s="8">
        <v>0</v>
      </c>
      <c r="N26" s="8">
        <v>1585129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3908164</v>
      </c>
      <c r="X26" s="8">
        <v>5113704</v>
      </c>
      <c r="Y26" s="8">
        <v>-1205540</v>
      </c>
      <c r="Z26" s="2">
        <v>-23.57</v>
      </c>
      <c r="AA26" s="6">
        <v>10227410</v>
      </c>
    </row>
    <row r="27" spans="1:27" ht="13.5">
      <c r="A27" s="25" t="s">
        <v>53</v>
      </c>
      <c r="B27" s="24"/>
      <c r="C27" s="6">
        <v>19244625</v>
      </c>
      <c r="D27" s="6">
        <v>0</v>
      </c>
      <c r="E27" s="7">
        <v>3251063</v>
      </c>
      <c r="F27" s="8">
        <v>3251063</v>
      </c>
      <c r="G27" s="8">
        <v>89267</v>
      </c>
      <c r="H27" s="8">
        <v>0</v>
      </c>
      <c r="I27" s="8">
        <v>178533</v>
      </c>
      <c r="J27" s="8">
        <v>267800</v>
      </c>
      <c r="K27" s="8">
        <v>89267</v>
      </c>
      <c r="L27" s="8">
        <v>89267</v>
      </c>
      <c r="M27" s="8">
        <v>0</v>
      </c>
      <c r="N27" s="8">
        <v>178534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446334</v>
      </c>
      <c r="X27" s="8">
        <v>1625532</v>
      </c>
      <c r="Y27" s="8">
        <v>-1179198</v>
      </c>
      <c r="Z27" s="2">
        <v>-72.54</v>
      </c>
      <c r="AA27" s="6">
        <v>3251063</v>
      </c>
    </row>
    <row r="28" spans="1:27" ht="13.5">
      <c r="A28" s="25" t="s">
        <v>54</v>
      </c>
      <c r="B28" s="24"/>
      <c r="C28" s="6">
        <v>31703004</v>
      </c>
      <c r="D28" s="6">
        <v>0</v>
      </c>
      <c r="E28" s="7">
        <v>23084387</v>
      </c>
      <c r="F28" s="8">
        <v>23084387</v>
      </c>
      <c r="G28" s="8">
        <v>1909890</v>
      </c>
      <c r="H28" s="8">
        <v>0</v>
      </c>
      <c r="I28" s="8">
        <v>3819779</v>
      </c>
      <c r="J28" s="8">
        <v>5729669</v>
      </c>
      <c r="K28" s="8">
        <v>1909890</v>
      </c>
      <c r="L28" s="8">
        <v>1909890</v>
      </c>
      <c r="M28" s="8">
        <v>0</v>
      </c>
      <c r="N28" s="8">
        <v>3819780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9549449</v>
      </c>
      <c r="X28" s="8">
        <v>11542194</v>
      </c>
      <c r="Y28" s="8">
        <v>-1992745</v>
      </c>
      <c r="Z28" s="2">
        <v>-17.26</v>
      </c>
      <c r="AA28" s="6">
        <v>23084387</v>
      </c>
    </row>
    <row r="29" spans="1:27" ht="13.5">
      <c r="A29" s="25" t="s">
        <v>55</v>
      </c>
      <c r="B29" s="24"/>
      <c r="C29" s="6">
        <v>689786</v>
      </c>
      <c r="D29" s="6">
        <v>0</v>
      </c>
      <c r="E29" s="7">
        <v>175100</v>
      </c>
      <c r="F29" s="8">
        <v>175100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87552</v>
      </c>
      <c r="Y29" s="8">
        <v>-87552</v>
      </c>
      <c r="Z29" s="2">
        <v>-100</v>
      </c>
      <c r="AA29" s="6">
        <v>175100</v>
      </c>
    </row>
    <row r="30" spans="1:27" ht="13.5">
      <c r="A30" s="25" t="s">
        <v>56</v>
      </c>
      <c r="B30" s="24"/>
      <c r="C30" s="6">
        <v>12850609</v>
      </c>
      <c r="D30" s="6">
        <v>0</v>
      </c>
      <c r="E30" s="7">
        <v>17213417</v>
      </c>
      <c r="F30" s="8">
        <v>17213417</v>
      </c>
      <c r="G30" s="8">
        <v>1406651</v>
      </c>
      <c r="H30" s="8">
        <v>1733444</v>
      </c>
      <c r="I30" s="8">
        <v>1653566</v>
      </c>
      <c r="J30" s="8">
        <v>4793661</v>
      </c>
      <c r="K30" s="8">
        <v>1184856</v>
      </c>
      <c r="L30" s="8">
        <v>1223080</v>
      </c>
      <c r="M30" s="8">
        <v>0</v>
      </c>
      <c r="N30" s="8">
        <v>2407936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7201597</v>
      </c>
      <c r="X30" s="8">
        <v>8606706</v>
      </c>
      <c r="Y30" s="8">
        <v>-1405109</v>
      </c>
      <c r="Z30" s="2">
        <v>-16.33</v>
      </c>
      <c r="AA30" s="6">
        <v>17213417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3994239</v>
      </c>
      <c r="D32" s="6">
        <v>0</v>
      </c>
      <c r="E32" s="7">
        <v>5761500</v>
      </c>
      <c r="F32" s="8">
        <v>5761500</v>
      </c>
      <c r="G32" s="8">
        <v>0</v>
      </c>
      <c r="H32" s="8">
        <v>345741</v>
      </c>
      <c r="I32" s="8">
        <v>35520</v>
      </c>
      <c r="J32" s="8">
        <v>381261</v>
      </c>
      <c r="K32" s="8">
        <v>1457568</v>
      </c>
      <c r="L32" s="8">
        <v>2765</v>
      </c>
      <c r="M32" s="8">
        <v>0</v>
      </c>
      <c r="N32" s="8">
        <v>1460333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1841594</v>
      </c>
      <c r="X32" s="8">
        <v>2880750</v>
      </c>
      <c r="Y32" s="8">
        <v>-1039156</v>
      </c>
      <c r="Z32" s="2">
        <v>-36.07</v>
      </c>
      <c r="AA32" s="6">
        <v>5761500</v>
      </c>
    </row>
    <row r="33" spans="1:27" ht="13.5">
      <c r="A33" s="25" t="s">
        <v>59</v>
      </c>
      <c r="B33" s="24"/>
      <c r="C33" s="6">
        <v>19462162</v>
      </c>
      <c r="D33" s="6">
        <v>0</v>
      </c>
      <c r="E33" s="7">
        <v>17899426</v>
      </c>
      <c r="F33" s="8">
        <v>17899426</v>
      </c>
      <c r="G33" s="8">
        <v>262493</v>
      </c>
      <c r="H33" s="8">
        <v>949958</v>
      </c>
      <c r="I33" s="8">
        <v>3138950</v>
      </c>
      <c r="J33" s="8">
        <v>4351401</v>
      </c>
      <c r="K33" s="8">
        <v>371241</v>
      </c>
      <c r="L33" s="8">
        <v>5689638</v>
      </c>
      <c r="M33" s="8">
        <v>0</v>
      </c>
      <c r="N33" s="8">
        <v>6060879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10412280</v>
      </c>
      <c r="X33" s="8">
        <v>8949714</v>
      </c>
      <c r="Y33" s="8">
        <v>1462566</v>
      </c>
      <c r="Z33" s="2">
        <v>16.34</v>
      </c>
      <c r="AA33" s="6">
        <v>17899426</v>
      </c>
    </row>
    <row r="34" spans="1:27" ht="13.5">
      <c r="A34" s="25" t="s">
        <v>60</v>
      </c>
      <c r="B34" s="24"/>
      <c r="C34" s="6">
        <v>42363214</v>
      </c>
      <c r="D34" s="6">
        <v>0</v>
      </c>
      <c r="E34" s="7">
        <v>60202992</v>
      </c>
      <c r="F34" s="8">
        <v>60202992</v>
      </c>
      <c r="G34" s="8">
        <v>2306926</v>
      </c>
      <c r="H34" s="8">
        <v>2863749</v>
      </c>
      <c r="I34" s="8">
        <v>3276142</v>
      </c>
      <c r="J34" s="8">
        <v>8446817</v>
      </c>
      <c r="K34" s="8">
        <v>2955368</v>
      </c>
      <c r="L34" s="8">
        <v>2703805</v>
      </c>
      <c r="M34" s="8">
        <v>0</v>
      </c>
      <c r="N34" s="8">
        <v>5659173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14105990</v>
      </c>
      <c r="X34" s="8">
        <v>30101496</v>
      </c>
      <c r="Y34" s="8">
        <v>-15995506</v>
      </c>
      <c r="Z34" s="2">
        <v>-53.14</v>
      </c>
      <c r="AA34" s="6">
        <v>60202992</v>
      </c>
    </row>
    <row r="35" spans="1:27" ht="13.5">
      <c r="A35" s="23" t="s">
        <v>61</v>
      </c>
      <c r="B35" s="29"/>
      <c r="C35" s="6">
        <v>8418708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195832563</v>
      </c>
      <c r="D36" s="33">
        <f>SUM(D25:D35)</f>
        <v>0</v>
      </c>
      <c r="E36" s="34">
        <f t="shared" si="1"/>
        <v>199454774</v>
      </c>
      <c r="F36" s="35">
        <f t="shared" si="1"/>
        <v>199454774</v>
      </c>
      <c r="G36" s="35">
        <f t="shared" si="1"/>
        <v>10313479</v>
      </c>
      <c r="H36" s="35">
        <f t="shared" si="1"/>
        <v>10662298</v>
      </c>
      <c r="I36" s="35">
        <f t="shared" si="1"/>
        <v>17936307</v>
      </c>
      <c r="J36" s="35">
        <f t="shared" si="1"/>
        <v>38912084</v>
      </c>
      <c r="K36" s="35">
        <f t="shared" si="1"/>
        <v>12617968</v>
      </c>
      <c r="L36" s="35">
        <f t="shared" si="1"/>
        <v>14785727</v>
      </c>
      <c r="M36" s="35">
        <f t="shared" si="1"/>
        <v>0</v>
      </c>
      <c r="N36" s="35">
        <f t="shared" si="1"/>
        <v>27403695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66315779</v>
      </c>
      <c r="X36" s="35">
        <f t="shared" si="1"/>
        <v>99727386</v>
      </c>
      <c r="Y36" s="35">
        <f t="shared" si="1"/>
        <v>-33411607</v>
      </c>
      <c r="Z36" s="36">
        <f>+IF(X36&lt;&gt;0,+(Y36/X36)*100,0)</f>
        <v>-33.502940706778375</v>
      </c>
      <c r="AA36" s="33">
        <f>SUM(AA25:AA35)</f>
        <v>199454774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-33527207</v>
      </c>
      <c r="D38" s="46">
        <f>+D22-D36</f>
        <v>0</v>
      </c>
      <c r="E38" s="47">
        <f t="shared" si="2"/>
        <v>-30965723</v>
      </c>
      <c r="F38" s="48">
        <f t="shared" si="2"/>
        <v>-30965723</v>
      </c>
      <c r="G38" s="48">
        <f t="shared" si="2"/>
        <v>30622336</v>
      </c>
      <c r="H38" s="48">
        <f t="shared" si="2"/>
        <v>-9035373</v>
      </c>
      <c r="I38" s="48">
        <f t="shared" si="2"/>
        <v>-11981973</v>
      </c>
      <c r="J38" s="48">
        <f t="shared" si="2"/>
        <v>9604990</v>
      </c>
      <c r="K38" s="48">
        <f t="shared" si="2"/>
        <v>-10826603</v>
      </c>
      <c r="L38" s="48">
        <f t="shared" si="2"/>
        <v>23360858</v>
      </c>
      <c r="M38" s="48">
        <f t="shared" si="2"/>
        <v>0</v>
      </c>
      <c r="N38" s="48">
        <f t="shared" si="2"/>
        <v>12534255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22139245</v>
      </c>
      <c r="X38" s="48">
        <f>IF(F22=F36,0,X22-X36)</f>
        <v>-18198186</v>
      </c>
      <c r="Y38" s="48">
        <f t="shared" si="2"/>
        <v>40337431</v>
      </c>
      <c r="Z38" s="49">
        <f>+IF(X38&lt;&gt;0,+(Y38/X38)*100,0)</f>
        <v>-221.65632882310356</v>
      </c>
      <c r="AA38" s="46">
        <f>+AA22-AA36</f>
        <v>-30965723</v>
      </c>
    </row>
    <row r="39" spans="1:27" ht="13.5">
      <c r="A39" s="23" t="s">
        <v>64</v>
      </c>
      <c r="B39" s="29"/>
      <c r="C39" s="6">
        <v>28198256</v>
      </c>
      <c r="D39" s="6">
        <v>0</v>
      </c>
      <c r="E39" s="7">
        <v>30970000</v>
      </c>
      <c r="F39" s="8">
        <v>30970000</v>
      </c>
      <c r="G39" s="8">
        <v>168878</v>
      </c>
      <c r="H39" s="8">
        <v>0</v>
      </c>
      <c r="I39" s="8">
        <v>1769527</v>
      </c>
      <c r="J39" s="8">
        <v>1938405</v>
      </c>
      <c r="K39" s="8">
        <v>1460750</v>
      </c>
      <c r="L39" s="8">
        <v>2354825</v>
      </c>
      <c r="M39" s="8">
        <v>0</v>
      </c>
      <c r="N39" s="8">
        <v>3815575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5753980</v>
      </c>
      <c r="X39" s="8">
        <v>15484998</v>
      </c>
      <c r="Y39" s="8">
        <v>-9731018</v>
      </c>
      <c r="Z39" s="2">
        <v>-62.84</v>
      </c>
      <c r="AA39" s="6">
        <v>30970000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-5328951</v>
      </c>
      <c r="D42" s="55">
        <f>SUM(D38:D41)</f>
        <v>0</v>
      </c>
      <c r="E42" s="56">
        <f t="shared" si="3"/>
        <v>4277</v>
      </c>
      <c r="F42" s="57">
        <f t="shared" si="3"/>
        <v>4277</v>
      </c>
      <c r="G42" s="57">
        <f t="shared" si="3"/>
        <v>30791214</v>
      </c>
      <c r="H42" s="57">
        <f t="shared" si="3"/>
        <v>-9035373</v>
      </c>
      <c r="I42" s="57">
        <f t="shared" si="3"/>
        <v>-10212446</v>
      </c>
      <c r="J42" s="57">
        <f t="shared" si="3"/>
        <v>11543395</v>
      </c>
      <c r="K42" s="57">
        <f t="shared" si="3"/>
        <v>-9365853</v>
      </c>
      <c r="L42" s="57">
        <f t="shared" si="3"/>
        <v>25715683</v>
      </c>
      <c r="M42" s="57">
        <f t="shared" si="3"/>
        <v>0</v>
      </c>
      <c r="N42" s="57">
        <f t="shared" si="3"/>
        <v>16349830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27893225</v>
      </c>
      <c r="X42" s="57">
        <f t="shared" si="3"/>
        <v>-2713188</v>
      </c>
      <c r="Y42" s="57">
        <f t="shared" si="3"/>
        <v>30606413</v>
      </c>
      <c r="Z42" s="58">
        <f>+IF(X42&lt;&gt;0,+(Y42/X42)*100,0)</f>
        <v>-1128.0609010507196</v>
      </c>
      <c r="AA42" s="55">
        <f>SUM(AA38:AA41)</f>
        <v>4277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-5328951</v>
      </c>
      <c r="D44" s="63">
        <f>+D42-D43</f>
        <v>0</v>
      </c>
      <c r="E44" s="64">
        <f t="shared" si="4"/>
        <v>4277</v>
      </c>
      <c r="F44" s="65">
        <f t="shared" si="4"/>
        <v>4277</v>
      </c>
      <c r="G44" s="65">
        <f t="shared" si="4"/>
        <v>30791214</v>
      </c>
      <c r="H44" s="65">
        <f t="shared" si="4"/>
        <v>-9035373</v>
      </c>
      <c r="I44" s="65">
        <f t="shared" si="4"/>
        <v>-10212446</v>
      </c>
      <c r="J44" s="65">
        <f t="shared" si="4"/>
        <v>11543395</v>
      </c>
      <c r="K44" s="65">
        <f t="shared" si="4"/>
        <v>-9365853</v>
      </c>
      <c r="L44" s="65">
        <f t="shared" si="4"/>
        <v>25715683</v>
      </c>
      <c r="M44" s="65">
        <f t="shared" si="4"/>
        <v>0</v>
      </c>
      <c r="N44" s="65">
        <f t="shared" si="4"/>
        <v>16349830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27893225</v>
      </c>
      <c r="X44" s="65">
        <f t="shared" si="4"/>
        <v>-2713188</v>
      </c>
      <c r="Y44" s="65">
        <f t="shared" si="4"/>
        <v>30606413</v>
      </c>
      <c r="Z44" s="66">
        <f>+IF(X44&lt;&gt;0,+(Y44/X44)*100,0)</f>
        <v>-1128.0609010507196</v>
      </c>
      <c r="AA44" s="63">
        <f>+AA42-AA43</f>
        <v>4277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-5328951</v>
      </c>
      <c r="D46" s="55">
        <f>SUM(D44:D45)</f>
        <v>0</v>
      </c>
      <c r="E46" s="56">
        <f t="shared" si="5"/>
        <v>4277</v>
      </c>
      <c r="F46" s="57">
        <f t="shared" si="5"/>
        <v>4277</v>
      </c>
      <c r="G46" s="57">
        <f t="shared" si="5"/>
        <v>30791214</v>
      </c>
      <c r="H46" s="57">
        <f t="shared" si="5"/>
        <v>-9035373</v>
      </c>
      <c r="I46" s="57">
        <f t="shared" si="5"/>
        <v>-10212446</v>
      </c>
      <c r="J46" s="57">
        <f t="shared" si="5"/>
        <v>11543395</v>
      </c>
      <c r="K46" s="57">
        <f t="shared" si="5"/>
        <v>-9365853</v>
      </c>
      <c r="L46" s="57">
        <f t="shared" si="5"/>
        <v>25715683</v>
      </c>
      <c r="M46" s="57">
        <f t="shared" si="5"/>
        <v>0</v>
      </c>
      <c r="N46" s="57">
        <f t="shared" si="5"/>
        <v>16349830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27893225</v>
      </c>
      <c r="X46" s="57">
        <f t="shared" si="5"/>
        <v>-2713188</v>
      </c>
      <c r="Y46" s="57">
        <f t="shared" si="5"/>
        <v>30606413</v>
      </c>
      <c r="Z46" s="58">
        <f>+IF(X46&lt;&gt;0,+(Y46/X46)*100,0)</f>
        <v>-1128.0609010507196</v>
      </c>
      <c r="AA46" s="55">
        <f>SUM(AA44:AA45)</f>
        <v>4277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-5328951</v>
      </c>
      <c r="D48" s="71">
        <f>SUM(D46:D47)</f>
        <v>0</v>
      </c>
      <c r="E48" s="72">
        <f t="shared" si="6"/>
        <v>4277</v>
      </c>
      <c r="F48" s="73">
        <f t="shared" si="6"/>
        <v>4277</v>
      </c>
      <c r="G48" s="73">
        <f t="shared" si="6"/>
        <v>30791214</v>
      </c>
      <c r="H48" s="74">
        <f t="shared" si="6"/>
        <v>-9035373</v>
      </c>
      <c r="I48" s="74">
        <f t="shared" si="6"/>
        <v>-10212446</v>
      </c>
      <c r="J48" s="74">
        <f t="shared" si="6"/>
        <v>11543395</v>
      </c>
      <c r="K48" s="74">
        <f t="shared" si="6"/>
        <v>-9365853</v>
      </c>
      <c r="L48" s="74">
        <f t="shared" si="6"/>
        <v>25715683</v>
      </c>
      <c r="M48" s="73">
        <f t="shared" si="6"/>
        <v>0</v>
      </c>
      <c r="N48" s="73">
        <f t="shared" si="6"/>
        <v>16349830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27893225</v>
      </c>
      <c r="X48" s="74">
        <f t="shared" si="6"/>
        <v>-2713188</v>
      </c>
      <c r="Y48" s="74">
        <f t="shared" si="6"/>
        <v>30606413</v>
      </c>
      <c r="Z48" s="75">
        <f>+IF(X48&lt;&gt;0,+(Y48/X48)*100,0)</f>
        <v>-1128.0609010507196</v>
      </c>
      <c r="AA48" s="76">
        <f>SUM(AA46:AA47)</f>
        <v>4277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2772606</v>
      </c>
      <c r="D5" s="6">
        <v>0</v>
      </c>
      <c r="E5" s="7">
        <v>4000000</v>
      </c>
      <c r="F5" s="8">
        <v>4000000</v>
      </c>
      <c r="G5" s="8">
        <v>85151</v>
      </c>
      <c r="H5" s="8">
        <v>351315</v>
      </c>
      <c r="I5" s="8">
        <v>563032</v>
      </c>
      <c r="J5" s="8">
        <v>999498</v>
      </c>
      <c r="K5" s="8">
        <v>279618</v>
      </c>
      <c r="L5" s="8">
        <v>263726</v>
      </c>
      <c r="M5" s="8">
        <v>109126</v>
      </c>
      <c r="N5" s="8">
        <v>652470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1651968</v>
      </c>
      <c r="X5" s="8">
        <v>1951609</v>
      </c>
      <c r="Y5" s="8">
        <v>-299641</v>
      </c>
      <c r="Z5" s="2">
        <v>-15.35</v>
      </c>
      <c r="AA5" s="6">
        <v>4000000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647137</v>
      </c>
      <c r="Y8" s="8">
        <v>-647137</v>
      </c>
      <c r="Z8" s="2">
        <v>-100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356871</v>
      </c>
      <c r="Y9" s="8">
        <v>-356871</v>
      </c>
      <c r="Z9" s="2">
        <v>-100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1000000</v>
      </c>
      <c r="F10" s="26">
        <v>1000000</v>
      </c>
      <c r="G10" s="26">
        <v>51126</v>
      </c>
      <c r="H10" s="26">
        <v>0</v>
      </c>
      <c r="I10" s="26">
        <v>72195</v>
      </c>
      <c r="J10" s="26">
        <v>123321</v>
      </c>
      <c r="K10" s="26">
        <v>73261</v>
      </c>
      <c r="L10" s="26">
        <v>58213</v>
      </c>
      <c r="M10" s="26">
        <v>43647</v>
      </c>
      <c r="N10" s="26">
        <v>175121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298442</v>
      </c>
      <c r="X10" s="26">
        <v>381160</v>
      </c>
      <c r="Y10" s="26">
        <v>-82718</v>
      </c>
      <c r="Z10" s="27">
        <v>-21.7</v>
      </c>
      <c r="AA10" s="28">
        <v>1000000</v>
      </c>
    </row>
    <row r="11" spans="1:27" ht="13.5">
      <c r="A11" s="25" t="s">
        <v>38</v>
      </c>
      <c r="B11" s="29"/>
      <c r="C11" s="6">
        <v>2610142</v>
      </c>
      <c r="D11" s="6">
        <v>0</v>
      </c>
      <c r="E11" s="7">
        <v>0</v>
      </c>
      <c r="F11" s="8">
        <v>0</v>
      </c>
      <c r="G11" s="8">
        <v>0</v>
      </c>
      <c r="H11" s="8">
        <v>63810</v>
      </c>
      <c r="I11" s="8">
        <v>0</v>
      </c>
      <c r="J11" s="8">
        <v>63810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63810</v>
      </c>
      <c r="X11" s="8"/>
      <c r="Y11" s="8">
        <v>63810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269873</v>
      </c>
      <c r="D12" s="6">
        <v>0</v>
      </c>
      <c r="E12" s="7">
        <v>298000</v>
      </c>
      <c r="F12" s="8">
        <v>298000</v>
      </c>
      <c r="G12" s="8">
        <v>4987</v>
      </c>
      <c r="H12" s="8">
        <v>46865</v>
      </c>
      <c r="I12" s="8">
        <v>28146</v>
      </c>
      <c r="J12" s="8">
        <v>79998</v>
      </c>
      <c r="K12" s="8">
        <v>29099</v>
      </c>
      <c r="L12" s="8">
        <v>10773</v>
      </c>
      <c r="M12" s="8">
        <v>8996</v>
      </c>
      <c r="N12" s="8">
        <v>48868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128866</v>
      </c>
      <c r="X12" s="8">
        <v>19611</v>
      </c>
      <c r="Y12" s="8">
        <v>109255</v>
      </c>
      <c r="Z12" s="2">
        <v>557.11</v>
      </c>
      <c r="AA12" s="6">
        <v>298000</v>
      </c>
    </row>
    <row r="13" spans="1:27" ht="13.5">
      <c r="A13" s="23" t="s">
        <v>40</v>
      </c>
      <c r="B13" s="29"/>
      <c r="C13" s="6">
        <v>2881416</v>
      </c>
      <c r="D13" s="6">
        <v>0</v>
      </c>
      <c r="E13" s="7">
        <v>3500000</v>
      </c>
      <c r="F13" s="8">
        <v>3500000</v>
      </c>
      <c r="G13" s="8">
        <v>223170</v>
      </c>
      <c r="H13" s="8">
        <v>277676</v>
      </c>
      <c r="I13" s="8">
        <v>274507</v>
      </c>
      <c r="J13" s="8">
        <v>775353</v>
      </c>
      <c r="K13" s="8">
        <v>231906</v>
      </c>
      <c r="L13" s="8">
        <v>211391</v>
      </c>
      <c r="M13" s="8">
        <v>231739</v>
      </c>
      <c r="N13" s="8">
        <v>675036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1450389</v>
      </c>
      <c r="X13" s="8">
        <v>1342965</v>
      </c>
      <c r="Y13" s="8">
        <v>107424</v>
      </c>
      <c r="Z13" s="2">
        <v>8</v>
      </c>
      <c r="AA13" s="6">
        <v>3500000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12050</v>
      </c>
      <c r="D16" s="6">
        <v>0</v>
      </c>
      <c r="E16" s="7">
        <v>100000</v>
      </c>
      <c r="F16" s="8">
        <v>100000</v>
      </c>
      <c r="G16" s="8">
        <v>0</v>
      </c>
      <c r="H16" s="8">
        <v>0</v>
      </c>
      <c r="I16" s="8">
        <v>0</v>
      </c>
      <c r="J16" s="8">
        <v>0</v>
      </c>
      <c r="K16" s="8">
        <v>300</v>
      </c>
      <c r="L16" s="8">
        <v>1750</v>
      </c>
      <c r="M16" s="8">
        <v>2000</v>
      </c>
      <c r="N16" s="8">
        <v>4050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4050</v>
      </c>
      <c r="X16" s="8">
        <v>13580</v>
      </c>
      <c r="Y16" s="8">
        <v>-9530</v>
      </c>
      <c r="Z16" s="2">
        <v>-70.18</v>
      </c>
      <c r="AA16" s="6">
        <v>100000</v>
      </c>
    </row>
    <row r="17" spans="1:27" ht="13.5">
      <c r="A17" s="23" t="s">
        <v>44</v>
      </c>
      <c r="B17" s="29"/>
      <c r="C17" s="6">
        <v>3938247</v>
      </c>
      <c r="D17" s="6">
        <v>0</v>
      </c>
      <c r="E17" s="7">
        <v>5500000</v>
      </c>
      <c r="F17" s="8">
        <v>5500000</v>
      </c>
      <c r="G17" s="8">
        <v>352392</v>
      </c>
      <c r="H17" s="8">
        <v>393060</v>
      </c>
      <c r="I17" s="8">
        <v>292199</v>
      </c>
      <c r="J17" s="8">
        <v>1037651</v>
      </c>
      <c r="K17" s="8">
        <v>309938</v>
      </c>
      <c r="L17" s="8">
        <v>287783</v>
      </c>
      <c r="M17" s="8">
        <v>120449</v>
      </c>
      <c r="N17" s="8">
        <v>718170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1755821</v>
      </c>
      <c r="X17" s="8">
        <v>1829553</v>
      </c>
      <c r="Y17" s="8">
        <v>-73732</v>
      </c>
      <c r="Z17" s="2">
        <v>-4.03</v>
      </c>
      <c r="AA17" s="6">
        <v>5500000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1605000</v>
      </c>
      <c r="I18" s="8">
        <v>0</v>
      </c>
      <c r="J18" s="8">
        <v>1605000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1605000</v>
      </c>
      <c r="X18" s="8"/>
      <c r="Y18" s="8">
        <v>1605000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126809490</v>
      </c>
      <c r="D19" s="6">
        <v>0</v>
      </c>
      <c r="E19" s="7">
        <v>108212000</v>
      </c>
      <c r="F19" s="8">
        <v>108212000</v>
      </c>
      <c r="G19" s="8">
        <v>42764000</v>
      </c>
      <c r="H19" s="8">
        <v>0</v>
      </c>
      <c r="I19" s="8">
        <v>0</v>
      </c>
      <c r="J19" s="8">
        <v>42764000</v>
      </c>
      <c r="K19" s="8">
        <v>0</v>
      </c>
      <c r="L19" s="8">
        <v>35171000</v>
      </c>
      <c r="M19" s="8">
        <v>0</v>
      </c>
      <c r="N19" s="8">
        <v>35171000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77935000</v>
      </c>
      <c r="X19" s="8">
        <v>71809000</v>
      </c>
      <c r="Y19" s="8">
        <v>6126000</v>
      </c>
      <c r="Z19" s="2">
        <v>8.53</v>
      </c>
      <c r="AA19" s="6">
        <v>108212000</v>
      </c>
    </row>
    <row r="20" spans="1:27" ht="13.5">
      <c r="A20" s="23" t="s">
        <v>47</v>
      </c>
      <c r="B20" s="29"/>
      <c r="C20" s="6">
        <v>2342797</v>
      </c>
      <c r="D20" s="6">
        <v>0</v>
      </c>
      <c r="E20" s="7">
        <v>31289148</v>
      </c>
      <c r="F20" s="26">
        <v>31289148</v>
      </c>
      <c r="G20" s="26">
        <v>0</v>
      </c>
      <c r="H20" s="26">
        <v>1043770</v>
      </c>
      <c r="I20" s="26">
        <v>469623</v>
      </c>
      <c r="J20" s="26">
        <v>1513393</v>
      </c>
      <c r="K20" s="26">
        <v>782314</v>
      </c>
      <c r="L20" s="26">
        <v>1515770</v>
      </c>
      <c r="M20" s="26">
        <v>1301840</v>
      </c>
      <c r="N20" s="26">
        <v>3599924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5113317</v>
      </c>
      <c r="X20" s="26">
        <v>15695551</v>
      </c>
      <c r="Y20" s="26">
        <v>-10582234</v>
      </c>
      <c r="Z20" s="27">
        <v>-67.42</v>
      </c>
      <c r="AA20" s="28">
        <v>31289148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141636621</v>
      </c>
      <c r="D22" s="33">
        <f>SUM(D5:D21)</f>
        <v>0</v>
      </c>
      <c r="E22" s="34">
        <f t="shared" si="0"/>
        <v>153899148</v>
      </c>
      <c r="F22" s="35">
        <f t="shared" si="0"/>
        <v>153899148</v>
      </c>
      <c r="G22" s="35">
        <f t="shared" si="0"/>
        <v>43480826</v>
      </c>
      <c r="H22" s="35">
        <f t="shared" si="0"/>
        <v>3781496</v>
      </c>
      <c r="I22" s="35">
        <f t="shared" si="0"/>
        <v>1699702</v>
      </c>
      <c r="J22" s="35">
        <f t="shared" si="0"/>
        <v>48962024</v>
      </c>
      <c r="K22" s="35">
        <f t="shared" si="0"/>
        <v>1706436</v>
      </c>
      <c r="L22" s="35">
        <f t="shared" si="0"/>
        <v>37520406</v>
      </c>
      <c r="M22" s="35">
        <f t="shared" si="0"/>
        <v>1817797</v>
      </c>
      <c r="N22" s="35">
        <f t="shared" si="0"/>
        <v>41044639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90006663</v>
      </c>
      <c r="X22" s="35">
        <f t="shared" si="0"/>
        <v>94047037</v>
      </c>
      <c r="Y22" s="35">
        <f t="shared" si="0"/>
        <v>-4040374</v>
      </c>
      <c r="Z22" s="36">
        <f>+IF(X22&lt;&gt;0,+(Y22/X22)*100,0)</f>
        <v>-4.296120461509064</v>
      </c>
      <c r="AA22" s="33">
        <f>SUM(AA5:AA21)</f>
        <v>153899148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47394174</v>
      </c>
      <c r="D25" s="6">
        <v>0</v>
      </c>
      <c r="E25" s="7">
        <v>49160667</v>
      </c>
      <c r="F25" s="8">
        <v>49160667</v>
      </c>
      <c r="G25" s="8">
        <v>3482247</v>
      </c>
      <c r="H25" s="8">
        <v>3321047</v>
      </c>
      <c r="I25" s="8">
        <v>3406030</v>
      </c>
      <c r="J25" s="8">
        <v>10209324</v>
      </c>
      <c r="K25" s="8">
        <v>3202137</v>
      </c>
      <c r="L25" s="8">
        <v>3181649</v>
      </c>
      <c r="M25" s="8">
        <v>3355056</v>
      </c>
      <c r="N25" s="8">
        <v>9738842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19948166</v>
      </c>
      <c r="X25" s="8">
        <v>19482718</v>
      </c>
      <c r="Y25" s="8">
        <v>465448</v>
      </c>
      <c r="Z25" s="2">
        <v>2.39</v>
      </c>
      <c r="AA25" s="6">
        <v>49160667</v>
      </c>
    </row>
    <row r="26" spans="1:27" ht="13.5">
      <c r="A26" s="25" t="s">
        <v>52</v>
      </c>
      <c r="B26" s="24"/>
      <c r="C26" s="6">
        <v>11039901</v>
      </c>
      <c r="D26" s="6">
        <v>0</v>
      </c>
      <c r="E26" s="7">
        <v>11971238</v>
      </c>
      <c r="F26" s="8">
        <v>11971238</v>
      </c>
      <c r="G26" s="8">
        <v>963695</v>
      </c>
      <c r="H26" s="8">
        <v>935350</v>
      </c>
      <c r="I26" s="8">
        <v>969272</v>
      </c>
      <c r="J26" s="8">
        <v>2868317</v>
      </c>
      <c r="K26" s="8">
        <v>952142</v>
      </c>
      <c r="L26" s="8">
        <v>906216</v>
      </c>
      <c r="M26" s="8">
        <v>953183</v>
      </c>
      <c r="N26" s="8">
        <v>2811541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5679858</v>
      </c>
      <c r="X26" s="8">
        <v>5989924</v>
      </c>
      <c r="Y26" s="8">
        <v>-310066</v>
      </c>
      <c r="Z26" s="2">
        <v>-5.18</v>
      </c>
      <c r="AA26" s="6">
        <v>11971238</v>
      </c>
    </row>
    <row r="27" spans="1:27" ht="13.5">
      <c r="A27" s="25" t="s">
        <v>53</v>
      </c>
      <c r="B27" s="24"/>
      <c r="C27" s="6">
        <v>303060</v>
      </c>
      <c r="D27" s="6">
        <v>0</v>
      </c>
      <c r="E27" s="7">
        <v>1650000</v>
      </c>
      <c r="F27" s="8">
        <v>1650000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1300000</v>
      </c>
      <c r="Y27" s="8">
        <v>-1300000</v>
      </c>
      <c r="Z27" s="2">
        <v>-100</v>
      </c>
      <c r="AA27" s="6">
        <v>1650000</v>
      </c>
    </row>
    <row r="28" spans="1:27" ht="13.5">
      <c r="A28" s="25" t="s">
        <v>54</v>
      </c>
      <c r="B28" s="24"/>
      <c r="C28" s="6">
        <v>28173659</v>
      </c>
      <c r="D28" s="6">
        <v>0</v>
      </c>
      <c r="E28" s="7">
        <v>38000000</v>
      </c>
      <c r="F28" s="8">
        <v>38000000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19000002</v>
      </c>
      <c r="Y28" s="8">
        <v>-19000002</v>
      </c>
      <c r="Z28" s="2">
        <v>-100</v>
      </c>
      <c r="AA28" s="6">
        <v>38000000</v>
      </c>
    </row>
    <row r="29" spans="1:27" ht="13.5">
      <c r="A29" s="25" t="s">
        <v>55</v>
      </c>
      <c r="B29" s="24"/>
      <c r="C29" s="6">
        <v>68887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6030003</v>
      </c>
      <c r="D31" s="6">
        <v>0</v>
      </c>
      <c r="E31" s="7">
        <v>12435000</v>
      </c>
      <c r="F31" s="8">
        <v>12435000</v>
      </c>
      <c r="G31" s="8">
        <v>15777</v>
      </c>
      <c r="H31" s="8">
        <v>23319</v>
      </c>
      <c r="I31" s="8">
        <v>101311</v>
      </c>
      <c r="J31" s="8">
        <v>140407</v>
      </c>
      <c r="K31" s="8">
        <v>217549</v>
      </c>
      <c r="L31" s="8">
        <v>0</v>
      </c>
      <c r="M31" s="8">
        <v>0</v>
      </c>
      <c r="N31" s="8">
        <v>217549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357956</v>
      </c>
      <c r="X31" s="8">
        <v>6719163</v>
      </c>
      <c r="Y31" s="8">
        <v>-6361207</v>
      </c>
      <c r="Z31" s="2">
        <v>-94.67</v>
      </c>
      <c r="AA31" s="6">
        <v>12435000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7400000</v>
      </c>
      <c r="F32" s="8">
        <v>7400000</v>
      </c>
      <c r="G32" s="8">
        <v>19441</v>
      </c>
      <c r="H32" s="8">
        <v>13030</v>
      </c>
      <c r="I32" s="8">
        <v>0</v>
      </c>
      <c r="J32" s="8">
        <v>32471</v>
      </c>
      <c r="K32" s="8">
        <v>0</v>
      </c>
      <c r="L32" s="8">
        <v>359033</v>
      </c>
      <c r="M32" s="8">
        <v>271032</v>
      </c>
      <c r="N32" s="8">
        <v>630065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662536</v>
      </c>
      <c r="X32" s="8"/>
      <c r="Y32" s="8">
        <v>662536</v>
      </c>
      <c r="Z32" s="2">
        <v>0</v>
      </c>
      <c r="AA32" s="6">
        <v>7400000</v>
      </c>
    </row>
    <row r="33" spans="1:27" ht="13.5">
      <c r="A33" s="25" t="s">
        <v>59</v>
      </c>
      <c r="B33" s="24"/>
      <c r="C33" s="6">
        <v>3366280</v>
      </c>
      <c r="D33" s="6">
        <v>0</v>
      </c>
      <c r="E33" s="7">
        <v>2000000</v>
      </c>
      <c r="F33" s="8">
        <v>2000000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848278</v>
      </c>
      <c r="Y33" s="8">
        <v>-848278</v>
      </c>
      <c r="Z33" s="2">
        <v>-100</v>
      </c>
      <c r="AA33" s="6">
        <v>2000000</v>
      </c>
    </row>
    <row r="34" spans="1:27" ht="13.5">
      <c r="A34" s="25" t="s">
        <v>60</v>
      </c>
      <c r="B34" s="24"/>
      <c r="C34" s="6">
        <v>76270929</v>
      </c>
      <c r="D34" s="6">
        <v>0</v>
      </c>
      <c r="E34" s="7">
        <v>51162990</v>
      </c>
      <c r="F34" s="8">
        <v>51162990</v>
      </c>
      <c r="G34" s="8">
        <v>4075947</v>
      </c>
      <c r="H34" s="8">
        <v>4746722</v>
      </c>
      <c r="I34" s="8">
        <v>7368220</v>
      </c>
      <c r="J34" s="8">
        <v>16190889</v>
      </c>
      <c r="K34" s="8">
        <v>5020642</v>
      </c>
      <c r="L34" s="8">
        <v>5990851</v>
      </c>
      <c r="M34" s="8">
        <v>1954718</v>
      </c>
      <c r="N34" s="8">
        <v>12966211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29157100</v>
      </c>
      <c r="X34" s="8">
        <v>32207184</v>
      </c>
      <c r="Y34" s="8">
        <v>-3050084</v>
      </c>
      <c r="Z34" s="2">
        <v>-9.47</v>
      </c>
      <c r="AA34" s="6">
        <v>51162990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172646893</v>
      </c>
      <c r="D36" s="33">
        <f>SUM(D25:D35)</f>
        <v>0</v>
      </c>
      <c r="E36" s="34">
        <f t="shared" si="1"/>
        <v>173779895</v>
      </c>
      <c r="F36" s="35">
        <f t="shared" si="1"/>
        <v>173779895</v>
      </c>
      <c r="G36" s="35">
        <f t="shared" si="1"/>
        <v>8557107</v>
      </c>
      <c r="H36" s="35">
        <f t="shared" si="1"/>
        <v>9039468</v>
      </c>
      <c r="I36" s="35">
        <f t="shared" si="1"/>
        <v>11844833</v>
      </c>
      <c r="J36" s="35">
        <f t="shared" si="1"/>
        <v>29441408</v>
      </c>
      <c r="K36" s="35">
        <f t="shared" si="1"/>
        <v>9392470</v>
      </c>
      <c r="L36" s="35">
        <f t="shared" si="1"/>
        <v>10437749</v>
      </c>
      <c r="M36" s="35">
        <f t="shared" si="1"/>
        <v>6533989</v>
      </c>
      <c r="N36" s="35">
        <f t="shared" si="1"/>
        <v>26364208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55805616</v>
      </c>
      <c r="X36" s="35">
        <f t="shared" si="1"/>
        <v>85547269</v>
      </c>
      <c r="Y36" s="35">
        <f t="shared" si="1"/>
        <v>-29741653</v>
      </c>
      <c r="Z36" s="36">
        <f>+IF(X36&lt;&gt;0,+(Y36/X36)*100,0)</f>
        <v>-34.766338362011304</v>
      </c>
      <c r="AA36" s="33">
        <f>SUM(AA25:AA35)</f>
        <v>173779895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-31010272</v>
      </c>
      <c r="D38" s="46">
        <f>+D22-D36</f>
        <v>0</v>
      </c>
      <c r="E38" s="47">
        <f t="shared" si="2"/>
        <v>-19880747</v>
      </c>
      <c r="F38" s="48">
        <f t="shared" si="2"/>
        <v>-19880747</v>
      </c>
      <c r="G38" s="48">
        <f t="shared" si="2"/>
        <v>34923719</v>
      </c>
      <c r="H38" s="48">
        <f t="shared" si="2"/>
        <v>-5257972</v>
      </c>
      <c r="I38" s="48">
        <f t="shared" si="2"/>
        <v>-10145131</v>
      </c>
      <c r="J38" s="48">
        <f t="shared" si="2"/>
        <v>19520616</v>
      </c>
      <c r="K38" s="48">
        <f t="shared" si="2"/>
        <v>-7686034</v>
      </c>
      <c r="L38" s="48">
        <f t="shared" si="2"/>
        <v>27082657</v>
      </c>
      <c r="M38" s="48">
        <f t="shared" si="2"/>
        <v>-4716192</v>
      </c>
      <c r="N38" s="48">
        <f t="shared" si="2"/>
        <v>14680431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34201047</v>
      </c>
      <c r="X38" s="48">
        <f>IF(F22=F36,0,X22-X36)</f>
        <v>8499768</v>
      </c>
      <c r="Y38" s="48">
        <f t="shared" si="2"/>
        <v>25701279</v>
      </c>
      <c r="Z38" s="49">
        <f>+IF(X38&lt;&gt;0,+(Y38/X38)*100,0)</f>
        <v>302.37624132799857</v>
      </c>
      <c r="AA38" s="46">
        <f>+AA22-AA36</f>
        <v>-19880747</v>
      </c>
    </row>
    <row r="39" spans="1:27" ht="13.5">
      <c r="A39" s="23" t="s">
        <v>64</v>
      </c>
      <c r="B39" s="29"/>
      <c r="C39" s="6">
        <v>63006041</v>
      </c>
      <c r="D39" s="6">
        <v>0</v>
      </c>
      <c r="E39" s="7">
        <v>49004000</v>
      </c>
      <c r="F39" s="8">
        <v>49004000</v>
      </c>
      <c r="G39" s="8">
        <v>8500000</v>
      </c>
      <c r="H39" s="8">
        <v>0</v>
      </c>
      <c r="I39" s="8">
        <v>0</v>
      </c>
      <c r="J39" s="8">
        <v>8500000</v>
      </c>
      <c r="K39" s="8">
        <v>8000000</v>
      </c>
      <c r="L39" s="8">
        <v>0</v>
      </c>
      <c r="M39" s="8">
        <v>0</v>
      </c>
      <c r="N39" s="8">
        <v>8000000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16500000</v>
      </c>
      <c r="X39" s="8">
        <v>34682400</v>
      </c>
      <c r="Y39" s="8">
        <v>-18182400</v>
      </c>
      <c r="Z39" s="2">
        <v>-52.43</v>
      </c>
      <c r="AA39" s="6">
        <v>49004000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31995769</v>
      </c>
      <c r="D42" s="55">
        <f>SUM(D38:D41)</f>
        <v>0</v>
      </c>
      <c r="E42" s="56">
        <f t="shared" si="3"/>
        <v>29123253</v>
      </c>
      <c r="F42" s="57">
        <f t="shared" si="3"/>
        <v>29123253</v>
      </c>
      <c r="G42" s="57">
        <f t="shared" si="3"/>
        <v>43423719</v>
      </c>
      <c r="H42" s="57">
        <f t="shared" si="3"/>
        <v>-5257972</v>
      </c>
      <c r="I42" s="57">
        <f t="shared" si="3"/>
        <v>-10145131</v>
      </c>
      <c r="J42" s="57">
        <f t="shared" si="3"/>
        <v>28020616</v>
      </c>
      <c r="K42" s="57">
        <f t="shared" si="3"/>
        <v>313966</v>
      </c>
      <c r="L42" s="57">
        <f t="shared" si="3"/>
        <v>27082657</v>
      </c>
      <c r="M42" s="57">
        <f t="shared" si="3"/>
        <v>-4716192</v>
      </c>
      <c r="N42" s="57">
        <f t="shared" si="3"/>
        <v>22680431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50701047</v>
      </c>
      <c r="X42" s="57">
        <f t="shared" si="3"/>
        <v>43182168</v>
      </c>
      <c r="Y42" s="57">
        <f t="shared" si="3"/>
        <v>7518879</v>
      </c>
      <c r="Z42" s="58">
        <f>+IF(X42&lt;&gt;0,+(Y42/X42)*100,0)</f>
        <v>17.411999786578573</v>
      </c>
      <c r="AA42" s="55">
        <f>SUM(AA38:AA41)</f>
        <v>29123253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31995769</v>
      </c>
      <c r="D44" s="63">
        <f>+D42-D43</f>
        <v>0</v>
      </c>
      <c r="E44" s="64">
        <f t="shared" si="4"/>
        <v>29123253</v>
      </c>
      <c r="F44" s="65">
        <f t="shared" si="4"/>
        <v>29123253</v>
      </c>
      <c r="G44" s="65">
        <f t="shared" si="4"/>
        <v>43423719</v>
      </c>
      <c r="H44" s="65">
        <f t="shared" si="4"/>
        <v>-5257972</v>
      </c>
      <c r="I44" s="65">
        <f t="shared" si="4"/>
        <v>-10145131</v>
      </c>
      <c r="J44" s="65">
        <f t="shared" si="4"/>
        <v>28020616</v>
      </c>
      <c r="K44" s="65">
        <f t="shared" si="4"/>
        <v>313966</v>
      </c>
      <c r="L44" s="65">
        <f t="shared" si="4"/>
        <v>27082657</v>
      </c>
      <c r="M44" s="65">
        <f t="shared" si="4"/>
        <v>-4716192</v>
      </c>
      <c r="N44" s="65">
        <f t="shared" si="4"/>
        <v>22680431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50701047</v>
      </c>
      <c r="X44" s="65">
        <f t="shared" si="4"/>
        <v>43182168</v>
      </c>
      <c r="Y44" s="65">
        <f t="shared" si="4"/>
        <v>7518879</v>
      </c>
      <c r="Z44" s="66">
        <f>+IF(X44&lt;&gt;0,+(Y44/X44)*100,0)</f>
        <v>17.411999786578573</v>
      </c>
      <c r="AA44" s="63">
        <f>+AA42-AA43</f>
        <v>29123253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31995769</v>
      </c>
      <c r="D46" s="55">
        <f>SUM(D44:D45)</f>
        <v>0</v>
      </c>
      <c r="E46" s="56">
        <f t="shared" si="5"/>
        <v>29123253</v>
      </c>
      <c r="F46" s="57">
        <f t="shared" si="5"/>
        <v>29123253</v>
      </c>
      <c r="G46" s="57">
        <f t="shared" si="5"/>
        <v>43423719</v>
      </c>
      <c r="H46" s="57">
        <f t="shared" si="5"/>
        <v>-5257972</v>
      </c>
      <c r="I46" s="57">
        <f t="shared" si="5"/>
        <v>-10145131</v>
      </c>
      <c r="J46" s="57">
        <f t="shared" si="5"/>
        <v>28020616</v>
      </c>
      <c r="K46" s="57">
        <f t="shared" si="5"/>
        <v>313966</v>
      </c>
      <c r="L46" s="57">
        <f t="shared" si="5"/>
        <v>27082657</v>
      </c>
      <c r="M46" s="57">
        <f t="shared" si="5"/>
        <v>-4716192</v>
      </c>
      <c r="N46" s="57">
        <f t="shared" si="5"/>
        <v>22680431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50701047</v>
      </c>
      <c r="X46" s="57">
        <f t="shared" si="5"/>
        <v>43182168</v>
      </c>
      <c r="Y46" s="57">
        <f t="shared" si="5"/>
        <v>7518879</v>
      </c>
      <c r="Z46" s="58">
        <f>+IF(X46&lt;&gt;0,+(Y46/X46)*100,0)</f>
        <v>17.411999786578573</v>
      </c>
      <c r="AA46" s="55">
        <f>SUM(AA44:AA45)</f>
        <v>29123253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31995769</v>
      </c>
      <c r="D48" s="71">
        <f>SUM(D46:D47)</f>
        <v>0</v>
      </c>
      <c r="E48" s="72">
        <f t="shared" si="6"/>
        <v>29123253</v>
      </c>
      <c r="F48" s="73">
        <f t="shared" si="6"/>
        <v>29123253</v>
      </c>
      <c r="G48" s="73">
        <f t="shared" si="6"/>
        <v>43423719</v>
      </c>
      <c r="H48" s="74">
        <f t="shared" si="6"/>
        <v>-5257972</v>
      </c>
      <c r="I48" s="74">
        <f t="shared" si="6"/>
        <v>-10145131</v>
      </c>
      <c r="J48" s="74">
        <f t="shared" si="6"/>
        <v>28020616</v>
      </c>
      <c r="K48" s="74">
        <f t="shared" si="6"/>
        <v>313966</v>
      </c>
      <c r="L48" s="74">
        <f t="shared" si="6"/>
        <v>27082657</v>
      </c>
      <c r="M48" s="73">
        <f t="shared" si="6"/>
        <v>-4716192</v>
      </c>
      <c r="N48" s="73">
        <f t="shared" si="6"/>
        <v>22680431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50701047</v>
      </c>
      <c r="X48" s="74">
        <f t="shared" si="6"/>
        <v>43182168</v>
      </c>
      <c r="Y48" s="74">
        <f t="shared" si="6"/>
        <v>7518879</v>
      </c>
      <c r="Z48" s="75">
        <f>+IF(X48&lt;&gt;0,+(Y48/X48)*100,0)</f>
        <v>17.411999786578573</v>
      </c>
      <c r="AA48" s="76">
        <f>SUM(AA46:AA47)</f>
        <v>29123253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7073557</v>
      </c>
      <c r="H5" s="8">
        <v>572452</v>
      </c>
      <c r="I5" s="8">
        <v>319458</v>
      </c>
      <c r="J5" s="8">
        <v>7965467</v>
      </c>
      <c r="K5" s="8">
        <v>0</v>
      </c>
      <c r="L5" s="8">
        <v>276642</v>
      </c>
      <c r="M5" s="8">
        <v>0</v>
      </c>
      <c r="N5" s="8">
        <v>276642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8242109</v>
      </c>
      <c r="X5" s="8">
        <v>2200002</v>
      </c>
      <c r="Y5" s="8">
        <v>6042107</v>
      </c>
      <c r="Z5" s="2">
        <v>274.64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584356</v>
      </c>
      <c r="H7" s="8">
        <v>606705</v>
      </c>
      <c r="I7" s="8">
        <v>699041</v>
      </c>
      <c r="J7" s="8">
        <v>1890102</v>
      </c>
      <c r="K7" s="8">
        <v>0</v>
      </c>
      <c r="L7" s="8">
        <v>1317002</v>
      </c>
      <c r="M7" s="8">
        <v>0</v>
      </c>
      <c r="N7" s="8">
        <v>1317002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3207104</v>
      </c>
      <c r="X7" s="8">
        <v>4324998</v>
      </c>
      <c r="Y7" s="8">
        <v>-1117894</v>
      </c>
      <c r="Z7" s="2">
        <v>-25.85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24190</v>
      </c>
      <c r="H8" s="8">
        <v>0</v>
      </c>
      <c r="I8" s="8">
        <v>138</v>
      </c>
      <c r="J8" s="8">
        <v>24328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24328</v>
      </c>
      <c r="X8" s="8">
        <v>2824998</v>
      </c>
      <c r="Y8" s="8">
        <v>-2800670</v>
      </c>
      <c r="Z8" s="2">
        <v>-99.14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503547</v>
      </c>
      <c r="H9" s="8">
        <v>0</v>
      </c>
      <c r="I9" s="8">
        <v>0</v>
      </c>
      <c r="J9" s="8">
        <v>503547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503547</v>
      </c>
      <c r="X9" s="8">
        <v>700002</v>
      </c>
      <c r="Y9" s="8">
        <v>-196455</v>
      </c>
      <c r="Z9" s="2">
        <v>-28.06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263702</v>
      </c>
      <c r="H10" s="26">
        <v>275121</v>
      </c>
      <c r="I10" s="26">
        <v>275298</v>
      </c>
      <c r="J10" s="26">
        <v>814121</v>
      </c>
      <c r="K10" s="26">
        <v>0</v>
      </c>
      <c r="L10" s="26">
        <v>241681</v>
      </c>
      <c r="M10" s="26">
        <v>0</v>
      </c>
      <c r="N10" s="26">
        <v>241681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1055802</v>
      </c>
      <c r="X10" s="26">
        <v>1042500</v>
      </c>
      <c r="Y10" s="26">
        <v>13302</v>
      </c>
      <c r="Z10" s="27">
        <v>1.28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24149</v>
      </c>
      <c r="H12" s="8">
        <v>12310</v>
      </c>
      <c r="I12" s="8">
        <v>9336</v>
      </c>
      <c r="J12" s="8">
        <v>45795</v>
      </c>
      <c r="K12" s="8">
        <v>0</v>
      </c>
      <c r="L12" s="8">
        <v>33055</v>
      </c>
      <c r="M12" s="8">
        <v>0</v>
      </c>
      <c r="N12" s="8">
        <v>33055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78850</v>
      </c>
      <c r="X12" s="8">
        <v>587502</v>
      </c>
      <c r="Y12" s="8">
        <v>-508652</v>
      </c>
      <c r="Z12" s="2">
        <v>-86.58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0</v>
      </c>
      <c r="F13" s="8">
        <v>0</v>
      </c>
      <c r="G13" s="8">
        <v>2285</v>
      </c>
      <c r="H13" s="8">
        <v>79391</v>
      </c>
      <c r="I13" s="8">
        <v>2862</v>
      </c>
      <c r="J13" s="8">
        <v>84538</v>
      </c>
      <c r="K13" s="8">
        <v>0</v>
      </c>
      <c r="L13" s="8">
        <v>21799</v>
      </c>
      <c r="M13" s="8">
        <v>0</v>
      </c>
      <c r="N13" s="8">
        <v>21799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106337</v>
      </c>
      <c r="X13" s="8">
        <v>318000</v>
      </c>
      <c r="Y13" s="8">
        <v>-211663</v>
      </c>
      <c r="Z13" s="2">
        <v>-66.56</v>
      </c>
      <c r="AA13" s="6">
        <v>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229621</v>
      </c>
      <c r="H14" s="8">
        <v>229787</v>
      </c>
      <c r="I14" s="8">
        <v>231805</v>
      </c>
      <c r="J14" s="8">
        <v>691213</v>
      </c>
      <c r="K14" s="8">
        <v>0</v>
      </c>
      <c r="L14" s="8">
        <v>286098</v>
      </c>
      <c r="M14" s="8">
        <v>0</v>
      </c>
      <c r="N14" s="8">
        <v>286098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977311</v>
      </c>
      <c r="X14" s="8">
        <v>2237502</v>
      </c>
      <c r="Y14" s="8">
        <v>-1260191</v>
      </c>
      <c r="Z14" s="2">
        <v>-56.32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193</v>
      </c>
      <c r="I16" s="8">
        <v>84</v>
      </c>
      <c r="J16" s="8">
        <v>277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277</v>
      </c>
      <c r="X16" s="8">
        <v>661998</v>
      </c>
      <c r="Y16" s="8">
        <v>-661721</v>
      </c>
      <c r="Z16" s="2">
        <v>-99.96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6498</v>
      </c>
      <c r="Y17" s="8">
        <v>-6498</v>
      </c>
      <c r="Z17" s="2">
        <v>-100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3610939</v>
      </c>
      <c r="M18" s="8">
        <v>0</v>
      </c>
      <c r="N18" s="8">
        <v>3610939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3610939</v>
      </c>
      <c r="X18" s="8">
        <v>9305004</v>
      </c>
      <c r="Y18" s="8">
        <v>-5694065</v>
      </c>
      <c r="Z18" s="2">
        <v>-61.19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0</v>
      </c>
      <c r="F19" s="8">
        <v>0</v>
      </c>
      <c r="G19" s="8">
        <v>19263682</v>
      </c>
      <c r="H19" s="8">
        <v>219</v>
      </c>
      <c r="I19" s="8">
        <v>0</v>
      </c>
      <c r="J19" s="8">
        <v>19263901</v>
      </c>
      <c r="K19" s="8">
        <v>0</v>
      </c>
      <c r="L19" s="8">
        <v>16217065</v>
      </c>
      <c r="M19" s="8">
        <v>0</v>
      </c>
      <c r="N19" s="8">
        <v>16217065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35480966</v>
      </c>
      <c r="X19" s="8">
        <v>26878500</v>
      </c>
      <c r="Y19" s="8">
        <v>8602466</v>
      </c>
      <c r="Z19" s="2">
        <v>32.01</v>
      </c>
      <c r="AA19" s="6">
        <v>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130473</v>
      </c>
      <c r="F20" s="26">
        <v>130473</v>
      </c>
      <c r="G20" s="26">
        <v>37099355</v>
      </c>
      <c r="H20" s="26">
        <v>143822</v>
      </c>
      <c r="I20" s="26">
        <v>1005038</v>
      </c>
      <c r="J20" s="26">
        <v>38248215</v>
      </c>
      <c r="K20" s="26">
        <v>0</v>
      </c>
      <c r="L20" s="26">
        <v>158123</v>
      </c>
      <c r="M20" s="26">
        <v>0</v>
      </c>
      <c r="N20" s="26">
        <v>158123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38406338</v>
      </c>
      <c r="X20" s="26">
        <v>3332028</v>
      </c>
      <c r="Y20" s="26">
        <v>35074310</v>
      </c>
      <c r="Z20" s="27">
        <v>1052.64</v>
      </c>
      <c r="AA20" s="28">
        <v>130473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84729</v>
      </c>
      <c r="I21" s="30">
        <v>0</v>
      </c>
      <c r="J21" s="8">
        <v>84729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84729</v>
      </c>
      <c r="X21" s="8">
        <v>59496</v>
      </c>
      <c r="Y21" s="8">
        <v>25233</v>
      </c>
      <c r="Z21" s="2">
        <v>42.41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130473</v>
      </c>
      <c r="F22" s="35">
        <f t="shared" si="0"/>
        <v>130473</v>
      </c>
      <c r="G22" s="35">
        <f t="shared" si="0"/>
        <v>65068444</v>
      </c>
      <c r="H22" s="35">
        <f t="shared" si="0"/>
        <v>2004729</v>
      </c>
      <c r="I22" s="35">
        <f t="shared" si="0"/>
        <v>2543060</v>
      </c>
      <c r="J22" s="35">
        <f t="shared" si="0"/>
        <v>69616233</v>
      </c>
      <c r="K22" s="35">
        <f t="shared" si="0"/>
        <v>0</v>
      </c>
      <c r="L22" s="35">
        <f t="shared" si="0"/>
        <v>22162404</v>
      </c>
      <c r="M22" s="35">
        <f t="shared" si="0"/>
        <v>0</v>
      </c>
      <c r="N22" s="35">
        <f t="shared" si="0"/>
        <v>22162404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91778637</v>
      </c>
      <c r="X22" s="35">
        <f t="shared" si="0"/>
        <v>54479028</v>
      </c>
      <c r="Y22" s="35">
        <f t="shared" si="0"/>
        <v>37299609</v>
      </c>
      <c r="Z22" s="36">
        <f>+IF(X22&lt;&gt;0,+(Y22/X22)*100,0)</f>
        <v>68.46599575895517</v>
      </c>
      <c r="AA22" s="33">
        <f>SUM(AA5:AA21)</f>
        <v>130473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0</v>
      </c>
      <c r="F25" s="8">
        <v>0</v>
      </c>
      <c r="G25" s="8">
        <v>9661003</v>
      </c>
      <c r="H25" s="8">
        <v>2689149</v>
      </c>
      <c r="I25" s="8">
        <v>2769028</v>
      </c>
      <c r="J25" s="8">
        <v>15119180</v>
      </c>
      <c r="K25" s="8">
        <v>0</v>
      </c>
      <c r="L25" s="8">
        <v>2756942</v>
      </c>
      <c r="M25" s="8">
        <v>0</v>
      </c>
      <c r="N25" s="8">
        <v>2756942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17876122</v>
      </c>
      <c r="X25" s="8">
        <v>18163956</v>
      </c>
      <c r="Y25" s="8">
        <v>-287834</v>
      </c>
      <c r="Z25" s="2">
        <v>-1.58</v>
      </c>
      <c r="AA25" s="6">
        <v>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0</v>
      </c>
      <c r="F26" s="8">
        <v>0</v>
      </c>
      <c r="G26" s="8">
        <v>447859</v>
      </c>
      <c r="H26" s="8">
        <v>447859</v>
      </c>
      <c r="I26" s="8">
        <v>447859</v>
      </c>
      <c r="J26" s="8">
        <v>1343577</v>
      </c>
      <c r="K26" s="8">
        <v>0</v>
      </c>
      <c r="L26" s="8">
        <v>447876</v>
      </c>
      <c r="M26" s="8">
        <v>0</v>
      </c>
      <c r="N26" s="8">
        <v>447876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1791453</v>
      </c>
      <c r="X26" s="8">
        <v>3874296</v>
      </c>
      <c r="Y26" s="8">
        <v>-2082843</v>
      </c>
      <c r="Z26" s="2">
        <v>-53.76</v>
      </c>
      <c r="AA26" s="6">
        <v>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5698062</v>
      </c>
      <c r="Y27" s="8">
        <v>-5698062</v>
      </c>
      <c r="Z27" s="2">
        <v>-100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2458002</v>
      </c>
      <c r="Y28" s="8">
        <v>-2458002</v>
      </c>
      <c r="Z28" s="2">
        <v>-100</v>
      </c>
      <c r="AA28" s="6">
        <v>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54692</v>
      </c>
      <c r="H29" s="8">
        <v>46717</v>
      </c>
      <c r="I29" s="8">
        <v>40033</v>
      </c>
      <c r="J29" s="8">
        <v>141442</v>
      </c>
      <c r="K29" s="8">
        <v>0</v>
      </c>
      <c r="L29" s="8">
        <v>34577</v>
      </c>
      <c r="M29" s="8">
        <v>0</v>
      </c>
      <c r="N29" s="8">
        <v>34577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176019</v>
      </c>
      <c r="X29" s="8">
        <v>198318</v>
      </c>
      <c r="Y29" s="8">
        <v>-22299</v>
      </c>
      <c r="Z29" s="2">
        <v>-11.24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950738</v>
      </c>
      <c r="H30" s="8">
        <v>1018025</v>
      </c>
      <c r="I30" s="8">
        <v>879137</v>
      </c>
      <c r="J30" s="8">
        <v>2847900</v>
      </c>
      <c r="K30" s="8">
        <v>0</v>
      </c>
      <c r="L30" s="8">
        <v>701720</v>
      </c>
      <c r="M30" s="8">
        <v>0</v>
      </c>
      <c r="N30" s="8">
        <v>701720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3549620</v>
      </c>
      <c r="X30" s="8">
        <v>4894578</v>
      </c>
      <c r="Y30" s="8">
        <v>-1344958</v>
      </c>
      <c r="Z30" s="2">
        <v>-27.48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66959</v>
      </c>
      <c r="H32" s="8">
        <v>559</v>
      </c>
      <c r="I32" s="8">
        <v>304793</v>
      </c>
      <c r="J32" s="8">
        <v>372311</v>
      </c>
      <c r="K32" s="8">
        <v>0</v>
      </c>
      <c r="L32" s="8">
        <v>308553</v>
      </c>
      <c r="M32" s="8">
        <v>0</v>
      </c>
      <c r="N32" s="8">
        <v>308553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680864</v>
      </c>
      <c r="X32" s="8">
        <v>556002</v>
      </c>
      <c r="Y32" s="8">
        <v>124862</v>
      </c>
      <c r="Z32" s="2">
        <v>22.46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211950</v>
      </c>
      <c r="I33" s="8">
        <v>415434</v>
      </c>
      <c r="J33" s="8">
        <v>627384</v>
      </c>
      <c r="K33" s="8">
        <v>0</v>
      </c>
      <c r="L33" s="8">
        <v>1202283</v>
      </c>
      <c r="M33" s="8">
        <v>0</v>
      </c>
      <c r="N33" s="8">
        <v>1202283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1829667</v>
      </c>
      <c r="X33" s="8">
        <v>2673000</v>
      </c>
      <c r="Y33" s="8">
        <v>-843333</v>
      </c>
      <c r="Z33" s="2">
        <v>-31.55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106383</v>
      </c>
      <c r="F34" s="8">
        <v>106383</v>
      </c>
      <c r="G34" s="8">
        <v>2478386</v>
      </c>
      <c r="H34" s="8">
        <v>1373183</v>
      </c>
      <c r="I34" s="8">
        <v>1941104</v>
      </c>
      <c r="J34" s="8">
        <v>5792673</v>
      </c>
      <c r="K34" s="8">
        <v>0</v>
      </c>
      <c r="L34" s="8">
        <v>2039261</v>
      </c>
      <c r="M34" s="8">
        <v>0</v>
      </c>
      <c r="N34" s="8">
        <v>2039261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7831934</v>
      </c>
      <c r="X34" s="8">
        <v>12650436</v>
      </c>
      <c r="Y34" s="8">
        <v>-4818502</v>
      </c>
      <c r="Z34" s="2">
        <v>-38.09</v>
      </c>
      <c r="AA34" s="6">
        <v>106383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106383</v>
      </c>
      <c r="F36" s="35">
        <f t="shared" si="1"/>
        <v>106383</v>
      </c>
      <c r="G36" s="35">
        <f t="shared" si="1"/>
        <v>13659637</v>
      </c>
      <c r="H36" s="35">
        <f t="shared" si="1"/>
        <v>5787442</v>
      </c>
      <c r="I36" s="35">
        <f t="shared" si="1"/>
        <v>6797388</v>
      </c>
      <c r="J36" s="35">
        <f t="shared" si="1"/>
        <v>26244467</v>
      </c>
      <c r="K36" s="35">
        <f t="shared" si="1"/>
        <v>0</v>
      </c>
      <c r="L36" s="35">
        <f t="shared" si="1"/>
        <v>7491212</v>
      </c>
      <c r="M36" s="35">
        <f t="shared" si="1"/>
        <v>0</v>
      </c>
      <c r="N36" s="35">
        <f t="shared" si="1"/>
        <v>7491212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33735679</v>
      </c>
      <c r="X36" s="35">
        <f t="shared" si="1"/>
        <v>51166650</v>
      </c>
      <c r="Y36" s="35">
        <f t="shared" si="1"/>
        <v>-17430971</v>
      </c>
      <c r="Z36" s="36">
        <f>+IF(X36&lt;&gt;0,+(Y36/X36)*100,0)</f>
        <v>-34.06705539643498</v>
      </c>
      <c r="AA36" s="33">
        <f>SUM(AA25:AA35)</f>
        <v>106383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24090</v>
      </c>
      <c r="F38" s="48">
        <f t="shared" si="2"/>
        <v>24090</v>
      </c>
      <c r="G38" s="48">
        <f t="shared" si="2"/>
        <v>51408807</v>
      </c>
      <c r="H38" s="48">
        <f t="shared" si="2"/>
        <v>-3782713</v>
      </c>
      <c r="I38" s="48">
        <f t="shared" si="2"/>
        <v>-4254328</v>
      </c>
      <c r="J38" s="48">
        <f t="shared" si="2"/>
        <v>43371766</v>
      </c>
      <c r="K38" s="48">
        <f t="shared" si="2"/>
        <v>0</v>
      </c>
      <c r="L38" s="48">
        <f t="shared" si="2"/>
        <v>14671192</v>
      </c>
      <c r="M38" s="48">
        <f t="shared" si="2"/>
        <v>0</v>
      </c>
      <c r="N38" s="48">
        <f t="shared" si="2"/>
        <v>14671192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58042958</v>
      </c>
      <c r="X38" s="48">
        <f>IF(F22=F36,0,X22-X36)</f>
        <v>3312378</v>
      </c>
      <c r="Y38" s="48">
        <f t="shared" si="2"/>
        <v>54730580</v>
      </c>
      <c r="Z38" s="49">
        <f>+IF(X38&lt;&gt;0,+(Y38/X38)*100,0)</f>
        <v>1652.3047792250763</v>
      </c>
      <c r="AA38" s="46">
        <f>+AA22-AA36</f>
        <v>24090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4913102</v>
      </c>
      <c r="I39" s="8">
        <v>239975</v>
      </c>
      <c r="J39" s="8">
        <v>5153077</v>
      </c>
      <c r="K39" s="8">
        <v>0</v>
      </c>
      <c r="L39" s="8">
        <v>549332</v>
      </c>
      <c r="M39" s="8">
        <v>0</v>
      </c>
      <c r="N39" s="8">
        <v>549332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5702409</v>
      </c>
      <c r="X39" s="8">
        <v>8731998</v>
      </c>
      <c r="Y39" s="8">
        <v>-3029589</v>
      </c>
      <c r="Z39" s="2">
        <v>-34.7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24090</v>
      </c>
      <c r="F42" s="57">
        <f t="shared" si="3"/>
        <v>24090</v>
      </c>
      <c r="G42" s="57">
        <f t="shared" si="3"/>
        <v>51408807</v>
      </c>
      <c r="H42" s="57">
        <f t="shared" si="3"/>
        <v>1130389</v>
      </c>
      <c r="I42" s="57">
        <f t="shared" si="3"/>
        <v>-4014353</v>
      </c>
      <c r="J42" s="57">
        <f t="shared" si="3"/>
        <v>48524843</v>
      </c>
      <c r="K42" s="57">
        <f t="shared" si="3"/>
        <v>0</v>
      </c>
      <c r="L42" s="57">
        <f t="shared" si="3"/>
        <v>15220524</v>
      </c>
      <c r="M42" s="57">
        <f t="shared" si="3"/>
        <v>0</v>
      </c>
      <c r="N42" s="57">
        <f t="shared" si="3"/>
        <v>15220524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63745367</v>
      </c>
      <c r="X42" s="57">
        <f t="shared" si="3"/>
        <v>12044376</v>
      </c>
      <c r="Y42" s="57">
        <f t="shared" si="3"/>
        <v>51700991</v>
      </c>
      <c r="Z42" s="58">
        <f>+IF(X42&lt;&gt;0,+(Y42/X42)*100,0)</f>
        <v>429.25420959956745</v>
      </c>
      <c r="AA42" s="55">
        <f>SUM(AA38:AA41)</f>
        <v>24090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24090</v>
      </c>
      <c r="F44" s="65">
        <f t="shared" si="4"/>
        <v>24090</v>
      </c>
      <c r="G44" s="65">
        <f t="shared" si="4"/>
        <v>51408807</v>
      </c>
      <c r="H44" s="65">
        <f t="shared" si="4"/>
        <v>1130389</v>
      </c>
      <c r="I44" s="65">
        <f t="shared" si="4"/>
        <v>-4014353</v>
      </c>
      <c r="J44" s="65">
        <f t="shared" si="4"/>
        <v>48524843</v>
      </c>
      <c r="K44" s="65">
        <f t="shared" si="4"/>
        <v>0</v>
      </c>
      <c r="L44" s="65">
        <f t="shared" si="4"/>
        <v>15220524</v>
      </c>
      <c r="M44" s="65">
        <f t="shared" si="4"/>
        <v>0</v>
      </c>
      <c r="N44" s="65">
        <f t="shared" si="4"/>
        <v>15220524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63745367</v>
      </c>
      <c r="X44" s="65">
        <f t="shared" si="4"/>
        <v>12044376</v>
      </c>
      <c r="Y44" s="65">
        <f t="shared" si="4"/>
        <v>51700991</v>
      </c>
      <c r="Z44" s="66">
        <f>+IF(X44&lt;&gt;0,+(Y44/X44)*100,0)</f>
        <v>429.25420959956745</v>
      </c>
      <c r="AA44" s="63">
        <f>+AA42-AA43</f>
        <v>24090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24090</v>
      </c>
      <c r="F46" s="57">
        <f t="shared" si="5"/>
        <v>24090</v>
      </c>
      <c r="G46" s="57">
        <f t="shared" si="5"/>
        <v>51408807</v>
      </c>
      <c r="H46" s="57">
        <f t="shared" si="5"/>
        <v>1130389</v>
      </c>
      <c r="I46" s="57">
        <f t="shared" si="5"/>
        <v>-4014353</v>
      </c>
      <c r="J46" s="57">
        <f t="shared" si="5"/>
        <v>48524843</v>
      </c>
      <c r="K46" s="57">
        <f t="shared" si="5"/>
        <v>0</v>
      </c>
      <c r="L46" s="57">
        <f t="shared" si="5"/>
        <v>15220524</v>
      </c>
      <c r="M46" s="57">
        <f t="shared" si="5"/>
        <v>0</v>
      </c>
      <c r="N46" s="57">
        <f t="shared" si="5"/>
        <v>15220524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63745367</v>
      </c>
      <c r="X46" s="57">
        <f t="shared" si="5"/>
        <v>12044376</v>
      </c>
      <c r="Y46" s="57">
        <f t="shared" si="5"/>
        <v>51700991</v>
      </c>
      <c r="Z46" s="58">
        <f>+IF(X46&lt;&gt;0,+(Y46/X46)*100,0)</f>
        <v>429.25420959956745</v>
      </c>
      <c r="AA46" s="55">
        <f>SUM(AA44:AA45)</f>
        <v>24090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24090</v>
      </c>
      <c r="F48" s="73">
        <f t="shared" si="6"/>
        <v>24090</v>
      </c>
      <c r="G48" s="73">
        <f t="shared" si="6"/>
        <v>51408807</v>
      </c>
      <c r="H48" s="74">
        <f t="shared" si="6"/>
        <v>1130389</v>
      </c>
      <c r="I48" s="74">
        <f t="shared" si="6"/>
        <v>-4014353</v>
      </c>
      <c r="J48" s="74">
        <f t="shared" si="6"/>
        <v>48524843</v>
      </c>
      <c r="K48" s="74">
        <f t="shared" si="6"/>
        <v>0</v>
      </c>
      <c r="L48" s="74">
        <f t="shared" si="6"/>
        <v>15220524</v>
      </c>
      <c r="M48" s="73">
        <f t="shared" si="6"/>
        <v>0</v>
      </c>
      <c r="N48" s="73">
        <f t="shared" si="6"/>
        <v>15220524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63745367</v>
      </c>
      <c r="X48" s="74">
        <f t="shared" si="6"/>
        <v>12044376</v>
      </c>
      <c r="Y48" s="74">
        <f t="shared" si="6"/>
        <v>51700991</v>
      </c>
      <c r="Z48" s="75">
        <f>+IF(X48&lt;&gt;0,+(Y48/X48)*100,0)</f>
        <v>429.25420959956745</v>
      </c>
      <c r="AA48" s="76">
        <f>SUM(AA46:AA47)</f>
        <v>24090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1205525500</v>
      </c>
      <c r="D5" s="6">
        <v>0</v>
      </c>
      <c r="E5" s="7">
        <v>1373532540</v>
      </c>
      <c r="F5" s="8">
        <v>1373532540</v>
      </c>
      <c r="G5" s="8">
        <v>118065623</v>
      </c>
      <c r="H5" s="8">
        <v>113588861</v>
      </c>
      <c r="I5" s="8">
        <v>111848824</v>
      </c>
      <c r="J5" s="8">
        <v>343503308</v>
      </c>
      <c r="K5" s="8">
        <v>114386949</v>
      </c>
      <c r="L5" s="8">
        <v>115541904</v>
      </c>
      <c r="M5" s="8">
        <v>117280912</v>
      </c>
      <c r="N5" s="8">
        <v>347209765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690713073</v>
      </c>
      <c r="X5" s="8">
        <v>678566520</v>
      </c>
      <c r="Y5" s="8">
        <v>12146553</v>
      </c>
      <c r="Z5" s="2">
        <v>1.79</v>
      </c>
      <c r="AA5" s="6">
        <v>1373532540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2872412701</v>
      </c>
      <c r="D7" s="6">
        <v>0</v>
      </c>
      <c r="E7" s="7">
        <v>3182151220</v>
      </c>
      <c r="F7" s="8">
        <v>3182151220</v>
      </c>
      <c r="G7" s="8">
        <v>311162204</v>
      </c>
      <c r="H7" s="8">
        <v>135186767</v>
      </c>
      <c r="I7" s="8">
        <v>308630224</v>
      </c>
      <c r="J7" s="8">
        <v>754979195</v>
      </c>
      <c r="K7" s="8">
        <v>220693839</v>
      </c>
      <c r="L7" s="8">
        <v>245880882</v>
      </c>
      <c r="M7" s="8">
        <v>256722127</v>
      </c>
      <c r="N7" s="8">
        <v>723296848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1478276043</v>
      </c>
      <c r="X7" s="8">
        <v>1463810060</v>
      </c>
      <c r="Y7" s="8">
        <v>14465983</v>
      </c>
      <c r="Z7" s="2">
        <v>0.99</v>
      </c>
      <c r="AA7" s="6">
        <v>3182151220</v>
      </c>
    </row>
    <row r="8" spans="1:27" ht="13.5">
      <c r="A8" s="25" t="s">
        <v>35</v>
      </c>
      <c r="B8" s="24"/>
      <c r="C8" s="6">
        <v>505420422</v>
      </c>
      <c r="D8" s="6">
        <v>0</v>
      </c>
      <c r="E8" s="7">
        <v>558220370</v>
      </c>
      <c r="F8" s="8">
        <v>558220370</v>
      </c>
      <c r="G8" s="8">
        <v>35339312</v>
      </c>
      <c r="H8" s="8">
        <v>50480997</v>
      </c>
      <c r="I8" s="8">
        <v>27487247</v>
      </c>
      <c r="J8" s="8">
        <v>113307556</v>
      </c>
      <c r="K8" s="8">
        <v>53027729</v>
      </c>
      <c r="L8" s="8">
        <v>54450483</v>
      </c>
      <c r="M8" s="8">
        <v>46079957</v>
      </c>
      <c r="N8" s="8">
        <v>153558169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266865725</v>
      </c>
      <c r="X8" s="8">
        <v>271308170</v>
      </c>
      <c r="Y8" s="8">
        <v>-4442445</v>
      </c>
      <c r="Z8" s="2">
        <v>-1.64</v>
      </c>
      <c r="AA8" s="6">
        <v>558220370</v>
      </c>
    </row>
    <row r="9" spans="1:27" ht="13.5">
      <c r="A9" s="25" t="s">
        <v>36</v>
      </c>
      <c r="B9" s="24"/>
      <c r="C9" s="6">
        <v>308364986</v>
      </c>
      <c r="D9" s="6">
        <v>0</v>
      </c>
      <c r="E9" s="7">
        <v>384587160</v>
      </c>
      <c r="F9" s="8">
        <v>384587160</v>
      </c>
      <c r="G9" s="8">
        <v>24024532</v>
      </c>
      <c r="H9" s="8">
        <v>29068725</v>
      </c>
      <c r="I9" s="8">
        <v>29371184</v>
      </c>
      <c r="J9" s="8">
        <v>82464441</v>
      </c>
      <c r="K9" s="8">
        <v>31504616</v>
      </c>
      <c r="L9" s="8">
        <v>38318465</v>
      </c>
      <c r="M9" s="8">
        <v>34415763</v>
      </c>
      <c r="N9" s="8">
        <v>104238844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186703285</v>
      </c>
      <c r="X9" s="8">
        <v>178521640</v>
      </c>
      <c r="Y9" s="8">
        <v>8181645</v>
      </c>
      <c r="Z9" s="2">
        <v>4.58</v>
      </c>
      <c r="AA9" s="6">
        <v>384587160</v>
      </c>
    </row>
    <row r="10" spans="1:27" ht="13.5">
      <c r="A10" s="25" t="s">
        <v>37</v>
      </c>
      <c r="B10" s="24"/>
      <c r="C10" s="6">
        <v>124745381</v>
      </c>
      <c r="D10" s="6">
        <v>0</v>
      </c>
      <c r="E10" s="7">
        <v>200068270</v>
      </c>
      <c r="F10" s="26">
        <v>200068270</v>
      </c>
      <c r="G10" s="26">
        <v>16773947</v>
      </c>
      <c r="H10" s="26">
        <v>17139868</v>
      </c>
      <c r="I10" s="26">
        <v>17094548</v>
      </c>
      <c r="J10" s="26">
        <v>51008363</v>
      </c>
      <c r="K10" s="26">
        <v>16724382</v>
      </c>
      <c r="L10" s="26">
        <v>16836806</v>
      </c>
      <c r="M10" s="26">
        <v>16827944</v>
      </c>
      <c r="N10" s="26">
        <v>50389132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101397495</v>
      </c>
      <c r="X10" s="26">
        <v>114105170</v>
      </c>
      <c r="Y10" s="26">
        <v>-12707675</v>
      </c>
      <c r="Z10" s="27">
        <v>-11.14</v>
      </c>
      <c r="AA10" s="28">
        <v>200068270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17906720</v>
      </c>
      <c r="D12" s="6">
        <v>0</v>
      </c>
      <c r="E12" s="7">
        <v>22327400</v>
      </c>
      <c r="F12" s="8">
        <v>22327400</v>
      </c>
      <c r="G12" s="8">
        <v>1721927</v>
      </c>
      <c r="H12" s="8">
        <v>1499237</v>
      </c>
      <c r="I12" s="8">
        <v>1789171</v>
      </c>
      <c r="J12" s="8">
        <v>5010335</v>
      </c>
      <c r="K12" s="8">
        <v>813804</v>
      </c>
      <c r="L12" s="8">
        <v>1466277</v>
      </c>
      <c r="M12" s="8">
        <v>1254073</v>
      </c>
      <c r="N12" s="8">
        <v>3534154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8544489</v>
      </c>
      <c r="X12" s="8">
        <v>11163480</v>
      </c>
      <c r="Y12" s="8">
        <v>-2618991</v>
      </c>
      <c r="Z12" s="2">
        <v>-23.46</v>
      </c>
      <c r="AA12" s="6">
        <v>22327400</v>
      </c>
    </row>
    <row r="13" spans="1:27" ht="13.5">
      <c r="A13" s="23" t="s">
        <v>40</v>
      </c>
      <c r="B13" s="29"/>
      <c r="C13" s="6">
        <v>83222028</v>
      </c>
      <c r="D13" s="6">
        <v>0</v>
      </c>
      <c r="E13" s="7">
        <v>65792430</v>
      </c>
      <c r="F13" s="8">
        <v>65792430</v>
      </c>
      <c r="G13" s="8">
        <v>12561446</v>
      </c>
      <c r="H13" s="8">
        <v>-6925340</v>
      </c>
      <c r="I13" s="8">
        <v>7417980</v>
      </c>
      <c r="J13" s="8">
        <v>13054086</v>
      </c>
      <c r="K13" s="8">
        <v>6991214</v>
      </c>
      <c r="L13" s="8">
        <v>5333357</v>
      </c>
      <c r="M13" s="8">
        <v>5016401</v>
      </c>
      <c r="N13" s="8">
        <v>17340972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30395058</v>
      </c>
      <c r="X13" s="8">
        <v>32844000</v>
      </c>
      <c r="Y13" s="8">
        <v>-2448942</v>
      </c>
      <c r="Z13" s="2">
        <v>-7.46</v>
      </c>
      <c r="AA13" s="6">
        <v>65792430</v>
      </c>
    </row>
    <row r="14" spans="1:27" ht="13.5">
      <c r="A14" s="23" t="s">
        <v>41</v>
      </c>
      <c r="B14" s="29"/>
      <c r="C14" s="6">
        <v>217462732</v>
      </c>
      <c r="D14" s="6">
        <v>0</v>
      </c>
      <c r="E14" s="7">
        <v>182999070</v>
      </c>
      <c r="F14" s="8">
        <v>182999070</v>
      </c>
      <c r="G14" s="8">
        <v>17790020</v>
      </c>
      <c r="H14" s="8">
        <v>11265474</v>
      </c>
      <c r="I14" s="8">
        <v>12437451</v>
      </c>
      <c r="J14" s="8">
        <v>41492945</v>
      </c>
      <c r="K14" s="8">
        <v>5273472</v>
      </c>
      <c r="L14" s="8">
        <v>11376281</v>
      </c>
      <c r="M14" s="8">
        <v>12723392</v>
      </c>
      <c r="N14" s="8">
        <v>29373145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70866090</v>
      </c>
      <c r="X14" s="8">
        <v>88831900</v>
      </c>
      <c r="Y14" s="8">
        <v>-17965810</v>
      </c>
      <c r="Z14" s="2">
        <v>-20.22</v>
      </c>
      <c r="AA14" s="6">
        <v>182999070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12808381</v>
      </c>
      <c r="D16" s="6">
        <v>0</v>
      </c>
      <c r="E16" s="7">
        <v>36836270</v>
      </c>
      <c r="F16" s="8">
        <v>36836270</v>
      </c>
      <c r="G16" s="8">
        <v>1882866</v>
      </c>
      <c r="H16" s="8">
        <v>-611381</v>
      </c>
      <c r="I16" s="8">
        <v>2065204</v>
      </c>
      <c r="J16" s="8">
        <v>3336689</v>
      </c>
      <c r="K16" s="8">
        <v>1050783</v>
      </c>
      <c r="L16" s="8">
        <v>1036371</v>
      </c>
      <c r="M16" s="8">
        <v>594320</v>
      </c>
      <c r="N16" s="8">
        <v>2681474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6018163</v>
      </c>
      <c r="X16" s="8">
        <v>17870000</v>
      </c>
      <c r="Y16" s="8">
        <v>-11851837</v>
      </c>
      <c r="Z16" s="2">
        <v>-66.32</v>
      </c>
      <c r="AA16" s="6">
        <v>36836270</v>
      </c>
    </row>
    <row r="17" spans="1:27" ht="13.5">
      <c r="A17" s="23" t="s">
        <v>44</v>
      </c>
      <c r="B17" s="29"/>
      <c r="C17" s="6">
        <v>9328146</v>
      </c>
      <c r="D17" s="6">
        <v>0</v>
      </c>
      <c r="E17" s="7">
        <v>11364580</v>
      </c>
      <c r="F17" s="8">
        <v>11364580</v>
      </c>
      <c r="G17" s="8">
        <v>819026</v>
      </c>
      <c r="H17" s="8">
        <v>728098</v>
      </c>
      <c r="I17" s="8">
        <v>798222</v>
      </c>
      <c r="J17" s="8">
        <v>2345346</v>
      </c>
      <c r="K17" s="8">
        <v>796862</v>
      </c>
      <c r="L17" s="8">
        <v>868410</v>
      </c>
      <c r="M17" s="8">
        <v>858739</v>
      </c>
      <c r="N17" s="8">
        <v>2524011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4869357</v>
      </c>
      <c r="X17" s="8">
        <v>5321020</v>
      </c>
      <c r="Y17" s="8">
        <v>-451663</v>
      </c>
      <c r="Z17" s="2">
        <v>-8.49</v>
      </c>
      <c r="AA17" s="6">
        <v>11364580</v>
      </c>
    </row>
    <row r="18" spans="1:27" ht="13.5">
      <c r="A18" s="25" t="s">
        <v>45</v>
      </c>
      <c r="B18" s="24"/>
      <c r="C18" s="6">
        <v>2094655</v>
      </c>
      <c r="D18" s="6">
        <v>0</v>
      </c>
      <c r="E18" s="7">
        <v>1574540</v>
      </c>
      <c r="F18" s="8">
        <v>1574540</v>
      </c>
      <c r="G18" s="8">
        <v>183562</v>
      </c>
      <c r="H18" s="8">
        <v>183051</v>
      </c>
      <c r="I18" s="8">
        <v>184492</v>
      </c>
      <c r="J18" s="8">
        <v>551105</v>
      </c>
      <c r="K18" s="8">
        <v>186271</v>
      </c>
      <c r="L18" s="8">
        <v>188293</v>
      </c>
      <c r="M18" s="8">
        <v>188202</v>
      </c>
      <c r="N18" s="8">
        <v>562766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1113871</v>
      </c>
      <c r="X18" s="8">
        <v>787500</v>
      </c>
      <c r="Y18" s="8">
        <v>326371</v>
      </c>
      <c r="Z18" s="2">
        <v>41.44</v>
      </c>
      <c r="AA18" s="6">
        <v>1574540</v>
      </c>
    </row>
    <row r="19" spans="1:27" ht="13.5">
      <c r="A19" s="23" t="s">
        <v>46</v>
      </c>
      <c r="B19" s="29"/>
      <c r="C19" s="6">
        <v>1300058389</v>
      </c>
      <c r="D19" s="6">
        <v>0</v>
      </c>
      <c r="E19" s="7">
        <v>1340738649</v>
      </c>
      <c r="F19" s="8">
        <v>1340738649</v>
      </c>
      <c r="G19" s="8">
        <v>331598360</v>
      </c>
      <c r="H19" s="8">
        <v>-141971681</v>
      </c>
      <c r="I19" s="8">
        <v>31340258</v>
      </c>
      <c r="J19" s="8">
        <v>220966937</v>
      </c>
      <c r="K19" s="8">
        <v>66215651</v>
      </c>
      <c r="L19" s="8">
        <v>37057008</v>
      </c>
      <c r="M19" s="8">
        <v>413714793</v>
      </c>
      <c r="N19" s="8">
        <v>516987452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737954389</v>
      </c>
      <c r="X19" s="8">
        <v>872717340</v>
      </c>
      <c r="Y19" s="8">
        <v>-134762951</v>
      </c>
      <c r="Z19" s="2">
        <v>-15.44</v>
      </c>
      <c r="AA19" s="6">
        <v>1340738649</v>
      </c>
    </row>
    <row r="20" spans="1:27" ht="13.5">
      <c r="A20" s="23" t="s">
        <v>47</v>
      </c>
      <c r="B20" s="29"/>
      <c r="C20" s="6">
        <v>814598437</v>
      </c>
      <c r="D20" s="6">
        <v>0</v>
      </c>
      <c r="E20" s="7">
        <v>759395240</v>
      </c>
      <c r="F20" s="26">
        <v>759395240</v>
      </c>
      <c r="G20" s="26">
        <v>19283850</v>
      </c>
      <c r="H20" s="26">
        <v>161907395</v>
      </c>
      <c r="I20" s="26">
        <v>14906757</v>
      </c>
      <c r="J20" s="26">
        <v>196098002</v>
      </c>
      <c r="K20" s="26">
        <v>62573611</v>
      </c>
      <c r="L20" s="26">
        <v>25613544</v>
      </c>
      <c r="M20" s="26">
        <v>173248052</v>
      </c>
      <c r="N20" s="26">
        <v>261435207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457533209</v>
      </c>
      <c r="X20" s="26">
        <v>405163380</v>
      </c>
      <c r="Y20" s="26">
        <v>52369829</v>
      </c>
      <c r="Z20" s="27">
        <v>12.93</v>
      </c>
      <c r="AA20" s="28">
        <v>759395240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4879</v>
      </c>
      <c r="J21" s="8">
        <v>4879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4879</v>
      </c>
      <c r="X21" s="8"/>
      <c r="Y21" s="8">
        <v>4879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7473948478</v>
      </c>
      <c r="D22" s="33">
        <f>SUM(D5:D21)</f>
        <v>0</v>
      </c>
      <c r="E22" s="34">
        <f t="shared" si="0"/>
        <v>8119587739</v>
      </c>
      <c r="F22" s="35">
        <f t="shared" si="0"/>
        <v>8119587739</v>
      </c>
      <c r="G22" s="35">
        <f t="shared" si="0"/>
        <v>891206675</v>
      </c>
      <c r="H22" s="35">
        <f t="shared" si="0"/>
        <v>371540071</v>
      </c>
      <c r="I22" s="35">
        <f t="shared" si="0"/>
        <v>565376441</v>
      </c>
      <c r="J22" s="35">
        <f t="shared" si="0"/>
        <v>1828123187</v>
      </c>
      <c r="K22" s="35">
        <f t="shared" si="0"/>
        <v>580239183</v>
      </c>
      <c r="L22" s="35">
        <f t="shared" si="0"/>
        <v>553968081</v>
      </c>
      <c r="M22" s="35">
        <f t="shared" si="0"/>
        <v>1078924675</v>
      </c>
      <c r="N22" s="35">
        <f t="shared" si="0"/>
        <v>2213131939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4041255126</v>
      </c>
      <c r="X22" s="35">
        <f t="shared" si="0"/>
        <v>4141010180</v>
      </c>
      <c r="Y22" s="35">
        <f t="shared" si="0"/>
        <v>-99755054</v>
      </c>
      <c r="Z22" s="36">
        <f>+IF(X22&lt;&gt;0,+(Y22/X22)*100,0)</f>
        <v>-2.408954570597071</v>
      </c>
      <c r="AA22" s="33">
        <f>SUM(AA5:AA21)</f>
        <v>8119587739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1761421078</v>
      </c>
      <c r="D25" s="6">
        <v>0</v>
      </c>
      <c r="E25" s="7">
        <v>2196693034</v>
      </c>
      <c r="F25" s="8">
        <v>2196693034</v>
      </c>
      <c r="G25" s="8">
        <v>156401218</v>
      </c>
      <c r="H25" s="8">
        <v>150798259</v>
      </c>
      <c r="I25" s="8">
        <v>161395380</v>
      </c>
      <c r="J25" s="8">
        <v>468594857</v>
      </c>
      <c r="K25" s="8">
        <v>160300300</v>
      </c>
      <c r="L25" s="8">
        <v>223286908</v>
      </c>
      <c r="M25" s="8">
        <v>165405357</v>
      </c>
      <c r="N25" s="8">
        <v>548992565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1017587422</v>
      </c>
      <c r="X25" s="8">
        <v>1121647920</v>
      </c>
      <c r="Y25" s="8">
        <v>-104060498</v>
      </c>
      <c r="Z25" s="2">
        <v>-9.28</v>
      </c>
      <c r="AA25" s="6">
        <v>2196693034</v>
      </c>
    </row>
    <row r="26" spans="1:27" ht="13.5">
      <c r="A26" s="25" t="s">
        <v>52</v>
      </c>
      <c r="B26" s="24"/>
      <c r="C26" s="6">
        <v>55572269</v>
      </c>
      <c r="D26" s="6">
        <v>0</v>
      </c>
      <c r="E26" s="7">
        <v>60975910</v>
      </c>
      <c r="F26" s="8">
        <v>60975910</v>
      </c>
      <c r="G26" s="8">
        <v>4638673</v>
      </c>
      <c r="H26" s="8">
        <v>4560499</v>
      </c>
      <c r="I26" s="8">
        <v>4482248</v>
      </c>
      <c r="J26" s="8">
        <v>13681420</v>
      </c>
      <c r="K26" s="8">
        <v>4524102</v>
      </c>
      <c r="L26" s="8">
        <v>4606892</v>
      </c>
      <c r="M26" s="8">
        <v>4620289</v>
      </c>
      <c r="N26" s="8">
        <v>13751283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27432703</v>
      </c>
      <c r="X26" s="8">
        <v>28394658</v>
      </c>
      <c r="Y26" s="8">
        <v>-961955</v>
      </c>
      <c r="Z26" s="2">
        <v>-3.39</v>
      </c>
      <c r="AA26" s="6">
        <v>60975910</v>
      </c>
    </row>
    <row r="27" spans="1:27" ht="13.5">
      <c r="A27" s="25" t="s">
        <v>53</v>
      </c>
      <c r="B27" s="24"/>
      <c r="C27" s="6">
        <v>200766874</v>
      </c>
      <c r="D27" s="6">
        <v>0</v>
      </c>
      <c r="E27" s="7">
        <v>341948970</v>
      </c>
      <c r="F27" s="8">
        <v>341948970</v>
      </c>
      <c r="G27" s="8">
        <v>28783457</v>
      </c>
      <c r="H27" s="8">
        <v>11369</v>
      </c>
      <c r="I27" s="8">
        <v>33574532</v>
      </c>
      <c r="J27" s="8">
        <v>62369358</v>
      </c>
      <c r="K27" s="8">
        <v>52538031</v>
      </c>
      <c r="L27" s="8">
        <v>7242</v>
      </c>
      <c r="M27" s="8">
        <v>4050032</v>
      </c>
      <c r="N27" s="8">
        <v>56595305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118964663</v>
      </c>
      <c r="X27" s="8">
        <v>162378660</v>
      </c>
      <c r="Y27" s="8">
        <v>-43413997</v>
      </c>
      <c r="Z27" s="2">
        <v>-26.74</v>
      </c>
      <c r="AA27" s="6">
        <v>341948970</v>
      </c>
    </row>
    <row r="28" spans="1:27" ht="13.5">
      <c r="A28" s="25" t="s">
        <v>54</v>
      </c>
      <c r="B28" s="24"/>
      <c r="C28" s="6">
        <v>1385795064</v>
      </c>
      <c r="D28" s="6">
        <v>0</v>
      </c>
      <c r="E28" s="7">
        <v>862509280</v>
      </c>
      <c r="F28" s="8">
        <v>862509280</v>
      </c>
      <c r="G28" s="8">
        <v>71876756</v>
      </c>
      <c r="H28" s="8">
        <v>71876813</v>
      </c>
      <c r="I28" s="8">
        <v>71876547</v>
      </c>
      <c r="J28" s="8">
        <v>215630116</v>
      </c>
      <c r="K28" s="8">
        <v>71875886</v>
      </c>
      <c r="L28" s="8">
        <v>71875820</v>
      </c>
      <c r="M28" s="8">
        <v>71875820</v>
      </c>
      <c r="N28" s="8">
        <v>215627526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431257642</v>
      </c>
      <c r="X28" s="8">
        <v>431257500</v>
      </c>
      <c r="Y28" s="8">
        <v>142</v>
      </c>
      <c r="Z28" s="2">
        <v>0</v>
      </c>
      <c r="AA28" s="6">
        <v>862509280</v>
      </c>
    </row>
    <row r="29" spans="1:27" ht="13.5">
      <c r="A29" s="25" t="s">
        <v>55</v>
      </c>
      <c r="B29" s="24"/>
      <c r="C29" s="6">
        <v>190854707</v>
      </c>
      <c r="D29" s="6">
        <v>0</v>
      </c>
      <c r="E29" s="7">
        <v>179730800</v>
      </c>
      <c r="F29" s="8">
        <v>179730800</v>
      </c>
      <c r="G29" s="8">
        <v>37201346</v>
      </c>
      <c r="H29" s="8">
        <v>95438</v>
      </c>
      <c r="I29" s="8">
        <v>-22096726</v>
      </c>
      <c r="J29" s="8">
        <v>15200058</v>
      </c>
      <c r="K29" s="8">
        <v>135049</v>
      </c>
      <c r="L29" s="8">
        <v>22851679</v>
      </c>
      <c r="M29" s="8">
        <v>6376847</v>
      </c>
      <c r="N29" s="8">
        <v>29363575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44563633</v>
      </c>
      <c r="X29" s="8">
        <v>91230820</v>
      </c>
      <c r="Y29" s="8">
        <v>-46667187</v>
      </c>
      <c r="Z29" s="2">
        <v>-51.15</v>
      </c>
      <c r="AA29" s="6">
        <v>179730800</v>
      </c>
    </row>
    <row r="30" spans="1:27" ht="13.5">
      <c r="A30" s="25" t="s">
        <v>56</v>
      </c>
      <c r="B30" s="24"/>
      <c r="C30" s="6">
        <v>2251557959</v>
      </c>
      <c r="D30" s="6">
        <v>0</v>
      </c>
      <c r="E30" s="7">
        <v>2386982500</v>
      </c>
      <c r="F30" s="8">
        <v>2386982500</v>
      </c>
      <c r="G30" s="8">
        <v>257305498</v>
      </c>
      <c r="H30" s="8">
        <v>33151444</v>
      </c>
      <c r="I30" s="8">
        <v>282714942</v>
      </c>
      <c r="J30" s="8">
        <v>573171884</v>
      </c>
      <c r="K30" s="8">
        <v>381598854</v>
      </c>
      <c r="L30" s="8">
        <v>192688120</v>
      </c>
      <c r="M30" s="8">
        <v>124220237</v>
      </c>
      <c r="N30" s="8">
        <v>698507211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1271679095</v>
      </c>
      <c r="X30" s="8">
        <v>1238510000</v>
      </c>
      <c r="Y30" s="8">
        <v>33169095</v>
      </c>
      <c r="Z30" s="2">
        <v>2.68</v>
      </c>
      <c r="AA30" s="6">
        <v>2386982500</v>
      </c>
    </row>
    <row r="31" spans="1:27" ht="13.5">
      <c r="A31" s="25" t="s">
        <v>57</v>
      </c>
      <c r="B31" s="24"/>
      <c r="C31" s="6">
        <v>489773413</v>
      </c>
      <c r="D31" s="6">
        <v>0</v>
      </c>
      <c r="E31" s="7">
        <v>607473610</v>
      </c>
      <c r="F31" s="8">
        <v>607473610</v>
      </c>
      <c r="G31" s="8">
        <v>8980059</v>
      </c>
      <c r="H31" s="8">
        <v>24369578</v>
      </c>
      <c r="I31" s="8">
        <v>46868565</v>
      </c>
      <c r="J31" s="8">
        <v>80218202</v>
      </c>
      <c r="K31" s="8">
        <v>44216463</v>
      </c>
      <c r="L31" s="8">
        <v>33167059</v>
      </c>
      <c r="M31" s="8">
        <v>43735443</v>
      </c>
      <c r="N31" s="8">
        <v>121118965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201337167</v>
      </c>
      <c r="X31" s="8">
        <v>218189190</v>
      </c>
      <c r="Y31" s="8">
        <v>-16852023</v>
      </c>
      <c r="Z31" s="2">
        <v>-7.72</v>
      </c>
      <c r="AA31" s="6">
        <v>607473610</v>
      </c>
    </row>
    <row r="32" spans="1:27" ht="13.5">
      <c r="A32" s="25" t="s">
        <v>58</v>
      </c>
      <c r="B32" s="24"/>
      <c r="C32" s="6">
        <v>289459339</v>
      </c>
      <c r="D32" s="6">
        <v>0</v>
      </c>
      <c r="E32" s="7">
        <v>374836670</v>
      </c>
      <c r="F32" s="8">
        <v>374836670</v>
      </c>
      <c r="G32" s="8">
        <v>19276803</v>
      </c>
      <c r="H32" s="8">
        <v>36273511</v>
      </c>
      <c r="I32" s="8">
        <v>13853195</v>
      </c>
      <c r="J32" s="8">
        <v>69403509</v>
      </c>
      <c r="K32" s="8">
        <v>26898771</v>
      </c>
      <c r="L32" s="8">
        <v>16830362</v>
      </c>
      <c r="M32" s="8">
        <v>34724644</v>
      </c>
      <c r="N32" s="8">
        <v>78453777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147857286</v>
      </c>
      <c r="X32" s="8">
        <v>178681010</v>
      </c>
      <c r="Y32" s="8">
        <v>-30823724</v>
      </c>
      <c r="Z32" s="2">
        <v>-17.25</v>
      </c>
      <c r="AA32" s="6">
        <v>374836670</v>
      </c>
    </row>
    <row r="33" spans="1:27" ht="13.5">
      <c r="A33" s="25" t="s">
        <v>59</v>
      </c>
      <c r="B33" s="24"/>
      <c r="C33" s="6">
        <v>19731229</v>
      </c>
      <c r="D33" s="6">
        <v>0</v>
      </c>
      <c r="E33" s="7">
        <v>375658690</v>
      </c>
      <c r="F33" s="8">
        <v>375658690</v>
      </c>
      <c r="G33" s="8">
        <v>28305438</v>
      </c>
      <c r="H33" s="8">
        <v>12824883</v>
      </c>
      <c r="I33" s="8">
        <v>23659927</v>
      </c>
      <c r="J33" s="8">
        <v>64790248</v>
      </c>
      <c r="K33" s="8">
        <v>33424222</v>
      </c>
      <c r="L33" s="8">
        <v>28495668</v>
      </c>
      <c r="M33" s="8">
        <v>43393753</v>
      </c>
      <c r="N33" s="8">
        <v>105313643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170103891</v>
      </c>
      <c r="X33" s="8">
        <v>166692830</v>
      </c>
      <c r="Y33" s="8">
        <v>3411061</v>
      </c>
      <c r="Z33" s="2">
        <v>2.05</v>
      </c>
      <c r="AA33" s="6">
        <v>375658690</v>
      </c>
    </row>
    <row r="34" spans="1:27" ht="13.5">
      <c r="A34" s="25" t="s">
        <v>60</v>
      </c>
      <c r="B34" s="24"/>
      <c r="C34" s="6">
        <v>729892005</v>
      </c>
      <c r="D34" s="6">
        <v>0</v>
      </c>
      <c r="E34" s="7">
        <v>919577665</v>
      </c>
      <c r="F34" s="8">
        <v>919577665</v>
      </c>
      <c r="G34" s="8">
        <v>62903855</v>
      </c>
      <c r="H34" s="8">
        <v>144953091</v>
      </c>
      <c r="I34" s="8">
        <v>93311001</v>
      </c>
      <c r="J34" s="8">
        <v>301167947</v>
      </c>
      <c r="K34" s="8">
        <v>54007609</v>
      </c>
      <c r="L34" s="8">
        <v>118732876</v>
      </c>
      <c r="M34" s="8">
        <v>61238751</v>
      </c>
      <c r="N34" s="8">
        <v>233979236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535147183</v>
      </c>
      <c r="X34" s="8">
        <v>421187930</v>
      </c>
      <c r="Y34" s="8">
        <v>113959253</v>
      </c>
      <c r="Z34" s="2">
        <v>27.06</v>
      </c>
      <c r="AA34" s="6">
        <v>919577665</v>
      </c>
    </row>
    <row r="35" spans="1:27" ht="13.5">
      <c r="A35" s="23" t="s">
        <v>61</v>
      </c>
      <c r="B35" s="29"/>
      <c r="C35" s="6">
        <v>1272093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7376096030</v>
      </c>
      <c r="D36" s="33">
        <f>SUM(D25:D35)</f>
        <v>0</v>
      </c>
      <c r="E36" s="34">
        <f t="shared" si="1"/>
        <v>8306387129</v>
      </c>
      <c r="F36" s="35">
        <f t="shared" si="1"/>
        <v>8306387129</v>
      </c>
      <c r="G36" s="35">
        <f t="shared" si="1"/>
        <v>675673103</v>
      </c>
      <c r="H36" s="35">
        <f t="shared" si="1"/>
        <v>478914885</v>
      </c>
      <c r="I36" s="35">
        <f t="shared" si="1"/>
        <v>709639611</v>
      </c>
      <c r="J36" s="35">
        <f t="shared" si="1"/>
        <v>1864227599</v>
      </c>
      <c r="K36" s="35">
        <f t="shared" si="1"/>
        <v>829519287</v>
      </c>
      <c r="L36" s="35">
        <f t="shared" si="1"/>
        <v>712542626</v>
      </c>
      <c r="M36" s="35">
        <f t="shared" si="1"/>
        <v>559641173</v>
      </c>
      <c r="N36" s="35">
        <f t="shared" si="1"/>
        <v>2101703086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3965930685</v>
      </c>
      <c r="X36" s="35">
        <f t="shared" si="1"/>
        <v>4058170518</v>
      </c>
      <c r="Y36" s="35">
        <f t="shared" si="1"/>
        <v>-92239833</v>
      </c>
      <c r="Z36" s="36">
        <f>+IF(X36&lt;&gt;0,+(Y36/X36)*100,0)</f>
        <v>-2.27294128205975</v>
      </c>
      <c r="AA36" s="33">
        <f>SUM(AA25:AA35)</f>
        <v>8306387129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97852448</v>
      </c>
      <c r="D38" s="46">
        <f>+D22-D36</f>
        <v>0</v>
      </c>
      <c r="E38" s="47">
        <f t="shared" si="2"/>
        <v>-186799390</v>
      </c>
      <c r="F38" s="48">
        <f t="shared" si="2"/>
        <v>-186799390</v>
      </c>
      <c r="G38" s="48">
        <f t="shared" si="2"/>
        <v>215533572</v>
      </c>
      <c r="H38" s="48">
        <f t="shared" si="2"/>
        <v>-107374814</v>
      </c>
      <c r="I38" s="48">
        <f t="shared" si="2"/>
        <v>-144263170</v>
      </c>
      <c r="J38" s="48">
        <f t="shared" si="2"/>
        <v>-36104412</v>
      </c>
      <c r="K38" s="48">
        <f t="shared" si="2"/>
        <v>-249280104</v>
      </c>
      <c r="L38" s="48">
        <f t="shared" si="2"/>
        <v>-158574545</v>
      </c>
      <c r="M38" s="48">
        <f t="shared" si="2"/>
        <v>519283502</v>
      </c>
      <c r="N38" s="48">
        <f t="shared" si="2"/>
        <v>111428853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75324441</v>
      </c>
      <c r="X38" s="48">
        <f>IF(F22=F36,0,X22-X36)</f>
        <v>82839662</v>
      </c>
      <c r="Y38" s="48">
        <f t="shared" si="2"/>
        <v>-7515221</v>
      </c>
      <c r="Z38" s="49">
        <f>+IF(X38&lt;&gt;0,+(Y38/X38)*100,0)</f>
        <v>-9.072008285113476</v>
      </c>
      <c r="AA38" s="46">
        <f>+AA22-AA36</f>
        <v>-186799390</v>
      </c>
    </row>
    <row r="39" spans="1:27" ht="13.5">
      <c r="A39" s="23" t="s">
        <v>64</v>
      </c>
      <c r="B39" s="29"/>
      <c r="C39" s="6">
        <v>1027013533</v>
      </c>
      <c r="D39" s="6">
        <v>0</v>
      </c>
      <c r="E39" s="7">
        <v>846775460</v>
      </c>
      <c r="F39" s="8">
        <v>846775460</v>
      </c>
      <c r="G39" s="8">
        <v>28553960</v>
      </c>
      <c r="H39" s="8">
        <v>33197580</v>
      </c>
      <c r="I39" s="8">
        <v>51193650</v>
      </c>
      <c r="J39" s="8">
        <v>112945190</v>
      </c>
      <c r="K39" s="8">
        <v>72278698</v>
      </c>
      <c r="L39" s="8">
        <v>68370319</v>
      </c>
      <c r="M39" s="8">
        <v>78305831</v>
      </c>
      <c r="N39" s="8">
        <v>218954848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331900038</v>
      </c>
      <c r="X39" s="8">
        <v>340330585</v>
      </c>
      <c r="Y39" s="8">
        <v>-8430547</v>
      </c>
      <c r="Z39" s="2">
        <v>-2.48</v>
      </c>
      <c r="AA39" s="6">
        <v>846775460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1124865981</v>
      </c>
      <c r="D42" s="55">
        <f>SUM(D38:D41)</f>
        <v>0</v>
      </c>
      <c r="E42" s="56">
        <f t="shared" si="3"/>
        <v>659976070</v>
      </c>
      <c r="F42" s="57">
        <f t="shared" si="3"/>
        <v>659976070</v>
      </c>
      <c r="G42" s="57">
        <f t="shared" si="3"/>
        <v>244087532</v>
      </c>
      <c r="H42" s="57">
        <f t="shared" si="3"/>
        <v>-74177234</v>
      </c>
      <c r="I42" s="57">
        <f t="shared" si="3"/>
        <v>-93069520</v>
      </c>
      <c r="J42" s="57">
        <f t="shared" si="3"/>
        <v>76840778</v>
      </c>
      <c r="K42" s="57">
        <f t="shared" si="3"/>
        <v>-177001406</v>
      </c>
      <c r="L42" s="57">
        <f t="shared" si="3"/>
        <v>-90204226</v>
      </c>
      <c r="M42" s="57">
        <f t="shared" si="3"/>
        <v>597589333</v>
      </c>
      <c r="N42" s="57">
        <f t="shared" si="3"/>
        <v>330383701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407224479</v>
      </c>
      <c r="X42" s="57">
        <f t="shared" si="3"/>
        <v>423170247</v>
      </c>
      <c r="Y42" s="57">
        <f t="shared" si="3"/>
        <v>-15945768</v>
      </c>
      <c r="Z42" s="58">
        <f>+IF(X42&lt;&gt;0,+(Y42/X42)*100,0)</f>
        <v>-3.7681685120929593</v>
      </c>
      <c r="AA42" s="55">
        <f>SUM(AA38:AA41)</f>
        <v>659976070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1124865981</v>
      </c>
      <c r="D44" s="63">
        <f>+D42-D43</f>
        <v>0</v>
      </c>
      <c r="E44" s="64">
        <f t="shared" si="4"/>
        <v>659976070</v>
      </c>
      <c r="F44" s="65">
        <f t="shared" si="4"/>
        <v>659976070</v>
      </c>
      <c r="G44" s="65">
        <f t="shared" si="4"/>
        <v>244087532</v>
      </c>
      <c r="H44" s="65">
        <f t="shared" si="4"/>
        <v>-74177234</v>
      </c>
      <c r="I44" s="65">
        <f t="shared" si="4"/>
        <v>-93069520</v>
      </c>
      <c r="J44" s="65">
        <f t="shared" si="4"/>
        <v>76840778</v>
      </c>
      <c r="K44" s="65">
        <f t="shared" si="4"/>
        <v>-177001406</v>
      </c>
      <c r="L44" s="65">
        <f t="shared" si="4"/>
        <v>-90204226</v>
      </c>
      <c r="M44" s="65">
        <f t="shared" si="4"/>
        <v>597589333</v>
      </c>
      <c r="N44" s="65">
        <f t="shared" si="4"/>
        <v>330383701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407224479</v>
      </c>
      <c r="X44" s="65">
        <f t="shared" si="4"/>
        <v>423170247</v>
      </c>
      <c r="Y44" s="65">
        <f t="shared" si="4"/>
        <v>-15945768</v>
      </c>
      <c r="Z44" s="66">
        <f>+IF(X44&lt;&gt;0,+(Y44/X44)*100,0)</f>
        <v>-3.7681685120929593</v>
      </c>
      <c r="AA44" s="63">
        <f>+AA42-AA43</f>
        <v>659976070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1124865981</v>
      </c>
      <c r="D46" s="55">
        <f>SUM(D44:D45)</f>
        <v>0</v>
      </c>
      <c r="E46" s="56">
        <f t="shared" si="5"/>
        <v>659976070</v>
      </c>
      <c r="F46" s="57">
        <f t="shared" si="5"/>
        <v>659976070</v>
      </c>
      <c r="G46" s="57">
        <f t="shared" si="5"/>
        <v>244087532</v>
      </c>
      <c r="H46" s="57">
        <f t="shared" si="5"/>
        <v>-74177234</v>
      </c>
      <c r="I46" s="57">
        <f t="shared" si="5"/>
        <v>-93069520</v>
      </c>
      <c r="J46" s="57">
        <f t="shared" si="5"/>
        <v>76840778</v>
      </c>
      <c r="K46" s="57">
        <f t="shared" si="5"/>
        <v>-177001406</v>
      </c>
      <c r="L46" s="57">
        <f t="shared" si="5"/>
        <v>-90204226</v>
      </c>
      <c r="M46" s="57">
        <f t="shared" si="5"/>
        <v>597589333</v>
      </c>
      <c r="N46" s="57">
        <f t="shared" si="5"/>
        <v>330383701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407224479</v>
      </c>
      <c r="X46" s="57">
        <f t="shared" si="5"/>
        <v>423170247</v>
      </c>
      <c r="Y46" s="57">
        <f t="shared" si="5"/>
        <v>-15945768</v>
      </c>
      <c r="Z46" s="58">
        <f>+IF(X46&lt;&gt;0,+(Y46/X46)*100,0)</f>
        <v>-3.7681685120929593</v>
      </c>
      <c r="AA46" s="55">
        <f>SUM(AA44:AA45)</f>
        <v>659976070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1124865981</v>
      </c>
      <c r="D48" s="71">
        <f>SUM(D46:D47)</f>
        <v>0</v>
      </c>
      <c r="E48" s="72">
        <f t="shared" si="6"/>
        <v>659976070</v>
      </c>
      <c r="F48" s="73">
        <f t="shared" si="6"/>
        <v>659976070</v>
      </c>
      <c r="G48" s="73">
        <f t="shared" si="6"/>
        <v>244087532</v>
      </c>
      <c r="H48" s="74">
        <f t="shared" si="6"/>
        <v>-74177234</v>
      </c>
      <c r="I48" s="74">
        <f t="shared" si="6"/>
        <v>-93069520</v>
      </c>
      <c r="J48" s="74">
        <f t="shared" si="6"/>
        <v>76840778</v>
      </c>
      <c r="K48" s="74">
        <f t="shared" si="6"/>
        <v>-177001406</v>
      </c>
      <c r="L48" s="74">
        <f t="shared" si="6"/>
        <v>-90204226</v>
      </c>
      <c r="M48" s="73">
        <f t="shared" si="6"/>
        <v>597589333</v>
      </c>
      <c r="N48" s="73">
        <f t="shared" si="6"/>
        <v>330383701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407224479</v>
      </c>
      <c r="X48" s="74">
        <f t="shared" si="6"/>
        <v>423170247</v>
      </c>
      <c r="Y48" s="74">
        <f t="shared" si="6"/>
        <v>-15945768</v>
      </c>
      <c r="Z48" s="75">
        <f>+IF(X48&lt;&gt;0,+(Y48/X48)*100,0)</f>
        <v>-3.7681685120929593</v>
      </c>
      <c r="AA48" s="76">
        <f>SUM(AA46:AA47)</f>
        <v>659976070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398644333</v>
      </c>
      <c r="F8" s="8">
        <v>398644333</v>
      </c>
      <c r="G8" s="8">
        <v>3357632</v>
      </c>
      <c r="H8" s="8">
        <v>0</v>
      </c>
      <c r="I8" s="8">
        <v>-92406</v>
      </c>
      <c r="J8" s="8">
        <v>3265226</v>
      </c>
      <c r="K8" s="8">
        <v>14134221</v>
      </c>
      <c r="L8" s="8">
        <v>1554642</v>
      </c>
      <c r="M8" s="8">
        <v>797693</v>
      </c>
      <c r="N8" s="8">
        <v>16486556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19751782</v>
      </c>
      <c r="X8" s="8">
        <v>199322166</v>
      </c>
      <c r="Y8" s="8">
        <v>-179570384</v>
      </c>
      <c r="Z8" s="2">
        <v>-90.09</v>
      </c>
      <c r="AA8" s="6">
        <v>398644333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173060212</v>
      </c>
      <c r="F9" s="8">
        <v>173060212</v>
      </c>
      <c r="G9" s="8">
        <v>1535124</v>
      </c>
      <c r="H9" s="8">
        <v>0</v>
      </c>
      <c r="I9" s="8">
        <v>53</v>
      </c>
      <c r="J9" s="8">
        <v>1535177</v>
      </c>
      <c r="K9" s="8">
        <v>3056814</v>
      </c>
      <c r="L9" s="8">
        <v>596449</v>
      </c>
      <c r="M9" s="8">
        <v>304251</v>
      </c>
      <c r="N9" s="8">
        <v>3957514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5492691</v>
      </c>
      <c r="X9" s="8">
        <v>86530104</v>
      </c>
      <c r="Y9" s="8">
        <v>-81037413</v>
      </c>
      <c r="Z9" s="2">
        <v>-93.65</v>
      </c>
      <c r="AA9" s="6">
        <v>173060212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39000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25983684</v>
      </c>
      <c r="D13" s="6">
        <v>0</v>
      </c>
      <c r="E13" s="7">
        <v>18018781</v>
      </c>
      <c r="F13" s="8">
        <v>18018781</v>
      </c>
      <c r="G13" s="8">
        <v>1786545</v>
      </c>
      <c r="H13" s="8">
        <v>2517803</v>
      </c>
      <c r="I13" s="8">
        <v>1970107</v>
      </c>
      <c r="J13" s="8">
        <v>6274455</v>
      </c>
      <c r="K13" s="8">
        <v>1341118</v>
      </c>
      <c r="L13" s="8">
        <v>3102321</v>
      </c>
      <c r="M13" s="8">
        <v>1958830</v>
      </c>
      <c r="N13" s="8">
        <v>6402269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12676724</v>
      </c>
      <c r="X13" s="8">
        <v>9009390</v>
      </c>
      <c r="Y13" s="8">
        <v>3667334</v>
      </c>
      <c r="Z13" s="2">
        <v>40.71</v>
      </c>
      <c r="AA13" s="6">
        <v>18018781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498336773</v>
      </c>
      <c r="D19" s="6">
        <v>0</v>
      </c>
      <c r="E19" s="7">
        <v>484418700</v>
      </c>
      <c r="F19" s="8">
        <v>484418700</v>
      </c>
      <c r="G19" s="8">
        <v>170183515</v>
      </c>
      <c r="H19" s="8">
        <v>14869246</v>
      </c>
      <c r="I19" s="8">
        <v>3066770</v>
      </c>
      <c r="J19" s="8">
        <v>188119531</v>
      </c>
      <c r="K19" s="8">
        <v>2078209</v>
      </c>
      <c r="L19" s="8">
        <v>36345694</v>
      </c>
      <c r="M19" s="8">
        <v>-25587767</v>
      </c>
      <c r="N19" s="8">
        <v>12836136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200955667</v>
      </c>
      <c r="X19" s="8">
        <v>322945800</v>
      </c>
      <c r="Y19" s="8">
        <v>-121990133</v>
      </c>
      <c r="Z19" s="2">
        <v>-37.77</v>
      </c>
      <c r="AA19" s="6">
        <v>484418700</v>
      </c>
    </row>
    <row r="20" spans="1:27" ht="13.5">
      <c r="A20" s="23" t="s">
        <v>47</v>
      </c>
      <c r="B20" s="29"/>
      <c r="C20" s="6">
        <v>15458837</v>
      </c>
      <c r="D20" s="6">
        <v>0</v>
      </c>
      <c r="E20" s="7">
        <v>482300</v>
      </c>
      <c r="F20" s="26">
        <v>482300</v>
      </c>
      <c r="G20" s="26">
        <v>255634</v>
      </c>
      <c r="H20" s="26">
        <v>2519577</v>
      </c>
      <c r="I20" s="26">
        <v>4249268</v>
      </c>
      <c r="J20" s="26">
        <v>7024479</v>
      </c>
      <c r="K20" s="26">
        <v>6275160</v>
      </c>
      <c r="L20" s="26">
        <v>4628429</v>
      </c>
      <c r="M20" s="26">
        <v>14698827</v>
      </c>
      <c r="N20" s="26">
        <v>25602416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32626895</v>
      </c>
      <c r="X20" s="26">
        <v>241152</v>
      </c>
      <c r="Y20" s="26">
        <v>32385743</v>
      </c>
      <c r="Z20" s="27">
        <v>13429.6</v>
      </c>
      <c r="AA20" s="28">
        <v>482300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539818294</v>
      </c>
      <c r="D22" s="33">
        <f>SUM(D5:D21)</f>
        <v>0</v>
      </c>
      <c r="E22" s="34">
        <f t="shared" si="0"/>
        <v>1074624326</v>
      </c>
      <c r="F22" s="35">
        <f t="shared" si="0"/>
        <v>1074624326</v>
      </c>
      <c r="G22" s="35">
        <f t="shared" si="0"/>
        <v>177118450</v>
      </c>
      <c r="H22" s="35">
        <f t="shared" si="0"/>
        <v>19906626</v>
      </c>
      <c r="I22" s="35">
        <f t="shared" si="0"/>
        <v>9193792</v>
      </c>
      <c r="J22" s="35">
        <f t="shared" si="0"/>
        <v>206218868</v>
      </c>
      <c r="K22" s="35">
        <f t="shared" si="0"/>
        <v>26885522</v>
      </c>
      <c r="L22" s="35">
        <f t="shared" si="0"/>
        <v>46227535</v>
      </c>
      <c r="M22" s="35">
        <f t="shared" si="0"/>
        <v>-7828166</v>
      </c>
      <c r="N22" s="35">
        <f t="shared" si="0"/>
        <v>65284891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271503759</v>
      </c>
      <c r="X22" s="35">
        <f t="shared" si="0"/>
        <v>618048612</v>
      </c>
      <c r="Y22" s="35">
        <f t="shared" si="0"/>
        <v>-346544853</v>
      </c>
      <c r="Z22" s="36">
        <f>+IF(X22&lt;&gt;0,+(Y22/X22)*100,0)</f>
        <v>-56.07080839136324</v>
      </c>
      <c r="AA22" s="33">
        <f>SUM(AA5:AA21)</f>
        <v>1074624326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134214848</v>
      </c>
      <c r="D25" s="6">
        <v>0</v>
      </c>
      <c r="E25" s="7">
        <v>223849787</v>
      </c>
      <c r="F25" s="8">
        <v>223849787</v>
      </c>
      <c r="G25" s="8">
        <v>11714148</v>
      </c>
      <c r="H25" s="8">
        <v>14087614</v>
      </c>
      <c r="I25" s="8">
        <v>13499793</v>
      </c>
      <c r="J25" s="8">
        <v>39301555</v>
      </c>
      <c r="K25" s="8">
        <v>14172141</v>
      </c>
      <c r="L25" s="8">
        <v>15822192</v>
      </c>
      <c r="M25" s="8">
        <v>20682513</v>
      </c>
      <c r="N25" s="8">
        <v>50676846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89978401</v>
      </c>
      <c r="X25" s="8">
        <v>115250760</v>
      </c>
      <c r="Y25" s="8">
        <v>-25272359</v>
      </c>
      <c r="Z25" s="2">
        <v>-21.93</v>
      </c>
      <c r="AA25" s="6">
        <v>223849787</v>
      </c>
    </row>
    <row r="26" spans="1:27" ht="13.5">
      <c r="A26" s="25" t="s">
        <v>52</v>
      </c>
      <c r="B26" s="24"/>
      <c r="C26" s="6">
        <v>8532398</v>
      </c>
      <c r="D26" s="6">
        <v>0</v>
      </c>
      <c r="E26" s="7">
        <v>9633430</v>
      </c>
      <c r="F26" s="8">
        <v>9633430</v>
      </c>
      <c r="G26" s="8">
        <v>711960</v>
      </c>
      <c r="H26" s="8">
        <v>655798</v>
      </c>
      <c r="I26" s="8">
        <v>680858</v>
      </c>
      <c r="J26" s="8">
        <v>2048616</v>
      </c>
      <c r="K26" s="8">
        <v>686199</v>
      </c>
      <c r="L26" s="8">
        <v>824926</v>
      </c>
      <c r="M26" s="8">
        <v>833556</v>
      </c>
      <c r="N26" s="8">
        <v>2344681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4393297</v>
      </c>
      <c r="X26" s="8">
        <v>4229514</v>
      </c>
      <c r="Y26" s="8">
        <v>163783</v>
      </c>
      <c r="Z26" s="2">
        <v>3.87</v>
      </c>
      <c r="AA26" s="6">
        <v>9633430</v>
      </c>
    </row>
    <row r="27" spans="1:27" ht="13.5">
      <c r="A27" s="25" t="s">
        <v>53</v>
      </c>
      <c r="B27" s="24"/>
      <c r="C27" s="6">
        <v>-2157909</v>
      </c>
      <c r="D27" s="6">
        <v>0</v>
      </c>
      <c r="E27" s="7">
        <v>228681818</v>
      </c>
      <c r="F27" s="8">
        <v>228681818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43377258</v>
      </c>
      <c r="Y27" s="8">
        <v>-43377258</v>
      </c>
      <c r="Z27" s="2">
        <v>-100</v>
      </c>
      <c r="AA27" s="6">
        <v>228681818</v>
      </c>
    </row>
    <row r="28" spans="1:27" ht="13.5">
      <c r="A28" s="25" t="s">
        <v>54</v>
      </c>
      <c r="B28" s="24"/>
      <c r="C28" s="6">
        <v>91221724</v>
      </c>
      <c r="D28" s="6">
        <v>0</v>
      </c>
      <c r="E28" s="7">
        <v>95400000</v>
      </c>
      <c r="F28" s="8">
        <v>95400000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47700000</v>
      </c>
      <c r="Y28" s="8">
        <v>-47700000</v>
      </c>
      <c r="Z28" s="2">
        <v>-100</v>
      </c>
      <c r="AA28" s="6">
        <v>95400000</v>
      </c>
    </row>
    <row r="29" spans="1:27" ht="13.5">
      <c r="A29" s="25" t="s">
        <v>55</v>
      </c>
      <c r="B29" s="24"/>
      <c r="C29" s="6">
        <v>125808</v>
      </c>
      <c r="D29" s="6">
        <v>0</v>
      </c>
      <c r="E29" s="7">
        <v>630700</v>
      </c>
      <c r="F29" s="8">
        <v>630700</v>
      </c>
      <c r="G29" s="8">
        <v>0</v>
      </c>
      <c r="H29" s="8">
        <v>1697</v>
      </c>
      <c r="I29" s="8">
        <v>0</v>
      </c>
      <c r="J29" s="8">
        <v>1697</v>
      </c>
      <c r="K29" s="8">
        <v>6259</v>
      </c>
      <c r="L29" s="8">
        <v>16920</v>
      </c>
      <c r="M29" s="8">
        <v>19185</v>
      </c>
      <c r="N29" s="8">
        <v>42364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44061</v>
      </c>
      <c r="X29" s="8">
        <v>2916</v>
      </c>
      <c r="Y29" s="8">
        <v>41145</v>
      </c>
      <c r="Z29" s="2">
        <v>1411.01</v>
      </c>
      <c r="AA29" s="6">
        <v>630700</v>
      </c>
    </row>
    <row r="30" spans="1:27" ht="13.5">
      <c r="A30" s="25" t="s">
        <v>56</v>
      </c>
      <c r="B30" s="24"/>
      <c r="C30" s="6">
        <v>13322406</v>
      </c>
      <c r="D30" s="6">
        <v>0</v>
      </c>
      <c r="E30" s="7">
        <v>10762180</v>
      </c>
      <c r="F30" s="8">
        <v>10762180</v>
      </c>
      <c r="G30" s="8">
        <v>0</v>
      </c>
      <c r="H30" s="8">
        <v>0</v>
      </c>
      <c r="I30" s="8">
        <v>3416406</v>
      </c>
      <c r="J30" s="8">
        <v>3416406</v>
      </c>
      <c r="K30" s="8">
        <v>0</v>
      </c>
      <c r="L30" s="8">
        <v>2632</v>
      </c>
      <c r="M30" s="8">
        <v>1253540</v>
      </c>
      <c r="N30" s="8">
        <v>1256172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4672578</v>
      </c>
      <c r="X30" s="8">
        <v>5381088</v>
      </c>
      <c r="Y30" s="8">
        <v>-708510</v>
      </c>
      <c r="Z30" s="2">
        <v>-13.17</v>
      </c>
      <c r="AA30" s="6">
        <v>10762180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9197339</v>
      </c>
      <c r="D32" s="6">
        <v>0</v>
      </c>
      <c r="E32" s="7">
        <v>18375206</v>
      </c>
      <c r="F32" s="8">
        <v>18375206</v>
      </c>
      <c r="G32" s="8">
        <v>59100</v>
      </c>
      <c r="H32" s="8">
        <v>601415</v>
      </c>
      <c r="I32" s="8">
        <v>1550575</v>
      </c>
      <c r="J32" s="8">
        <v>2211090</v>
      </c>
      <c r="K32" s="8">
        <v>1111642</v>
      </c>
      <c r="L32" s="8">
        <v>859139</v>
      </c>
      <c r="M32" s="8">
        <v>2458456</v>
      </c>
      <c r="N32" s="8">
        <v>4429237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6640327</v>
      </c>
      <c r="X32" s="8">
        <v>9187602</v>
      </c>
      <c r="Y32" s="8">
        <v>-2547275</v>
      </c>
      <c r="Z32" s="2">
        <v>-27.73</v>
      </c>
      <c r="AA32" s="6">
        <v>18375206</v>
      </c>
    </row>
    <row r="33" spans="1:27" ht="13.5">
      <c r="A33" s="25" t="s">
        <v>59</v>
      </c>
      <c r="B33" s="24"/>
      <c r="C33" s="6">
        <v>404522017</v>
      </c>
      <c r="D33" s="6">
        <v>0</v>
      </c>
      <c r="E33" s="7">
        <v>171171795</v>
      </c>
      <c r="F33" s="8">
        <v>171171795</v>
      </c>
      <c r="G33" s="8">
        <v>105627</v>
      </c>
      <c r="H33" s="8">
        <v>155857</v>
      </c>
      <c r="I33" s="8">
        <v>46709</v>
      </c>
      <c r="J33" s="8">
        <v>308193</v>
      </c>
      <c r="K33" s="8">
        <v>4033766</v>
      </c>
      <c r="L33" s="8">
        <v>1464118</v>
      </c>
      <c r="M33" s="8">
        <v>7172364</v>
      </c>
      <c r="N33" s="8">
        <v>12670248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12978441</v>
      </c>
      <c r="X33" s="8">
        <v>79346430</v>
      </c>
      <c r="Y33" s="8">
        <v>-66367989</v>
      </c>
      <c r="Z33" s="2">
        <v>-83.64</v>
      </c>
      <c r="AA33" s="6">
        <v>171171795</v>
      </c>
    </row>
    <row r="34" spans="1:27" ht="13.5">
      <c r="A34" s="25" t="s">
        <v>60</v>
      </c>
      <c r="B34" s="24"/>
      <c r="C34" s="6">
        <v>56262451</v>
      </c>
      <c r="D34" s="6">
        <v>0</v>
      </c>
      <c r="E34" s="7">
        <v>431037569</v>
      </c>
      <c r="F34" s="8">
        <v>431037569</v>
      </c>
      <c r="G34" s="8">
        <v>5548265</v>
      </c>
      <c r="H34" s="8">
        <v>19597087</v>
      </c>
      <c r="I34" s="8">
        <v>33841094</v>
      </c>
      <c r="J34" s="8">
        <v>58986446</v>
      </c>
      <c r="K34" s="8">
        <v>32435261</v>
      </c>
      <c r="L34" s="8">
        <v>17355767</v>
      </c>
      <c r="M34" s="8">
        <v>20051305</v>
      </c>
      <c r="N34" s="8">
        <v>69842333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128828779</v>
      </c>
      <c r="X34" s="8">
        <v>215518782</v>
      </c>
      <c r="Y34" s="8">
        <v>-86690003</v>
      </c>
      <c r="Z34" s="2">
        <v>-40.22</v>
      </c>
      <c r="AA34" s="6">
        <v>431037569</v>
      </c>
    </row>
    <row r="35" spans="1:27" ht="13.5">
      <c r="A35" s="23" t="s">
        <v>61</v>
      </c>
      <c r="B35" s="29"/>
      <c r="C35" s="6">
        <v>1638409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716879491</v>
      </c>
      <c r="D36" s="33">
        <f>SUM(D25:D35)</f>
        <v>0</v>
      </c>
      <c r="E36" s="34">
        <f t="shared" si="1"/>
        <v>1189542485</v>
      </c>
      <c r="F36" s="35">
        <f t="shared" si="1"/>
        <v>1189542485</v>
      </c>
      <c r="G36" s="35">
        <f t="shared" si="1"/>
        <v>18139100</v>
      </c>
      <c r="H36" s="35">
        <f t="shared" si="1"/>
        <v>35099468</v>
      </c>
      <c r="I36" s="35">
        <f t="shared" si="1"/>
        <v>53035435</v>
      </c>
      <c r="J36" s="35">
        <f t="shared" si="1"/>
        <v>106274003</v>
      </c>
      <c r="K36" s="35">
        <f t="shared" si="1"/>
        <v>52445268</v>
      </c>
      <c r="L36" s="35">
        <f t="shared" si="1"/>
        <v>36345694</v>
      </c>
      <c r="M36" s="35">
        <f t="shared" si="1"/>
        <v>52470919</v>
      </c>
      <c r="N36" s="35">
        <f t="shared" si="1"/>
        <v>141261881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247535884</v>
      </c>
      <c r="X36" s="35">
        <f t="shared" si="1"/>
        <v>519994350</v>
      </c>
      <c r="Y36" s="35">
        <f t="shared" si="1"/>
        <v>-272458466</v>
      </c>
      <c r="Z36" s="36">
        <f>+IF(X36&lt;&gt;0,+(Y36/X36)*100,0)</f>
        <v>-52.396428153498206</v>
      </c>
      <c r="AA36" s="33">
        <f>SUM(AA25:AA35)</f>
        <v>1189542485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-177061197</v>
      </c>
      <c r="D38" s="46">
        <f>+D22-D36</f>
        <v>0</v>
      </c>
      <c r="E38" s="47">
        <f t="shared" si="2"/>
        <v>-114918159</v>
      </c>
      <c r="F38" s="48">
        <f t="shared" si="2"/>
        <v>-114918159</v>
      </c>
      <c r="G38" s="48">
        <f t="shared" si="2"/>
        <v>158979350</v>
      </c>
      <c r="H38" s="48">
        <f t="shared" si="2"/>
        <v>-15192842</v>
      </c>
      <c r="I38" s="48">
        <f t="shared" si="2"/>
        <v>-43841643</v>
      </c>
      <c r="J38" s="48">
        <f t="shared" si="2"/>
        <v>99944865</v>
      </c>
      <c r="K38" s="48">
        <f t="shared" si="2"/>
        <v>-25559746</v>
      </c>
      <c r="L38" s="48">
        <f t="shared" si="2"/>
        <v>9881841</v>
      </c>
      <c r="M38" s="48">
        <f t="shared" si="2"/>
        <v>-60299085</v>
      </c>
      <c r="N38" s="48">
        <f t="shared" si="2"/>
        <v>-75976990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23967875</v>
      </c>
      <c r="X38" s="48">
        <f>IF(F22=F36,0,X22-X36)</f>
        <v>98054262</v>
      </c>
      <c r="Y38" s="48">
        <f t="shared" si="2"/>
        <v>-74086387</v>
      </c>
      <c r="Z38" s="49">
        <f>+IF(X38&lt;&gt;0,+(Y38/X38)*100,0)</f>
        <v>-75.55651889970882</v>
      </c>
      <c r="AA38" s="46">
        <f>+AA22-AA36</f>
        <v>-114918159</v>
      </c>
    </row>
    <row r="39" spans="1:27" ht="13.5">
      <c r="A39" s="23" t="s">
        <v>64</v>
      </c>
      <c r="B39" s="29"/>
      <c r="C39" s="6">
        <v>539695938</v>
      </c>
      <c r="D39" s="6">
        <v>0</v>
      </c>
      <c r="E39" s="7">
        <v>671662969</v>
      </c>
      <c r="F39" s="8">
        <v>671662969</v>
      </c>
      <c r="G39" s="8">
        <v>106811253</v>
      </c>
      <c r="H39" s="8">
        <v>23769421</v>
      </c>
      <c r="I39" s="8">
        <v>337385</v>
      </c>
      <c r="J39" s="8">
        <v>130918059</v>
      </c>
      <c r="K39" s="8">
        <v>43972877</v>
      </c>
      <c r="L39" s="8">
        <v>35957533</v>
      </c>
      <c r="M39" s="8">
        <v>58244805</v>
      </c>
      <c r="N39" s="8">
        <v>138175215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269093274</v>
      </c>
      <c r="X39" s="8">
        <v>273734652</v>
      </c>
      <c r="Y39" s="8">
        <v>-4641378</v>
      </c>
      <c r="Z39" s="2">
        <v>-1.7</v>
      </c>
      <c r="AA39" s="6">
        <v>671662969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362634741</v>
      </c>
      <c r="D42" s="55">
        <f>SUM(D38:D41)</f>
        <v>0</v>
      </c>
      <c r="E42" s="56">
        <f t="shared" si="3"/>
        <v>556744810</v>
      </c>
      <c r="F42" s="57">
        <f t="shared" si="3"/>
        <v>556744810</v>
      </c>
      <c r="G42" s="57">
        <f t="shared" si="3"/>
        <v>265790603</v>
      </c>
      <c r="H42" s="57">
        <f t="shared" si="3"/>
        <v>8576579</v>
      </c>
      <c r="I42" s="57">
        <f t="shared" si="3"/>
        <v>-43504258</v>
      </c>
      <c r="J42" s="57">
        <f t="shared" si="3"/>
        <v>230862924</v>
      </c>
      <c r="K42" s="57">
        <f t="shared" si="3"/>
        <v>18413131</v>
      </c>
      <c r="L42" s="57">
        <f t="shared" si="3"/>
        <v>45839374</v>
      </c>
      <c r="M42" s="57">
        <f t="shared" si="3"/>
        <v>-2054280</v>
      </c>
      <c r="N42" s="57">
        <f t="shared" si="3"/>
        <v>62198225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293061149</v>
      </c>
      <c r="X42" s="57">
        <f t="shared" si="3"/>
        <v>371788914</v>
      </c>
      <c r="Y42" s="57">
        <f t="shared" si="3"/>
        <v>-78727765</v>
      </c>
      <c r="Z42" s="58">
        <f>+IF(X42&lt;&gt;0,+(Y42/X42)*100,0)</f>
        <v>-21.175393357748153</v>
      </c>
      <c r="AA42" s="55">
        <f>SUM(AA38:AA41)</f>
        <v>556744810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362634741</v>
      </c>
      <c r="D44" s="63">
        <f>+D42-D43</f>
        <v>0</v>
      </c>
      <c r="E44" s="64">
        <f t="shared" si="4"/>
        <v>556744810</v>
      </c>
      <c r="F44" s="65">
        <f t="shared" si="4"/>
        <v>556744810</v>
      </c>
      <c r="G44" s="65">
        <f t="shared" si="4"/>
        <v>265790603</v>
      </c>
      <c r="H44" s="65">
        <f t="shared" si="4"/>
        <v>8576579</v>
      </c>
      <c r="I44" s="65">
        <f t="shared" si="4"/>
        <v>-43504258</v>
      </c>
      <c r="J44" s="65">
        <f t="shared" si="4"/>
        <v>230862924</v>
      </c>
      <c r="K44" s="65">
        <f t="shared" si="4"/>
        <v>18413131</v>
      </c>
      <c r="L44" s="65">
        <f t="shared" si="4"/>
        <v>45839374</v>
      </c>
      <c r="M44" s="65">
        <f t="shared" si="4"/>
        <v>-2054280</v>
      </c>
      <c r="N44" s="65">
        <f t="shared" si="4"/>
        <v>62198225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293061149</v>
      </c>
      <c r="X44" s="65">
        <f t="shared" si="4"/>
        <v>371788914</v>
      </c>
      <c r="Y44" s="65">
        <f t="shared" si="4"/>
        <v>-78727765</v>
      </c>
      <c r="Z44" s="66">
        <f>+IF(X44&lt;&gt;0,+(Y44/X44)*100,0)</f>
        <v>-21.175393357748153</v>
      </c>
      <c r="AA44" s="63">
        <f>+AA42-AA43</f>
        <v>556744810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362634741</v>
      </c>
      <c r="D46" s="55">
        <f>SUM(D44:D45)</f>
        <v>0</v>
      </c>
      <c r="E46" s="56">
        <f t="shared" si="5"/>
        <v>556744810</v>
      </c>
      <c r="F46" s="57">
        <f t="shared" si="5"/>
        <v>556744810</v>
      </c>
      <c r="G46" s="57">
        <f t="shared" si="5"/>
        <v>265790603</v>
      </c>
      <c r="H46" s="57">
        <f t="shared" si="5"/>
        <v>8576579</v>
      </c>
      <c r="I46" s="57">
        <f t="shared" si="5"/>
        <v>-43504258</v>
      </c>
      <c r="J46" s="57">
        <f t="shared" si="5"/>
        <v>230862924</v>
      </c>
      <c r="K46" s="57">
        <f t="shared" si="5"/>
        <v>18413131</v>
      </c>
      <c r="L46" s="57">
        <f t="shared" si="5"/>
        <v>45839374</v>
      </c>
      <c r="M46" s="57">
        <f t="shared" si="5"/>
        <v>-2054280</v>
      </c>
      <c r="N46" s="57">
        <f t="shared" si="5"/>
        <v>62198225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293061149</v>
      </c>
      <c r="X46" s="57">
        <f t="shared" si="5"/>
        <v>371788914</v>
      </c>
      <c r="Y46" s="57">
        <f t="shared" si="5"/>
        <v>-78727765</v>
      </c>
      <c r="Z46" s="58">
        <f>+IF(X46&lt;&gt;0,+(Y46/X46)*100,0)</f>
        <v>-21.175393357748153</v>
      </c>
      <c r="AA46" s="55">
        <f>SUM(AA44:AA45)</f>
        <v>556744810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362634741</v>
      </c>
      <c r="D48" s="71">
        <f>SUM(D46:D47)</f>
        <v>0</v>
      </c>
      <c r="E48" s="72">
        <f t="shared" si="6"/>
        <v>556744810</v>
      </c>
      <c r="F48" s="73">
        <f t="shared" si="6"/>
        <v>556744810</v>
      </c>
      <c r="G48" s="73">
        <f t="shared" si="6"/>
        <v>265790603</v>
      </c>
      <c r="H48" s="74">
        <f t="shared" si="6"/>
        <v>8576579</v>
      </c>
      <c r="I48" s="74">
        <f t="shared" si="6"/>
        <v>-43504258</v>
      </c>
      <c r="J48" s="74">
        <f t="shared" si="6"/>
        <v>230862924</v>
      </c>
      <c r="K48" s="74">
        <f t="shared" si="6"/>
        <v>18413131</v>
      </c>
      <c r="L48" s="74">
        <f t="shared" si="6"/>
        <v>45839374</v>
      </c>
      <c r="M48" s="73">
        <f t="shared" si="6"/>
        <v>-2054280</v>
      </c>
      <c r="N48" s="73">
        <f t="shared" si="6"/>
        <v>62198225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293061149</v>
      </c>
      <c r="X48" s="74">
        <f t="shared" si="6"/>
        <v>371788914</v>
      </c>
      <c r="Y48" s="74">
        <f t="shared" si="6"/>
        <v>-78727765</v>
      </c>
      <c r="Z48" s="75">
        <f>+IF(X48&lt;&gt;0,+(Y48/X48)*100,0)</f>
        <v>-21.175393357748153</v>
      </c>
      <c r="AA48" s="76">
        <f>SUM(AA46:AA47)</f>
        <v>556744810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13353637</v>
      </c>
      <c r="D5" s="6">
        <v>0</v>
      </c>
      <c r="E5" s="7">
        <v>14428006</v>
      </c>
      <c r="F5" s="8">
        <v>14428006</v>
      </c>
      <c r="G5" s="8">
        <v>16429563</v>
      </c>
      <c r="H5" s="8">
        <v>16425563</v>
      </c>
      <c r="I5" s="8">
        <v>-150</v>
      </c>
      <c r="J5" s="8">
        <v>32854976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32854976</v>
      </c>
      <c r="X5" s="8">
        <v>7214004</v>
      </c>
      <c r="Y5" s="8">
        <v>25640972</v>
      </c>
      <c r="Z5" s="2">
        <v>355.43</v>
      </c>
      <c r="AA5" s="6">
        <v>14428006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15090389</v>
      </c>
      <c r="D7" s="6">
        <v>0</v>
      </c>
      <c r="E7" s="7">
        <v>20817429</v>
      </c>
      <c r="F7" s="8">
        <v>20817429</v>
      </c>
      <c r="G7" s="8">
        <v>1585642</v>
      </c>
      <c r="H7" s="8">
        <v>0</v>
      </c>
      <c r="I7" s="8">
        <v>1525029</v>
      </c>
      <c r="J7" s="8">
        <v>3110671</v>
      </c>
      <c r="K7" s="8">
        <v>1595858</v>
      </c>
      <c r="L7" s="8">
        <v>1558316</v>
      </c>
      <c r="M7" s="8">
        <v>1680516</v>
      </c>
      <c r="N7" s="8">
        <v>4834690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7945361</v>
      </c>
      <c r="X7" s="8">
        <v>10408272</v>
      </c>
      <c r="Y7" s="8">
        <v>-2462911</v>
      </c>
      <c r="Z7" s="2">
        <v>-23.66</v>
      </c>
      <c r="AA7" s="6">
        <v>20817429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141011</v>
      </c>
      <c r="H8" s="8">
        <v>0</v>
      </c>
      <c r="I8" s="8">
        <v>1247421</v>
      </c>
      <c r="J8" s="8">
        <v>1388432</v>
      </c>
      <c r="K8" s="8">
        <v>1225630</v>
      </c>
      <c r="L8" s="8">
        <v>871374</v>
      </c>
      <c r="M8" s="8">
        <v>1200598</v>
      </c>
      <c r="N8" s="8">
        <v>3297602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4686034</v>
      </c>
      <c r="X8" s="8"/>
      <c r="Y8" s="8">
        <v>4686034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37816</v>
      </c>
      <c r="J9" s="8">
        <v>37816</v>
      </c>
      <c r="K9" s="8">
        <v>39081</v>
      </c>
      <c r="L9" s="8">
        <v>-681656</v>
      </c>
      <c r="M9" s="8">
        <v>40684</v>
      </c>
      <c r="N9" s="8">
        <v>-601891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-564075</v>
      </c>
      <c r="X9" s="8"/>
      <c r="Y9" s="8">
        <v>-564075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3983780</v>
      </c>
      <c r="D10" s="6">
        <v>0</v>
      </c>
      <c r="E10" s="7">
        <v>4250000</v>
      </c>
      <c r="F10" s="26">
        <v>4250000</v>
      </c>
      <c r="G10" s="26">
        <v>351689</v>
      </c>
      <c r="H10" s="26">
        <v>703098</v>
      </c>
      <c r="I10" s="26">
        <v>350688</v>
      </c>
      <c r="J10" s="26">
        <v>1405475</v>
      </c>
      <c r="K10" s="26">
        <v>352179</v>
      </c>
      <c r="L10" s="26">
        <v>352030</v>
      </c>
      <c r="M10" s="26">
        <v>352062</v>
      </c>
      <c r="N10" s="26">
        <v>1056271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2461746</v>
      </c>
      <c r="X10" s="26">
        <v>2125116</v>
      </c>
      <c r="Y10" s="26">
        <v>336630</v>
      </c>
      <c r="Z10" s="27">
        <v>15.84</v>
      </c>
      <c r="AA10" s="28">
        <v>4250000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1120643</v>
      </c>
      <c r="D12" s="6">
        <v>0</v>
      </c>
      <c r="E12" s="7">
        <v>13380236</v>
      </c>
      <c r="F12" s="8">
        <v>13380236</v>
      </c>
      <c r="G12" s="8">
        <v>90831</v>
      </c>
      <c r="H12" s="8">
        <v>182015</v>
      </c>
      <c r="I12" s="8">
        <v>125134</v>
      </c>
      <c r="J12" s="8">
        <v>397980</v>
      </c>
      <c r="K12" s="8">
        <v>102045</v>
      </c>
      <c r="L12" s="8">
        <v>103389</v>
      </c>
      <c r="M12" s="8">
        <v>100306</v>
      </c>
      <c r="N12" s="8">
        <v>305740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703720</v>
      </c>
      <c r="X12" s="8">
        <v>6690186</v>
      </c>
      <c r="Y12" s="8">
        <v>-5986466</v>
      </c>
      <c r="Z12" s="2">
        <v>-89.48</v>
      </c>
      <c r="AA12" s="6">
        <v>13380236</v>
      </c>
    </row>
    <row r="13" spans="1:27" ht="13.5">
      <c r="A13" s="23" t="s">
        <v>40</v>
      </c>
      <c r="B13" s="29"/>
      <c r="C13" s="6">
        <v>1591740</v>
      </c>
      <c r="D13" s="6">
        <v>0</v>
      </c>
      <c r="E13" s="7">
        <v>1957000</v>
      </c>
      <c r="F13" s="8">
        <v>1957000</v>
      </c>
      <c r="G13" s="8">
        <v>17822</v>
      </c>
      <c r="H13" s="8">
        <v>22889</v>
      </c>
      <c r="I13" s="8">
        <v>4708</v>
      </c>
      <c r="J13" s="8">
        <v>45419</v>
      </c>
      <c r="K13" s="8">
        <v>5011</v>
      </c>
      <c r="L13" s="8">
        <v>388530</v>
      </c>
      <c r="M13" s="8">
        <v>8590</v>
      </c>
      <c r="N13" s="8">
        <v>402131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447550</v>
      </c>
      <c r="X13" s="8">
        <v>978630</v>
      </c>
      <c r="Y13" s="8">
        <v>-531080</v>
      </c>
      <c r="Z13" s="2">
        <v>-54.27</v>
      </c>
      <c r="AA13" s="6">
        <v>1957000</v>
      </c>
    </row>
    <row r="14" spans="1:27" ht="13.5">
      <c r="A14" s="23" t="s">
        <v>41</v>
      </c>
      <c r="B14" s="29"/>
      <c r="C14" s="6">
        <v>1787401</v>
      </c>
      <c r="D14" s="6">
        <v>0</v>
      </c>
      <c r="E14" s="7">
        <v>1791400</v>
      </c>
      <c r="F14" s="8">
        <v>1791400</v>
      </c>
      <c r="G14" s="8">
        <v>114782</v>
      </c>
      <c r="H14" s="8">
        <v>236024</v>
      </c>
      <c r="I14" s="8">
        <v>127023</v>
      </c>
      <c r="J14" s="8">
        <v>477829</v>
      </c>
      <c r="K14" s="8">
        <v>131185</v>
      </c>
      <c r="L14" s="8">
        <v>138526</v>
      </c>
      <c r="M14" s="8">
        <v>145211</v>
      </c>
      <c r="N14" s="8">
        <v>414922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892751</v>
      </c>
      <c r="X14" s="8">
        <v>895698</v>
      </c>
      <c r="Y14" s="8">
        <v>-2947</v>
      </c>
      <c r="Z14" s="2">
        <v>-0.33</v>
      </c>
      <c r="AA14" s="6">
        <v>1791400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588667</v>
      </c>
      <c r="D16" s="6">
        <v>0</v>
      </c>
      <c r="E16" s="7">
        <v>56899</v>
      </c>
      <c r="F16" s="8">
        <v>56899</v>
      </c>
      <c r="G16" s="8">
        <v>6229</v>
      </c>
      <c r="H16" s="8">
        <v>1956</v>
      </c>
      <c r="I16" s="8">
        <v>6951</v>
      </c>
      <c r="J16" s="8">
        <v>15136</v>
      </c>
      <c r="K16" s="8">
        <v>5544</v>
      </c>
      <c r="L16" s="8">
        <v>12341</v>
      </c>
      <c r="M16" s="8">
        <v>10325</v>
      </c>
      <c r="N16" s="8">
        <v>28210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43346</v>
      </c>
      <c r="X16" s="8">
        <v>28452</v>
      </c>
      <c r="Y16" s="8">
        <v>14894</v>
      </c>
      <c r="Z16" s="2">
        <v>52.35</v>
      </c>
      <c r="AA16" s="6">
        <v>56899</v>
      </c>
    </row>
    <row r="17" spans="1:27" ht="13.5">
      <c r="A17" s="23" t="s">
        <v>44</v>
      </c>
      <c r="B17" s="29"/>
      <c r="C17" s="6">
        <v>2188273</v>
      </c>
      <c r="D17" s="6">
        <v>0</v>
      </c>
      <c r="E17" s="7">
        <v>2259061</v>
      </c>
      <c r="F17" s="8">
        <v>2259061</v>
      </c>
      <c r="G17" s="8">
        <v>210527</v>
      </c>
      <c r="H17" s="8">
        <v>14387</v>
      </c>
      <c r="I17" s="8">
        <v>201845</v>
      </c>
      <c r="J17" s="8">
        <v>426759</v>
      </c>
      <c r="K17" s="8">
        <v>219255</v>
      </c>
      <c r="L17" s="8">
        <v>181305</v>
      </c>
      <c r="M17" s="8">
        <v>180010</v>
      </c>
      <c r="N17" s="8">
        <v>580570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1007329</v>
      </c>
      <c r="X17" s="8">
        <v>1129530</v>
      </c>
      <c r="Y17" s="8">
        <v>-122201</v>
      </c>
      <c r="Z17" s="2">
        <v>-10.82</v>
      </c>
      <c r="AA17" s="6">
        <v>2259061</v>
      </c>
    </row>
    <row r="18" spans="1:27" ht="13.5">
      <c r="A18" s="25" t="s">
        <v>45</v>
      </c>
      <c r="B18" s="24"/>
      <c r="C18" s="6">
        <v>1448997</v>
      </c>
      <c r="D18" s="6">
        <v>0</v>
      </c>
      <c r="E18" s="7">
        <v>1479000</v>
      </c>
      <c r="F18" s="8">
        <v>1479000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739476</v>
      </c>
      <c r="Y18" s="8">
        <v>-739476</v>
      </c>
      <c r="Z18" s="2">
        <v>-100</v>
      </c>
      <c r="AA18" s="6">
        <v>1479000</v>
      </c>
    </row>
    <row r="19" spans="1:27" ht="13.5">
      <c r="A19" s="23" t="s">
        <v>46</v>
      </c>
      <c r="B19" s="29"/>
      <c r="C19" s="6">
        <v>96147645</v>
      </c>
      <c r="D19" s="6">
        <v>0</v>
      </c>
      <c r="E19" s="7">
        <v>106731000</v>
      </c>
      <c r="F19" s="8">
        <v>106731000</v>
      </c>
      <c r="G19" s="8">
        <v>40327000</v>
      </c>
      <c r="H19" s="8">
        <v>40327000</v>
      </c>
      <c r="I19" s="8">
        <v>0</v>
      </c>
      <c r="J19" s="8">
        <v>80654000</v>
      </c>
      <c r="K19" s="8">
        <v>0</v>
      </c>
      <c r="L19" s="8">
        <v>33959000</v>
      </c>
      <c r="M19" s="8">
        <v>17791</v>
      </c>
      <c r="N19" s="8">
        <v>33976791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114630791</v>
      </c>
      <c r="X19" s="8">
        <v>53365500</v>
      </c>
      <c r="Y19" s="8">
        <v>61265291</v>
      </c>
      <c r="Z19" s="2">
        <v>114.8</v>
      </c>
      <c r="AA19" s="6">
        <v>106731000</v>
      </c>
    </row>
    <row r="20" spans="1:27" ht="13.5">
      <c r="A20" s="23" t="s">
        <v>47</v>
      </c>
      <c r="B20" s="29"/>
      <c r="C20" s="6">
        <v>1023139</v>
      </c>
      <c r="D20" s="6">
        <v>0</v>
      </c>
      <c r="E20" s="7">
        <v>31578805</v>
      </c>
      <c r="F20" s="26">
        <v>31578805</v>
      </c>
      <c r="G20" s="26">
        <v>-346356</v>
      </c>
      <c r="H20" s="26">
        <v>-360675</v>
      </c>
      <c r="I20" s="26">
        <v>305631</v>
      </c>
      <c r="J20" s="26">
        <v>-401400</v>
      </c>
      <c r="K20" s="26">
        <v>112320</v>
      </c>
      <c r="L20" s="26">
        <v>119968</v>
      </c>
      <c r="M20" s="26">
        <v>821546</v>
      </c>
      <c r="N20" s="26">
        <v>1053834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652434</v>
      </c>
      <c r="X20" s="26">
        <v>15789384</v>
      </c>
      <c r="Y20" s="26">
        <v>-15136950</v>
      </c>
      <c r="Z20" s="27">
        <v>-95.87</v>
      </c>
      <c r="AA20" s="28">
        <v>31578805</v>
      </c>
    </row>
    <row r="21" spans="1:27" ht="13.5">
      <c r="A21" s="23" t="s">
        <v>48</v>
      </c>
      <c r="B21" s="29"/>
      <c r="C21" s="6">
        <v>413001</v>
      </c>
      <c r="D21" s="6">
        <v>0</v>
      </c>
      <c r="E21" s="7">
        <v>296363</v>
      </c>
      <c r="F21" s="8">
        <v>296363</v>
      </c>
      <c r="G21" s="8">
        <v>122807</v>
      </c>
      <c r="H21" s="8">
        <v>122807</v>
      </c>
      <c r="I21" s="30">
        <v>0</v>
      </c>
      <c r="J21" s="8">
        <v>245614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245614</v>
      </c>
      <c r="X21" s="8">
        <v>148182</v>
      </c>
      <c r="Y21" s="8">
        <v>97432</v>
      </c>
      <c r="Z21" s="2">
        <v>65.75</v>
      </c>
      <c r="AA21" s="6">
        <v>296363</v>
      </c>
    </row>
    <row r="22" spans="1:27" ht="24.75" customHeight="1">
      <c r="A22" s="31" t="s">
        <v>49</v>
      </c>
      <c r="B22" s="32"/>
      <c r="C22" s="33">
        <f aca="true" t="shared" si="0" ref="C22:Y22">SUM(C5:C21)</f>
        <v>138737312</v>
      </c>
      <c r="D22" s="33">
        <f>SUM(D5:D21)</f>
        <v>0</v>
      </c>
      <c r="E22" s="34">
        <f t="shared" si="0"/>
        <v>199025199</v>
      </c>
      <c r="F22" s="35">
        <f t="shared" si="0"/>
        <v>199025199</v>
      </c>
      <c r="G22" s="35">
        <f t="shared" si="0"/>
        <v>59051547</v>
      </c>
      <c r="H22" s="35">
        <f t="shared" si="0"/>
        <v>57675064</v>
      </c>
      <c r="I22" s="35">
        <f t="shared" si="0"/>
        <v>3932096</v>
      </c>
      <c r="J22" s="35">
        <f t="shared" si="0"/>
        <v>120658707</v>
      </c>
      <c r="K22" s="35">
        <f t="shared" si="0"/>
        <v>3788108</v>
      </c>
      <c r="L22" s="35">
        <f t="shared" si="0"/>
        <v>37003123</v>
      </c>
      <c r="M22" s="35">
        <f t="shared" si="0"/>
        <v>4557639</v>
      </c>
      <c r="N22" s="35">
        <f t="shared" si="0"/>
        <v>45348870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166007577</v>
      </c>
      <c r="X22" s="35">
        <f t="shared" si="0"/>
        <v>99512430</v>
      </c>
      <c r="Y22" s="35">
        <f t="shared" si="0"/>
        <v>66495147</v>
      </c>
      <c r="Z22" s="36">
        <f>+IF(X22&lt;&gt;0,+(Y22/X22)*100,0)</f>
        <v>66.82094588585566</v>
      </c>
      <c r="AA22" s="33">
        <f>SUM(AA5:AA21)</f>
        <v>199025199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57616608</v>
      </c>
      <c r="D25" s="6">
        <v>0</v>
      </c>
      <c r="E25" s="7">
        <v>59458000</v>
      </c>
      <c r="F25" s="8">
        <v>59458000</v>
      </c>
      <c r="G25" s="8">
        <v>4502021</v>
      </c>
      <c r="H25" s="8">
        <v>5240816</v>
      </c>
      <c r="I25" s="8">
        <v>5260328</v>
      </c>
      <c r="J25" s="8">
        <v>15003165</v>
      </c>
      <c r="K25" s="8">
        <v>5023858</v>
      </c>
      <c r="L25" s="8">
        <v>5061698</v>
      </c>
      <c r="M25" s="8">
        <v>5167117</v>
      </c>
      <c r="N25" s="8">
        <v>15252673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30255838</v>
      </c>
      <c r="X25" s="8">
        <v>29729208</v>
      </c>
      <c r="Y25" s="8">
        <v>526630</v>
      </c>
      <c r="Z25" s="2">
        <v>1.77</v>
      </c>
      <c r="AA25" s="6">
        <v>59458000</v>
      </c>
    </row>
    <row r="26" spans="1:27" ht="13.5">
      <c r="A26" s="25" t="s">
        <v>52</v>
      </c>
      <c r="B26" s="24"/>
      <c r="C26" s="6">
        <v>9482893</v>
      </c>
      <c r="D26" s="6">
        <v>0</v>
      </c>
      <c r="E26" s="7">
        <v>11877146</v>
      </c>
      <c r="F26" s="8">
        <v>11877146</v>
      </c>
      <c r="G26" s="8">
        <v>860701</v>
      </c>
      <c r="H26" s="8">
        <v>1694698</v>
      </c>
      <c r="I26" s="8">
        <v>842580</v>
      </c>
      <c r="J26" s="8">
        <v>3397979</v>
      </c>
      <c r="K26" s="8">
        <v>845451</v>
      </c>
      <c r="L26" s="8">
        <v>845827</v>
      </c>
      <c r="M26" s="8">
        <v>829629</v>
      </c>
      <c r="N26" s="8">
        <v>2520907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5918886</v>
      </c>
      <c r="X26" s="8">
        <v>5938572</v>
      </c>
      <c r="Y26" s="8">
        <v>-19686</v>
      </c>
      <c r="Z26" s="2">
        <v>-0.33</v>
      </c>
      <c r="AA26" s="6">
        <v>11877146</v>
      </c>
    </row>
    <row r="27" spans="1:27" ht="13.5">
      <c r="A27" s="25" t="s">
        <v>53</v>
      </c>
      <c r="B27" s="24"/>
      <c r="C27" s="6">
        <v>7314823</v>
      </c>
      <c r="D27" s="6">
        <v>0</v>
      </c>
      <c r="E27" s="7">
        <v>7909787</v>
      </c>
      <c r="F27" s="8">
        <v>7909787</v>
      </c>
      <c r="G27" s="8">
        <v>0</v>
      </c>
      <c r="H27" s="8">
        <v>12765</v>
      </c>
      <c r="I27" s="8">
        <v>0</v>
      </c>
      <c r="J27" s="8">
        <v>12765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12765</v>
      </c>
      <c r="X27" s="8">
        <v>3954894</v>
      </c>
      <c r="Y27" s="8">
        <v>-3942129</v>
      </c>
      <c r="Z27" s="2">
        <v>-99.68</v>
      </c>
      <c r="AA27" s="6">
        <v>7909787</v>
      </c>
    </row>
    <row r="28" spans="1:27" ht="13.5">
      <c r="A28" s="25" t="s">
        <v>54</v>
      </c>
      <c r="B28" s="24"/>
      <c r="C28" s="6">
        <v>31093214</v>
      </c>
      <c r="D28" s="6">
        <v>0</v>
      </c>
      <c r="E28" s="7">
        <v>32220000</v>
      </c>
      <c r="F28" s="8">
        <v>32220000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16109844</v>
      </c>
      <c r="Y28" s="8">
        <v>-16109844</v>
      </c>
      <c r="Z28" s="2">
        <v>-100</v>
      </c>
      <c r="AA28" s="6">
        <v>32220000</v>
      </c>
    </row>
    <row r="29" spans="1:27" ht="13.5">
      <c r="A29" s="25" t="s">
        <v>55</v>
      </c>
      <c r="B29" s="24"/>
      <c r="C29" s="6">
        <v>621077</v>
      </c>
      <c r="D29" s="6">
        <v>0</v>
      </c>
      <c r="E29" s="7">
        <v>869109</v>
      </c>
      <c r="F29" s="8">
        <v>869109</v>
      </c>
      <c r="G29" s="8">
        <v>0</v>
      </c>
      <c r="H29" s="8">
        <v>0</v>
      </c>
      <c r="I29" s="8">
        <v>3188</v>
      </c>
      <c r="J29" s="8">
        <v>3188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3188</v>
      </c>
      <c r="X29" s="8">
        <v>434556</v>
      </c>
      <c r="Y29" s="8">
        <v>-431368</v>
      </c>
      <c r="Z29" s="2">
        <v>-99.27</v>
      </c>
      <c r="AA29" s="6">
        <v>869109</v>
      </c>
    </row>
    <row r="30" spans="1:27" ht="13.5">
      <c r="A30" s="25" t="s">
        <v>56</v>
      </c>
      <c r="B30" s="24"/>
      <c r="C30" s="6">
        <v>14809383</v>
      </c>
      <c r="D30" s="6">
        <v>0</v>
      </c>
      <c r="E30" s="7">
        <v>18538557</v>
      </c>
      <c r="F30" s="8">
        <v>18538557</v>
      </c>
      <c r="G30" s="8">
        <v>1771196</v>
      </c>
      <c r="H30" s="8">
        <v>0</v>
      </c>
      <c r="I30" s="8">
        <v>1609698</v>
      </c>
      <c r="J30" s="8">
        <v>3380894</v>
      </c>
      <c r="K30" s="8">
        <v>983138</v>
      </c>
      <c r="L30" s="8">
        <v>1014941</v>
      </c>
      <c r="M30" s="8">
        <v>857352</v>
      </c>
      <c r="N30" s="8">
        <v>2855431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6236325</v>
      </c>
      <c r="X30" s="8">
        <v>9269280</v>
      </c>
      <c r="Y30" s="8">
        <v>-3032955</v>
      </c>
      <c r="Z30" s="2">
        <v>-32.72</v>
      </c>
      <c r="AA30" s="6">
        <v>18538557</v>
      </c>
    </row>
    <row r="31" spans="1:27" ht="13.5">
      <c r="A31" s="25" t="s">
        <v>57</v>
      </c>
      <c r="B31" s="24"/>
      <c r="C31" s="6">
        <v>8131496</v>
      </c>
      <c r="D31" s="6">
        <v>0</v>
      </c>
      <c r="E31" s="7">
        <v>10212813</v>
      </c>
      <c r="F31" s="8">
        <v>10212813</v>
      </c>
      <c r="G31" s="8">
        <v>2624</v>
      </c>
      <c r="H31" s="8">
        <v>68154</v>
      </c>
      <c r="I31" s="8">
        <v>0</v>
      </c>
      <c r="J31" s="8">
        <v>70778</v>
      </c>
      <c r="K31" s="8">
        <v>667594</v>
      </c>
      <c r="L31" s="8">
        <v>568116</v>
      </c>
      <c r="M31" s="8">
        <v>607497</v>
      </c>
      <c r="N31" s="8">
        <v>1843207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1913985</v>
      </c>
      <c r="X31" s="8">
        <v>5106408</v>
      </c>
      <c r="Y31" s="8">
        <v>-3192423</v>
      </c>
      <c r="Z31" s="2">
        <v>-62.52</v>
      </c>
      <c r="AA31" s="6">
        <v>10212813</v>
      </c>
    </row>
    <row r="32" spans="1:27" ht="13.5">
      <c r="A32" s="25" t="s">
        <v>58</v>
      </c>
      <c r="B32" s="24"/>
      <c r="C32" s="6">
        <v>2261311</v>
      </c>
      <c r="D32" s="6">
        <v>0</v>
      </c>
      <c r="E32" s="7">
        <v>4994000</v>
      </c>
      <c r="F32" s="8">
        <v>4994000</v>
      </c>
      <c r="G32" s="8">
        <v>52765</v>
      </c>
      <c r="H32" s="8">
        <v>435275</v>
      </c>
      <c r="I32" s="8">
        <v>1022235</v>
      </c>
      <c r="J32" s="8">
        <v>1510275</v>
      </c>
      <c r="K32" s="8">
        <v>394614</v>
      </c>
      <c r="L32" s="8">
        <v>128528</v>
      </c>
      <c r="M32" s="8">
        <v>253848</v>
      </c>
      <c r="N32" s="8">
        <v>776990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2287265</v>
      </c>
      <c r="X32" s="8">
        <v>2497242</v>
      </c>
      <c r="Y32" s="8">
        <v>-209977</v>
      </c>
      <c r="Z32" s="2">
        <v>-8.41</v>
      </c>
      <c r="AA32" s="6">
        <v>4994000</v>
      </c>
    </row>
    <row r="33" spans="1:27" ht="13.5">
      <c r="A33" s="25" t="s">
        <v>59</v>
      </c>
      <c r="B33" s="24"/>
      <c r="C33" s="6">
        <v>263158</v>
      </c>
      <c r="D33" s="6">
        <v>0</v>
      </c>
      <c r="E33" s="7">
        <v>0</v>
      </c>
      <c r="F33" s="8">
        <v>0</v>
      </c>
      <c r="G33" s="8">
        <v>0</v>
      </c>
      <c r="H33" s="8">
        <v>92900</v>
      </c>
      <c r="I33" s="8">
        <v>354086</v>
      </c>
      <c r="J33" s="8">
        <v>446986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446986</v>
      </c>
      <c r="X33" s="8"/>
      <c r="Y33" s="8">
        <v>446986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44286119</v>
      </c>
      <c r="D34" s="6">
        <v>0</v>
      </c>
      <c r="E34" s="7">
        <v>48351349</v>
      </c>
      <c r="F34" s="8">
        <v>48351349</v>
      </c>
      <c r="G34" s="8">
        <v>4093200</v>
      </c>
      <c r="H34" s="8">
        <v>4852455</v>
      </c>
      <c r="I34" s="8">
        <v>5025782</v>
      </c>
      <c r="J34" s="8">
        <v>13971437</v>
      </c>
      <c r="K34" s="8">
        <v>4795431</v>
      </c>
      <c r="L34" s="8">
        <v>5093415</v>
      </c>
      <c r="M34" s="8">
        <v>4687846</v>
      </c>
      <c r="N34" s="8">
        <v>14576692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28548129</v>
      </c>
      <c r="X34" s="8">
        <v>24175350</v>
      </c>
      <c r="Y34" s="8">
        <v>4372779</v>
      </c>
      <c r="Z34" s="2">
        <v>18.09</v>
      </c>
      <c r="AA34" s="6">
        <v>48351349</v>
      </c>
    </row>
    <row r="35" spans="1:27" ht="13.5">
      <c r="A35" s="23" t="s">
        <v>61</v>
      </c>
      <c r="B35" s="29"/>
      <c r="C35" s="6">
        <v>200615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176080697</v>
      </c>
      <c r="D36" s="33">
        <f>SUM(D25:D35)</f>
        <v>0</v>
      </c>
      <c r="E36" s="34">
        <f t="shared" si="1"/>
        <v>194430761</v>
      </c>
      <c r="F36" s="35">
        <f t="shared" si="1"/>
        <v>194430761</v>
      </c>
      <c r="G36" s="35">
        <f t="shared" si="1"/>
        <v>11282507</v>
      </c>
      <c r="H36" s="35">
        <f t="shared" si="1"/>
        <v>12397063</v>
      </c>
      <c r="I36" s="35">
        <f t="shared" si="1"/>
        <v>14117897</v>
      </c>
      <c r="J36" s="35">
        <f t="shared" si="1"/>
        <v>37797467</v>
      </c>
      <c r="K36" s="35">
        <f t="shared" si="1"/>
        <v>12710086</v>
      </c>
      <c r="L36" s="35">
        <f t="shared" si="1"/>
        <v>12712525</v>
      </c>
      <c r="M36" s="35">
        <f t="shared" si="1"/>
        <v>12403289</v>
      </c>
      <c r="N36" s="35">
        <f t="shared" si="1"/>
        <v>37825900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75623367</v>
      </c>
      <c r="X36" s="35">
        <f t="shared" si="1"/>
        <v>97215354</v>
      </c>
      <c r="Y36" s="35">
        <f t="shared" si="1"/>
        <v>-21591987</v>
      </c>
      <c r="Z36" s="36">
        <f>+IF(X36&lt;&gt;0,+(Y36/X36)*100,0)</f>
        <v>-22.210469963417506</v>
      </c>
      <c r="AA36" s="33">
        <f>SUM(AA25:AA35)</f>
        <v>194430761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-37343385</v>
      </c>
      <c r="D38" s="46">
        <f>+D22-D36</f>
        <v>0</v>
      </c>
      <c r="E38" s="47">
        <f t="shared" si="2"/>
        <v>4594438</v>
      </c>
      <c r="F38" s="48">
        <f t="shared" si="2"/>
        <v>4594438</v>
      </c>
      <c r="G38" s="48">
        <f t="shared" si="2"/>
        <v>47769040</v>
      </c>
      <c r="H38" s="48">
        <f t="shared" si="2"/>
        <v>45278001</v>
      </c>
      <c r="I38" s="48">
        <f t="shared" si="2"/>
        <v>-10185801</v>
      </c>
      <c r="J38" s="48">
        <f t="shared" si="2"/>
        <v>82861240</v>
      </c>
      <c r="K38" s="48">
        <f t="shared" si="2"/>
        <v>-8921978</v>
      </c>
      <c r="L38" s="48">
        <f t="shared" si="2"/>
        <v>24290598</v>
      </c>
      <c r="M38" s="48">
        <f t="shared" si="2"/>
        <v>-7845650</v>
      </c>
      <c r="N38" s="48">
        <f t="shared" si="2"/>
        <v>7522970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90384210</v>
      </c>
      <c r="X38" s="48">
        <f>IF(F22=F36,0,X22-X36)</f>
        <v>2297076</v>
      </c>
      <c r="Y38" s="48">
        <f t="shared" si="2"/>
        <v>88087134</v>
      </c>
      <c r="Z38" s="49">
        <f>+IF(X38&lt;&gt;0,+(Y38/X38)*100,0)</f>
        <v>3834.750526321289</v>
      </c>
      <c r="AA38" s="46">
        <f>+AA22-AA36</f>
        <v>4594438</v>
      </c>
    </row>
    <row r="39" spans="1:27" ht="13.5">
      <c r="A39" s="23" t="s">
        <v>64</v>
      </c>
      <c r="B39" s="29"/>
      <c r="C39" s="6">
        <v>28184458</v>
      </c>
      <c r="D39" s="6">
        <v>0</v>
      </c>
      <c r="E39" s="7">
        <v>34661000</v>
      </c>
      <c r="F39" s="8">
        <v>34661000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12946631</v>
      </c>
      <c r="N39" s="8">
        <v>12946631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12946631</v>
      </c>
      <c r="X39" s="8">
        <v>28081619</v>
      </c>
      <c r="Y39" s="8">
        <v>-15134988</v>
      </c>
      <c r="Z39" s="2">
        <v>-53.9</v>
      </c>
      <c r="AA39" s="6">
        <v>34661000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-9158927</v>
      </c>
      <c r="D42" s="55">
        <f>SUM(D38:D41)</f>
        <v>0</v>
      </c>
      <c r="E42" s="56">
        <f t="shared" si="3"/>
        <v>39255438</v>
      </c>
      <c r="F42" s="57">
        <f t="shared" si="3"/>
        <v>39255438</v>
      </c>
      <c r="G42" s="57">
        <f t="shared" si="3"/>
        <v>47769040</v>
      </c>
      <c r="H42" s="57">
        <f t="shared" si="3"/>
        <v>45278001</v>
      </c>
      <c r="I42" s="57">
        <f t="shared" si="3"/>
        <v>-10185801</v>
      </c>
      <c r="J42" s="57">
        <f t="shared" si="3"/>
        <v>82861240</v>
      </c>
      <c r="K42" s="57">
        <f t="shared" si="3"/>
        <v>-8921978</v>
      </c>
      <c r="L42" s="57">
        <f t="shared" si="3"/>
        <v>24290598</v>
      </c>
      <c r="M42" s="57">
        <f t="shared" si="3"/>
        <v>5100981</v>
      </c>
      <c r="N42" s="57">
        <f t="shared" si="3"/>
        <v>20469601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103330841</v>
      </c>
      <c r="X42" s="57">
        <f t="shared" si="3"/>
        <v>30378695</v>
      </c>
      <c r="Y42" s="57">
        <f t="shared" si="3"/>
        <v>72952146</v>
      </c>
      <c r="Z42" s="58">
        <f>+IF(X42&lt;&gt;0,+(Y42/X42)*100,0)</f>
        <v>240.14246168243898</v>
      </c>
      <c r="AA42" s="55">
        <f>SUM(AA38:AA41)</f>
        <v>39255438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-9158927</v>
      </c>
      <c r="D44" s="63">
        <f>+D42-D43</f>
        <v>0</v>
      </c>
      <c r="E44" s="64">
        <f t="shared" si="4"/>
        <v>39255438</v>
      </c>
      <c r="F44" s="65">
        <f t="shared" si="4"/>
        <v>39255438</v>
      </c>
      <c r="G44" s="65">
        <f t="shared" si="4"/>
        <v>47769040</v>
      </c>
      <c r="H44" s="65">
        <f t="shared" si="4"/>
        <v>45278001</v>
      </c>
      <c r="I44" s="65">
        <f t="shared" si="4"/>
        <v>-10185801</v>
      </c>
      <c r="J44" s="65">
        <f t="shared" si="4"/>
        <v>82861240</v>
      </c>
      <c r="K44" s="65">
        <f t="shared" si="4"/>
        <v>-8921978</v>
      </c>
      <c r="L44" s="65">
        <f t="shared" si="4"/>
        <v>24290598</v>
      </c>
      <c r="M44" s="65">
        <f t="shared" si="4"/>
        <v>5100981</v>
      </c>
      <c r="N44" s="65">
        <f t="shared" si="4"/>
        <v>20469601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103330841</v>
      </c>
      <c r="X44" s="65">
        <f t="shared" si="4"/>
        <v>30378695</v>
      </c>
      <c r="Y44" s="65">
        <f t="shared" si="4"/>
        <v>72952146</v>
      </c>
      <c r="Z44" s="66">
        <f>+IF(X44&lt;&gt;0,+(Y44/X44)*100,0)</f>
        <v>240.14246168243898</v>
      </c>
      <c r="AA44" s="63">
        <f>+AA42-AA43</f>
        <v>39255438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-9158927</v>
      </c>
      <c r="D46" s="55">
        <f>SUM(D44:D45)</f>
        <v>0</v>
      </c>
      <c r="E46" s="56">
        <f t="shared" si="5"/>
        <v>39255438</v>
      </c>
      <c r="F46" s="57">
        <f t="shared" si="5"/>
        <v>39255438</v>
      </c>
      <c r="G46" s="57">
        <f t="shared" si="5"/>
        <v>47769040</v>
      </c>
      <c r="H46" s="57">
        <f t="shared" si="5"/>
        <v>45278001</v>
      </c>
      <c r="I46" s="57">
        <f t="shared" si="5"/>
        <v>-10185801</v>
      </c>
      <c r="J46" s="57">
        <f t="shared" si="5"/>
        <v>82861240</v>
      </c>
      <c r="K46" s="57">
        <f t="shared" si="5"/>
        <v>-8921978</v>
      </c>
      <c r="L46" s="57">
        <f t="shared" si="5"/>
        <v>24290598</v>
      </c>
      <c r="M46" s="57">
        <f t="shared" si="5"/>
        <v>5100981</v>
      </c>
      <c r="N46" s="57">
        <f t="shared" si="5"/>
        <v>20469601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103330841</v>
      </c>
      <c r="X46" s="57">
        <f t="shared" si="5"/>
        <v>30378695</v>
      </c>
      <c r="Y46" s="57">
        <f t="shared" si="5"/>
        <v>72952146</v>
      </c>
      <c r="Z46" s="58">
        <f>+IF(X46&lt;&gt;0,+(Y46/X46)*100,0)</f>
        <v>240.14246168243898</v>
      </c>
      <c r="AA46" s="55">
        <f>SUM(AA44:AA45)</f>
        <v>39255438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-9158927</v>
      </c>
      <c r="D48" s="71">
        <f>SUM(D46:D47)</f>
        <v>0</v>
      </c>
      <c r="E48" s="72">
        <f t="shared" si="6"/>
        <v>39255438</v>
      </c>
      <c r="F48" s="73">
        <f t="shared" si="6"/>
        <v>39255438</v>
      </c>
      <c r="G48" s="73">
        <f t="shared" si="6"/>
        <v>47769040</v>
      </c>
      <c r="H48" s="74">
        <f t="shared" si="6"/>
        <v>45278001</v>
      </c>
      <c r="I48" s="74">
        <f t="shared" si="6"/>
        <v>-10185801</v>
      </c>
      <c r="J48" s="74">
        <f t="shared" si="6"/>
        <v>82861240</v>
      </c>
      <c r="K48" s="74">
        <f t="shared" si="6"/>
        <v>-8921978</v>
      </c>
      <c r="L48" s="74">
        <f t="shared" si="6"/>
        <v>24290598</v>
      </c>
      <c r="M48" s="73">
        <f t="shared" si="6"/>
        <v>5100981</v>
      </c>
      <c r="N48" s="73">
        <f t="shared" si="6"/>
        <v>20469601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103330841</v>
      </c>
      <c r="X48" s="74">
        <f t="shared" si="6"/>
        <v>30378695</v>
      </c>
      <c r="Y48" s="74">
        <f t="shared" si="6"/>
        <v>72952146</v>
      </c>
      <c r="Z48" s="75">
        <f>+IF(X48&lt;&gt;0,+(Y48/X48)*100,0)</f>
        <v>240.14246168243898</v>
      </c>
      <c r="AA48" s="76">
        <f>SUM(AA46:AA47)</f>
        <v>39255438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4492262</v>
      </c>
      <c r="D5" s="6">
        <v>0</v>
      </c>
      <c r="E5" s="7">
        <v>4520998</v>
      </c>
      <c r="F5" s="8">
        <v>4520998</v>
      </c>
      <c r="G5" s="8">
        <v>5743220</v>
      </c>
      <c r="H5" s="8">
        <v>310993</v>
      </c>
      <c r="I5" s="8">
        <v>285622</v>
      </c>
      <c r="J5" s="8">
        <v>6339835</v>
      </c>
      <c r="K5" s="8">
        <v>270083</v>
      </c>
      <c r="L5" s="8">
        <v>263791</v>
      </c>
      <c r="M5" s="8">
        <v>265567</v>
      </c>
      <c r="N5" s="8">
        <v>799441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7139276</v>
      </c>
      <c r="X5" s="8">
        <v>4993568</v>
      </c>
      <c r="Y5" s="8">
        <v>2145708</v>
      </c>
      <c r="Z5" s="2">
        <v>42.97</v>
      </c>
      <c r="AA5" s="6">
        <v>4520998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23428352</v>
      </c>
      <c r="D7" s="6">
        <v>0</v>
      </c>
      <c r="E7" s="7">
        <v>20892435</v>
      </c>
      <c r="F7" s="8">
        <v>20892435</v>
      </c>
      <c r="G7" s="8">
        <v>2566521</v>
      </c>
      <c r="H7" s="8">
        <v>2736692</v>
      </c>
      <c r="I7" s="8">
        <v>2579065</v>
      </c>
      <c r="J7" s="8">
        <v>7882278</v>
      </c>
      <c r="K7" s="8">
        <v>2317979</v>
      </c>
      <c r="L7" s="8">
        <v>2326145</v>
      </c>
      <c r="M7" s="8">
        <v>2165134</v>
      </c>
      <c r="N7" s="8">
        <v>6809258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14691536</v>
      </c>
      <c r="X7" s="8">
        <v>10446216</v>
      </c>
      <c r="Y7" s="8">
        <v>4245320</v>
      </c>
      <c r="Z7" s="2">
        <v>40.64</v>
      </c>
      <c r="AA7" s="6">
        <v>20892435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2623299</v>
      </c>
      <c r="D10" s="6">
        <v>0</v>
      </c>
      <c r="E10" s="7">
        <v>2270757</v>
      </c>
      <c r="F10" s="26">
        <v>2270757</v>
      </c>
      <c r="G10" s="26">
        <v>200262</v>
      </c>
      <c r="H10" s="26">
        <v>201068</v>
      </c>
      <c r="I10" s="26">
        <v>251863</v>
      </c>
      <c r="J10" s="26">
        <v>653193</v>
      </c>
      <c r="K10" s="26">
        <v>204262</v>
      </c>
      <c r="L10" s="26">
        <v>198657</v>
      </c>
      <c r="M10" s="26">
        <v>198763</v>
      </c>
      <c r="N10" s="26">
        <v>601682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1254875</v>
      </c>
      <c r="X10" s="26">
        <v>1135380</v>
      </c>
      <c r="Y10" s="26">
        <v>119495</v>
      </c>
      <c r="Z10" s="27">
        <v>10.52</v>
      </c>
      <c r="AA10" s="28">
        <v>2270757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500938</v>
      </c>
      <c r="D12" s="6">
        <v>0</v>
      </c>
      <c r="E12" s="7">
        <v>294675</v>
      </c>
      <c r="F12" s="8">
        <v>294675</v>
      </c>
      <c r="G12" s="8">
        <v>19164</v>
      </c>
      <c r="H12" s="8">
        <v>22853</v>
      </c>
      <c r="I12" s="8">
        <v>66177</v>
      </c>
      <c r="J12" s="8">
        <v>108194</v>
      </c>
      <c r="K12" s="8">
        <v>18218</v>
      </c>
      <c r="L12" s="8">
        <v>21338</v>
      </c>
      <c r="M12" s="8">
        <v>28929</v>
      </c>
      <c r="N12" s="8">
        <v>68485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176679</v>
      </c>
      <c r="X12" s="8">
        <v>147336</v>
      </c>
      <c r="Y12" s="8">
        <v>29343</v>
      </c>
      <c r="Z12" s="2">
        <v>19.92</v>
      </c>
      <c r="AA12" s="6">
        <v>294675</v>
      </c>
    </row>
    <row r="13" spans="1:27" ht="13.5">
      <c r="A13" s="23" t="s">
        <v>40</v>
      </c>
      <c r="B13" s="29"/>
      <c r="C13" s="6">
        <v>8881444</v>
      </c>
      <c r="D13" s="6">
        <v>0</v>
      </c>
      <c r="E13" s="7">
        <v>6000000</v>
      </c>
      <c r="F13" s="8">
        <v>6000000</v>
      </c>
      <c r="G13" s="8">
        <v>825218</v>
      </c>
      <c r="H13" s="8">
        <v>939210</v>
      </c>
      <c r="I13" s="8">
        <v>849520</v>
      </c>
      <c r="J13" s="8">
        <v>2613948</v>
      </c>
      <c r="K13" s="8">
        <v>532750</v>
      </c>
      <c r="L13" s="8">
        <v>1100765</v>
      </c>
      <c r="M13" s="8">
        <v>905341</v>
      </c>
      <c r="N13" s="8">
        <v>2538856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5152804</v>
      </c>
      <c r="X13" s="8">
        <v>3000000</v>
      </c>
      <c r="Y13" s="8">
        <v>2152804</v>
      </c>
      <c r="Z13" s="2">
        <v>71.76</v>
      </c>
      <c r="AA13" s="6">
        <v>6000000</v>
      </c>
    </row>
    <row r="14" spans="1:27" ht="13.5">
      <c r="A14" s="23" t="s">
        <v>41</v>
      </c>
      <c r="B14" s="29"/>
      <c r="C14" s="6">
        <v>1544494</v>
      </c>
      <c r="D14" s="6">
        <v>0</v>
      </c>
      <c r="E14" s="7">
        <v>898418</v>
      </c>
      <c r="F14" s="8">
        <v>898418</v>
      </c>
      <c r="G14" s="8">
        <v>145194</v>
      </c>
      <c r="H14" s="8">
        <v>154697</v>
      </c>
      <c r="I14" s="8">
        <v>156681</v>
      </c>
      <c r="J14" s="8">
        <v>456572</v>
      </c>
      <c r="K14" s="8">
        <v>155707</v>
      </c>
      <c r="L14" s="8">
        <v>160743</v>
      </c>
      <c r="M14" s="8">
        <v>164877</v>
      </c>
      <c r="N14" s="8">
        <v>481327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937899</v>
      </c>
      <c r="X14" s="8">
        <v>449208</v>
      </c>
      <c r="Y14" s="8">
        <v>488691</v>
      </c>
      <c r="Z14" s="2">
        <v>108.79</v>
      </c>
      <c r="AA14" s="6">
        <v>898418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34000</v>
      </c>
      <c r="D16" s="6">
        <v>0</v>
      </c>
      <c r="E16" s="7">
        <v>63600</v>
      </c>
      <c r="F16" s="8">
        <v>63600</v>
      </c>
      <c r="G16" s="8">
        <v>450</v>
      </c>
      <c r="H16" s="8">
        <v>2400</v>
      </c>
      <c r="I16" s="8">
        <v>5600</v>
      </c>
      <c r="J16" s="8">
        <v>8450</v>
      </c>
      <c r="K16" s="8">
        <v>5860</v>
      </c>
      <c r="L16" s="8">
        <v>14650</v>
      </c>
      <c r="M16" s="8">
        <v>10750</v>
      </c>
      <c r="N16" s="8">
        <v>31260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39710</v>
      </c>
      <c r="X16" s="8">
        <v>31800</v>
      </c>
      <c r="Y16" s="8">
        <v>7910</v>
      </c>
      <c r="Z16" s="2">
        <v>24.87</v>
      </c>
      <c r="AA16" s="6">
        <v>63600</v>
      </c>
    </row>
    <row r="17" spans="1:27" ht="13.5">
      <c r="A17" s="23" t="s">
        <v>44</v>
      </c>
      <c r="B17" s="29"/>
      <c r="C17" s="6">
        <v>1548437</v>
      </c>
      <c r="D17" s="6">
        <v>0</v>
      </c>
      <c r="E17" s="7">
        <v>1208400</v>
      </c>
      <c r="F17" s="8">
        <v>1208400</v>
      </c>
      <c r="G17" s="8">
        <v>86793</v>
      </c>
      <c r="H17" s="8">
        <v>68643</v>
      </c>
      <c r="I17" s="8">
        <v>74685</v>
      </c>
      <c r="J17" s="8">
        <v>230121</v>
      </c>
      <c r="K17" s="8">
        <v>86982</v>
      </c>
      <c r="L17" s="8">
        <v>85580</v>
      </c>
      <c r="M17" s="8">
        <v>62517</v>
      </c>
      <c r="N17" s="8">
        <v>235079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465200</v>
      </c>
      <c r="X17" s="8">
        <v>604200</v>
      </c>
      <c r="Y17" s="8">
        <v>-139000</v>
      </c>
      <c r="Z17" s="2">
        <v>-23.01</v>
      </c>
      <c r="AA17" s="6">
        <v>1208400</v>
      </c>
    </row>
    <row r="18" spans="1:27" ht="13.5">
      <c r="A18" s="25" t="s">
        <v>45</v>
      </c>
      <c r="B18" s="24"/>
      <c r="C18" s="6">
        <v>1956462</v>
      </c>
      <c r="D18" s="6">
        <v>0</v>
      </c>
      <c r="E18" s="7">
        <v>2228160</v>
      </c>
      <c r="F18" s="8">
        <v>2228160</v>
      </c>
      <c r="G18" s="8">
        <v>77948</v>
      </c>
      <c r="H18" s="8">
        <v>80271</v>
      </c>
      <c r="I18" s="8">
        <v>76140</v>
      </c>
      <c r="J18" s="8">
        <v>234359</v>
      </c>
      <c r="K18" s="8">
        <v>92500</v>
      </c>
      <c r="L18" s="8">
        <v>80122</v>
      </c>
      <c r="M18" s="8">
        <v>69428</v>
      </c>
      <c r="N18" s="8">
        <v>242050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476409</v>
      </c>
      <c r="X18" s="8">
        <v>1114080</v>
      </c>
      <c r="Y18" s="8">
        <v>-637671</v>
      </c>
      <c r="Z18" s="2">
        <v>-57.24</v>
      </c>
      <c r="AA18" s="6">
        <v>2228160</v>
      </c>
    </row>
    <row r="19" spans="1:27" ht="13.5">
      <c r="A19" s="23" t="s">
        <v>46</v>
      </c>
      <c r="B19" s="29"/>
      <c r="C19" s="6">
        <v>111526895</v>
      </c>
      <c r="D19" s="6">
        <v>0</v>
      </c>
      <c r="E19" s="7">
        <v>119987509</v>
      </c>
      <c r="F19" s="8">
        <v>119987509</v>
      </c>
      <c r="G19" s="8">
        <v>45514000</v>
      </c>
      <c r="H19" s="8">
        <v>934000</v>
      </c>
      <c r="I19" s="8">
        <v>0</v>
      </c>
      <c r="J19" s="8">
        <v>46448000</v>
      </c>
      <c r="K19" s="8">
        <v>0</v>
      </c>
      <c r="L19" s="8">
        <v>38364000</v>
      </c>
      <c r="M19" s="8">
        <v>3692800</v>
      </c>
      <c r="N19" s="8">
        <v>42056800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88504800</v>
      </c>
      <c r="X19" s="8">
        <v>88137153</v>
      </c>
      <c r="Y19" s="8">
        <v>367647</v>
      </c>
      <c r="Z19" s="2">
        <v>0.42</v>
      </c>
      <c r="AA19" s="6">
        <v>119987509</v>
      </c>
    </row>
    <row r="20" spans="1:27" ht="13.5">
      <c r="A20" s="23" t="s">
        <v>47</v>
      </c>
      <c r="B20" s="29"/>
      <c r="C20" s="6">
        <v>1824158</v>
      </c>
      <c r="D20" s="6">
        <v>0</v>
      </c>
      <c r="E20" s="7">
        <v>386520</v>
      </c>
      <c r="F20" s="26">
        <v>386520</v>
      </c>
      <c r="G20" s="26">
        <v>52011</v>
      </c>
      <c r="H20" s="26">
        <v>723134</v>
      </c>
      <c r="I20" s="26">
        <v>65606</v>
      </c>
      <c r="J20" s="26">
        <v>840751</v>
      </c>
      <c r="K20" s="26">
        <v>31556</v>
      </c>
      <c r="L20" s="26">
        <v>-619849</v>
      </c>
      <c r="M20" s="26">
        <v>18792</v>
      </c>
      <c r="N20" s="26">
        <v>-569501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271250</v>
      </c>
      <c r="X20" s="26">
        <v>193260</v>
      </c>
      <c r="Y20" s="26">
        <v>77990</v>
      </c>
      <c r="Z20" s="27">
        <v>40.35</v>
      </c>
      <c r="AA20" s="28">
        <v>386520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158360741</v>
      </c>
      <c r="D22" s="33">
        <f>SUM(D5:D21)</f>
        <v>0</v>
      </c>
      <c r="E22" s="34">
        <f t="shared" si="0"/>
        <v>158751472</v>
      </c>
      <c r="F22" s="35">
        <f t="shared" si="0"/>
        <v>158751472</v>
      </c>
      <c r="G22" s="35">
        <f t="shared" si="0"/>
        <v>55230781</v>
      </c>
      <c r="H22" s="35">
        <f t="shared" si="0"/>
        <v>6173961</v>
      </c>
      <c r="I22" s="35">
        <f t="shared" si="0"/>
        <v>4410959</v>
      </c>
      <c r="J22" s="35">
        <f t="shared" si="0"/>
        <v>65815701</v>
      </c>
      <c r="K22" s="35">
        <f t="shared" si="0"/>
        <v>3715897</v>
      </c>
      <c r="L22" s="35">
        <f t="shared" si="0"/>
        <v>41995942</v>
      </c>
      <c r="M22" s="35">
        <f t="shared" si="0"/>
        <v>7582898</v>
      </c>
      <c r="N22" s="35">
        <f t="shared" si="0"/>
        <v>53294737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119110438</v>
      </c>
      <c r="X22" s="35">
        <f t="shared" si="0"/>
        <v>110252201</v>
      </c>
      <c r="Y22" s="35">
        <f t="shared" si="0"/>
        <v>8858237</v>
      </c>
      <c r="Z22" s="36">
        <f>+IF(X22&lt;&gt;0,+(Y22/X22)*100,0)</f>
        <v>8.034521687235976</v>
      </c>
      <c r="AA22" s="33">
        <f>SUM(AA5:AA21)</f>
        <v>158751472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48400115</v>
      </c>
      <c r="D25" s="6">
        <v>0</v>
      </c>
      <c r="E25" s="7">
        <v>55967165</v>
      </c>
      <c r="F25" s="8">
        <v>55967165</v>
      </c>
      <c r="G25" s="8">
        <v>3624608</v>
      </c>
      <c r="H25" s="8">
        <v>3672137</v>
      </c>
      <c r="I25" s="8">
        <v>3704555</v>
      </c>
      <c r="J25" s="8">
        <v>11001300</v>
      </c>
      <c r="K25" s="8">
        <v>3825661</v>
      </c>
      <c r="L25" s="8">
        <v>6449081</v>
      </c>
      <c r="M25" s="8">
        <v>4103438</v>
      </c>
      <c r="N25" s="8">
        <v>14378180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25379480</v>
      </c>
      <c r="X25" s="8">
        <v>30324556</v>
      </c>
      <c r="Y25" s="8">
        <v>-4945076</v>
      </c>
      <c r="Z25" s="2">
        <v>-16.31</v>
      </c>
      <c r="AA25" s="6">
        <v>55967165</v>
      </c>
    </row>
    <row r="26" spans="1:27" ht="13.5">
      <c r="A26" s="25" t="s">
        <v>52</v>
      </c>
      <c r="B26" s="24"/>
      <c r="C26" s="6">
        <v>9580309</v>
      </c>
      <c r="D26" s="6">
        <v>0</v>
      </c>
      <c r="E26" s="7">
        <v>10630123</v>
      </c>
      <c r="F26" s="8">
        <v>10630123</v>
      </c>
      <c r="G26" s="8">
        <v>817093</v>
      </c>
      <c r="H26" s="8">
        <v>817093</v>
      </c>
      <c r="I26" s="8">
        <v>819712</v>
      </c>
      <c r="J26" s="8">
        <v>2453898</v>
      </c>
      <c r="K26" s="8">
        <v>819788</v>
      </c>
      <c r="L26" s="8">
        <v>817254</v>
      </c>
      <c r="M26" s="8">
        <v>809459</v>
      </c>
      <c r="N26" s="8">
        <v>2446501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4900399</v>
      </c>
      <c r="X26" s="8">
        <v>5315064</v>
      </c>
      <c r="Y26" s="8">
        <v>-414665</v>
      </c>
      <c r="Z26" s="2">
        <v>-7.8</v>
      </c>
      <c r="AA26" s="6">
        <v>10630123</v>
      </c>
    </row>
    <row r="27" spans="1:27" ht="13.5">
      <c r="A27" s="25" t="s">
        <v>53</v>
      </c>
      <c r="B27" s="24"/>
      <c r="C27" s="6">
        <v>5092904</v>
      </c>
      <c r="D27" s="6">
        <v>0</v>
      </c>
      <c r="E27" s="7">
        <v>4568606</v>
      </c>
      <c r="F27" s="8">
        <v>4568606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2512734</v>
      </c>
      <c r="N27" s="8">
        <v>2512734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2512734</v>
      </c>
      <c r="X27" s="8">
        <v>2284302</v>
      </c>
      <c r="Y27" s="8">
        <v>228432</v>
      </c>
      <c r="Z27" s="2">
        <v>10</v>
      </c>
      <c r="AA27" s="6">
        <v>4568606</v>
      </c>
    </row>
    <row r="28" spans="1:27" ht="13.5">
      <c r="A28" s="25" t="s">
        <v>54</v>
      </c>
      <c r="B28" s="24"/>
      <c r="C28" s="6">
        <v>11766315</v>
      </c>
      <c r="D28" s="6">
        <v>0</v>
      </c>
      <c r="E28" s="7">
        <v>17105117</v>
      </c>
      <c r="F28" s="8">
        <v>17105117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9400916</v>
      </c>
      <c r="N28" s="8">
        <v>9400916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9400916</v>
      </c>
      <c r="X28" s="8">
        <v>8552562</v>
      </c>
      <c r="Y28" s="8">
        <v>848354</v>
      </c>
      <c r="Z28" s="2">
        <v>9.92</v>
      </c>
      <c r="AA28" s="6">
        <v>17105117</v>
      </c>
    </row>
    <row r="29" spans="1:27" ht="13.5">
      <c r="A29" s="25" t="s">
        <v>55</v>
      </c>
      <c r="B29" s="24"/>
      <c r="C29" s="6">
        <v>1280551</v>
      </c>
      <c r="D29" s="6">
        <v>0</v>
      </c>
      <c r="E29" s="7">
        <v>1639149</v>
      </c>
      <c r="F29" s="8">
        <v>1639149</v>
      </c>
      <c r="G29" s="8">
        <v>0</v>
      </c>
      <c r="H29" s="8">
        <v>0</v>
      </c>
      <c r="I29" s="8">
        <v>973684</v>
      </c>
      <c r="J29" s="8">
        <v>973684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973684</v>
      </c>
      <c r="X29" s="8">
        <v>825951</v>
      </c>
      <c r="Y29" s="8">
        <v>147733</v>
      </c>
      <c r="Z29" s="2">
        <v>17.89</v>
      </c>
      <c r="AA29" s="6">
        <v>1639149</v>
      </c>
    </row>
    <row r="30" spans="1:27" ht="13.5">
      <c r="A30" s="25" t="s">
        <v>56</v>
      </c>
      <c r="B30" s="24"/>
      <c r="C30" s="6">
        <v>19424456</v>
      </c>
      <c r="D30" s="6">
        <v>0</v>
      </c>
      <c r="E30" s="7">
        <v>28544741</v>
      </c>
      <c r="F30" s="8">
        <v>28544741</v>
      </c>
      <c r="G30" s="8">
        <v>2578632</v>
      </c>
      <c r="H30" s="8">
        <v>2817273</v>
      </c>
      <c r="I30" s="8">
        <v>2401973</v>
      </c>
      <c r="J30" s="8">
        <v>7797878</v>
      </c>
      <c r="K30" s="8">
        <v>1374149</v>
      </c>
      <c r="L30" s="8">
        <v>1352882</v>
      </c>
      <c r="M30" s="8">
        <v>1280913</v>
      </c>
      <c r="N30" s="8">
        <v>4007944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11805822</v>
      </c>
      <c r="X30" s="8">
        <v>14272368</v>
      </c>
      <c r="Y30" s="8">
        <v>-2466546</v>
      </c>
      <c r="Z30" s="2">
        <v>-17.28</v>
      </c>
      <c r="AA30" s="6">
        <v>28544741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110773</v>
      </c>
      <c r="D33" s="6">
        <v>0</v>
      </c>
      <c r="E33" s="7">
        <v>150000</v>
      </c>
      <c r="F33" s="8">
        <v>150000</v>
      </c>
      <c r="G33" s="8">
        <v>0</v>
      </c>
      <c r="H33" s="8">
        <v>5000</v>
      </c>
      <c r="I33" s="8">
        <v>3987</v>
      </c>
      <c r="J33" s="8">
        <v>8987</v>
      </c>
      <c r="K33" s="8">
        <v>68500</v>
      </c>
      <c r="L33" s="8">
        <v>38284</v>
      </c>
      <c r="M33" s="8">
        <v>0</v>
      </c>
      <c r="N33" s="8">
        <v>106784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115771</v>
      </c>
      <c r="X33" s="8">
        <v>75000</v>
      </c>
      <c r="Y33" s="8">
        <v>40771</v>
      </c>
      <c r="Z33" s="2">
        <v>54.36</v>
      </c>
      <c r="AA33" s="6">
        <v>150000</v>
      </c>
    </row>
    <row r="34" spans="1:27" ht="13.5">
      <c r="A34" s="25" t="s">
        <v>60</v>
      </c>
      <c r="B34" s="24"/>
      <c r="C34" s="6">
        <v>40428342</v>
      </c>
      <c r="D34" s="6">
        <v>0</v>
      </c>
      <c r="E34" s="7">
        <v>70975339</v>
      </c>
      <c r="F34" s="8">
        <v>70975339</v>
      </c>
      <c r="G34" s="8">
        <v>3461171</v>
      </c>
      <c r="H34" s="8">
        <v>3131231</v>
      </c>
      <c r="I34" s="8">
        <v>4140279</v>
      </c>
      <c r="J34" s="8">
        <v>10732681</v>
      </c>
      <c r="K34" s="8">
        <v>3821344</v>
      </c>
      <c r="L34" s="8">
        <v>3349209</v>
      </c>
      <c r="M34" s="8">
        <v>3849081</v>
      </c>
      <c r="N34" s="8">
        <v>11019634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21752315</v>
      </c>
      <c r="X34" s="8">
        <v>41291261</v>
      </c>
      <c r="Y34" s="8">
        <v>-19538946</v>
      </c>
      <c r="Z34" s="2">
        <v>-47.32</v>
      </c>
      <c r="AA34" s="6">
        <v>70975339</v>
      </c>
    </row>
    <row r="35" spans="1:27" ht="13.5">
      <c r="A35" s="23" t="s">
        <v>61</v>
      </c>
      <c r="B35" s="29"/>
      <c r="C35" s="6">
        <v>1925705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138009470</v>
      </c>
      <c r="D36" s="33">
        <f>SUM(D25:D35)</f>
        <v>0</v>
      </c>
      <c r="E36" s="34">
        <f t="shared" si="1"/>
        <v>189580240</v>
      </c>
      <c r="F36" s="35">
        <f t="shared" si="1"/>
        <v>189580240</v>
      </c>
      <c r="G36" s="35">
        <f t="shared" si="1"/>
        <v>10481504</v>
      </c>
      <c r="H36" s="35">
        <f t="shared" si="1"/>
        <v>10442734</v>
      </c>
      <c r="I36" s="35">
        <f t="shared" si="1"/>
        <v>12044190</v>
      </c>
      <c r="J36" s="35">
        <f t="shared" si="1"/>
        <v>32968428</v>
      </c>
      <c r="K36" s="35">
        <f t="shared" si="1"/>
        <v>9909442</v>
      </c>
      <c r="L36" s="35">
        <f t="shared" si="1"/>
        <v>12006710</v>
      </c>
      <c r="M36" s="35">
        <f t="shared" si="1"/>
        <v>21956541</v>
      </c>
      <c r="N36" s="35">
        <f t="shared" si="1"/>
        <v>43872693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76841121</v>
      </c>
      <c r="X36" s="35">
        <f t="shared" si="1"/>
        <v>102941064</v>
      </c>
      <c r="Y36" s="35">
        <f t="shared" si="1"/>
        <v>-26099943</v>
      </c>
      <c r="Z36" s="36">
        <f>+IF(X36&lt;&gt;0,+(Y36/X36)*100,0)</f>
        <v>-25.354258044195078</v>
      </c>
      <c r="AA36" s="33">
        <f>SUM(AA25:AA35)</f>
        <v>189580240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20351271</v>
      </c>
      <c r="D38" s="46">
        <f>+D22-D36</f>
        <v>0</v>
      </c>
      <c r="E38" s="47">
        <f t="shared" si="2"/>
        <v>-30828768</v>
      </c>
      <c r="F38" s="48">
        <f t="shared" si="2"/>
        <v>-30828768</v>
      </c>
      <c r="G38" s="48">
        <f t="shared" si="2"/>
        <v>44749277</v>
      </c>
      <c r="H38" s="48">
        <f t="shared" si="2"/>
        <v>-4268773</v>
      </c>
      <c r="I38" s="48">
        <f t="shared" si="2"/>
        <v>-7633231</v>
      </c>
      <c r="J38" s="48">
        <f t="shared" si="2"/>
        <v>32847273</v>
      </c>
      <c r="K38" s="48">
        <f t="shared" si="2"/>
        <v>-6193545</v>
      </c>
      <c r="L38" s="48">
        <f t="shared" si="2"/>
        <v>29989232</v>
      </c>
      <c r="M38" s="48">
        <f t="shared" si="2"/>
        <v>-14373643</v>
      </c>
      <c r="N38" s="48">
        <f t="shared" si="2"/>
        <v>9422044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42269317</v>
      </c>
      <c r="X38" s="48">
        <f>IF(F22=F36,0,X22-X36)</f>
        <v>7311137</v>
      </c>
      <c r="Y38" s="48">
        <f t="shared" si="2"/>
        <v>34958180</v>
      </c>
      <c r="Z38" s="49">
        <f>+IF(X38&lt;&gt;0,+(Y38/X38)*100,0)</f>
        <v>478.14970503219956</v>
      </c>
      <c r="AA38" s="46">
        <f>+AA22-AA36</f>
        <v>-30828768</v>
      </c>
    </row>
    <row r="39" spans="1:27" ht="13.5">
      <c r="A39" s="23" t="s">
        <v>64</v>
      </c>
      <c r="B39" s="29"/>
      <c r="C39" s="6">
        <v>35686172</v>
      </c>
      <c r="D39" s="6">
        <v>0</v>
      </c>
      <c r="E39" s="7">
        <v>44614393</v>
      </c>
      <c r="F39" s="8">
        <v>44614393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2467071</v>
      </c>
      <c r="M39" s="8">
        <v>24000000</v>
      </c>
      <c r="N39" s="8">
        <v>26467071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26467071</v>
      </c>
      <c r="X39" s="8">
        <v>29146446</v>
      </c>
      <c r="Y39" s="8">
        <v>-2679375</v>
      </c>
      <c r="Z39" s="2">
        <v>-9.19</v>
      </c>
      <c r="AA39" s="6">
        <v>44614393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56037443</v>
      </c>
      <c r="D42" s="55">
        <f>SUM(D38:D41)</f>
        <v>0</v>
      </c>
      <c r="E42" s="56">
        <f t="shared" si="3"/>
        <v>13785625</v>
      </c>
      <c r="F42" s="57">
        <f t="shared" si="3"/>
        <v>13785625</v>
      </c>
      <c r="G42" s="57">
        <f t="shared" si="3"/>
        <v>44749277</v>
      </c>
      <c r="H42" s="57">
        <f t="shared" si="3"/>
        <v>-4268773</v>
      </c>
      <c r="I42" s="57">
        <f t="shared" si="3"/>
        <v>-7633231</v>
      </c>
      <c r="J42" s="57">
        <f t="shared" si="3"/>
        <v>32847273</v>
      </c>
      <c r="K42" s="57">
        <f t="shared" si="3"/>
        <v>-6193545</v>
      </c>
      <c r="L42" s="57">
        <f t="shared" si="3"/>
        <v>32456303</v>
      </c>
      <c r="M42" s="57">
        <f t="shared" si="3"/>
        <v>9626357</v>
      </c>
      <c r="N42" s="57">
        <f t="shared" si="3"/>
        <v>35889115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68736388</v>
      </c>
      <c r="X42" s="57">
        <f t="shared" si="3"/>
        <v>36457583</v>
      </c>
      <c r="Y42" s="57">
        <f t="shared" si="3"/>
        <v>32278805</v>
      </c>
      <c r="Z42" s="58">
        <f>+IF(X42&lt;&gt;0,+(Y42/X42)*100,0)</f>
        <v>88.53797301922071</v>
      </c>
      <c r="AA42" s="55">
        <f>SUM(AA38:AA41)</f>
        <v>13785625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56037443</v>
      </c>
      <c r="D44" s="63">
        <f>+D42-D43</f>
        <v>0</v>
      </c>
      <c r="E44" s="64">
        <f t="shared" si="4"/>
        <v>13785625</v>
      </c>
      <c r="F44" s="65">
        <f t="shared" si="4"/>
        <v>13785625</v>
      </c>
      <c r="G44" s="65">
        <f t="shared" si="4"/>
        <v>44749277</v>
      </c>
      <c r="H44" s="65">
        <f t="shared" si="4"/>
        <v>-4268773</v>
      </c>
      <c r="I44" s="65">
        <f t="shared" si="4"/>
        <v>-7633231</v>
      </c>
      <c r="J44" s="65">
        <f t="shared" si="4"/>
        <v>32847273</v>
      </c>
      <c r="K44" s="65">
        <f t="shared" si="4"/>
        <v>-6193545</v>
      </c>
      <c r="L44" s="65">
        <f t="shared" si="4"/>
        <v>32456303</v>
      </c>
      <c r="M44" s="65">
        <f t="shared" si="4"/>
        <v>9626357</v>
      </c>
      <c r="N44" s="65">
        <f t="shared" si="4"/>
        <v>35889115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68736388</v>
      </c>
      <c r="X44" s="65">
        <f t="shared" si="4"/>
        <v>36457583</v>
      </c>
      <c r="Y44" s="65">
        <f t="shared" si="4"/>
        <v>32278805</v>
      </c>
      <c r="Z44" s="66">
        <f>+IF(X44&lt;&gt;0,+(Y44/X44)*100,0)</f>
        <v>88.53797301922071</v>
      </c>
      <c r="AA44" s="63">
        <f>+AA42-AA43</f>
        <v>13785625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56037443</v>
      </c>
      <c r="D46" s="55">
        <f>SUM(D44:D45)</f>
        <v>0</v>
      </c>
      <c r="E46" s="56">
        <f t="shared" si="5"/>
        <v>13785625</v>
      </c>
      <c r="F46" s="57">
        <f t="shared" si="5"/>
        <v>13785625</v>
      </c>
      <c r="G46" s="57">
        <f t="shared" si="5"/>
        <v>44749277</v>
      </c>
      <c r="H46" s="57">
        <f t="shared" si="5"/>
        <v>-4268773</v>
      </c>
      <c r="I46" s="57">
        <f t="shared" si="5"/>
        <v>-7633231</v>
      </c>
      <c r="J46" s="57">
        <f t="shared" si="5"/>
        <v>32847273</v>
      </c>
      <c r="K46" s="57">
        <f t="shared" si="5"/>
        <v>-6193545</v>
      </c>
      <c r="L46" s="57">
        <f t="shared" si="5"/>
        <v>32456303</v>
      </c>
      <c r="M46" s="57">
        <f t="shared" si="5"/>
        <v>9626357</v>
      </c>
      <c r="N46" s="57">
        <f t="shared" si="5"/>
        <v>35889115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68736388</v>
      </c>
      <c r="X46" s="57">
        <f t="shared" si="5"/>
        <v>36457583</v>
      </c>
      <c r="Y46" s="57">
        <f t="shared" si="5"/>
        <v>32278805</v>
      </c>
      <c r="Z46" s="58">
        <f>+IF(X46&lt;&gt;0,+(Y46/X46)*100,0)</f>
        <v>88.53797301922071</v>
      </c>
      <c r="AA46" s="55">
        <f>SUM(AA44:AA45)</f>
        <v>13785625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56037443</v>
      </c>
      <c r="D48" s="71">
        <f>SUM(D46:D47)</f>
        <v>0</v>
      </c>
      <c r="E48" s="72">
        <f t="shared" si="6"/>
        <v>13785625</v>
      </c>
      <c r="F48" s="73">
        <f t="shared" si="6"/>
        <v>13785625</v>
      </c>
      <c r="G48" s="73">
        <f t="shared" si="6"/>
        <v>44749277</v>
      </c>
      <c r="H48" s="74">
        <f t="shared" si="6"/>
        <v>-4268773</v>
      </c>
      <c r="I48" s="74">
        <f t="shared" si="6"/>
        <v>-7633231</v>
      </c>
      <c r="J48" s="74">
        <f t="shared" si="6"/>
        <v>32847273</v>
      </c>
      <c r="K48" s="74">
        <f t="shared" si="6"/>
        <v>-6193545</v>
      </c>
      <c r="L48" s="74">
        <f t="shared" si="6"/>
        <v>32456303</v>
      </c>
      <c r="M48" s="73">
        <f t="shared" si="6"/>
        <v>9626357</v>
      </c>
      <c r="N48" s="73">
        <f t="shared" si="6"/>
        <v>35889115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68736388</v>
      </c>
      <c r="X48" s="74">
        <f t="shared" si="6"/>
        <v>36457583</v>
      </c>
      <c r="Y48" s="74">
        <f t="shared" si="6"/>
        <v>32278805</v>
      </c>
      <c r="Z48" s="75">
        <f>+IF(X48&lt;&gt;0,+(Y48/X48)*100,0)</f>
        <v>88.53797301922071</v>
      </c>
      <c r="AA48" s="76">
        <f>SUM(AA46:AA47)</f>
        <v>13785625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11455176</v>
      </c>
      <c r="D5" s="6">
        <v>0</v>
      </c>
      <c r="E5" s="7">
        <v>12783120</v>
      </c>
      <c r="F5" s="8">
        <v>12783120</v>
      </c>
      <c r="G5" s="8">
        <v>12244072</v>
      </c>
      <c r="H5" s="8">
        <v>-120690</v>
      </c>
      <c r="I5" s="8">
        <v>23931</v>
      </c>
      <c r="J5" s="8">
        <v>12147313</v>
      </c>
      <c r="K5" s="8">
        <v>-128468</v>
      </c>
      <c r="L5" s="8">
        <v>-432565</v>
      </c>
      <c r="M5" s="8">
        <v>1369</v>
      </c>
      <c r="N5" s="8">
        <v>-559664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11587649</v>
      </c>
      <c r="X5" s="8">
        <v>7315100</v>
      </c>
      <c r="Y5" s="8">
        <v>4272549</v>
      </c>
      <c r="Z5" s="2">
        <v>58.41</v>
      </c>
      <c r="AA5" s="6">
        <v>12783120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51877405</v>
      </c>
      <c r="D7" s="6">
        <v>0</v>
      </c>
      <c r="E7" s="7">
        <v>63399640</v>
      </c>
      <c r="F7" s="8">
        <v>63399640</v>
      </c>
      <c r="G7" s="8">
        <v>5323906</v>
      </c>
      <c r="H7" s="8">
        <v>4856333</v>
      </c>
      <c r="I7" s="8">
        <v>5612826</v>
      </c>
      <c r="J7" s="8">
        <v>15793065</v>
      </c>
      <c r="K7" s="8">
        <v>5065091</v>
      </c>
      <c r="L7" s="8">
        <v>4187369</v>
      </c>
      <c r="M7" s="8">
        <v>4858427</v>
      </c>
      <c r="N7" s="8">
        <v>14110887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29903952</v>
      </c>
      <c r="X7" s="8">
        <v>31917130</v>
      </c>
      <c r="Y7" s="8">
        <v>-2013178</v>
      </c>
      <c r="Z7" s="2">
        <v>-6.31</v>
      </c>
      <c r="AA7" s="6">
        <v>63399640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4330508</v>
      </c>
      <c r="D10" s="6">
        <v>0</v>
      </c>
      <c r="E10" s="7">
        <v>9840000</v>
      </c>
      <c r="F10" s="26">
        <v>9840000</v>
      </c>
      <c r="G10" s="26">
        <v>541834</v>
      </c>
      <c r="H10" s="26">
        <v>417199</v>
      </c>
      <c r="I10" s="26">
        <v>423813</v>
      </c>
      <c r="J10" s="26">
        <v>1382846</v>
      </c>
      <c r="K10" s="26">
        <v>458924</v>
      </c>
      <c r="L10" s="26">
        <v>437111</v>
      </c>
      <c r="M10" s="26">
        <v>459096</v>
      </c>
      <c r="N10" s="26">
        <v>1355131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2737977</v>
      </c>
      <c r="X10" s="26">
        <v>5061335</v>
      </c>
      <c r="Y10" s="26">
        <v>-2323358</v>
      </c>
      <c r="Z10" s="27">
        <v>-45.9</v>
      </c>
      <c r="AA10" s="28">
        <v>9840000</v>
      </c>
    </row>
    <row r="11" spans="1:27" ht="13.5">
      <c r="A11" s="25" t="s">
        <v>38</v>
      </c>
      <c r="B11" s="29"/>
      <c r="C11" s="6">
        <v>-386505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2071521</v>
      </c>
      <c r="D12" s="6">
        <v>0</v>
      </c>
      <c r="E12" s="7">
        <v>2308770</v>
      </c>
      <c r="F12" s="8">
        <v>2308770</v>
      </c>
      <c r="G12" s="8">
        <v>150387</v>
      </c>
      <c r="H12" s="8">
        <v>159733</v>
      </c>
      <c r="I12" s="8">
        <v>146803</v>
      </c>
      <c r="J12" s="8">
        <v>456923</v>
      </c>
      <c r="K12" s="8">
        <v>202343</v>
      </c>
      <c r="L12" s="8">
        <v>156807</v>
      </c>
      <c r="M12" s="8">
        <v>167466</v>
      </c>
      <c r="N12" s="8">
        <v>526616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983539</v>
      </c>
      <c r="X12" s="8">
        <v>946531</v>
      </c>
      <c r="Y12" s="8">
        <v>37008</v>
      </c>
      <c r="Z12" s="2">
        <v>3.91</v>
      </c>
      <c r="AA12" s="6">
        <v>2308770</v>
      </c>
    </row>
    <row r="13" spans="1:27" ht="13.5">
      <c r="A13" s="23" t="s">
        <v>40</v>
      </c>
      <c r="B13" s="29"/>
      <c r="C13" s="6">
        <v>478002</v>
      </c>
      <c r="D13" s="6">
        <v>0</v>
      </c>
      <c r="E13" s="7">
        <v>223530</v>
      </c>
      <c r="F13" s="8">
        <v>223530</v>
      </c>
      <c r="G13" s="8">
        <v>11302</v>
      </c>
      <c r="H13" s="8">
        <v>23089</v>
      </c>
      <c r="I13" s="8">
        <v>39690</v>
      </c>
      <c r="J13" s="8">
        <v>74081</v>
      </c>
      <c r="K13" s="8">
        <v>11140</v>
      </c>
      <c r="L13" s="8">
        <v>23169</v>
      </c>
      <c r="M13" s="8">
        <v>143267</v>
      </c>
      <c r="N13" s="8">
        <v>177576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251657</v>
      </c>
      <c r="X13" s="8">
        <v>141000</v>
      </c>
      <c r="Y13" s="8">
        <v>110657</v>
      </c>
      <c r="Z13" s="2">
        <v>78.48</v>
      </c>
      <c r="AA13" s="6">
        <v>223530</v>
      </c>
    </row>
    <row r="14" spans="1:27" ht="13.5">
      <c r="A14" s="23" t="s">
        <v>41</v>
      </c>
      <c r="B14" s="29"/>
      <c r="C14" s="6">
        <v>346949</v>
      </c>
      <c r="D14" s="6">
        <v>0</v>
      </c>
      <c r="E14" s="7">
        <v>384850</v>
      </c>
      <c r="F14" s="8">
        <v>384850</v>
      </c>
      <c r="G14" s="8">
        <v>31382</v>
      </c>
      <c r="H14" s="8">
        <v>37393</v>
      </c>
      <c r="I14" s="8">
        <v>39428</v>
      </c>
      <c r="J14" s="8">
        <v>108203</v>
      </c>
      <c r="K14" s="8">
        <v>42818</v>
      </c>
      <c r="L14" s="8">
        <v>48046</v>
      </c>
      <c r="M14" s="8">
        <v>50164</v>
      </c>
      <c r="N14" s="8">
        <v>141028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249231</v>
      </c>
      <c r="X14" s="8">
        <v>192420</v>
      </c>
      <c r="Y14" s="8">
        <v>56811</v>
      </c>
      <c r="Z14" s="2">
        <v>29.52</v>
      </c>
      <c r="AA14" s="6">
        <v>384850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246349</v>
      </c>
      <c r="D16" s="6">
        <v>0</v>
      </c>
      <c r="E16" s="7">
        <v>231780</v>
      </c>
      <c r="F16" s="8">
        <v>231780</v>
      </c>
      <c r="G16" s="8">
        <v>39</v>
      </c>
      <c r="H16" s="8">
        <v>3054</v>
      </c>
      <c r="I16" s="8">
        <v>65</v>
      </c>
      <c r="J16" s="8">
        <v>3158</v>
      </c>
      <c r="K16" s="8">
        <v>2450</v>
      </c>
      <c r="L16" s="8">
        <v>74</v>
      </c>
      <c r="M16" s="8">
        <v>68</v>
      </c>
      <c r="N16" s="8">
        <v>2592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5750</v>
      </c>
      <c r="X16" s="8">
        <v>70000</v>
      </c>
      <c r="Y16" s="8">
        <v>-64250</v>
      </c>
      <c r="Z16" s="2">
        <v>-91.79</v>
      </c>
      <c r="AA16" s="6">
        <v>231780</v>
      </c>
    </row>
    <row r="17" spans="1:27" ht="13.5">
      <c r="A17" s="23" t="s">
        <v>44</v>
      </c>
      <c r="B17" s="29"/>
      <c r="C17" s="6">
        <v>2073733</v>
      </c>
      <c r="D17" s="6">
        <v>0</v>
      </c>
      <c r="E17" s="7">
        <v>3090000</v>
      </c>
      <c r="F17" s="8">
        <v>3090000</v>
      </c>
      <c r="G17" s="8">
        <v>174407</v>
      </c>
      <c r="H17" s="8">
        <v>130389</v>
      </c>
      <c r="I17" s="8">
        <v>141539</v>
      </c>
      <c r="J17" s="8">
        <v>446335</v>
      </c>
      <c r="K17" s="8">
        <v>157880</v>
      </c>
      <c r="L17" s="8">
        <v>115672</v>
      </c>
      <c r="M17" s="8">
        <v>169346</v>
      </c>
      <c r="N17" s="8">
        <v>442898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889233</v>
      </c>
      <c r="X17" s="8">
        <v>1470000</v>
      </c>
      <c r="Y17" s="8">
        <v>-580767</v>
      </c>
      <c r="Z17" s="2">
        <v>-39.51</v>
      </c>
      <c r="AA17" s="6">
        <v>3090000</v>
      </c>
    </row>
    <row r="18" spans="1:27" ht="13.5">
      <c r="A18" s="25" t="s">
        <v>45</v>
      </c>
      <c r="B18" s="24"/>
      <c r="C18" s="6">
        <v>4705050</v>
      </c>
      <c r="D18" s="6">
        <v>0</v>
      </c>
      <c r="E18" s="7">
        <v>2198700</v>
      </c>
      <c r="F18" s="8">
        <v>2198700</v>
      </c>
      <c r="G18" s="8">
        <v>187500</v>
      </c>
      <c r="H18" s="8">
        <v>122284</v>
      </c>
      <c r="I18" s="8">
        <v>133272</v>
      </c>
      <c r="J18" s="8">
        <v>443056</v>
      </c>
      <c r="K18" s="8">
        <v>177497</v>
      </c>
      <c r="L18" s="8">
        <v>95817</v>
      </c>
      <c r="M18" s="8">
        <v>153364</v>
      </c>
      <c r="N18" s="8">
        <v>426678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869734</v>
      </c>
      <c r="X18" s="8">
        <v>1050000</v>
      </c>
      <c r="Y18" s="8">
        <v>-180266</v>
      </c>
      <c r="Z18" s="2">
        <v>-17.17</v>
      </c>
      <c r="AA18" s="6">
        <v>2198700</v>
      </c>
    </row>
    <row r="19" spans="1:27" ht="13.5">
      <c r="A19" s="23" t="s">
        <v>46</v>
      </c>
      <c r="B19" s="29"/>
      <c r="C19" s="6">
        <v>30499359</v>
      </c>
      <c r="D19" s="6">
        <v>0</v>
      </c>
      <c r="E19" s="7">
        <v>30682100</v>
      </c>
      <c r="F19" s="8">
        <v>30682100</v>
      </c>
      <c r="G19" s="8">
        <v>10111757</v>
      </c>
      <c r="H19" s="8">
        <v>96883</v>
      </c>
      <c r="I19" s="8">
        <v>185493</v>
      </c>
      <c r="J19" s="8">
        <v>10394133</v>
      </c>
      <c r="K19" s="8">
        <v>70708</v>
      </c>
      <c r="L19" s="8">
        <v>8516610</v>
      </c>
      <c r="M19" s="8">
        <v>658405</v>
      </c>
      <c r="N19" s="8">
        <v>9245723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19639856</v>
      </c>
      <c r="X19" s="8">
        <v>20581775</v>
      </c>
      <c r="Y19" s="8">
        <v>-941919</v>
      </c>
      <c r="Z19" s="2">
        <v>-4.58</v>
      </c>
      <c r="AA19" s="6">
        <v>30682100</v>
      </c>
    </row>
    <row r="20" spans="1:27" ht="13.5">
      <c r="A20" s="23" t="s">
        <v>47</v>
      </c>
      <c r="B20" s="29"/>
      <c r="C20" s="6">
        <v>7333330</v>
      </c>
      <c r="D20" s="6">
        <v>0</v>
      </c>
      <c r="E20" s="7">
        <v>4858130</v>
      </c>
      <c r="F20" s="26">
        <v>4858130</v>
      </c>
      <c r="G20" s="26">
        <v>185657</v>
      </c>
      <c r="H20" s="26">
        <v>80281</v>
      </c>
      <c r="I20" s="26">
        <v>91097</v>
      </c>
      <c r="J20" s="26">
        <v>357035</v>
      </c>
      <c r="K20" s="26">
        <v>142666</v>
      </c>
      <c r="L20" s="26">
        <v>108687</v>
      </c>
      <c r="M20" s="26">
        <v>565940</v>
      </c>
      <c r="N20" s="26">
        <v>817293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1174328</v>
      </c>
      <c r="X20" s="26">
        <v>2279280</v>
      </c>
      <c r="Y20" s="26">
        <v>-1104952</v>
      </c>
      <c r="Z20" s="27">
        <v>-48.48</v>
      </c>
      <c r="AA20" s="28">
        <v>4858130</v>
      </c>
    </row>
    <row r="21" spans="1:27" ht="13.5">
      <c r="A21" s="23" t="s">
        <v>48</v>
      </c>
      <c r="B21" s="29"/>
      <c r="C21" s="6">
        <v>170352</v>
      </c>
      <c r="D21" s="6">
        <v>0</v>
      </c>
      <c r="E21" s="7">
        <v>34000</v>
      </c>
      <c r="F21" s="8">
        <v>34000</v>
      </c>
      <c r="G21" s="8">
        <v>2707</v>
      </c>
      <c r="H21" s="8">
        <v>22250</v>
      </c>
      <c r="I21" s="30">
        <v>0</v>
      </c>
      <c r="J21" s="8">
        <v>24957</v>
      </c>
      <c r="K21" s="8">
        <v>0</v>
      </c>
      <c r="L21" s="8">
        <v>0</v>
      </c>
      <c r="M21" s="8">
        <v>175</v>
      </c>
      <c r="N21" s="8">
        <v>175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25132</v>
      </c>
      <c r="X21" s="8"/>
      <c r="Y21" s="8">
        <v>25132</v>
      </c>
      <c r="Z21" s="2">
        <v>0</v>
      </c>
      <c r="AA21" s="6">
        <v>34000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115201229</v>
      </c>
      <c r="D22" s="33">
        <f>SUM(D5:D21)</f>
        <v>0</v>
      </c>
      <c r="E22" s="34">
        <f t="shared" si="0"/>
        <v>130034620</v>
      </c>
      <c r="F22" s="35">
        <f t="shared" si="0"/>
        <v>130034620</v>
      </c>
      <c r="G22" s="35">
        <f t="shared" si="0"/>
        <v>28964950</v>
      </c>
      <c r="H22" s="35">
        <f t="shared" si="0"/>
        <v>5828198</v>
      </c>
      <c r="I22" s="35">
        <f t="shared" si="0"/>
        <v>6837957</v>
      </c>
      <c r="J22" s="35">
        <f t="shared" si="0"/>
        <v>41631105</v>
      </c>
      <c r="K22" s="35">
        <f t="shared" si="0"/>
        <v>6203049</v>
      </c>
      <c r="L22" s="35">
        <f t="shared" si="0"/>
        <v>13256797</v>
      </c>
      <c r="M22" s="35">
        <f t="shared" si="0"/>
        <v>7227087</v>
      </c>
      <c r="N22" s="35">
        <f t="shared" si="0"/>
        <v>26686933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68318038</v>
      </c>
      <c r="X22" s="35">
        <f t="shared" si="0"/>
        <v>71024571</v>
      </c>
      <c r="Y22" s="35">
        <f t="shared" si="0"/>
        <v>-2706533</v>
      </c>
      <c r="Z22" s="36">
        <f>+IF(X22&lt;&gt;0,+(Y22/X22)*100,0)</f>
        <v>-3.8106995394593794</v>
      </c>
      <c r="AA22" s="33">
        <f>SUM(AA5:AA21)</f>
        <v>130034620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41059963</v>
      </c>
      <c r="D25" s="6">
        <v>0</v>
      </c>
      <c r="E25" s="7">
        <v>50927100</v>
      </c>
      <c r="F25" s="8">
        <v>50927100</v>
      </c>
      <c r="G25" s="8">
        <v>3196265</v>
      </c>
      <c r="H25" s="8">
        <v>3181120</v>
      </c>
      <c r="I25" s="8">
        <v>3263611</v>
      </c>
      <c r="J25" s="8">
        <v>9640996</v>
      </c>
      <c r="K25" s="8">
        <v>3245779</v>
      </c>
      <c r="L25" s="8">
        <v>3303025</v>
      </c>
      <c r="M25" s="8">
        <v>3351948</v>
      </c>
      <c r="N25" s="8">
        <v>9900752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19541748</v>
      </c>
      <c r="X25" s="8">
        <v>25558800</v>
      </c>
      <c r="Y25" s="8">
        <v>-6017052</v>
      </c>
      <c r="Z25" s="2">
        <v>-23.54</v>
      </c>
      <c r="AA25" s="6">
        <v>50927100</v>
      </c>
    </row>
    <row r="26" spans="1:27" ht="13.5">
      <c r="A26" s="25" t="s">
        <v>52</v>
      </c>
      <c r="B26" s="24"/>
      <c r="C26" s="6">
        <v>3269323</v>
      </c>
      <c r="D26" s="6">
        <v>0</v>
      </c>
      <c r="E26" s="7">
        <v>3608490</v>
      </c>
      <c r="F26" s="8">
        <v>3608490</v>
      </c>
      <c r="G26" s="8">
        <v>286941</v>
      </c>
      <c r="H26" s="8">
        <v>263681</v>
      </c>
      <c r="I26" s="8">
        <v>273088</v>
      </c>
      <c r="J26" s="8">
        <v>823710</v>
      </c>
      <c r="K26" s="8">
        <v>268712</v>
      </c>
      <c r="L26" s="8">
        <v>269287</v>
      </c>
      <c r="M26" s="8">
        <v>264042</v>
      </c>
      <c r="N26" s="8">
        <v>802041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1625751</v>
      </c>
      <c r="X26" s="8">
        <v>1804200</v>
      </c>
      <c r="Y26" s="8">
        <v>-178449</v>
      </c>
      <c r="Z26" s="2">
        <v>-9.89</v>
      </c>
      <c r="AA26" s="6">
        <v>3608490</v>
      </c>
    </row>
    <row r="27" spans="1:27" ht="13.5">
      <c r="A27" s="25" t="s">
        <v>53</v>
      </c>
      <c r="B27" s="24"/>
      <c r="C27" s="6">
        <v>4121301</v>
      </c>
      <c r="D27" s="6">
        <v>0</v>
      </c>
      <c r="E27" s="7">
        <v>350000</v>
      </c>
      <c r="F27" s="8">
        <v>350000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6757</v>
      </c>
      <c r="N27" s="8">
        <v>6757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6757</v>
      </c>
      <c r="X27" s="8"/>
      <c r="Y27" s="8">
        <v>6757</v>
      </c>
      <c r="Z27" s="2">
        <v>0</v>
      </c>
      <c r="AA27" s="6">
        <v>350000</v>
      </c>
    </row>
    <row r="28" spans="1:27" ht="13.5">
      <c r="A28" s="25" t="s">
        <v>54</v>
      </c>
      <c r="B28" s="24"/>
      <c r="C28" s="6">
        <v>12142498</v>
      </c>
      <c r="D28" s="6">
        <v>0</v>
      </c>
      <c r="E28" s="7">
        <v>2160690</v>
      </c>
      <c r="F28" s="8">
        <v>2160690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2160690</v>
      </c>
    </row>
    <row r="29" spans="1:27" ht="13.5">
      <c r="A29" s="25" t="s">
        <v>55</v>
      </c>
      <c r="B29" s="24"/>
      <c r="C29" s="6">
        <v>4952037</v>
      </c>
      <c r="D29" s="6">
        <v>0</v>
      </c>
      <c r="E29" s="7">
        <v>443620</v>
      </c>
      <c r="F29" s="8">
        <v>443620</v>
      </c>
      <c r="G29" s="8">
        <v>22579</v>
      </c>
      <c r="H29" s="8">
        <v>23007</v>
      </c>
      <c r="I29" s="8">
        <v>121811</v>
      </c>
      <c r="J29" s="8">
        <v>167397</v>
      </c>
      <c r="K29" s="8">
        <v>21157</v>
      </c>
      <c r="L29" s="8">
        <v>21161</v>
      </c>
      <c r="M29" s="8">
        <v>13084</v>
      </c>
      <c r="N29" s="8">
        <v>55402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222799</v>
      </c>
      <c r="X29" s="8"/>
      <c r="Y29" s="8">
        <v>222799</v>
      </c>
      <c r="Z29" s="2">
        <v>0</v>
      </c>
      <c r="AA29" s="6">
        <v>443620</v>
      </c>
    </row>
    <row r="30" spans="1:27" ht="13.5">
      <c r="A30" s="25" t="s">
        <v>56</v>
      </c>
      <c r="B30" s="24"/>
      <c r="C30" s="6">
        <v>45015920</v>
      </c>
      <c r="D30" s="6">
        <v>0</v>
      </c>
      <c r="E30" s="7">
        <v>45600000</v>
      </c>
      <c r="F30" s="8">
        <v>45600000</v>
      </c>
      <c r="G30" s="8">
        <v>1425452</v>
      </c>
      <c r="H30" s="8">
        <v>6534087</v>
      </c>
      <c r="I30" s="8">
        <v>5327994</v>
      </c>
      <c r="J30" s="8">
        <v>13287533</v>
      </c>
      <c r="K30" s="8">
        <v>3276562</v>
      </c>
      <c r="L30" s="8">
        <v>3368700</v>
      </c>
      <c r="M30" s="8">
        <v>3183032</v>
      </c>
      <c r="N30" s="8">
        <v>9828294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23115827</v>
      </c>
      <c r="X30" s="8">
        <v>23109988</v>
      </c>
      <c r="Y30" s="8">
        <v>5839</v>
      </c>
      <c r="Z30" s="2">
        <v>0.03</v>
      </c>
      <c r="AA30" s="6">
        <v>45600000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29888</v>
      </c>
      <c r="H33" s="8">
        <v>31027</v>
      </c>
      <c r="I33" s="8">
        <v>30619</v>
      </c>
      <c r="J33" s="8">
        <v>91534</v>
      </c>
      <c r="K33" s="8">
        <v>0</v>
      </c>
      <c r="L33" s="8">
        <v>0</v>
      </c>
      <c r="M33" s="8">
        <v>66778</v>
      </c>
      <c r="N33" s="8">
        <v>66778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158312</v>
      </c>
      <c r="X33" s="8"/>
      <c r="Y33" s="8">
        <v>158312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25416309</v>
      </c>
      <c r="D34" s="6">
        <v>0</v>
      </c>
      <c r="E34" s="7">
        <v>26639720</v>
      </c>
      <c r="F34" s="8">
        <v>26639720</v>
      </c>
      <c r="G34" s="8">
        <v>2054536</v>
      </c>
      <c r="H34" s="8">
        <v>1871624</v>
      </c>
      <c r="I34" s="8">
        <v>2361633</v>
      </c>
      <c r="J34" s="8">
        <v>6287793</v>
      </c>
      <c r="K34" s="8">
        <v>2340387</v>
      </c>
      <c r="L34" s="8">
        <v>1975710</v>
      </c>
      <c r="M34" s="8">
        <v>2291640</v>
      </c>
      <c r="N34" s="8">
        <v>6607737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12895530</v>
      </c>
      <c r="X34" s="8">
        <v>14288760</v>
      </c>
      <c r="Y34" s="8">
        <v>-1393230</v>
      </c>
      <c r="Z34" s="2">
        <v>-9.75</v>
      </c>
      <c r="AA34" s="6">
        <v>26639720</v>
      </c>
    </row>
    <row r="35" spans="1:27" ht="13.5">
      <c r="A35" s="23" t="s">
        <v>61</v>
      </c>
      <c r="B35" s="29"/>
      <c r="C35" s="6">
        <v>607510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136584861</v>
      </c>
      <c r="D36" s="33">
        <f>SUM(D25:D35)</f>
        <v>0</v>
      </c>
      <c r="E36" s="34">
        <f t="shared" si="1"/>
        <v>129729620</v>
      </c>
      <c r="F36" s="35">
        <f t="shared" si="1"/>
        <v>129729620</v>
      </c>
      <c r="G36" s="35">
        <f t="shared" si="1"/>
        <v>7015661</v>
      </c>
      <c r="H36" s="35">
        <f t="shared" si="1"/>
        <v>11904546</v>
      </c>
      <c r="I36" s="35">
        <f t="shared" si="1"/>
        <v>11378756</v>
      </c>
      <c r="J36" s="35">
        <f t="shared" si="1"/>
        <v>30298963</v>
      </c>
      <c r="K36" s="35">
        <f t="shared" si="1"/>
        <v>9152597</v>
      </c>
      <c r="L36" s="35">
        <f t="shared" si="1"/>
        <v>8937883</v>
      </c>
      <c r="M36" s="35">
        <f t="shared" si="1"/>
        <v>9177281</v>
      </c>
      <c r="N36" s="35">
        <f t="shared" si="1"/>
        <v>27267761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57566724</v>
      </c>
      <c r="X36" s="35">
        <f t="shared" si="1"/>
        <v>64761748</v>
      </c>
      <c r="Y36" s="35">
        <f t="shared" si="1"/>
        <v>-7195024</v>
      </c>
      <c r="Z36" s="36">
        <f>+IF(X36&lt;&gt;0,+(Y36/X36)*100,0)</f>
        <v>-11.109990422123875</v>
      </c>
      <c r="AA36" s="33">
        <f>SUM(AA25:AA35)</f>
        <v>129729620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-21383632</v>
      </c>
      <c r="D38" s="46">
        <f>+D22-D36</f>
        <v>0</v>
      </c>
      <c r="E38" s="47">
        <f t="shared" si="2"/>
        <v>305000</v>
      </c>
      <c r="F38" s="48">
        <f t="shared" si="2"/>
        <v>305000</v>
      </c>
      <c r="G38" s="48">
        <f t="shared" si="2"/>
        <v>21949289</v>
      </c>
      <c r="H38" s="48">
        <f t="shared" si="2"/>
        <v>-6076348</v>
      </c>
      <c r="I38" s="48">
        <f t="shared" si="2"/>
        <v>-4540799</v>
      </c>
      <c r="J38" s="48">
        <f t="shared" si="2"/>
        <v>11332142</v>
      </c>
      <c r="K38" s="48">
        <f t="shared" si="2"/>
        <v>-2949548</v>
      </c>
      <c r="L38" s="48">
        <f t="shared" si="2"/>
        <v>4318914</v>
      </c>
      <c r="M38" s="48">
        <f t="shared" si="2"/>
        <v>-1950194</v>
      </c>
      <c r="N38" s="48">
        <f t="shared" si="2"/>
        <v>-580828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10751314</v>
      </c>
      <c r="X38" s="48">
        <f>IF(F22=F36,0,X22-X36)</f>
        <v>6262823</v>
      </c>
      <c r="Y38" s="48">
        <f t="shared" si="2"/>
        <v>4488491</v>
      </c>
      <c r="Z38" s="49">
        <f>+IF(X38&lt;&gt;0,+(Y38/X38)*100,0)</f>
        <v>71.66881452661204</v>
      </c>
      <c r="AA38" s="46">
        <f>+AA22-AA36</f>
        <v>305000</v>
      </c>
    </row>
    <row r="39" spans="1:27" ht="13.5">
      <c r="A39" s="23" t="s">
        <v>64</v>
      </c>
      <c r="B39" s="29"/>
      <c r="C39" s="6">
        <v>10529115</v>
      </c>
      <c r="D39" s="6">
        <v>0</v>
      </c>
      <c r="E39" s="7">
        <v>10399290</v>
      </c>
      <c r="F39" s="8">
        <v>10399290</v>
      </c>
      <c r="G39" s="8">
        <v>0</v>
      </c>
      <c r="H39" s="8">
        <v>0</v>
      </c>
      <c r="I39" s="8">
        <v>603120</v>
      </c>
      <c r="J39" s="8">
        <v>603120</v>
      </c>
      <c r="K39" s="8">
        <v>0</v>
      </c>
      <c r="L39" s="8">
        <v>0</v>
      </c>
      <c r="M39" s="8">
        <v>2015158</v>
      </c>
      <c r="N39" s="8">
        <v>2015158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2618278</v>
      </c>
      <c r="X39" s="8">
        <v>4800000</v>
      </c>
      <c r="Y39" s="8">
        <v>-2181722</v>
      </c>
      <c r="Z39" s="2">
        <v>-45.45</v>
      </c>
      <c r="AA39" s="6">
        <v>10399290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-10854517</v>
      </c>
      <c r="D42" s="55">
        <f>SUM(D38:D41)</f>
        <v>0</v>
      </c>
      <c r="E42" s="56">
        <f t="shared" si="3"/>
        <v>10704290</v>
      </c>
      <c r="F42" s="57">
        <f t="shared" si="3"/>
        <v>10704290</v>
      </c>
      <c r="G42" s="57">
        <f t="shared" si="3"/>
        <v>21949289</v>
      </c>
      <c r="H42" s="57">
        <f t="shared" si="3"/>
        <v>-6076348</v>
      </c>
      <c r="I42" s="57">
        <f t="shared" si="3"/>
        <v>-3937679</v>
      </c>
      <c r="J42" s="57">
        <f t="shared" si="3"/>
        <v>11935262</v>
      </c>
      <c r="K42" s="57">
        <f t="shared" si="3"/>
        <v>-2949548</v>
      </c>
      <c r="L42" s="57">
        <f t="shared" si="3"/>
        <v>4318914</v>
      </c>
      <c r="M42" s="57">
        <f t="shared" si="3"/>
        <v>64964</v>
      </c>
      <c r="N42" s="57">
        <f t="shared" si="3"/>
        <v>1434330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13369592</v>
      </c>
      <c r="X42" s="57">
        <f t="shared" si="3"/>
        <v>11062823</v>
      </c>
      <c r="Y42" s="57">
        <f t="shared" si="3"/>
        <v>2306769</v>
      </c>
      <c r="Z42" s="58">
        <f>+IF(X42&lt;&gt;0,+(Y42/X42)*100,0)</f>
        <v>20.851540334686725</v>
      </c>
      <c r="AA42" s="55">
        <f>SUM(AA38:AA41)</f>
        <v>10704290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-10854517</v>
      </c>
      <c r="D44" s="63">
        <f>+D42-D43</f>
        <v>0</v>
      </c>
      <c r="E44" s="64">
        <f t="shared" si="4"/>
        <v>10704290</v>
      </c>
      <c r="F44" s="65">
        <f t="shared" si="4"/>
        <v>10704290</v>
      </c>
      <c r="G44" s="65">
        <f t="shared" si="4"/>
        <v>21949289</v>
      </c>
      <c r="H44" s="65">
        <f t="shared" si="4"/>
        <v>-6076348</v>
      </c>
      <c r="I44" s="65">
        <f t="shared" si="4"/>
        <v>-3937679</v>
      </c>
      <c r="J44" s="65">
        <f t="shared" si="4"/>
        <v>11935262</v>
      </c>
      <c r="K44" s="65">
        <f t="shared" si="4"/>
        <v>-2949548</v>
      </c>
      <c r="L44" s="65">
        <f t="shared" si="4"/>
        <v>4318914</v>
      </c>
      <c r="M44" s="65">
        <f t="shared" si="4"/>
        <v>64964</v>
      </c>
      <c r="N44" s="65">
        <f t="shared" si="4"/>
        <v>1434330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13369592</v>
      </c>
      <c r="X44" s="65">
        <f t="shared" si="4"/>
        <v>11062823</v>
      </c>
      <c r="Y44" s="65">
        <f t="shared" si="4"/>
        <v>2306769</v>
      </c>
      <c r="Z44" s="66">
        <f>+IF(X44&lt;&gt;0,+(Y44/X44)*100,0)</f>
        <v>20.851540334686725</v>
      </c>
      <c r="AA44" s="63">
        <f>+AA42-AA43</f>
        <v>10704290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-10854517</v>
      </c>
      <c r="D46" s="55">
        <f>SUM(D44:D45)</f>
        <v>0</v>
      </c>
      <c r="E46" s="56">
        <f t="shared" si="5"/>
        <v>10704290</v>
      </c>
      <c r="F46" s="57">
        <f t="shared" si="5"/>
        <v>10704290</v>
      </c>
      <c r="G46" s="57">
        <f t="shared" si="5"/>
        <v>21949289</v>
      </c>
      <c r="H46" s="57">
        <f t="shared" si="5"/>
        <v>-6076348</v>
      </c>
      <c r="I46" s="57">
        <f t="shared" si="5"/>
        <v>-3937679</v>
      </c>
      <c r="J46" s="57">
        <f t="shared" si="5"/>
        <v>11935262</v>
      </c>
      <c r="K46" s="57">
        <f t="shared" si="5"/>
        <v>-2949548</v>
      </c>
      <c r="L46" s="57">
        <f t="shared" si="5"/>
        <v>4318914</v>
      </c>
      <c r="M46" s="57">
        <f t="shared" si="5"/>
        <v>64964</v>
      </c>
      <c r="N46" s="57">
        <f t="shared" si="5"/>
        <v>1434330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13369592</v>
      </c>
      <c r="X46" s="57">
        <f t="shared" si="5"/>
        <v>11062823</v>
      </c>
      <c r="Y46" s="57">
        <f t="shared" si="5"/>
        <v>2306769</v>
      </c>
      <c r="Z46" s="58">
        <f>+IF(X46&lt;&gt;0,+(Y46/X46)*100,0)</f>
        <v>20.851540334686725</v>
      </c>
      <c r="AA46" s="55">
        <f>SUM(AA44:AA45)</f>
        <v>10704290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-10854517</v>
      </c>
      <c r="D48" s="71">
        <f>SUM(D46:D47)</f>
        <v>0</v>
      </c>
      <c r="E48" s="72">
        <f t="shared" si="6"/>
        <v>10704290</v>
      </c>
      <c r="F48" s="73">
        <f t="shared" si="6"/>
        <v>10704290</v>
      </c>
      <c r="G48" s="73">
        <f t="shared" si="6"/>
        <v>21949289</v>
      </c>
      <c r="H48" s="74">
        <f t="shared" si="6"/>
        <v>-6076348</v>
      </c>
      <c r="I48" s="74">
        <f t="shared" si="6"/>
        <v>-3937679</v>
      </c>
      <c r="J48" s="74">
        <f t="shared" si="6"/>
        <v>11935262</v>
      </c>
      <c r="K48" s="74">
        <f t="shared" si="6"/>
        <v>-2949548</v>
      </c>
      <c r="L48" s="74">
        <f t="shared" si="6"/>
        <v>4318914</v>
      </c>
      <c r="M48" s="73">
        <f t="shared" si="6"/>
        <v>64964</v>
      </c>
      <c r="N48" s="73">
        <f t="shared" si="6"/>
        <v>1434330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13369592</v>
      </c>
      <c r="X48" s="74">
        <f t="shared" si="6"/>
        <v>11062823</v>
      </c>
      <c r="Y48" s="74">
        <f t="shared" si="6"/>
        <v>2306769</v>
      </c>
      <c r="Z48" s="75">
        <f>+IF(X48&lt;&gt;0,+(Y48/X48)*100,0)</f>
        <v>20.851540334686725</v>
      </c>
      <c r="AA48" s="76">
        <f>SUM(AA46:AA47)</f>
        <v>10704290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7637440</v>
      </c>
      <c r="D5" s="6">
        <v>0</v>
      </c>
      <c r="E5" s="7">
        <v>10077000</v>
      </c>
      <c r="F5" s="8">
        <v>10077000</v>
      </c>
      <c r="G5" s="8">
        <v>6074894</v>
      </c>
      <c r="H5" s="8">
        <v>3765</v>
      </c>
      <c r="I5" s="8">
        <v>429119</v>
      </c>
      <c r="J5" s="8">
        <v>6507778</v>
      </c>
      <c r="K5" s="8">
        <v>412596</v>
      </c>
      <c r="L5" s="8">
        <v>2690</v>
      </c>
      <c r="M5" s="8">
        <v>395393</v>
      </c>
      <c r="N5" s="8">
        <v>810679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7318457</v>
      </c>
      <c r="X5" s="8">
        <v>10077000</v>
      </c>
      <c r="Y5" s="8">
        <v>-2758543</v>
      </c>
      <c r="Z5" s="2">
        <v>-27.37</v>
      </c>
      <c r="AA5" s="6">
        <v>10077000</v>
      </c>
    </row>
    <row r="6" spans="1:27" ht="13.5">
      <c r="A6" s="23" t="s">
        <v>33</v>
      </c>
      <c r="B6" s="24"/>
      <c r="C6" s="6">
        <v>34986</v>
      </c>
      <c r="D6" s="6">
        <v>0</v>
      </c>
      <c r="E6" s="7">
        <v>1143990</v>
      </c>
      <c r="F6" s="8">
        <v>1143990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49266</v>
      </c>
      <c r="N6" s="8">
        <v>49266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49266</v>
      </c>
      <c r="X6" s="8"/>
      <c r="Y6" s="8">
        <v>49266</v>
      </c>
      <c r="Z6" s="2">
        <v>0</v>
      </c>
      <c r="AA6" s="6">
        <v>1143990</v>
      </c>
    </row>
    <row r="7" spans="1:27" ht="13.5">
      <c r="A7" s="25" t="s">
        <v>34</v>
      </c>
      <c r="B7" s="24"/>
      <c r="C7" s="6">
        <v>11278215</v>
      </c>
      <c r="D7" s="6">
        <v>0</v>
      </c>
      <c r="E7" s="7">
        <v>25142000</v>
      </c>
      <c r="F7" s="8">
        <v>25142000</v>
      </c>
      <c r="G7" s="8">
        <v>2288661</v>
      </c>
      <c r="H7" s="8">
        <v>175983</v>
      </c>
      <c r="I7" s="8">
        <v>1288315</v>
      </c>
      <c r="J7" s="8">
        <v>3752959</v>
      </c>
      <c r="K7" s="8">
        <v>1047123</v>
      </c>
      <c r="L7" s="8">
        <v>1144110</v>
      </c>
      <c r="M7" s="8">
        <v>2289982</v>
      </c>
      <c r="N7" s="8">
        <v>4481215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8234174</v>
      </c>
      <c r="X7" s="8">
        <v>16190670</v>
      </c>
      <c r="Y7" s="8">
        <v>-7956496</v>
      </c>
      <c r="Z7" s="2">
        <v>-49.14</v>
      </c>
      <c r="AA7" s="6">
        <v>25142000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1983082</v>
      </c>
      <c r="I8" s="8">
        <v>1916071</v>
      </c>
      <c r="J8" s="8">
        <v>3899153</v>
      </c>
      <c r="K8" s="8">
        <v>2022399</v>
      </c>
      <c r="L8" s="8">
        <v>1768620</v>
      </c>
      <c r="M8" s="8">
        <v>254377</v>
      </c>
      <c r="N8" s="8">
        <v>4045396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7944549</v>
      </c>
      <c r="X8" s="8"/>
      <c r="Y8" s="8">
        <v>7944549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233148</v>
      </c>
      <c r="I9" s="8">
        <v>718862</v>
      </c>
      <c r="J9" s="8">
        <v>952010</v>
      </c>
      <c r="K9" s="8">
        <v>689160</v>
      </c>
      <c r="L9" s="8">
        <v>234950</v>
      </c>
      <c r="M9" s="8">
        <v>469356</v>
      </c>
      <c r="N9" s="8">
        <v>1393466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2345476</v>
      </c>
      <c r="X9" s="8"/>
      <c r="Y9" s="8">
        <v>2345476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11510750</v>
      </c>
      <c r="D10" s="6">
        <v>0</v>
      </c>
      <c r="E10" s="7">
        <v>11791654</v>
      </c>
      <c r="F10" s="26">
        <v>11791654</v>
      </c>
      <c r="G10" s="26">
        <v>1459424</v>
      </c>
      <c r="H10" s="26">
        <v>1470614</v>
      </c>
      <c r="I10" s="26">
        <v>693036</v>
      </c>
      <c r="J10" s="26">
        <v>3623074</v>
      </c>
      <c r="K10" s="26">
        <v>709847</v>
      </c>
      <c r="L10" s="26">
        <v>1463332</v>
      </c>
      <c r="M10" s="26">
        <v>87405</v>
      </c>
      <c r="N10" s="26">
        <v>2260584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5883658</v>
      </c>
      <c r="X10" s="26">
        <v>4940299</v>
      </c>
      <c r="Y10" s="26">
        <v>943359</v>
      </c>
      <c r="Z10" s="27">
        <v>19.1</v>
      </c>
      <c r="AA10" s="28">
        <v>11791654</v>
      </c>
    </row>
    <row r="11" spans="1:27" ht="13.5">
      <c r="A11" s="25" t="s">
        <v>38</v>
      </c>
      <c r="B11" s="29"/>
      <c r="C11" s="6">
        <v>88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15444</v>
      </c>
      <c r="N11" s="8">
        <v>15444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15444</v>
      </c>
      <c r="X11" s="8"/>
      <c r="Y11" s="8">
        <v>15444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184862</v>
      </c>
      <c r="D12" s="6">
        <v>0</v>
      </c>
      <c r="E12" s="7">
        <v>365260</v>
      </c>
      <c r="F12" s="8">
        <v>365260</v>
      </c>
      <c r="G12" s="8">
        <v>4672</v>
      </c>
      <c r="H12" s="8">
        <v>4790</v>
      </c>
      <c r="I12" s="8">
        <v>1370</v>
      </c>
      <c r="J12" s="8">
        <v>10832</v>
      </c>
      <c r="K12" s="8">
        <v>6883</v>
      </c>
      <c r="L12" s="8">
        <v>9309</v>
      </c>
      <c r="M12" s="8">
        <v>13933</v>
      </c>
      <c r="N12" s="8">
        <v>30125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40957</v>
      </c>
      <c r="X12" s="8">
        <v>55700</v>
      </c>
      <c r="Y12" s="8">
        <v>-14743</v>
      </c>
      <c r="Z12" s="2">
        <v>-26.47</v>
      </c>
      <c r="AA12" s="6">
        <v>365260</v>
      </c>
    </row>
    <row r="13" spans="1:27" ht="13.5">
      <c r="A13" s="23" t="s">
        <v>40</v>
      </c>
      <c r="B13" s="29"/>
      <c r="C13" s="6">
        <v>179156</v>
      </c>
      <c r="D13" s="6">
        <v>0</v>
      </c>
      <c r="E13" s="7">
        <v>0</v>
      </c>
      <c r="F13" s="8">
        <v>0</v>
      </c>
      <c r="G13" s="8">
        <v>0</v>
      </c>
      <c r="H13" s="8">
        <v>7873</v>
      </c>
      <c r="I13" s="8">
        <v>0</v>
      </c>
      <c r="J13" s="8">
        <v>7873</v>
      </c>
      <c r="K13" s="8">
        <v>0</v>
      </c>
      <c r="L13" s="8">
        <v>1289</v>
      </c>
      <c r="M13" s="8">
        <v>1261</v>
      </c>
      <c r="N13" s="8">
        <v>2550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10423</v>
      </c>
      <c r="X13" s="8"/>
      <c r="Y13" s="8">
        <v>10423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2619579</v>
      </c>
      <c r="D14" s="6">
        <v>0</v>
      </c>
      <c r="E14" s="7">
        <v>5824833</v>
      </c>
      <c r="F14" s="8">
        <v>5824833</v>
      </c>
      <c r="G14" s="8">
        <v>508250</v>
      </c>
      <c r="H14" s="8">
        <v>542251</v>
      </c>
      <c r="I14" s="8">
        <v>0</v>
      </c>
      <c r="J14" s="8">
        <v>1050501</v>
      </c>
      <c r="K14" s="8">
        <v>0</v>
      </c>
      <c r="L14" s="8">
        <v>588138</v>
      </c>
      <c r="M14" s="8">
        <v>1193124</v>
      </c>
      <c r="N14" s="8">
        <v>1781262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2831763</v>
      </c>
      <c r="X14" s="8">
        <v>2944853</v>
      </c>
      <c r="Y14" s="8">
        <v>-113090</v>
      </c>
      <c r="Z14" s="2">
        <v>-3.84</v>
      </c>
      <c r="AA14" s="6">
        <v>5824833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14443</v>
      </c>
      <c r="D16" s="6">
        <v>0</v>
      </c>
      <c r="E16" s="7">
        <v>19896</v>
      </c>
      <c r="F16" s="8">
        <v>19896</v>
      </c>
      <c r="G16" s="8">
        <v>238</v>
      </c>
      <c r="H16" s="8">
        <v>1097</v>
      </c>
      <c r="I16" s="8">
        <v>41</v>
      </c>
      <c r="J16" s="8">
        <v>1376</v>
      </c>
      <c r="K16" s="8">
        <v>1213</v>
      </c>
      <c r="L16" s="8">
        <v>73</v>
      </c>
      <c r="M16" s="8">
        <v>1629</v>
      </c>
      <c r="N16" s="8">
        <v>2915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4291</v>
      </c>
      <c r="X16" s="8">
        <v>10500</v>
      </c>
      <c r="Y16" s="8">
        <v>-6209</v>
      </c>
      <c r="Z16" s="2">
        <v>-59.13</v>
      </c>
      <c r="AA16" s="6">
        <v>19896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689235</v>
      </c>
      <c r="F17" s="8">
        <v>689235</v>
      </c>
      <c r="G17" s="8">
        <v>59003</v>
      </c>
      <c r="H17" s="8">
        <v>33388</v>
      </c>
      <c r="I17" s="8">
        <v>49171</v>
      </c>
      <c r="J17" s="8">
        <v>141562</v>
      </c>
      <c r="K17" s="8">
        <v>70334</v>
      </c>
      <c r="L17" s="8">
        <v>35082</v>
      </c>
      <c r="M17" s="8">
        <v>36119</v>
      </c>
      <c r="N17" s="8">
        <v>141535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283097</v>
      </c>
      <c r="X17" s="8">
        <v>401978</v>
      </c>
      <c r="Y17" s="8">
        <v>-118881</v>
      </c>
      <c r="Z17" s="2">
        <v>-29.57</v>
      </c>
      <c r="AA17" s="6">
        <v>689235</v>
      </c>
    </row>
    <row r="18" spans="1:27" ht="13.5">
      <c r="A18" s="25" t="s">
        <v>45</v>
      </c>
      <c r="B18" s="24"/>
      <c r="C18" s="6">
        <v>3440537</v>
      </c>
      <c r="D18" s="6">
        <v>0</v>
      </c>
      <c r="E18" s="7">
        <v>4271999</v>
      </c>
      <c r="F18" s="8">
        <v>4271999</v>
      </c>
      <c r="G18" s="8">
        <v>140678</v>
      </c>
      <c r="H18" s="8">
        <v>110613</v>
      </c>
      <c r="I18" s="8">
        <v>44203</v>
      </c>
      <c r="J18" s="8">
        <v>295494</v>
      </c>
      <c r="K18" s="8">
        <v>126057</v>
      </c>
      <c r="L18" s="8">
        <v>36504</v>
      </c>
      <c r="M18" s="8">
        <v>72245</v>
      </c>
      <c r="N18" s="8">
        <v>234806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530300</v>
      </c>
      <c r="X18" s="8">
        <v>2000000</v>
      </c>
      <c r="Y18" s="8">
        <v>-1469700</v>
      </c>
      <c r="Z18" s="2">
        <v>-73.49</v>
      </c>
      <c r="AA18" s="6">
        <v>4271999</v>
      </c>
    </row>
    <row r="19" spans="1:27" ht="13.5">
      <c r="A19" s="23" t="s">
        <v>46</v>
      </c>
      <c r="B19" s="29"/>
      <c r="C19" s="6">
        <v>27417468</v>
      </c>
      <c r="D19" s="6">
        <v>0</v>
      </c>
      <c r="E19" s="7">
        <v>31289000</v>
      </c>
      <c r="F19" s="8">
        <v>31289000</v>
      </c>
      <c r="G19" s="8">
        <v>0</v>
      </c>
      <c r="H19" s="8">
        <v>9458000</v>
      </c>
      <c r="I19" s="8">
        <v>0</v>
      </c>
      <c r="J19" s="8">
        <v>9458000</v>
      </c>
      <c r="K19" s="8">
        <v>0</v>
      </c>
      <c r="L19" s="8">
        <v>4756000</v>
      </c>
      <c r="M19" s="8">
        <v>4756000</v>
      </c>
      <c r="N19" s="8">
        <v>9512000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18970000</v>
      </c>
      <c r="X19" s="8">
        <v>20687000</v>
      </c>
      <c r="Y19" s="8">
        <v>-1717000</v>
      </c>
      <c r="Z19" s="2">
        <v>-8.3</v>
      </c>
      <c r="AA19" s="6">
        <v>31289000</v>
      </c>
    </row>
    <row r="20" spans="1:27" ht="13.5">
      <c r="A20" s="23" t="s">
        <v>47</v>
      </c>
      <c r="B20" s="29"/>
      <c r="C20" s="6">
        <v>4553671</v>
      </c>
      <c r="D20" s="6">
        <v>0</v>
      </c>
      <c r="E20" s="7">
        <v>12534868</v>
      </c>
      <c r="F20" s="26">
        <v>12534868</v>
      </c>
      <c r="G20" s="26">
        <v>45894</v>
      </c>
      <c r="H20" s="26">
        <v>29351</v>
      </c>
      <c r="I20" s="26">
        <v>24640</v>
      </c>
      <c r="J20" s="26">
        <v>99885</v>
      </c>
      <c r="K20" s="26">
        <v>52340</v>
      </c>
      <c r="L20" s="26">
        <v>22343</v>
      </c>
      <c r="M20" s="26">
        <v>67555</v>
      </c>
      <c r="N20" s="26">
        <v>142238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242123</v>
      </c>
      <c r="X20" s="26">
        <v>1841575</v>
      </c>
      <c r="Y20" s="26">
        <v>-1599452</v>
      </c>
      <c r="Z20" s="27">
        <v>-86.85</v>
      </c>
      <c r="AA20" s="28">
        <v>12534868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68871195</v>
      </c>
      <c r="D22" s="33">
        <f>SUM(D5:D21)</f>
        <v>0</v>
      </c>
      <c r="E22" s="34">
        <f t="shared" si="0"/>
        <v>103149735</v>
      </c>
      <c r="F22" s="35">
        <f t="shared" si="0"/>
        <v>103149735</v>
      </c>
      <c r="G22" s="35">
        <f t="shared" si="0"/>
        <v>10581714</v>
      </c>
      <c r="H22" s="35">
        <f t="shared" si="0"/>
        <v>14053955</v>
      </c>
      <c r="I22" s="35">
        <f t="shared" si="0"/>
        <v>5164828</v>
      </c>
      <c r="J22" s="35">
        <f t="shared" si="0"/>
        <v>29800497</v>
      </c>
      <c r="K22" s="35">
        <f t="shared" si="0"/>
        <v>5137952</v>
      </c>
      <c r="L22" s="35">
        <f t="shared" si="0"/>
        <v>10062440</v>
      </c>
      <c r="M22" s="35">
        <f t="shared" si="0"/>
        <v>9703089</v>
      </c>
      <c r="N22" s="35">
        <f t="shared" si="0"/>
        <v>24903481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54703978</v>
      </c>
      <c r="X22" s="35">
        <f t="shared" si="0"/>
        <v>59149575</v>
      </c>
      <c r="Y22" s="35">
        <f t="shared" si="0"/>
        <v>-4445597</v>
      </c>
      <c r="Z22" s="36">
        <f>+IF(X22&lt;&gt;0,+(Y22/X22)*100,0)</f>
        <v>-7.515856200150213</v>
      </c>
      <c r="AA22" s="33">
        <f>SUM(AA5:AA21)</f>
        <v>103149735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29606896</v>
      </c>
      <c r="D25" s="6">
        <v>0</v>
      </c>
      <c r="E25" s="7">
        <v>35007220</v>
      </c>
      <c r="F25" s="8">
        <v>35007220</v>
      </c>
      <c r="G25" s="8">
        <v>2458392</v>
      </c>
      <c r="H25" s="8">
        <v>2670487</v>
      </c>
      <c r="I25" s="8">
        <v>2482774</v>
      </c>
      <c r="J25" s="8">
        <v>7611653</v>
      </c>
      <c r="K25" s="8">
        <v>2683237</v>
      </c>
      <c r="L25" s="8">
        <v>2394956</v>
      </c>
      <c r="M25" s="8">
        <v>3965070</v>
      </c>
      <c r="N25" s="8">
        <v>9043263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16654916</v>
      </c>
      <c r="X25" s="8">
        <v>18269679</v>
      </c>
      <c r="Y25" s="8">
        <v>-1614763</v>
      </c>
      <c r="Z25" s="2">
        <v>-8.84</v>
      </c>
      <c r="AA25" s="6">
        <v>35007220</v>
      </c>
    </row>
    <row r="26" spans="1:27" ht="13.5">
      <c r="A26" s="25" t="s">
        <v>52</v>
      </c>
      <c r="B26" s="24"/>
      <c r="C26" s="6">
        <v>2853279</v>
      </c>
      <c r="D26" s="6">
        <v>0</v>
      </c>
      <c r="E26" s="7">
        <v>3105272</v>
      </c>
      <c r="F26" s="8">
        <v>3105272</v>
      </c>
      <c r="G26" s="8">
        <v>260923</v>
      </c>
      <c r="H26" s="8">
        <v>0</v>
      </c>
      <c r="I26" s="8">
        <v>11391</v>
      </c>
      <c r="J26" s="8">
        <v>272314</v>
      </c>
      <c r="K26" s="8">
        <v>261068</v>
      </c>
      <c r="L26" s="8">
        <v>271683</v>
      </c>
      <c r="M26" s="8">
        <v>238417</v>
      </c>
      <c r="N26" s="8">
        <v>771168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1043482</v>
      </c>
      <c r="X26" s="8">
        <v>1378947</v>
      </c>
      <c r="Y26" s="8">
        <v>-335465</v>
      </c>
      <c r="Z26" s="2">
        <v>-24.33</v>
      </c>
      <c r="AA26" s="6">
        <v>3105272</v>
      </c>
    </row>
    <row r="27" spans="1:27" ht="13.5">
      <c r="A27" s="25" t="s">
        <v>53</v>
      </c>
      <c r="B27" s="24"/>
      <c r="C27" s="6">
        <v>4267624</v>
      </c>
      <c r="D27" s="6">
        <v>0</v>
      </c>
      <c r="E27" s="7">
        <v>2676439</v>
      </c>
      <c r="F27" s="8">
        <v>2676439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892146</v>
      </c>
      <c r="Y27" s="8">
        <v>-892146</v>
      </c>
      <c r="Z27" s="2">
        <v>-100</v>
      </c>
      <c r="AA27" s="6">
        <v>2676439</v>
      </c>
    </row>
    <row r="28" spans="1:27" ht="13.5">
      <c r="A28" s="25" t="s">
        <v>54</v>
      </c>
      <c r="B28" s="24"/>
      <c r="C28" s="6">
        <v>20640581</v>
      </c>
      <c r="D28" s="6">
        <v>0</v>
      </c>
      <c r="E28" s="7">
        <v>8644916</v>
      </c>
      <c r="F28" s="8">
        <v>8644916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8644916</v>
      </c>
    </row>
    <row r="29" spans="1:27" ht="13.5">
      <c r="A29" s="25" t="s">
        <v>55</v>
      </c>
      <c r="B29" s="24"/>
      <c r="C29" s="6">
        <v>4592470</v>
      </c>
      <c r="D29" s="6">
        <v>0</v>
      </c>
      <c r="E29" s="7">
        <v>241524</v>
      </c>
      <c r="F29" s="8">
        <v>241524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120762</v>
      </c>
      <c r="Y29" s="8">
        <v>-120762</v>
      </c>
      <c r="Z29" s="2">
        <v>-100</v>
      </c>
      <c r="AA29" s="6">
        <v>241524</v>
      </c>
    </row>
    <row r="30" spans="1:27" ht="13.5">
      <c r="A30" s="25" t="s">
        <v>56</v>
      </c>
      <c r="B30" s="24"/>
      <c r="C30" s="6">
        <v>18389777</v>
      </c>
      <c r="D30" s="6">
        <v>0</v>
      </c>
      <c r="E30" s="7">
        <v>22577809</v>
      </c>
      <c r="F30" s="8">
        <v>22577809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938854</v>
      </c>
      <c r="N30" s="8">
        <v>938854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938854</v>
      </c>
      <c r="X30" s="8">
        <v>12431052</v>
      </c>
      <c r="Y30" s="8">
        <v>-11492198</v>
      </c>
      <c r="Z30" s="2">
        <v>-92.45</v>
      </c>
      <c r="AA30" s="6">
        <v>22577809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1602203</v>
      </c>
      <c r="F31" s="8">
        <v>1602203</v>
      </c>
      <c r="G31" s="8">
        <v>240783</v>
      </c>
      <c r="H31" s="8">
        <v>21900</v>
      </c>
      <c r="I31" s="8">
        <v>24625</v>
      </c>
      <c r="J31" s="8">
        <v>287308</v>
      </c>
      <c r="K31" s="8">
        <v>65452</v>
      </c>
      <c r="L31" s="8">
        <v>16221</v>
      </c>
      <c r="M31" s="8">
        <v>111693</v>
      </c>
      <c r="N31" s="8">
        <v>193366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480674</v>
      </c>
      <c r="X31" s="8">
        <v>1103934</v>
      </c>
      <c r="Y31" s="8">
        <v>-623260</v>
      </c>
      <c r="Z31" s="2">
        <v>-56.46</v>
      </c>
      <c r="AA31" s="6">
        <v>1602203</v>
      </c>
    </row>
    <row r="32" spans="1:27" ht="13.5">
      <c r="A32" s="25" t="s">
        <v>58</v>
      </c>
      <c r="B32" s="24"/>
      <c r="C32" s="6">
        <v>11809330</v>
      </c>
      <c r="D32" s="6">
        <v>0</v>
      </c>
      <c r="E32" s="7">
        <v>3349902</v>
      </c>
      <c r="F32" s="8">
        <v>3349902</v>
      </c>
      <c r="G32" s="8">
        <v>284186</v>
      </c>
      <c r="H32" s="8">
        <v>223082</v>
      </c>
      <c r="I32" s="8">
        <v>772502</v>
      </c>
      <c r="J32" s="8">
        <v>1279770</v>
      </c>
      <c r="K32" s="8">
        <v>451948</v>
      </c>
      <c r="L32" s="8">
        <v>215304</v>
      </c>
      <c r="M32" s="8">
        <v>535492</v>
      </c>
      <c r="N32" s="8">
        <v>1202744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2482514</v>
      </c>
      <c r="X32" s="8">
        <v>1680000</v>
      </c>
      <c r="Y32" s="8">
        <v>802514</v>
      </c>
      <c r="Z32" s="2">
        <v>47.77</v>
      </c>
      <c r="AA32" s="6">
        <v>3349902</v>
      </c>
    </row>
    <row r="33" spans="1:27" ht="13.5">
      <c r="A33" s="25" t="s">
        <v>59</v>
      </c>
      <c r="B33" s="24"/>
      <c r="C33" s="6">
        <v>1101377</v>
      </c>
      <c r="D33" s="6">
        <v>0</v>
      </c>
      <c r="E33" s="7">
        <v>8033928</v>
      </c>
      <c r="F33" s="8">
        <v>8033928</v>
      </c>
      <c r="G33" s="8">
        <v>3000</v>
      </c>
      <c r="H33" s="8">
        <v>3000</v>
      </c>
      <c r="I33" s="8">
        <v>0</v>
      </c>
      <c r="J33" s="8">
        <v>6000</v>
      </c>
      <c r="K33" s="8">
        <v>201717</v>
      </c>
      <c r="L33" s="8">
        <v>188864</v>
      </c>
      <c r="M33" s="8">
        <v>805007</v>
      </c>
      <c r="N33" s="8">
        <v>1195588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1201588</v>
      </c>
      <c r="X33" s="8">
        <v>4016964</v>
      </c>
      <c r="Y33" s="8">
        <v>-2815376</v>
      </c>
      <c r="Z33" s="2">
        <v>-70.09</v>
      </c>
      <c r="AA33" s="6">
        <v>8033928</v>
      </c>
    </row>
    <row r="34" spans="1:27" ht="13.5">
      <c r="A34" s="25" t="s">
        <v>60</v>
      </c>
      <c r="B34" s="24"/>
      <c r="C34" s="6">
        <v>14078876</v>
      </c>
      <c r="D34" s="6">
        <v>0</v>
      </c>
      <c r="E34" s="7">
        <v>36881317</v>
      </c>
      <c r="F34" s="8">
        <v>36881317</v>
      </c>
      <c r="G34" s="8">
        <v>738295</v>
      </c>
      <c r="H34" s="8">
        <v>1288453</v>
      </c>
      <c r="I34" s="8">
        <v>869528</v>
      </c>
      <c r="J34" s="8">
        <v>2896276</v>
      </c>
      <c r="K34" s="8">
        <v>1154785</v>
      </c>
      <c r="L34" s="8">
        <v>371332</v>
      </c>
      <c r="M34" s="8">
        <v>287526</v>
      </c>
      <c r="N34" s="8">
        <v>1813643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4709919</v>
      </c>
      <c r="X34" s="8">
        <v>23668465</v>
      </c>
      <c r="Y34" s="8">
        <v>-18958546</v>
      </c>
      <c r="Z34" s="2">
        <v>-80.1</v>
      </c>
      <c r="AA34" s="6">
        <v>36881317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107340210</v>
      </c>
      <c r="D36" s="33">
        <f>SUM(D25:D35)</f>
        <v>0</v>
      </c>
      <c r="E36" s="34">
        <f t="shared" si="1"/>
        <v>122120530</v>
      </c>
      <c r="F36" s="35">
        <f t="shared" si="1"/>
        <v>122120530</v>
      </c>
      <c r="G36" s="35">
        <f t="shared" si="1"/>
        <v>3985579</v>
      </c>
      <c r="H36" s="35">
        <f t="shared" si="1"/>
        <v>4206922</v>
      </c>
      <c r="I36" s="35">
        <f t="shared" si="1"/>
        <v>4160820</v>
      </c>
      <c r="J36" s="35">
        <f t="shared" si="1"/>
        <v>12353321</v>
      </c>
      <c r="K36" s="35">
        <f t="shared" si="1"/>
        <v>4818207</v>
      </c>
      <c r="L36" s="35">
        <f t="shared" si="1"/>
        <v>3458360</v>
      </c>
      <c r="M36" s="35">
        <f t="shared" si="1"/>
        <v>6882059</v>
      </c>
      <c r="N36" s="35">
        <f t="shared" si="1"/>
        <v>15158626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27511947</v>
      </c>
      <c r="X36" s="35">
        <f t="shared" si="1"/>
        <v>63561949</v>
      </c>
      <c r="Y36" s="35">
        <f t="shared" si="1"/>
        <v>-36050002</v>
      </c>
      <c r="Z36" s="36">
        <f>+IF(X36&lt;&gt;0,+(Y36/X36)*100,0)</f>
        <v>-56.716325674657966</v>
      </c>
      <c r="AA36" s="33">
        <f>SUM(AA25:AA35)</f>
        <v>122120530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-38469015</v>
      </c>
      <c r="D38" s="46">
        <f>+D22-D36</f>
        <v>0</v>
      </c>
      <c r="E38" s="47">
        <f t="shared" si="2"/>
        <v>-18970795</v>
      </c>
      <c r="F38" s="48">
        <f t="shared" si="2"/>
        <v>-18970795</v>
      </c>
      <c r="G38" s="48">
        <f t="shared" si="2"/>
        <v>6596135</v>
      </c>
      <c r="H38" s="48">
        <f t="shared" si="2"/>
        <v>9847033</v>
      </c>
      <c r="I38" s="48">
        <f t="shared" si="2"/>
        <v>1004008</v>
      </c>
      <c r="J38" s="48">
        <f t="shared" si="2"/>
        <v>17447176</v>
      </c>
      <c r="K38" s="48">
        <f t="shared" si="2"/>
        <v>319745</v>
      </c>
      <c r="L38" s="48">
        <f t="shared" si="2"/>
        <v>6604080</v>
      </c>
      <c r="M38" s="48">
        <f t="shared" si="2"/>
        <v>2821030</v>
      </c>
      <c r="N38" s="48">
        <f t="shared" si="2"/>
        <v>9744855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27192031</v>
      </c>
      <c r="X38" s="48">
        <f>IF(F22=F36,0,X22-X36)</f>
        <v>-4412374</v>
      </c>
      <c r="Y38" s="48">
        <f t="shared" si="2"/>
        <v>31604405</v>
      </c>
      <c r="Z38" s="49">
        <f>+IF(X38&lt;&gt;0,+(Y38/X38)*100,0)</f>
        <v>-716.2675920037603</v>
      </c>
      <c r="AA38" s="46">
        <f>+AA22-AA36</f>
        <v>-18970795</v>
      </c>
    </row>
    <row r="39" spans="1:27" ht="13.5">
      <c r="A39" s="23" t="s">
        <v>64</v>
      </c>
      <c r="B39" s="29"/>
      <c r="C39" s="6">
        <v>16202558</v>
      </c>
      <c r="D39" s="6">
        <v>0</v>
      </c>
      <c r="E39" s="7">
        <v>10427000</v>
      </c>
      <c r="F39" s="8">
        <v>10427000</v>
      </c>
      <c r="G39" s="8">
        <v>0</v>
      </c>
      <c r="H39" s="8">
        <v>5275000</v>
      </c>
      <c r="I39" s="8">
        <v>0</v>
      </c>
      <c r="J39" s="8">
        <v>5275000</v>
      </c>
      <c r="K39" s="8">
        <v>0</v>
      </c>
      <c r="L39" s="8">
        <v>0</v>
      </c>
      <c r="M39" s="8">
        <v>4046000</v>
      </c>
      <c r="N39" s="8">
        <v>4046000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9321000</v>
      </c>
      <c r="X39" s="8">
        <v>6951466</v>
      </c>
      <c r="Y39" s="8">
        <v>2369534</v>
      </c>
      <c r="Z39" s="2">
        <v>34.09</v>
      </c>
      <c r="AA39" s="6">
        <v>10427000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-22266457</v>
      </c>
      <c r="D42" s="55">
        <f>SUM(D38:D41)</f>
        <v>0</v>
      </c>
      <c r="E42" s="56">
        <f t="shared" si="3"/>
        <v>-8543795</v>
      </c>
      <c r="F42" s="57">
        <f t="shared" si="3"/>
        <v>-8543795</v>
      </c>
      <c r="G42" s="57">
        <f t="shared" si="3"/>
        <v>6596135</v>
      </c>
      <c r="H42" s="57">
        <f t="shared" si="3"/>
        <v>15122033</v>
      </c>
      <c r="I42" s="57">
        <f t="shared" si="3"/>
        <v>1004008</v>
      </c>
      <c r="J42" s="57">
        <f t="shared" si="3"/>
        <v>22722176</v>
      </c>
      <c r="K42" s="57">
        <f t="shared" si="3"/>
        <v>319745</v>
      </c>
      <c r="L42" s="57">
        <f t="shared" si="3"/>
        <v>6604080</v>
      </c>
      <c r="M42" s="57">
        <f t="shared" si="3"/>
        <v>6867030</v>
      </c>
      <c r="N42" s="57">
        <f t="shared" si="3"/>
        <v>13790855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36513031</v>
      </c>
      <c r="X42" s="57">
        <f t="shared" si="3"/>
        <v>2539092</v>
      </c>
      <c r="Y42" s="57">
        <f t="shared" si="3"/>
        <v>33973939</v>
      </c>
      <c r="Z42" s="58">
        <f>+IF(X42&lt;&gt;0,+(Y42/X42)*100,0)</f>
        <v>1338.0349747074938</v>
      </c>
      <c r="AA42" s="55">
        <f>SUM(AA38:AA41)</f>
        <v>-8543795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-22266457</v>
      </c>
      <c r="D44" s="63">
        <f>+D42-D43</f>
        <v>0</v>
      </c>
      <c r="E44" s="64">
        <f t="shared" si="4"/>
        <v>-8543795</v>
      </c>
      <c r="F44" s="65">
        <f t="shared" si="4"/>
        <v>-8543795</v>
      </c>
      <c r="G44" s="65">
        <f t="shared" si="4"/>
        <v>6596135</v>
      </c>
      <c r="H44" s="65">
        <f t="shared" si="4"/>
        <v>15122033</v>
      </c>
      <c r="I44" s="65">
        <f t="shared" si="4"/>
        <v>1004008</v>
      </c>
      <c r="J44" s="65">
        <f t="shared" si="4"/>
        <v>22722176</v>
      </c>
      <c r="K44" s="65">
        <f t="shared" si="4"/>
        <v>319745</v>
      </c>
      <c r="L44" s="65">
        <f t="shared" si="4"/>
        <v>6604080</v>
      </c>
      <c r="M44" s="65">
        <f t="shared" si="4"/>
        <v>6867030</v>
      </c>
      <c r="N44" s="65">
        <f t="shared" si="4"/>
        <v>13790855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36513031</v>
      </c>
      <c r="X44" s="65">
        <f t="shared" si="4"/>
        <v>2539092</v>
      </c>
      <c r="Y44" s="65">
        <f t="shared" si="4"/>
        <v>33973939</v>
      </c>
      <c r="Z44" s="66">
        <f>+IF(X44&lt;&gt;0,+(Y44/X44)*100,0)</f>
        <v>1338.0349747074938</v>
      </c>
      <c r="AA44" s="63">
        <f>+AA42-AA43</f>
        <v>-8543795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-22266457</v>
      </c>
      <c r="D46" s="55">
        <f>SUM(D44:D45)</f>
        <v>0</v>
      </c>
      <c r="E46" s="56">
        <f t="shared" si="5"/>
        <v>-8543795</v>
      </c>
      <c r="F46" s="57">
        <f t="shared" si="5"/>
        <v>-8543795</v>
      </c>
      <c r="G46" s="57">
        <f t="shared" si="5"/>
        <v>6596135</v>
      </c>
      <c r="H46" s="57">
        <f t="shared" si="5"/>
        <v>15122033</v>
      </c>
      <c r="I46" s="57">
        <f t="shared" si="5"/>
        <v>1004008</v>
      </c>
      <c r="J46" s="57">
        <f t="shared" si="5"/>
        <v>22722176</v>
      </c>
      <c r="K46" s="57">
        <f t="shared" si="5"/>
        <v>319745</v>
      </c>
      <c r="L46" s="57">
        <f t="shared" si="5"/>
        <v>6604080</v>
      </c>
      <c r="M46" s="57">
        <f t="shared" si="5"/>
        <v>6867030</v>
      </c>
      <c r="N46" s="57">
        <f t="shared" si="5"/>
        <v>13790855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36513031</v>
      </c>
      <c r="X46" s="57">
        <f t="shared" si="5"/>
        <v>2539092</v>
      </c>
      <c r="Y46" s="57">
        <f t="shared" si="5"/>
        <v>33973939</v>
      </c>
      <c r="Z46" s="58">
        <f>+IF(X46&lt;&gt;0,+(Y46/X46)*100,0)</f>
        <v>1338.0349747074938</v>
      </c>
      <c r="AA46" s="55">
        <f>SUM(AA44:AA45)</f>
        <v>-8543795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-22266457</v>
      </c>
      <c r="D48" s="71">
        <f>SUM(D46:D47)</f>
        <v>0</v>
      </c>
      <c r="E48" s="72">
        <f t="shared" si="6"/>
        <v>-8543795</v>
      </c>
      <c r="F48" s="73">
        <f t="shared" si="6"/>
        <v>-8543795</v>
      </c>
      <c r="G48" s="73">
        <f t="shared" si="6"/>
        <v>6596135</v>
      </c>
      <c r="H48" s="74">
        <f t="shared" si="6"/>
        <v>15122033</v>
      </c>
      <c r="I48" s="74">
        <f t="shared" si="6"/>
        <v>1004008</v>
      </c>
      <c r="J48" s="74">
        <f t="shared" si="6"/>
        <v>22722176</v>
      </c>
      <c r="K48" s="74">
        <f t="shared" si="6"/>
        <v>319745</v>
      </c>
      <c r="L48" s="74">
        <f t="shared" si="6"/>
        <v>6604080</v>
      </c>
      <c r="M48" s="73">
        <f t="shared" si="6"/>
        <v>6867030</v>
      </c>
      <c r="N48" s="73">
        <f t="shared" si="6"/>
        <v>13790855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36513031</v>
      </c>
      <c r="X48" s="74">
        <f t="shared" si="6"/>
        <v>2539092</v>
      </c>
      <c r="Y48" s="74">
        <f t="shared" si="6"/>
        <v>33973939</v>
      </c>
      <c r="Z48" s="75">
        <f>+IF(X48&lt;&gt;0,+(Y48/X48)*100,0)</f>
        <v>1338.0349747074938</v>
      </c>
      <c r="AA48" s="76">
        <f>SUM(AA46:AA47)</f>
        <v>-8543795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36100496</v>
      </c>
      <c r="D8" s="6">
        <v>0</v>
      </c>
      <c r="E8" s="7">
        <v>40495000</v>
      </c>
      <c r="F8" s="8">
        <v>40495000</v>
      </c>
      <c r="G8" s="8">
        <v>587027</v>
      </c>
      <c r="H8" s="8">
        <v>738281</v>
      </c>
      <c r="I8" s="8">
        <v>661940</v>
      </c>
      <c r="J8" s="8">
        <v>1987248</v>
      </c>
      <c r="K8" s="8">
        <v>8599533</v>
      </c>
      <c r="L8" s="8">
        <v>4555402</v>
      </c>
      <c r="M8" s="8">
        <v>871634</v>
      </c>
      <c r="N8" s="8">
        <v>14026569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16013817</v>
      </c>
      <c r="X8" s="8">
        <v>15873600</v>
      </c>
      <c r="Y8" s="8">
        <v>140217</v>
      </c>
      <c r="Z8" s="2">
        <v>0.88</v>
      </c>
      <c r="AA8" s="6">
        <v>40495000</v>
      </c>
    </row>
    <row r="9" spans="1:27" ht="13.5">
      <c r="A9" s="25" t="s">
        <v>36</v>
      </c>
      <c r="B9" s="24"/>
      <c r="C9" s="6">
        <v>5756917</v>
      </c>
      <c r="D9" s="6">
        <v>0</v>
      </c>
      <c r="E9" s="7">
        <v>15450000</v>
      </c>
      <c r="F9" s="8">
        <v>15450000</v>
      </c>
      <c r="G9" s="8">
        <v>0</v>
      </c>
      <c r="H9" s="8">
        <v>0</v>
      </c>
      <c r="I9" s="8">
        <v>0</v>
      </c>
      <c r="J9" s="8">
        <v>0</v>
      </c>
      <c r="K9" s="8">
        <v>1297694</v>
      </c>
      <c r="L9" s="8">
        <v>1454384</v>
      </c>
      <c r="M9" s="8">
        <v>0</v>
      </c>
      <c r="N9" s="8">
        <v>2752078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2752078</v>
      </c>
      <c r="X9" s="8">
        <v>6720969</v>
      </c>
      <c r="Y9" s="8">
        <v>-3968891</v>
      </c>
      <c r="Z9" s="2">
        <v>-59.05</v>
      </c>
      <c r="AA9" s="6">
        <v>15450000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1175095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6479168</v>
      </c>
      <c r="D13" s="6">
        <v>0</v>
      </c>
      <c r="E13" s="7">
        <v>2393905</v>
      </c>
      <c r="F13" s="8">
        <v>2393905</v>
      </c>
      <c r="G13" s="8">
        <v>196175</v>
      </c>
      <c r="H13" s="8">
        <v>431237</v>
      </c>
      <c r="I13" s="8">
        <v>313347</v>
      </c>
      <c r="J13" s="8">
        <v>940759</v>
      </c>
      <c r="K13" s="8">
        <v>287814</v>
      </c>
      <c r="L13" s="8">
        <v>619075</v>
      </c>
      <c r="M13" s="8">
        <v>288222</v>
      </c>
      <c r="N13" s="8">
        <v>1195111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2135870</v>
      </c>
      <c r="X13" s="8">
        <v>1196952</v>
      </c>
      <c r="Y13" s="8">
        <v>938918</v>
      </c>
      <c r="Z13" s="2">
        <v>78.44</v>
      </c>
      <c r="AA13" s="6">
        <v>2393905</v>
      </c>
    </row>
    <row r="14" spans="1:27" ht="13.5">
      <c r="A14" s="23" t="s">
        <v>41</v>
      </c>
      <c r="B14" s="29"/>
      <c r="C14" s="6">
        <v>8758627</v>
      </c>
      <c r="D14" s="6">
        <v>0</v>
      </c>
      <c r="E14" s="7">
        <v>4214236</v>
      </c>
      <c r="F14" s="8">
        <v>4214236</v>
      </c>
      <c r="G14" s="8">
        <v>0</v>
      </c>
      <c r="H14" s="8">
        <v>0</v>
      </c>
      <c r="I14" s="8">
        <v>0</v>
      </c>
      <c r="J14" s="8">
        <v>0</v>
      </c>
      <c r="K14" s="8">
        <v>124219</v>
      </c>
      <c r="L14" s="8">
        <v>253757</v>
      </c>
      <c r="M14" s="8">
        <v>0</v>
      </c>
      <c r="N14" s="8">
        <v>377976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377976</v>
      </c>
      <c r="X14" s="8">
        <v>2107116</v>
      </c>
      <c r="Y14" s="8">
        <v>-1729140</v>
      </c>
      <c r="Z14" s="2">
        <v>-82.06</v>
      </c>
      <c r="AA14" s="6">
        <v>4214236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1011518</v>
      </c>
      <c r="I18" s="8">
        <v>0</v>
      </c>
      <c r="J18" s="8">
        <v>1011518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1011518</v>
      </c>
      <c r="X18" s="8"/>
      <c r="Y18" s="8">
        <v>1011518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320941362</v>
      </c>
      <c r="D19" s="6">
        <v>0</v>
      </c>
      <c r="E19" s="7">
        <v>254204227</v>
      </c>
      <c r="F19" s="8">
        <v>254204227</v>
      </c>
      <c r="G19" s="8">
        <v>77282452</v>
      </c>
      <c r="H19" s="8">
        <v>3862942</v>
      </c>
      <c r="I19" s="8">
        <v>135743</v>
      </c>
      <c r="J19" s="8">
        <v>81281137</v>
      </c>
      <c r="K19" s="8">
        <v>212631</v>
      </c>
      <c r="L19" s="8">
        <v>65431788</v>
      </c>
      <c r="M19" s="8">
        <v>750444</v>
      </c>
      <c r="N19" s="8">
        <v>66394863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147676000</v>
      </c>
      <c r="X19" s="8">
        <v>169469484</v>
      </c>
      <c r="Y19" s="8">
        <v>-21793484</v>
      </c>
      <c r="Z19" s="2">
        <v>-12.86</v>
      </c>
      <c r="AA19" s="6">
        <v>254204227</v>
      </c>
    </row>
    <row r="20" spans="1:27" ht="13.5">
      <c r="A20" s="23" t="s">
        <v>47</v>
      </c>
      <c r="B20" s="29"/>
      <c r="C20" s="6">
        <v>454310331</v>
      </c>
      <c r="D20" s="6">
        <v>0</v>
      </c>
      <c r="E20" s="7">
        <v>2894784</v>
      </c>
      <c r="F20" s="26">
        <v>2894784</v>
      </c>
      <c r="G20" s="26">
        <v>59431</v>
      </c>
      <c r="H20" s="26">
        <v>4427288</v>
      </c>
      <c r="I20" s="26">
        <v>58651</v>
      </c>
      <c r="J20" s="26">
        <v>4545370</v>
      </c>
      <c r="K20" s="26">
        <v>-4398835</v>
      </c>
      <c r="L20" s="26">
        <v>228483</v>
      </c>
      <c r="M20" s="26">
        <v>490304</v>
      </c>
      <c r="N20" s="26">
        <v>-3680048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865322</v>
      </c>
      <c r="X20" s="26"/>
      <c r="Y20" s="26">
        <v>865322</v>
      </c>
      <c r="Z20" s="27">
        <v>0</v>
      </c>
      <c r="AA20" s="28">
        <v>2894784</v>
      </c>
    </row>
    <row r="21" spans="1:27" ht="13.5">
      <c r="A21" s="23" t="s">
        <v>48</v>
      </c>
      <c r="B21" s="29"/>
      <c r="C21" s="6">
        <v>2257635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835779631</v>
      </c>
      <c r="D22" s="33">
        <f>SUM(D5:D21)</f>
        <v>0</v>
      </c>
      <c r="E22" s="34">
        <f t="shared" si="0"/>
        <v>319652152</v>
      </c>
      <c r="F22" s="35">
        <f t="shared" si="0"/>
        <v>319652152</v>
      </c>
      <c r="G22" s="35">
        <f t="shared" si="0"/>
        <v>78125085</v>
      </c>
      <c r="H22" s="35">
        <f t="shared" si="0"/>
        <v>10471266</v>
      </c>
      <c r="I22" s="35">
        <f t="shared" si="0"/>
        <v>1169681</v>
      </c>
      <c r="J22" s="35">
        <f t="shared" si="0"/>
        <v>89766032</v>
      </c>
      <c r="K22" s="35">
        <f t="shared" si="0"/>
        <v>6123056</v>
      </c>
      <c r="L22" s="35">
        <f t="shared" si="0"/>
        <v>72542889</v>
      </c>
      <c r="M22" s="35">
        <f t="shared" si="0"/>
        <v>2400604</v>
      </c>
      <c r="N22" s="35">
        <f t="shared" si="0"/>
        <v>81066549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170832581</v>
      </c>
      <c r="X22" s="35">
        <f t="shared" si="0"/>
        <v>195368121</v>
      </c>
      <c r="Y22" s="35">
        <f t="shared" si="0"/>
        <v>-24535540</v>
      </c>
      <c r="Z22" s="36">
        <f>+IF(X22&lt;&gt;0,+(Y22/X22)*100,0)</f>
        <v>-12.558620042212517</v>
      </c>
      <c r="AA22" s="33">
        <f>SUM(AA5:AA21)</f>
        <v>319652152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-1937593</v>
      </c>
      <c r="D25" s="6">
        <v>0</v>
      </c>
      <c r="E25" s="7">
        <v>149844276</v>
      </c>
      <c r="F25" s="8">
        <v>149844276</v>
      </c>
      <c r="G25" s="8">
        <v>10797712</v>
      </c>
      <c r="H25" s="8">
        <v>11453155</v>
      </c>
      <c r="I25" s="8">
        <v>11429189</v>
      </c>
      <c r="J25" s="8">
        <v>33680056</v>
      </c>
      <c r="K25" s="8">
        <v>12625452</v>
      </c>
      <c r="L25" s="8">
        <v>6908786</v>
      </c>
      <c r="M25" s="8">
        <v>30028839</v>
      </c>
      <c r="N25" s="8">
        <v>49563077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83243133</v>
      </c>
      <c r="X25" s="8">
        <v>74922138</v>
      </c>
      <c r="Y25" s="8">
        <v>8320995</v>
      </c>
      <c r="Z25" s="2">
        <v>11.11</v>
      </c>
      <c r="AA25" s="6">
        <v>149844276</v>
      </c>
    </row>
    <row r="26" spans="1:27" ht="13.5">
      <c r="A26" s="25" t="s">
        <v>52</v>
      </c>
      <c r="B26" s="24"/>
      <c r="C26" s="6">
        <v>-5024336</v>
      </c>
      <c r="D26" s="6">
        <v>0</v>
      </c>
      <c r="E26" s="7">
        <v>5689559</v>
      </c>
      <c r="F26" s="8">
        <v>5689559</v>
      </c>
      <c r="G26" s="8">
        <v>410107</v>
      </c>
      <c r="H26" s="8">
        <v>410107</v>
      </c>
      <c r="I26" s="8">
        <v>410107</v>
      </c>
      <c r="J26" s="8">
        <v>1230321</v>
      </c>
      <c r="K26" s="8">
        <v>410107</v>
      </c>
      <c r="L26" s="8">
        <v>0</v>
      </c>
      <c r="M26" s="8">
        <v>826928</v>
      </c>
      <c r="N26" s="8">
        <v>1237035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2467356</v>
      </c>
      <c r="X26" s="8">
        <v>2844780</v>
      </c>
      <c r="Y26" s="8">
        <v>-377424</v>
      </c>
      <c r="Z26" s="2">
        <v>-13.27</v>
      </c>
      <c r="AA26" s="6">
        <v>5689559</v>
      </c>
    </row>
    <row r="27" spans="1:27" ht="13.5">
      <c r="A27" s="25" t="s">
        <v>53</v>
      </c>
      <c r="B27" s="24"/>
      <c r="C27" s="6">
        <v>1875146</v>
      </c>
      <c r="D27" s="6">
        <v>0</v>
      </c>
      <c r="E27" s="7">
        <v>26090958</v>
      </c>
      <c r="F27" s="8">
        <v>26090958</v>
      </c>
      <c r="G27" s="8">
        <v>0</v>
      </c>
      <c r="H27" s="8">
        <v>0</v>
      </c>
      <c r="I27" s="8">
        <v>0</v>
      </c>
      <c r="J27" s="8">
        <v>0</v>
      </c>
      <c r="K27" s="8">
        <v>956408</v>
      </c>
      <c r="L27" s="8">
        <v>1187260</v>
      </c>
      <c r="M27" s="8">
        <v>0</v>
      </c>
      <c r="N27" s="8">
        <v>2143668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2143668</v>
      </c>
      <c r="X27" s="8">
        <v>13045482</v>
      </c>
      <c r="Y27" s="8">
        <v>-10901814</v>
      </c>
      <c r="Z27" s="2">
        <v>-83.57</v>
      </c>
      <c r="AA27" s="6">
        <v>26090958</v>
      </c>
    </row>
    <row r="28" spans="1:27" ht="13.5">
      <c r="A28" s="25" t="s">
        <v>54</v>
      </c>
      <c r="B28" s="24"/>
      <c r="C28" s="6">
        <v>98642439</v>
      </c>
      <c r="D28" s="6">
        <v>0</v>
      </c>
      <c r="E28" s="7">
        <v>46357456</v>
      </c>
      <c r="F28" s="8">
        <v>46357456</v>
      </c>
      <c r="G28" s="8">
        <v>0</v>
      </c>
      <c r="H28" s="8">
        <v>0</v>
      </c>
      <c r="I28" s="8">
        <v>3760162</v>
      </c>
      <c r="J28" s="8">
        <v>3760162</v>
      </c>
      <c r="K28" s="8">
        <v>0</v>
      </c>
      <c r="L28" s="8">
        <v>3760162</v>
      </c>
      <c r="M28" s="8">
        <v>3760162</v>
      </c>
      <c r="N28" s="8">
        <v>7520324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11280486</v>
      </c>
      <c r="X28" s="8">
        <v>23178726</v>
      </c>
      <c r="Y28" s="8">
        <v>-11898240</v>
      </c>
      <c r="Z28" s="2">
        <v>-51.33</v>
      </c>
      <c r="AA28" s="6">
        <v>46357456</v>
      </c>
    </row>
    <row r="29" spans="1:27" ht="13.5">
      <c r="A29" s="25" t="s">
        <v>55</v>
      </c>
      <c r="B29" s="24"/>
      <c r="C29" s="6">
        <v>3967934</v>
      </c>
      <c r="D29" s="6">
        <v>0</v>
      </c>
      <c r="E29" s="7">
        <v>4120926</v>
      </c>
      <c r="F29" s="8">
        <v>4120926</v>
      </c>
      <c r="G29" s="8">
        <v>58236</v>
      </c>
      <c r="H29" s="8">
        <v>58236</v>
      </c>
      <c r="I29" s="8">
        <v>134844</v>
      </c>
      <c r="J29" s="8">
        <v>251316</v>
      </c>
      <c r="K29" s="8">
        <v>58236</v>
      </c>
      <c r="L29" s="8">
        <v>58236</v>
      </c>
      <c r="M29" s="8">
        <v>58236</v>
      </c>
      <c r="N29" s="8">
        <v>174708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426024</v>
      </c>
      <c r="X29" s="8">
        <v>2060466</v>
      </c>
      <c r="Y29" s="8">
        <v>-1634442</v>
      </c>
      <c r="Z29" s="2">
        <v>-79.32</v>
      </c>
      <c r="AA29" s="6">
        <v>4120926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5068800</v>
      </c>
      <c r="F30" s="8">
        <v>5068800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2534400</v>
      </c>
      <c r="Y30" s="8">
        <v>-2534400</v>
      </c>
      <c r="Z30" s="2">
        <v>-100</v>
      </c>
      <c r="AA30" s="6">
        <v>5068800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-1287893</v>
      </c>
      <c r="D32" s="6">
        <v>0</v>
      </c>
      <c r="E32" s="7">
        <v>38698397</v>
      </c>
      <c r="F32" s="8">
        <v>38698397</v>
      </c>
      <c r="G32" s="8">
        <v>457895</v>
      </c>
      <c r="H32" s="8">
        <v>2991573</v>
      </c>
      <c r="I32" s="8">
        <v>2254659</v>
      </c>
      <c r="J32" s="8">
        <v>5704127</v>
      </c>
      <c r="K32" s="8">
        <v>3377764</v>
      </c>
      <c r="L32" s="8">
        <v>2572088</v>
      </c>
      <c r="M32" s="8">
        <v>1620697</v>
      </c>
      <c r="N32" s="8">
        <v>7570549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13274676</v>
      </c>
      <c r="X32" s="8">
        <v>19349196</v>
      </c>
      <c r="Y32" s="8">
        <v>-6074520</v>
      </c>
      <c r="Z32" s="2">
        <v>-31.39</v>
      </c>
      <c r="AA32" s="6">
        <v>38698397</v>
      </c>
    </row>
    <row r="33" spans="1:27" ht="13.5">
      <c r="A33" s="25" t="s">
        <v>59</v>
      </c>
      <c r="B33" s="24"/>
      <c r="C33" s="6">
        <v>111148244</v>
      </c>
      <c r="D33" s="6">
        <v>0</v>
      </c>
      <c r="E33" s="7">
        <v>89730462</v>
      </c>
      <c r="F33" s="8">
        <v>89730462</v>
      </c>
      <c r="G33" s="8">
        <v>243062</v>
      </c>
      <c r="H33" s="8">
        <v>164754</v>
      </c>
      <c r="I33" s="8">
        <v>14703320</v>
      </c>
      <c r="J33" s="8">
        <v>15111136</v>
      </c>
      <c r="K33" s="8">
        <v>2983549</v>
      </c>
      <c r="L33" s="8">
        <v>4258913</v>
      </c>
      <c r="M33" s="8">
        <v>11178543</v>
      </c>
      <c r="N33" s="8">
        <v>18421005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33532141</v>
      </c>
      <c r="X33" s="8">
        <v>44865234</v>
      </c>
      <c r="Y33" s="8">
        <v>-11333093</v>
      </c>
      <c r="Z33" s="2">
        <v>-25.26</v>
      </c>
      <c r="AA33" s="6">
        <v>89730462</v>
      </c>
    </row>
    <row r="34" spans="1:27" ht="13.5">
      <c r="A34" s="25" t="s">
        <v>60</v>
      </c>
      <c r="B34" s="24"/>
      <c r="C34" s="6">
        <v>-171168014</v>
      </c>
      <c r="D34" s="6">
        <v>0</v>
      </c>
      <c r="E34" s="7">
        <v>112979533</v>
      </c>
      <c r="F34" s="8">
        <v>112979533</v>
      </c>
      <c r="G34" s="8">
        <v>1862875</v>
      </c>
      <c r="H34" s="8">
        <v>8383276</v>
      </c>
      <c r="I34" s="8">
        <v>9678163</v>
      </c>
      <c r="J34" s="8">
        <v>19924314</v>
      </c>
      <c r="K34" s="8">
        <v>8541337</v>
      </c>
      <c r="L34" s="8">
        <v>8408540</v>
      </c>
      <c r="M34" s="8">
        <v>9652197</v>
      </c>
      <c r="N34" s="8">
        <v>26602074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46526388</v>
      </c>
      <c r="X34" s="8">
        <v>56489766</v>
      </c>
      <c r="Y34" s="8">
        <v>-9963378</v>
      </c>
      <c r="Z34" s="2">
        <v>-17.64</v>
      </c>
      <c r="AA34" s="6">
        <v>112979533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328052</v>
      </c>
      <c r="F35" s="8">
        <v>328052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164028</v>
      </c>
      <c r="Y35" s="8">
        <v>-164028</v>
      </c>
      <c r="Z35" s="2">
        <v>-100</v>
      </c>
      <c r="AA35" s="6">
        <v>328052</v>
      </c>
    </row>
    <row r="36" spans="1:27" ht="12.75">
      <c r="A36" s="40" t="s">
        <v>62</v>
      </c>
      <c r="B36" s="32"/>
      <c r="C36" s="33">
        <f aca="true" t="shared" si="1" ref="C36:Y36">SUM(C25:C35)</f>
        <v>36215927</v>
      </c>
      <c r="D36" s="33">
        <f>SUM(D25:D35)</f>
        <v>0</v>
      </c>
      <c r="E36" s="34">
        <f t="shared" si="1"/>
        <v>478908419</v>
      </c>
      <c r="F36" s="35">
        <f t="shared" si="1"/>
        <v>478908419</v>
      </c>
      <c r="G36" s="35">
        <f t="shared" si="1"/>
        <v>13829887</v>
      </c>
      <c r="H36" s="35">
        <f t="shared" si="1"/>
        <v>23461101</v>
      </c>
      <c r="I36" s="35">
        <f t="shared" si="1"/>
        <v>42370444</v>
      </c>
      <c r="J36" s="35">
        <f t="shared" si="1"/>
        <v>79661432</v>
      </c>
      <c r="K36" s="35">
        <f t="shared" si="1"/>
        <v>28952853</v>
      </c>
      <c r="L36" s="35">
        <f t="shared" si="1"/>
        <v>27153985</v>
      </c>
      <c r="M36" s="35">
        <f t="shared" si="1"/>
        <v>57125602</v>
      </c>
      <c r="N36" s="35">
        <f t="shared" si="1"/>
        <v>113232440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192893872</v>
      </c>
      <c r="X36" s="35">
        <f t="shared" si="1"/>
        <v>239454216</v>
      </c>
      <c r="Y36" s="35">
        <f t="shared" si="1"/>
        <v>-46560344</v>
      </c>
      <c r="Z36" s="36">
        <f>+IF(X36&lt;&gt;0,+(Y36/X36)*100,0)</f>
        <v>-19.444361756403573</v>
      </c>
      <c r="AA36" s="33">
        <f>SUM(AA25:AA35)</f>
        <v>478908419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799563704</v>
      </c>
      <c r="D38" s="46">
        <f>+D22-D36</f>
        <v>0</v>
      </c>
      <c r="E38" s="47">
        <f t="shared" si="2"/>
        <v>-159256267</v>
      </c>
      <c r="F38" s="48">
        <f t="shared" si="2"/>
        <v>-159256267</v>
      </c>
      <c r="G38" s="48">
        <f t="shared" si="2"/>
        <v>64295198</v>
      </c>
      <c r="H38" s="48">
        <f t="shared" si="2"/>
        <v>-12989835</v>
      </c>
      <c r="I38" s="48">
        <f t="shared" si="2"/>
        <v>-41200763</v>
      </c>
      <c r="J38" s="48">
        <f t="shared" si="2"/>
        <v>10104600</v>
      </c>
      <c r="K38" s="48">
        <f t="shared" si="2"/>
        <v>-22829797</v>
      </c>
      <c r="L38" s="48">
        <f t="shared" si="2"/>
        <v>45388904</v>
      </c>
      <c r="M38" s="48">
        <f t="shared" si="2"/>
        <v>-54724998</v>
      </c>
      <c r="N38" s="48">
        <f t="shared" si="2"/>
        <v>-32165891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-22061291</v>
      </c>
      <c r="X38" s="48">
        <f>IF(F22=F36,0,X22-X36)</f>
        <v>-44086095</v>
      </c>
      <c r="Y38" s="48">
        <f t="shared" si="2"/>
        <v>22024804</v>
      </c>
      <c r="Z38" s="49">
        <f>+IF(X38&lt;&gt;0,+(Y38/X38)*100,0)</f>
        <v>-49.95861847142506</v>
      </c>
      <c r="AA38" s="46">
        <f>+AA22-AA36</f>
        <v>-159256267</v>
      </c>
    </row>
    <row r="39" spans="1:27" ht="13.5">
      <c r="A39" s="23" t="s">
        <v>64</v>
      </c>
      <c r="B39" s="29"/>
      <c r="C39" s="6">
        <v>106143911</v>
      </c>
      <c r="D39" s="6">
        <v>0</v>
      </c>
      <c r="E39" s="7">
        <v>209478000</v>
      </c>
      <c r="F39" s="8">
        <v>209478000</v>
      </c>
      <c r="G39" s="8">
        <v>257940</v>
      </c>
      <c r="H39" s="8">
        <v>0</v>
      </c>
      <c r="I39" s="8">
        <v>20263336</v>
      </c>
      <c r="J39" s="8">
        <v>20521276</v>
      </c>
      <c r="K39" s="8">
        <v>15191074</v>
      </c>
      <c r="L39" s="8">
        <v>25888266</v>
      </c>
      <c r="M39" s="8">
        <v>14878010</v>
      </c>
      <c r="N39" s="8">
        <v>55957350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76478626</v>
      </c>
      <c r="X39" s="8">
        <v>170000000</v>
      </c>
      <c r="Y39" s="8">
        <v>-93521374</v>
      </c>
      <c r="Z39" s="2">
        <v>-55.01</v>
      </c>
      <c r="AA39" s="6">
        <v>209478000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905707615</v>
      </c>
      <c r="D42" s="55">
        <f>SUM(D38:D41)</f>
        <v>0</v>
      </c>
      <c r="E42" s="56">
        <f t="shared" si="3"/>
        <v>50221733</v>
      </c>
      <c r="F42" s="57">
        <f t="shared" si="3"/>
        <v>50221733</v>
      </c>
      <c r="G42" s="57">
        <f t="shared" si="3"/>
        <v>64553138</v>
      </c>
      <c r="H42" s="57">
        <f t="shared" si="3"/>
        <v>-12989835</v>
      </c>
      <c r="I42" s="57">
        <f t="shared" si="3"/>
        <v>-20937427</v>
      </c>
      <c r="J42" s="57">
        <f t="shared" si="3"/>
        <v>30625876</v>
      </c>
      <c r="K42" s="57">
        <f t="shared" si="3"/>
        <v>-7638723</v>
      </c>
      <c r="L42" s="57">
        <f t="shared" si="3"/>
        <v>71277170</v>
      </c>
      <c r="M42" s="57">
        <f t="shared" si="3"/>
        <v>-39846988</v>
      </c>
      <c r="N42" s="57">
        <f t="shared" si="3"/>
        <v>23791459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54417335</v>
      </c>
      <c r="X42" s="57">
        <f t="shared" si="3"/>
        <v>125913905</v>
      </c>
      <c r="Y42" s="57">
        <f t="shared" si="3"/>
        <v>-71496570</v>
      </c>
      <c r="Z42" s="58">
        <f>+IF(X42&lt;&gt;0,+(Y42/X42)*100,0)</f>
        <v>-56.782108377942855</v>
      </c>
      <c r="AA42" s="55">
        <f>SUM(AA38:AA41)</f>
        <v>50221733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905707615</v>
      </c>
      <c r="D44" s="63">
        <f>+D42-D43</f>
        <v>0</v>
      </c>
      <c r="E44" s="64">
        <f t="shared" si="4"/>
        <v>50221733</v>
      </c>
      <c r="F44" s="65">
        <f t="shared" si="4"/>
        <v>50221733</v>
      </c>
      <c r="G44" s="65">
        <f t="shared" si="4"/>
        <v>64553138</v>
      </c>
      <c r="H44" s="65">
        <f t="shared" si="4"/>
        <v>-12989835</v>
      </c>
      <c r="I44" s="65">
        <f t="shared" si="4"/>
        <v>-20937427</v>
      </c>
      <c r="J44" s="65">
        <f t="shared" si="4"/>
        <v>30625876</v>
      </c>
      <c r="K44" s="65">
        <f t="shared" si="4"/>
        <v>-7638723</v>
      </c>
      <c r="L44" s="65">
        <f t="shared" si="4"/>
        <v>71277170</v>
      </c>
      <c r="M44" s="65">
        <f t="shared" si="4"/>
        <v>-39846988</v>
      </c>
      <c r="N44" s="65">
        <f t="shared" si="4"/>
        <v>23791459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54417335</v>
      </c>
      <c r="X44" s="65">
        <f t="shared" si="4"/>
        <v>125913905</v>
      </c>
      <c r="Y44" s="65">
        <f t="shared" si="4"/>
        <v>-71496570</v>
      </c>
      <c r="Z44" s="66">
        <f>+IF(X44&lt;&gt;0,+(Y44/X44)*100,0)</f>
        <v>-56.782108377942855</v>
      </c>
      <c r="AA44" s="63">
        <f>+AA42-AA43</f>
        <v>50221733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905707615</v>
      </c>
      <c r="D46" s="55">
        <f>SUM(D44:D45)</f>
        <v>0</v>
      </c>
      <c r="E46" s="56">
        <f t="shared" si="5"/>
        <v>50221733</v>
      </c>
      <c r="F46" s="57">
        <f t="shared" si="5"/>
        <v>50221733</v>
      </c>
      <c r="G46" s="57">
        <f t="shared" si="5"/>
        <v>64553138</v>
      </c>
      <c r="H46" s="57">
        <f t="shared" si="5"/>
        <v>-12989835</v>
      </c>
      <c r="I46" s="57">
        <f t="shared" si="5"/>
        <v>-20937427</v>
      </c>
      <c r="J46" s="57">
        <f t="shared" si="5"/>
        <v>30625876</v>
      </c>
      <c r="K46" s="57">
        <f t="shared" si="5"/>
        <v>-7638723</v>
      </c>
      <c r="L46" s="57">
        <f t="shared" si="5"/>
        <v>71277170</v>
      </c>
      <c r="M46" s="57">
        <f t="shared" si="5"/>
        <v>-39846988</v>
      </c>
      <c r="N46" s="57">
        <f t="shared" si="5"/>
        <v>23791459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54417335</v>
      </c>
      <c r="X46" s="57">
        <f t="shared" si="5"/>
        <v>125913905</v>
      </c>
      <c r="Y46" s="57">
        <f t="shared" si="5"/>
        <v>-71496570</v>
      </c>
      <c r="Z46" s="58">
        <f>+IF(X46&lt;&gt;0,+(Y46/X46)*100,0)</f>
        <v>-56.782108377942855</v>
      </c>
      <c r="AA46" s="55">
        <f>SUM(AA44:AA45)</f>
        <v>50221733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905707615</v>
      </c>
      <c r="D48" s="71">
        <f>SUM(D46:D47)</f>
        <v>0</v>
      </c>
      <c r="E48" s="72">
        <f t="shared" si="6"/>
        <v>50221733</v>
      </c>
      <c r="F48" s="73">
        <f t="shared" si="6"/>
        <v>50221733</v>
      </c>
      <c r="G48" s="73">
        <f t="shared" si="6"/>
        <v>64553138</v>
      </c>
      <c r="H48" s="74">
        <f t="shared" si="6"/>
        <v>-12989835</v>
      </c>
      <c r="I48" s="74">
        <f t="shared" si="6"/>
        <v>-20937427</v>
      </c>
      <c r="J48" s="74">
        <f t="shared" si="6"/>
        <v>30625876</v>
      </c>
      <c r="K48" s="74">
        <f t="shared" si="6"/>
        <v>-7638723</v>
      </c>
      <c r="L48" s="74">
        <f t="shared" si="6"/>
        <v>71277170</v>
      </c>
      <c r="M48" s="73">
        <f t="shared" si="6"/>
        <v>-39846988</v>
      </c>
      <c r="N48" s="73">
        <f t="shared" si="6"/>
        <v>23791459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54417335</v>
      </c>
      <c r="X48" s="74">
        <f t="shared" si="6"/>
        <v>125913905</v>
      </c>
      <c r="Y48" s="74">
        <f t="shared" si="6"/>
        <v>-71496570</v>
      </c>
      <c r="Z48" s="75">
        <f>+IF(X48&lt;&gt;0,+(Y48/X48)*100,0)</f>
        <v>-56.782108377942855</v>
      </c>
      <c r="AA48" s="76">
        <f>SUM(AA46:AA47)</f>
        <v>50221733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424245</v>
      </c>
      <c r="D5" s="6">
        <v>0</v>
      </c>
      <c r="E5" s="7">
        <v>12000000</v>
      </c>
      <c r="F5" s="8">
        <v>12000000</v>
      </c>
      <c r="G5" s="8">
        <v>844746</v>
      </c>
      <c r="H5" s="8">
        <v>627624</v>
      </c>
      <c r="I5" s="8">
        <v>443327</v>
      </c>
      <c r="J5" s="8">
        <v>1915697</v>
      </c>
      <c r="K5" s="8">
        <v>1398986</v>
      </c>
      <c r="L5" s="8">
        <v>486607</v>
      </c>
      <c r="M5" s="8">
        <v>0</v>
      </c>
      <c r="N5" s="8">
        <v>1885593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3801290</v>
      </c>
      <c r="X5" s="8">
        <v>6000000</v>
      </c>
      <c r="Y5" s="8">
        <v>-2198710</v>
      </c>
      <c r="Z5" s="2">
        <v>-36.65</v>
      </c>
      <c r="AA5" s="6">
        <v>12000000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422400</v>
      </c>
      <c r="Y10" s="26">
        <v>-422400</v>
      </c>
      <c r="Z10" s="27">
        <v>-100</v>
      </c>
      <c r="AA10" s="28">
        <v>0</v>
      </c>
    </row>
    <row r="11" spans="1:27" ht="13.5">
      <c r="A11" s="25" t="s">
        <v>38</v>
      </c>
      <c r="B11" s="29"/>
      <c r="C11" s="6">
        <v>25632</v>
      </c>
      <c r="D11" s="6">
        <v>0</v>
      </c>
      <c r="E11" s="7">
        <v>844800</v>
      </c>
      <c r="F11" s="8">
        <v>844800</v>
      </c>
      <c r="G11" s="8">
        <v>35563</v>
      </c>
      <c r="H11" s="8">
        <v>20619</v>
      </c>
      <c r="I11" s="8">
        <v>34607</v>
      </c>
      <c r="J11" s="8">
        <v>90789</v>
      </c>
      <c r="K11" s="8">
        <v>32110</v>
      </c>
      <c r="L11" s="8">
        <v>21955</v>
      </c>
      <c r="M11" s="8">
        <v>0</v>
      </c>
      <c r="N11" s="8">
        <v>54065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144854</v>
      </c>
      <c r="X11" s="8"/>
      <c r="Y11" s="8">
        <v>144854</v>
      </c>
      <c r="Z11" s="2">
        <v>0</v>
      </c>
      <c r="AA11" s="6">
        <v>844800</v>
      </c>
    </row>
    <row r="12" spans="1:27" ht="13.5">
      <c r="A12" s="25" t="s">
        <v>39</v>
      </c>
      <c r="B12" s="29"/>
      <c r="C12" s="6">
        <v>7961</v>
      </c>
      <c r="D12" s="6">
        <v>0</v>
      </c>
      <c r="E12" s="7">
        <v>0</v>
      </c>
      <c r="F12" s="8">
        <v>0</v>
      </c>
      <c r="G12" s="8">
        <v>1046</v>
      </c>
      <c r="H12" s="8">
        <v>1453</v>
      </c>
      <c r="I12" s="8">
        <v>782</v>
      </c>
      <c r="J12" s="8">
        <v>3281</v>
      </c>
      <c r="K12" s="8">
        <v>3040</v>
      </c>
      <c r="L12" s="8">
        <v>1845</v>
      </c>
      <c r="M12" s="8">
        <v>0</v>
      </c>
      <c r="N12" s="8">
        <v>4885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8166</v>
      </c>
      <c r="X12" s="8"/>
      <c r="Y12" s="8">
        <v>8166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201472</v>
      </c>
      <c r="D13" s="6">
        <v>0</v>
      </c>
      <c r="E13" s="7">
        <v>2500000</v>
      </c>
      <c r="F13" s="8">
        <v>2500000</v>
      </c>
      <c r="G13" s="8">
        <v>216635</v>
      </c>
      <c r="H13" s="8">
        <v>309746</v>
      </c>
      <c r="I13" s="8">
        <v>267541</v>
      </c>
      <c r="J13" s="8">
        <v>793922</v>
      </c>
      <c r="K13" s="8">
        <v>197495</v>
      </c>
      <c r="L13" s="8">
        <v>147807</v>
      </c>
      <c r="M13" s="8">
        <v>0</v>
      </c>
      <c r="N13" s="8">
        <v>345302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1139224</v>
      </c>
      <c r="X13" s="8">
        <v>1249998</v>
      </c>
      <c r="Y13" s="8">
        <v>-110774</v>
      </c>
      <c r="Z13" s="2">
        <v>-8.86</v>
      </c>
      <c r="AA13" s="6">
        <v>2500000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24100</v>
      </c>
      <c r="D16" s="6">
        <v>0</v>
      </c>
      <c r="E16" s="7">
        <v>800000</v>
      </c>
      <c r="F16" s="8">
        <v>800000</v>
      </c>
      <c r="G16" s="8">
        <v>37200</v>
      </c>
      <c r="H16" s="8">
        <v>26950</v>
      </c>
      <c r="I16" s="8">
        <v>20621</v>
      </c>
      <c r="J16" s="8">
        <v>84771</v>
      </c>
      <c r="K16" s="8">
        <v>11450</v>
      </c>
      <c r="L16" s="8">
        <v>0</v>
      </c>
      <c r="M16" s="8">
        <v>0</v>
      </c>
      <c r="N16" s="8">
        <v>11450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96221</v>
      </c>
      <c r="X16" s="8">
        <v>400002</v>
      </c>
      <c r="Y16" s="8">
        <v>-303781</v>
      </c>
      <c r="Z16" s="2">
        <v>-75.94</v>
      </c>
      <c r="AA16" s="6">
        <v>800000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268892</v>
      </c>
      <c r="D18" s="6">
        <v>0</v>
      </c>
      <c r="E18" s="7">
        <v>3168000</v>
      </c>
      <c r="F18" s="8">
        <v>3168000</v>
      </c>
      <c r="G18" s="8">
        <v>292423</v>
      </c>
      <c r="H18" s="8">
        <v>227853</v>
      </c>
      <c r="I18" s="8">
        <v>266951</v>
      </c>
      <c r="J18" s="8">
        <v>787227</v>
      </c>
      <c r="K18" s="8">
        <v>279586</v>
      </c>
      <c r="L18" s="8">
        <v>241248</v>
      </c>
      <c r="M18" s="8">
        <v>0</v>
      </c>
      <c r="N18" s="8">
        <v>520834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1308061</v>
      </c>
      <c r="X18" s="8">
        <v>1584000</v>
      </c>
      <c r="Y18" s="8">
        <v>-275939</v>
      </c>
      <c r="Z18" s="2">
        <v>-17.42</v>
      </c>
      <c r="AA18" s="6">
        <v>3168000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157076000</v>
      </c>
      <c r="F19" s="8">
        <v>157076000</v>
      </c>
      <c r="G19" s="8">
        <v>62376000</v>
      </c>
      <c r="H19" s="8">
        <v>1334000</v>
      </c>
      <c r="I19" s="8">
        <v>0</v>
      </c>
      <c r="J19" s="8">
        <v>63710000</v>
      </c>
      <c r="K19" s="8">
        <v>0</v>
      </c>
      <c r="L19" s="8">
        <v>50631000</v>
      </c>
      <c r="M19" s="8">
        <v>0</v>
      </c>
      <c r="N19" s="8">
        <v>50631000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114341000</v>
      </c>
      <c r="X19" s="8">
        <v>78538002</v>
      </c>
      <c r="Y19" s="8">
        <v>35802998</v>
      </c>
      <c r="Z19" s="2">
        <v>45.59</v>
      </c>
      <c r="AA19" s="6">
        <v>157076000</v>
      </c>
    </row>
    <row r="20" spans="1:27" ht="13.5">
      <c r="A20" s="23" t="s">
        <v>47</v>
      </c>
      <c r="B20" s="29"/>
      <c r="C20" s="6">
        <v>394633</v>
      </c>
      <c r="D20" s="6">
        <v>0</v>
      </c>
      <c r="E20" s="7">
        <v>44805468</v>
      </c>
      <c r="F20" s="26">
        <v>44805468</v>
      </c>
      <c r="G20" s="26">
        <v>4328085</v>
      </c>
      <c r="H20" s="26">
        <v>33062</v>
      </c>
      <c r="I20" s="26">
        <v>59320</v>
      </c>
      <c r="J20" s="26">
        <v>4420467</v>
      </c>
      <c r="K20" s="26">
        <v>4346232</v>
      </c>
      <c r="L20" s="26">
        <v>76947</v>
      </c>
      <c r="M20" s="26">
        <v>0</v>
      </c>
      <c r="N20" s="26">
        <v>4423179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8843646</v>
      </c>
      <c r="X20" s="26">
        <v>110596998</v>
      </c>
      <c r="Y20" s="26">
        <v>-101753352</v>
      </c>
      <c r="Z20" s="27">
        <v>-92</v>
      </c>
      <c r="AA20" s="28">
        <v>44805468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1346935</v>
      </c>
      <c r="D22" s="33">
        <f>SUM(D5:D21)</f>
        <v>0</v>
      </c>
      <c r="E22" s="34">
        <f t="shared" si="0"/>
        <v>221194268</v>
      </c>
      <c r="F22" s="35">
        <f t="shared" si="0"/>
        <v>221194268</v>
      </c>
      <c r="G22" s="35">
        <f t="shared" si="0"/>
        <v>68131698</v>
      </c>
      <c r="H22" s="35">
        <f t="shared" si="0"/>
        <v>2581307</v>
      </c>
      <c r="I22" s="35">
        <f t="shared" si="0"/>
        <v>1093149</v>
      </c>
      <c r="J22" s="35">
        <f t="shared" si="0"/>
        <v>71806154</v>
      </c>
      <c r="K22" s="35">
        <f t="shared" si="0"/>
        <v>6268899</v>
      </c>
      <c r="L22" s="35">
        <f t="shared" si="0"/>
        <v>51607409</v>
      </c>
      <c r="M22" s="35">
        <f t="shared" si="0"/>
        <v>0</v>
      </c>
      <c r="N22" s="35">
        <f t="shared" si="0"/>
        <v>57876308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129682462</v>
      </c>
      <c r="X22" s="35">
        <f t="shared" si="0"/>
        <v>198791400</v>
      </c>
      <c r="Y22" s="35">
        <f t="shared" si="0"/>
        <v>-69108938</v>
      </c>
      <c r="Z22" s="36">
        <f>+IF(X22&lt;&gt;0,+(Y22/X22)*100,0)</f>
        <v>-34.764551182797646</v>
      </c>
      <c r="AA22" s="33">
        <f>SUM(AA5:AA21)</f>
        <v>221194268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6674967</v>
      </c>
      <c r="D25" s="6">
        <v>0</v>
      </c>
      <c r="E25" s="7">
        <v>87049627</v>
      </c>
      <c r="F25" s="8">
        <v>87049627</v>
      </c>
      <c r="G25" s="8">
        <v>5731780</v>
      </c>
      <c r="H25" s="8">
        <v>5567045</v>
      </c>
      <c r="I25" s="8">
        <v>6272407</v>
      </c>
      <c r="J25" s="8">
        <v>17571232</v>
      </c>
      <c r="K25" s="8">
        <v>5652949</v>
      </c>
      <c r="L25" s="8">
        <v>6336357</v>
      </c>
      <c r="M25" s="8">
        <v>0</v>
      </c>
      <c r="N25" s="8">
        <v>11989306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29560538</v>
      </c>
      <c r="X25" s="8">
        <v>50987402</v>
      </c>
      <c r="Y25" s="8">
        <v>-21426864</v>
      </c>
      <c r="Z25" s="2">
        <v>-42.02</v>
      </c>
      <c r="AA25" s="6">
        <v>87049627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15869380</v>
      </c>
      <c r="F26" s="8">
        <v>15869380</v>
      </c>
      <c r="G26" s="8">
        <v>1291182</v>
      </c>
      <c r="H26" s="8">
        <v>1300785</v>
      </c>
      <c r="I26" s="8">
        <v>1295983</v>
      </c>
      <c r="J26" s="8">
        <v>3887950</v>
      </c>
      <c r="K26" s="8">
        <v>1314668</v>
      </c>
      <c r="L26" s="8">
        <v>1325824</v>
      </c>
      <c r="M26" s="8">
        <v>0</v>
      </c>
      <c r="N26" s="8">
        <v>2640492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6528442</v>
      </c>
      <c r="X26" s="8">
        <v>7934502</v>
      </c>
      <c r="Y26" s="8">
        <v>-1406060</v>
      </c>
      <c r="Z26" s="2">
        <v>-17.72</v>
      </c>
      <c r="AA26" s="6">
        <v>15869380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9241551</v>
      </c>
      <c r="D34" s="6">
        <v>0</v>
      </c>
      <c r="E34" s="7">
        <v>0</v>
      </c>
      <c r="F34" s="8">
        <v>0</v>
      </c>
      <c r="G34" s="8">
        <v>12705538</v>
      </c>
      <c r="H34" s="8">
        <v>10725157</v>
      </c>
      <c r="I34" s="8">
        <v>5944838</v>
      </c>
      <c r="J34" s="8">
        <v>29375533</v>
      </c>
      <c r="K34" s="8">
        <v>6141113</v>
      </c>
      <c r="L34" s="8">
        <v>3999956</v>
      </c>
      <c r="M34" s="8">
        <v>0</v>
      </c>
      <c r="N34" s="8">
        <v>10141069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39516602</v>
      </c>
      <c r="X34" s="8"/>
      <c r="Y34" s="8">
        <v>39516602</v>
      </c>
      <c r="Z34" s="2">
        <v>0</v>
      </c>
      <c r="AA34" s="6">
        <v>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15916518</v>
      </c>
      <c r="D36" s="33">
        <f>SUM(D25:D35)</f>
        <v>0</v>
      </c>
      <c r="E36" s="34">
        <f t="shared" si="1"/>
        <v>102919007</v>
      </c>
      <c r="F36" s="35">
        <f t="shared" si="1"/>
        <v>102919007</v>
      </c>
      <c r="G36" s="35">
        <f t="shared" si="1"/>
        <v>19728500</v>
      </c>
      <c r="H36" s="35">
        <f t="shared" si="1"/>
        <v>17592987</v>
      </c>
      <c r="I36" s="35">
        <f t="shared" si="1"/>
        <v>13513228</v>
      </c>
      <c r="J36" s="35">
        <f t="shared" si="1"/>
        <v>50834715</v>
      </c>
      <c r="K36" s="35">
        <f t="shared" si="1"/>
        <v>13108730</v>
      </c>
      <c r="L36" s="35">
        <f t="shared" si="1"/>
        <v>11662137</v>
      </c>
      <c r="M36" s="35">
        <f t="shared" si="1"/>
        <v>0</v>
      </c>
      <c r="N36" s="35">
        <f t="shared" si="1"/>
        <v>24770867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75605582</v>
      </c>
      <c r="X36" s="35">
        <f t="shared" si="1"/>
        <v>58921904</v>
      </c>
      <c r="Y36" s="35">
        <f t="shared" si="1"/>
        <v>16683678</v>
      </c>
      <c r="Z36" s="36">
        <f>+IF(X36&lt;&gt;0,+(Y36/X36)*100,0)</f>
        <v>28.31489966787224</v>
      </c>
      <c r="AA36" s="33">
        <f>SUM(AA25:AA35)</f>
        <v>102919007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-14569583</v>
      </c>
      <c r="D38" s="46">
        <f>+D22-D36</f>
        <v>0</v>
      </c>
      <c r="E38" s="47">
        <f t="shared" si="2"/>
        <v>118275261</v>
      </c>
      <c r="F38" s="48">
        <f t="shared" si="2"/>
        <v>118275261</v>
      </c>
      <c r="G38" s="48">
        <f t="shared" si="2"/>
        <v>48403198</v>
      </c>
      <c r="H38" s="48">
        <f t="shared" si="2"/>
        <v>-15011680</v>
      </c>
      <c r="I38" s="48">
        <f t="shared" si="2"/>
        <v>-12420079</v>
      </c>
      <c r="J38" s="48">
        <f t="shared" si="2"/>
        <v>20971439</v>
      </c>
      <c r="K38" s="48">
        <f t="shared" si="2"/>
        <v>-6839831</v>
      </c>
      <c r="L38" s="48">
        <f t="shared" si="2"/>
        <v>39945272</v>
      </c>
      <c r="M38" s="48">
        <f t="shared" si="2"/>
        <v>0</v>
      </c>
      <c r="N38" s="48">
        <f t="shared" si="2"/>
        <v>33105441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54076880</v>
      </c>
      <c r="X38" s="48">
        <f>IF(F22=F36,0,X22-X36)</f>
        <v>139869496</v>
      </c>
      <c r="Y38" s="48">
        <f t="shared" si="2"/>
        <v>-85792616</v>
      </c>
      <c r="Z38" s="49">
        <f>+IF(X38&lt;&gt;0,+(Y38/X38)*100,0)</f>
        <v>-61.337617174226466</v>
      </c>
      <c r="AA38" s="46">
        <f>+AA22-AA36</f>
        <v>118275261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55594000</v>
      </c>
      <c r="F39" s="8">
        <v>55594000</v>
      </c>
      <c r="G39" s="8">
        <v>13000000</v>
      </c>
      <c r="H39" s="8">
        <v>0</v>
      </c>
      <c r="I39" s="8">
        <v>0</v>
      </c>
      <c r="J39" s="8">
        <v>13000000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13000000</v>
      </c>
      <c r="X39" s="8">
        <v>59987952</v>
      </c>
      <c r="Y39" s="8">
        <v>-46987952</v>
      </c>
      <c r="Z39" s="2">
        <v>-78.33</v>
      </c>
      <c r="AA39" s="6">
        <v>55594000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-14569583</v>
      </c>
      <c r="D42" s="55">
        <f>SUM(D38:D41)</f>
        <v>0</v>
      </c>
      <c r="E42" s="56">
        <f t="shared" si="3"/>
        <v>173869261</v>
      </c>
      <c r="F42" s="57">
        <f t="shared" si="3"/>
        <v>173869261</v>
      </c>
      <c r="G42" s="57">
        <f t="shared" si="3"/>
        <v>61403198</v>
      </c>
      <c r="H42" s="57">
        <f t="shared" si="3"/>
        <v>-15011680</v>
      </c>
      <c r="I42" s="57">
        <f t="shared" si="3"/>
        <v>-12420079</v>
      </c>
      <c r="J42" s="57">
        <f t="shared" si="3"/>
        <v>33971439</v>
      </c>
      <c r="K42" s="57">
        <f t="shared" si="3"/>
        <v>-6839831</v>
      </c>
      <c r="L42" s="57">
        <f t="shared" si="3"/>
        <v>39945272</v>
      </c>
      <c r="M42" s="57">
        <f t="shared" si="3"/>
        <v>0</v>
      </c>
      <c r="N42" s="57">
        <f t="shared" si="3"/>
        <v>33105441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67076880</v>
      </c>
      <c r="X42" s="57">
        <f t="shared" si="3"/>
        <v>199857448</v>
      </c>
      <c r="Y42" s="57">
        <f t="shared" si="3"/>
        <v>-132780568</v>
      </c>
      <c r="Z42" s="58">
        <f>+IF(X42&lt;&gt;0,+(Y42/X42)*100,0)</f>
        <v>-66.43763809092569</v>
      </c>
      <c r="AA42" s="55">
        <f>SUM(AA38:AA41)</f>
        <v>173869261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-14569583</v>
      </c>
      <c r="D44" s="63">
        <f>+D42-D43</f>
        <v>0</v>
      </c>
      <c r="E44" s="64">
        <f t="shared" si="4"/>
        <v>173869261</v>
      </c>
      <c r="F44" s="65">
        <f t="shared" si="4"/>
        <v>173869261</v>
      </c>
      <c r="G44" s="65">
        <f t="shared" si="4"/>
        <v>61403198</v>
      </c>
      <c r="H44" s="65">
        <f t="shared" si="4"/>
        <v>-15011680</v>
      </c>
      <c r="I44" s="65">
        <f t="shared" si="4"/>
        <v>-12420079</v>
      </c>
      <c r="J44" s="65">
        <f t="shared" si="4"/>
        <v>33971439</v>
      </c>
      <c r="K44" s="65">
        <f t="shared" si="4"/>
        <v>-6839831</v>
      </c>
      <c r="L44" s="65">
        <f t="shared" si="4"/>
        <v>39945272</v>
      </c>
      <c r="M44" s="65">
        <f t="shared" si="4"/>
        <v>0</v>
      </c>
      <c r="N44" s="65">
        <f t="shared" si="4"/>
        <v>33105441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67076880</v>
      </c>
      <c r="X44" s="65">
        <f t="shared" si="4"/>
        <v>199857448</v>
      </c>
      <c r="Y44" s="65">
        <f t="shared" si="4"/>
        <v>-132780568</v>
      </c>
      <c r="Z44" s="66">
        <f>+IF(X44&lt;&gt;0,+(Y44/X44)*100,0)</f>
        <v>-66.43763809092569</v>
      </c>
      <c r="AA44" s="63">
        <f>+AA42-AA43</f>
        <v>173869261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-14569583</v>
      </c>
      <c r="D46" s="55">
        <f>SUM(D44:D45)</f>
        <v>0</v>
      </c>
      <c r="E46" s="56">
        <f t="shared" si="5"/>
        <v>173869261</v>
      </c>
      <c r="F46" s="57">
        <f t="shared" si="5"/>
        <v>173869261</v>
      </c>
      <c r="G46" s="57">
        <f t="shared" si="5"/>
        <v>61403198</v>
      </c>
      <c r="H46" s="57">
        <f t="shared" si="5"/>
        <v>-15011680</v>
      </c>
      <c r="I46" s="57">
        <f t="shared" si="5"/>
        <v>-12420079</v>
      </c>
      <c r="J46" s="57">
        <f t="shared" si="5"/>
        <v>33971439</v>
      </c>
      <c r="K46" s="57">
        <f t="shared" si="5"/>
        <v>-6839831</v>
      </c>
      <c r="L46" s="57">
        <f t="shared" si="5"/>
        <v>39945272</v>
      </c>
      <c r="M46" s="57">
        <f t="shared" si="5"/>
        <v>0</v>
      </c>
      <c r="N46" s="57">
        <f t="shared" si="5"/>
        <v>33105441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67076880</v>
      </c>
      <c r="X46" s="57">
        <f t="shared" si="5"/>
        <v>199857448</v>
      </c>
      <c r="Y46" s="57">
        <f t="shared" si="5"/>
        <v>-132780568</v>
      </c>
      <c r="Z46" s="58">
        <f>+IF(X46&lt;&gt;0,+(Y46/X46)*100,0)</f>
        <v>-66.43763809092569</v>
      </c>
      <c r="AA46" s="55">
        <f>SUM(AA44:AA45)</f>
        <v>173869261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-14569583</v>
      </c>
      <c r="D48" s="71">
        <f>SUM(D46:D47)</f>
        <v>0</v>
      </c>
      <c r="E48" s="72">
        <f t="shared" si="6"/>
        <v>173869261</v>
      </c>
      <c r="F48" s="73">
        <f t="shared" si="6"/>
        <v>173869261</v>
      </c>
      <c r="G48" s="73">
        <f t="shared" si="6"/>
        <v>61403198</v>
      </c>
      <c r="H48" s="74">
        <f t="shared" si="6"/>
        <v>-15011680</v>
      </c>
      <c r="I48" s="74">
        <f t="shared" si="6"/>
        <v>-12420079</v>
      </c>
      <c r="J48" s="74">
        <f t="shared" si="6"/>
        <v>33971439</v>
      </c>
      <c r="K48" s="74">
        <f t="shared" si="6"/>
        <v>-6839831</v>
      </c>
      <c r="L48" s="74">
        <f t="shared" si="6"/>
        <v>39945272</v>
      </c>
      <c r="M48" s="73">
        <f t="shared" si="6"/>
        <v>0</v>
      </c>
      <c r="N48" s="73">
        <f t="shared" si="6"/>
        <v>33105441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67076880</v>
      </c>
      <c r="X48" s="74">
        <f t="shared" si="6"/>
        <v>199857448</v>
      </c>
      <c r="Y48" s="74">
        <f t="shared" si="6"/>
        <v>-132780568</v>
      </c>
      <c r="Z48" s="75">
        <f>+IF(X48&lt;&gt;0,+(Y48/X48)*100,0)</f>
        <v>-66.43763809092569</v>
      </c>
      <c r="AA48" s="76">
        <f>SUM(AA46:AA47)</f>
        <v>173869261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6628698</v>
      </c>
      <c r="D5" s="6">
        <v>0</v>
      </c>
      <c r="E5" s="7">
        <v>4758800</v>
      </c>
      <c r="F5" s="8">
        <v>4758800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5494330</v>
      </c>
      <c r="Y5" s="8">
        <v>-5494330</v>
      </c>
      <c r="Z5" s="2">
        <v>-100</v>
      </c>
      <c r="AA5" s="6">
        <v>4758800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709229</v>
      </c>
      <c r="D10" s="6">
        <v>0</v>
      </c>
      <c r="E10" s="7">
        <v>523764</v>
      </c>
      <c r="F10" s="26">
        <v>523764</v>
      </c>
      <c r="G10" s="26">
        <v>0</v>
      </c>
      <c r="H10" s="26">
        <v>65233</v>
      </c>
      <c r="I10" s="26">
        <v>63565</v>
      </c>
      <c r="J10" s="26">
        <v>128798</v>
      </c>
      <c r="K10" s="26">
        <v>59020</v>
      </c>
      <c r="L10" s="26">
        <v>0</v>
      </c>
      <c r="M10" s="26">
        <v>0</v>
      </c>
      <c r="N10" s="26">
        <v>59020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187818</v>
      </c>
      <c r="X10" s="26">
        <v>305496</v>
      </c>
      <c r="Y10" s="26">
        <v>-117678</v>
      </c>
      <c r="Z10" s="27">
        <v>-38.52</v>
      </c>
      <c r="AA10" s="28">
        <v>523764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993</v>
      </c>
      <c r="H11" s="8">
        <v>0</v>
      </c>
      <c r="I11" s="8">
        <v>0</v>
      </c>
      <c r="J11" s="8">
        <v>993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993</v>
      </c>
      <c r="X11" s="8"/>
      <c r="Y11" s="8">
        <v>993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60637</v>
      </c>
      <c r="D12" s="6">
        <v>0</v>
      </c>
      <c r="E12" s="7">
        <v>90616</v>
      </c>
      <c r="F12" s="8">
        <v>90616</v>
      </c>
      <c r="G12" s="8">
        <v>7298</v>
      </c>
      <c r="H12" s="8">
        <v>21125</v>
      </c>
      <c r="I12" s="8">
        <v>-8463</v>
      </c>
      <c r="J12" s="8">
        <v>19960</v>
      </c>
      <c r="K12" s="8">
        <v>-32529</v>
      </c>
      <c r="L12" s="8">
        <v>0</v>
      </c>
      <c r="M12" s="8">
        <v>0</v>
      </c>
      <c r="N12" s="8">
        <v>-32529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-12569</v>
      </c>
      <c r="X12" s="8">
        <v>45498</v>
      </c>
      <c r="Y12" s="8">
        <v>-58067</v>
      </c>
      <c r="Z12" s="2">
        <v>-127.63</v>
      </c>
      <c r="AA12" s="6">
        <v>90616</v>
      </c>
    </row>
    <row r="13" spans="1:27" ht="13.5">
      <c r="A13" s="23" t="s">
        <v>40</v>
      </c>
      <c r="B13" s="29"/>
      <c r="C13" s="6">
        <v>862416</v>
      </c>
      <c r="D13" s="6">
        <v>0</v>
      </c>
      <c r="E13" s="7">
        <v>0</v>
      </c>
      <c r="F13" s="8">
        <v>0</v>
      </c>
      <c r="G13" s="8">
        <v>28</v>
      </c>
      <c r="H13" s="8">
        <v>14</v>
      </c>
      <c r="I13" s="8">
        <v>153</v>
      </c>
      <c r="J13" s="8">
        <v>195</v>
      </c>
      <c r="K13" s="8">
        <v>71</v>
      </c>
      <c r="L13" s="8">
        <v>0</v>
      </c>
      <c r="M13" s="8">
        <v>0</v>
      </c>
      <c r="N13" s="8">
        <v>71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266</v>
      </c>
      <c r="X13" s="8"/>
      <c r="Y13" s="8">
        <v>266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2172148</v>
      </c>
      <c r="D14" s="6">
        <v>0</v>
      </c>
      <c r="E14" s="7">
        <v>564344</v>
      </c>
      <c r="F14" s="8">
        <v>564344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282000</v>
      </c>
      <c r="Y14" s="8">
        <v>-282000</v>
      </c>
      <c r="Z14" s="2">
        <v>-100</v>
      </c>
      <c r="AA14" s="6">
        <v>564344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296600</v>
      </c>
      <c r="D16" s="6">
        <v>0</v>
      </c>
      <c r="E16" s="7">
        <v>48106</v>
      </c>
      <c r="F16" s="8">
        <v>48106</v>
      </c>
      <c r="G16" s="8">
        <v>900</v>
      </c>
      <c r="H16" s="8">
        <v>1800</v>
      </c>
      <c r="I16" s="8">
        <v>900</v>
      </c>
      <c r="J16" s="8">
        <v>3600</v>
      </c>
      <c r="K16" s="8">
        <v>900</v>
      </c>
      <c r="L16" s="8">
        <v>0</v>
      </c>
      <c r="M16" s="8">
        <v>0</v>
      </c>
      <c r="N16" s="8">
        <v>900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4500</v>
      </c>
      <c r="X16" s="8">
        <v>21498</v>
      </c>
      <c r="Y16" s="8">
        <v>-16998</v>
      </c>
      <c r="Z16" s="2">
        <v>-79.07</v>
      </c>
      <c r="AA16" s="6">
        <v>48106</v>
      </c>
    </row>
    <row r="17" spans="1:27" ht="13.5">
      <c r="A17" s="23" t="s">
        <v>44</v>
      </c>
      <c r="B17" s="29"/>
      <c r="C17" s="6">
        <v>18706</v>
      </c>
      <c r="D17" s="6">
        <v>0</v>
      </c>
      <c r="E17" s="7">
        <v>998268</v>
      </c>
      <c r="F17" s="8">
        <v>998268</v>
      </c>
      <c r="G17" s="8">
        <v>0</v>
      </c>
      <c r="H17" s="8">
        <v>192837</v>
      </c>
      <c r="I17" s="8">
        <v>196961</v>
      </c>
      <c r="J17" s="8">
        <v>389798</v>
      </c>
      <c r="K17" s="8">
        <v>263749</v>
      </c>
      <c r="L17" s="8">
        <v>0</v>
      </c>
      <c r="M17" s="8">
        <v>0</v>
      </c>
      <c r="N17" s="8">
        <v>263749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653547</v>
      </c>
      <c r="X17" s="8">
        <v>19998</v>
      </c>
      <c r="Y17" s="8">
        <v>633549</v>
      </c>
      <c r="Z17" s="2">
        <v>3168.06</v>
      </c>
      <c r="AA17" s="6">
        <v>998268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88267899</v>
      </c>
      <c r="D19" s="6">
        <v>0</v>
      </c>
      <c r="E19" s="7">
        <v>100018000</v>
      </c>
      <c r="F19" s="8">
        <v>100018000</v>
      </c>
      <c r="G19" s="8">
        <v>36167000</v>
      </c>
      <c r="H19" s="8">
        <v>35623313</v>
      </c>
      <c r="I19" s="8">
        <v>0</v>
      </c>
      <c r="J19" s="8">
        <v>71790313</v>
      </c>
      <c r="K19" s="8">
        <v>1050000</v>
      </c>
      <c r="L19" s="8">
        <v>0</v>
      </c>
      <c r="M19" s="8">
        <v>0</v>
      </c>
      <c r="N19" s="8">
        <v>1050000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72840313</v>
      </c>
      <c r="X19" s="8">
        <v>65896000</v>
      </c>
      <c r="Y19" s="8">
        <v>6944313</v>
      </c>
      <c r="Z19" s="2">
        <v>10.54</v>
      </c>
      <c r="AA19" s="6">
        <v>100018000</v>
      </c>
    </row>
    <row r="20" spans="1:27" ht="13.5">
      <c r="A20" s="23" t="s">
        <v>47</v>
      </c>
      <c r="B20" s="29"/>
      <c r="C20" s="6">
        <v>220787</v>
      </c>
      <c r="D20" s="6">
        <v>0</v>
      </c>
      <c r="E20" s="7">
        <v>1756266</v>
      </c>
      <c r="F20" s="26">
        <v>1756266</v>
      </c>
      <c r="G20" s="26">
        <v>2591</v>
      </c>
      <c r="H20" s="26">
        <v>1379</v>
      </c>
      <c r="I20" s="26">
        <v>12325</v>
      </c>
      <c r="J20" s="26">
        <v>16295</v>
      </c>
      <c r="K20" s="26">
        <v>5619</v>
      </c>
      <c r="L20" s="26">
        <v>0</v>
      </c>
      <c r="M20" s="26">
        <v>0</v>
      </c>
      <c r="N20" s="26">
        <v>5619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21914</v>
      </c>
      <c r="X20" s="26"/>
      <c r="Y20" s="26">
        <v>21914</v>
      </c>
      <c r="Z20" s="27">
        <v>0</v>
      </c>
      <c r="AA20" s="28">
        <v>1756266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99237120</v>
      </c>
      <c r="D22" s="33">
        <f>SUM(D5:D21)</f>
        <v>0</v>
      </c>
      <c r="E22" s="34">
        <f t="shared" si="0"/>
        <v>108758164</v>
      </c>
      <c r="F22" s="35">
        <f t="shared" si="0"/>
        <v>108758164</v>
      </c>
      <c r="G22" s="35">
        <f t="shared" si="0"/>
        <v>36178810</v>
      </c>
      <c r="H22" s="35">
        <f t="shared" si="0"/>
        <v>35905701</v>
      </c>
      <c r="I22" s="35">
        <f t="shared" si="0"/>
        <v>265441</v>
      </c>
      <c r="J22" s="35">
        <f t="shared" si="0"/>
        <v>72349952</v>
      </c>
      <c r="K22" s="35">
        <f t="shared" si="0"/>
        <v>1346830</v>
      </c>
      <c r="L22" s="35">
        <f t="shared" si="0"/>
        <v>0</v>
      </c>
      <c r="M22" s="35">
        <f t="shared" si="0"/>
        <v>0</v>
      </c>
      <c r="N22" s="35">
        <f t="shared" si="0"/>
        <v>1346830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73696782</v>
      </c>
      <c r="X22" s="35">
        <f t="shared" si="0"/>
        <v>72064820</v>
      </c>
      <c r="Y22" s="35">
        <f t="shared" si="0"/>
        <v>1631962</v>
      </c>
      <c r="Z22" s="36">
        <f>+IF(X22&lt;&gt;0,+(Y22/X22)*100,0)</f>
        <v>2.264575142212247</v>
      </c>
      <c r="AA22" s="33">
        <f>SUM(AA5:AA21)</f>
        <v>108758164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36474860</v>
      </c>
      <c r="D25" s="6">
        <v>0</v>
      </c>
      <c r="E25" s="7">
        <v>49483599</v>
      </c>
      <c r="F25" s="8">
        <v>49483599</v>
      </c>
      <c r="G25" s="8">
        <v>0</v>
      </c>
      <c r="H25" s="8">
        <v>2593573</v>
      </c>
      <c r="I25" s="8">
        <v>3709887</v>
      </c>
      <c r="J25" s="8">
        <v>6303460</v>
      </c>
      <c r="K25" s="8">
        <v>3835810</v>
      </c>
      <c r="L25" s="8">
        <v>0</v>
      </c>
      <c r="M25" s="8">
        <v>0</v>
      </c>
      <c r="N25" s="8">
        <v>3835810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10139270</v>
      </c>
      <c r="X25" s="8">
        <v>24417000</v>
      </c>
      <c r="Y25" s="8">
        <v>-14277730</v>
      </c>
      <c r="Z25" s="2">
        <v>-58.47</v>
      </c>
      <c r="AA25" s="6">
        <v>49483599</v>
      </c>
    </row>
    <row r="26" spans="1:27" ht="13.5">
      <c r="A26" s="25" t="s">
        <v>52</v>
      </c>
      <c r="B26" s="24"/>
      <c r="C26" s="6">
        <v>7859267</v>
      </c>
      <c r="D26" s="6">
        <v>0</v>
      </c>
      <c r="E26" s="7">
        <v>10252907</v>
      </c>
      <c r="F26" s="8">
        <v>10252907</v>
      </c>
      <c r="G26" s="8">
        <v>0</v>
      </c>
      <c r="H26" s="8">
        <v>565902</v>
      </c>
      <c r="I26" s="8">
        <v>674984</v>
      </c>
      <c r="J26" s="8">
        <v>1240886</v>
      </c>
      <c r="K26" s="8">
        <v>1000974</v>
      </c>
      <c r="L26" s="8">
        <v>0</v>
      </c>
      <c r="M26" s="8">
        <v>0</v>
      </c>
      <c r="N26" s="8">
        <v>1000974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2241860</v>
      </c>
      <c r="X26" s="8">
        <v>6841500</v>
      </c>
      <c r="Y26" s="8">
        <v>-4599640</v>
      </c>
      <c r="Z26" s="2">
        <v>-67.23</v>
      </c>
      <c r="AA26" s="6">
        <v>10252907</v>
      </c>
    </row>
    <row r="27" spans="1:27" ht="13.5">
      <c r="A27" s="25" t="s">
        <v>53</v>
      </c>
      <c r="B27" s="24"/>
      <c r="C27" s="6">
        <v>4997881</v>
      </c>
      <c r="D27" s="6">
        <v>0</v>
      </c>
      <c r="E27" s="7">
        <v>32308320</v>
      </c>
      <c r="F27" s="8">
        <v>32308320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16153998</v>
      </c>
      <c r="Y27" s="8">
        <v>-16153998</v>
      </c>
      <c r="Z27" s="2">
        <v>-100</v>
      </c>
      <c r="AA27" s="6">
        <v>32308320</v>
      </c>
    </row>
    <row r="28" spans="1:27" ht="13.5">
      <c r="A28" s="25" t="s">
        <v>54</v>
      </c>
      <c r="B28" s="24"/>
      <c r="C28" s="6">
        <v>28994220</v>
      </c>
      <c r="D28" s="6">
        <v>0</v>
      </c>
      <c r="E28" s="7">
        <v>10583760</v>
      </c>
      <c r="F28" s="8">
        <v>10583760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5292000</v>
      </c>
      <c r="Y28" s="8">
        <v>-5292000</v>
      </c>
      <c r="Z28" s="2">
        <v>-100</v>
      </c>
      <c r="AA28" s="6">
        <v>10583760</v>
      </c>
    </row>
    <row r="29" spans="1:27" ht="13.5">
      <c r="A29" s="25" t="s">
        <v>55</v>
      </c>
      <c r="B29" s="24"/>
      <c r="C29" s="6">
        <v>128</v>
      </c>
      <c r="D29" s="6">
        <v>0</v>
      </c>
      <c r="E29" s="7">
        <v>329160</v>
      </c>
      <c r="F29" s="8">
        <v>329160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164496</v>
      </c>
      <c r="Y29" s="8">
        <v>-164496</v>
      </c>
      <c r="Z29" s="2">
        <v>-100</v>
      </c>
      <c r="AA29" s="6">
        <v>329160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32350955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1588</v>
      </c>
      <c r="J31" s="8">
        <v>1588</v>
      </c>
      <c r="K31" s="8">
        <v>22985</v>
      </c>
      <c r="L31" s="8">
        <v>0</v>
      </c>
      <c r="M31" s="8">
        <v>0</v>
      </c>
      <c r="N31" s="8">
        <v>22985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24573</v>
      </c>
      <c r="X31" s="8"/>
      <c r="Y31" s="8">
        <v>24573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341653</v>
      </c>
      <c r="F32" s="8">
        <v>341653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341653</v>
      </c>
    </row>
    <row r="33" spans="1:27" ht="13.5">
      <c r="A33" s="25" t="s">
        <v>59</v>
      </c>
      <c r="B33" s="24"/>
      <c r="C33" s="6">
        <v>3800000</v>
      </c>
      <c r="D33" s="6">
        <v>0</v>
      </c>
      <c r="E33" s="7">
        <v>3500000</v>
      </c>
      <c r="F33" s="8">
        <v>3500000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3500000</v>
      </c>
    </row>
    <row r="34" spans="1:27" ht="13.5">
      <c r="A34" s="25" t="s">
        <v>60</v>
      </c>
      <c r="B34" s="24"/>
      <c r="C34" s="6">
        <v>2112648</v>
      </c>
      <c r="D34" s="6">
        <v>0</v>
      </c>
      <c r="E34" s="7">
        <v>78723040</v>
      </c>
      <c r="F34" s="8">
        <v>78723040</v>
      </c>
      <c r="G34" s="8">
        <v>0</v>
      </c>
      <c r="H34" s="8">
        <v>3462038</v>
      </c>
      <c r="I34" s="8">
        <v>4621830</v>
      </c>
      <c r="J34" s="8">
        <v>8083868</v>
      </c>
      <c r="K34" s="8">
        <v>5795606</v>
      </c>
      <c r="L34" s="8">
        <v>0</v>
      </c>
      <c r="M34" s="8">
        <v>0</v>
      </c>
      <c r="N34" s="8">
        <v>5795606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13879474</v>
      </c>
      <c r="X34" s="8">
        <v>24129000</v>
      </c>
      <c r="Y34" s="8">
        <v>-10249526</v>
      </c>
      <c r="Z34" s="2">
        <v>-42.48</v>
      </c>
      <c r="AA34" s="6">
        <v>78723040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116589959</v>
      </c>
      <c r="D36" s="33">
        <f>SUM(D25:D35)</f>
        <v>0</v>
      </c>
      <c r="E36" s="34">
        <f t="shared" si="1"/>
        <v>185522439</v>
      </c>
      <c r="F36" s="35">
        <f t="shared" si="1"/>
        <v>185522439</v>
      </c>
      <c r="G36" s="35">
        <f t="shared" si="1"/>
        <v>0</v>
      </c>
      <c r="H36" s="35">
        <f t="shared" si="1"/>
        <v>6621513</v>
      </c>
      <c r="I36" s="35">
        <f t="shared" si="1"/>
        <v>9008289</v>
      </c>
      <c r="J36" s="35">
        <f t="shared" si="1"/>
        <v>15629802</v>
      </c>
      <c r="K36" s="35">
        <f t="shared" si="1"/>
        <v>10655375</v>
      </c>
      <c r="L36" s="35">
        <f t="shared" si="1"/>
        <v>0</v>
      </c>
      <c r="M36" s="35">
        <f t="shared" si="1"/>
        <v>0</v>
      </c>
      <c r="N36" s="35">
        <f t="shared" si="1"/>
        <v>10655375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26285177</v>
      </c>
      <c r="X36" s="35">
        <f t="shared" si="1"/>
        <v>76997994</v>
      </c>
      <c r="Y36" s="35">
        <f t="shared" si="1"/>
        <v>-50712817</v>
      </c>
      <c r="Z36" s="36">
        <f>+IF(X36&lt;&gt;0,+(Y36/X36)*100,0)</f>
        <v>-65.86251714557655</v>
      </c>
      <c r="AA36" s="33">
        <f>SUM(AA25:AA35)</f>
        <v>185522439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-17352839</v>
      </c>
      <c r="D38" s="46">
        <f>+D22-D36</f>
        <v>0</v>
      </c>
      <c r="E38" s="47">
        <f t="shared" si="2"/>
        <v>-76764275</v>
      </c>
      <c r="F38" s="48">
        <f t="shared" si="2"/>
        <v>-76764275</v>
      </c>
      <c r="G38" s="48">
        <f t="shared" si="2"/>
        <v>36178810</v>
      </c>
      <c r="H38" s="48">
        <f t="shared" si="2"/>
        <v>29284188</v>
      </c>
      <c r="I38" s="48">
        <f t="shared" si="2"/>
        <v>-8742848</v>
      </c>
      <c r="J38" s="48">
        <f t="shared" si="2"/>
        <v>56720150</v>
      </c>
      <c r="K38" s="48">
        <f t="shared" si="2"/>
        <v>-9308545</v>
      </c>
      <c r="L38" s="48">
        <f t="shared" si="2"/>
        <v>0</v>
      </c>
      <c r="M38" s="48">
        <f t="shared" si="2"/>
        <v>0</v>
      </c>
      <c r="N38" s="48">
        <f t="shared" si="2"/>
        <v>-9308545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47411605</v>
      </c>
      <c r="X38" s="48">
        <f>IF(F22=F36,0,X22-X36)</f>
        <v>-4933174</v>
      </c>
      <c r="Y38" s="48">
        <f t="shared" si="2"/>
        <v>52344779</v>
      </c>
      <c r="Z38" s="49">
        <f>+IF(X38&lt;&gt;0,+(Y38/X38)*100,0)</f>
        <v>-1061.0770874897175</v>
      </c>
      <c r="AA38" s="46">
        <f>+AA22-AA36</f>
        <v>-76764275</v>
      </c>
    </row>
    <row r="39" spans="1:27" ht="13.5">
      <c r="A39" s="23" t="s">
        <v>64</v>
      </c>
      <c r="B39" s="29"/>
      <c r="C39" s="6">
        <v>32477196</v>
      </c>
      <c r="D39" s="6">
        <v>0</v>
      </c>
      <c r="E39" s="7">
        <v>31998000</v>
      </c>
      <c r="F39" s="8">
        <v>31998000</v>
      </c>
      <c r="G39" s="8">
        <v>10718000</v>
      </c>
      <c r="H39" s="8">
        <v>12612000</v>
      </c>
      <c r="I39" s="8">
        <v>0</v>
      </c>
      <c r="J39" s="8">
        <v>23330000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23330000</v>
      </c>
      <c r="X39" s="8">
        <v>21732000</v>
      </c>
      <c r="Y39" s="8">
        <v>1598000</v>
      </c>
      <c r="Z39" s="2">
        <v>7.35</v>
      </c>
      <c r="AA39" s="6">
        <v>31998000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1300000</v>
      </c>
      <c r="F41" s="8">
        <v>1300000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1300000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15124357</v>
      </c>
      <c r="D42" s="55">
        <f>SUM(D38:D41)</f>
        <v>0</v>
      </c>
      <c r="E42" s="56">
        <f t="shared" si="3"/>
        <v>-43466275</v>
      </c>
      <c r="F42" s="57">
        <f t="shared" si="3"/>
        <v>-43466275</v>
      </c>
      <c r="G42" s="57">
        <f t="shared" si="3"/>
        <v>46896810</v>
      </c>
      <c r="H42" s="57">
        <f t="shared" si="3"/>
        <v>41896188</v>
      </c>
      <c r="I42" s="57">
        <f t="shared" si="3"/>
        <v>-8742848</v>
      </c>
      <c r="J42" s="57">
        <f t="shared" si="3"/>
        <v>80050150</v>
      </c>
      <c r="K42" s="57">
        <f t="shared" si="3"/>
        <v>-9308545</v>
      </c>
      <c r="L42" s="57">
        <f t="shared" si="3"/>
        <v>0</v>
      </c>
      <c r="M42" s="57">
        <f t="shared" si="3"/>
        <v>0</v>
      </c>
      <c r="N42" s="57">
        <f t="shared" si="3"/>
        <v>-9308545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70741605</v>
      </c>
      <c r="X42" s="57">
        <f t="shared" si="3"/>
        <v>16798826</v>
      </c>
      <c r="Y42" s="57">
        <f t="shared" si="3"/>
        <v>53942779</v>
      </c>
      <c r="Z42" s="58">
        <f>+IF(X42&lt;&gt;0,+(Y42/X42)*100,0)</f>
        <v>321.11040973934723</v>
      </c>
      <c r="AA42" s="55">
        <f>SUM(AA38:AA41)</f>
        <v>-43466275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15124357</v>
      </c>
      <c r="D44" s="63">
        <f>+D42-D43</f>
        <v>0</v>
      </c>
      <c r="E44" s="64">
        <f t="shared" si="4"/>
        <v>-43466275</v>
      </c>
      <c r="F44" s="65">
        <f t="shared" si="4"/>
        <v>-43466275</v>
      </c>
      <c r="G44" s="65">
        <f t="shared" si="4"/>
        <v>46896810</v>
      </c>
      <c r="H44" s="65">
        <f t="shared" si="4"/>
        <v>41896188</v>
      </c>
      <c r="I44" s="65">
        <f t="shared" si="4"/>
        <v>-8742848</v>
      </c>
      <c r="J44" s="65">
        <f t="shared" si="4"/>
        <v>80050150</v>
      </c>
      <c r="K44" s="65">
        <f t="shared" si="4"/>
        <v>-9308545</v>
      </c>
      <c r="L44" s="65">
        <f t="shared" si="4"/>
        <v>0</v>
      </c>
      <c r="M44" s="65">
        <f t="shared" si="4"/>
        <v>0</v>
      </c>
      <c r="N44" s="65">
        <f t="shared" si="4"/>
        <v>-9308545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70741605</v>
      </c>
      <c r="X44" s="65">
        <f t="shared" si="4"/>
        <v>16798826</v>
      </c>
      <c r="Y44" s="65">
        <f t="shared" si="4"/>
        <v>53942779</v>
      </c>
      <c r="Z44" s="66">
        <f>+IF(X44&lt;&gt;0,+(Y44/X44)*100,0)</f>
        <v>321.11040973934723</v>
      </c>
      <c r="AA44" s="63">
        <f>+AA42-AA43</f>
        <v>-43466275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15124357</v>
      </c>
      <c r="D46" s="55">
        <f>SUM(D44:D45)</f>
        <v>0</v>
      </c>
      <c r="E46" s="56">
        <f t="shared" si="5"/>
        <v>-43466275</v>
      </c>
      <c r="F46" s="57">
        <f t="shared" si="5"/>
        <v>-43466275</v>
      </c>
      <c r="G46" s="57">
        <f t="shared" si="5"/>
        <v>46896810</v>
      </c>
      <c r="H46" s="57">
        <f t="shared" si="5"/>
        <v>41896188</v>
      </c>
      <c r="I46" s="57">
        <f t="shared" si="5"/>
        <v>-8742848</v>
      </c>
      <c r="J46" s="57">
        <f t="shared" si="5"/>
        <v>80050150</v>
      </c>
      <c r="K46" s="57">
        <f t="shared" si="5"/>
        <v>-9308545</v>
      </c>
      <c r="L46" s="57">
        <f t="shared" si="5"/>
        <v>0</v>
      </c>
      <c r="M46" s="57">
        <f t="shared" si="5"/>
        <v>0</v>
      </c>
      <c r="N46" s="57">
        <f t="shared" si="5"/>
        <v>-9308545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70741605</v>
      </c>
      <c r="X46" s="57">
        <f t="shared" si="5"/>
        <v>16798826</v>
      </c>
      <c r="Y46" s="57">
        <f t="shared" si="5"/>
        <v>53942779</v>
      </c>
      <c r="Z46" s="58">
        <f>+IF(X46&lt;&gt;0,+(Y46/X46)*100,0)</f>
        <v>321.11040973934723</v>
      </c>
      <c r="AA46" s="55">
        <f>SUM(AA44:AA45)</f>
        <v>-43466275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15124357</v>
      </c>
      <c r="D48" s="71">
        <f>SUM(D46:D47)</f>
        <v>0</v>
      </c>
      <c r="E48" s="72">
        <f t="shared" si="6"/>
        <v>-43466275</v>
      </c>
      <c r="F48" s="73">
        <f t="shared" si="6"/>
        <v>-43466275</v>
      </c>
      <c r="G48" s="73">
        <f t="shared" si="6"/>
        <v>46896810</v>
      </c>
      <c r="H48" s="74">
        <f t="shared" si="6"/>
        <v>41896188</v>
      </c>
      <c r="I48" s="74">
        <f t="shared" si="6"/>
        <v>-8742848</v>
      </c>
      <c r="J48" s="74">
        <f t="shared" si="6"/>
        <v>80050150</v>
      </c>
      <c r="K48" s="74">
        <f t="shared" si="6"/>
        <v>-9308545</v>
      </c>
      <c r="L48" s="74">
        <f t="shared" si="6"/>
        <v>0</v>
      </c>
      <c r="M48" s="73">
        <f t="shared" si="6"/>
        <v>0</v>
      </c>
      <c r="N48" s="73">
        <f t="shared" si="6"/>
        <v>-9308545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70741605</v>
      </c>
      <c r="X48" s="74">
        <f t="shared" si="6"/>
        <v>16798826</v>
      </c>
      <c r="Y48" s="74">
        <f t="shared" si="6"/>
        <v>53942779</v>
      </c>
      <c r="Z48" s="75">
        <f>+IF(X48&lt;&gt;0,+(Y48/X48)*100,0)</f>
        <v>321.11040973934723</v>
      </c>
      <c r="AA48" s="76">
        <f>SUM(AA46:AA47)</f>
        <v>-43466275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5259469</v>
      </c>
      <c r="D5" s="6">
        <v>0</v>
      </c>
      <c r="E5" s="7">
        <v>5005175</v>
      </c>
      <c r="F5" s="8">
        <v>5005175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2502498</v>
      </c>
      <c r="Y5" s="8">
        <v>-2502498</v>
      </c>
      <c r="Z5" s="2">
        <v>-100</v>
      </c>
      <c r="AA5" s="6">
        <v>5005175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177791</v>
      </c>
      <c r="D10" s="6">
        <v>0</v>
      </c>
      <c r="E10" s="7">
        <v>200000</v>
      </c>
      <c r="F10" s="26">
        <v>200000</v>
      </c>
      <c r="G10" s="26">
        <v>15392</v>
      </c>
      <c r="H10" s="26">
        <v>0</v>
      </c>
      <c r="I10" s="26">
        <v>0</v>
      </c>
      <c r="J10" s="26">
        <v>15392</v>
      </c>
      <c r="K10" s="26">
        <v>15803</v>
      </c>
      <c r="L10" s="26">
        <v>0</v>
      </c>
      <c r="M10" s="26">
        <v>0</v>
      </c>
      <c r="N10" s="26">
        <v>15803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31195</v>
      </c>
      <c r="X10" s="26">
        <v>100002</v>
      </c>
      <c r="Y10" s="26">
        <v>-68807</v>
      </c>
      <c r="Z10" s="27">
        <v>-68.81</v>
      </c>
      <c r="AA10" s="28">
        <v>200000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143818</v>
      </c>
      <c r="D12" s="6">
        <v>0</v>
      </c>
      <c r="E12" s="7">
        <v>165000</v>
      </c>
      <c r="F12" s="8">
        <v>165000</v>
      </c>
      <c r="G12" s="8">
        <v>2468</v>
      </c>
      <c r="H12" s="8">
        <v>2868</v>
      </c>
      <c r="I12" s="8">
        <v>3827</v>
      </c>
      <c r="J12" s="8">
        <v>9163</v>
      </c>
      <c r="K12" s="8">
        <v>1817</v>
      </c>
      <c r="L12" s="8">
        <v>2100</v>
      </c>
      <c r="M12" s="8">
        <v>3025</v>
      </c>
      <c r="N12" s="8">
        <v>6942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16105</v>
      </c>
      <c r="X12" s="8">
        <v>82500</v>
      </c>
      <c r="Y12" s="8">
        <v>-66395</v>
      </c>
      <c r="Z12" s="2">
        <v>-80.48</v>
      </c>
      <c r="AA12" s="6">
        <v>165000</v>
      </c>
    </row>
    <row r="13" spans="1:27" ht="13.5">
      <c r="A13" s="23" t="s">
        <v>40</v>
      </c>
      <c r="B13" s="29"/>
      <c r="C13" s="6">
        <v>4743148</v>
      </c>
      <c r="D13" s="6">
        <v>0</v>
      </c>
      <c r="E13" s="7">
        <v>5000000</v>
      </c>
      <c r="F13" s="8">
        <v>5000000</v>
      </c>
      <c r="G13" s="8">
        <v>673147</v>
      </c>
      <c r="H13" s="8">
        <v>417091</v>
      </c>
      <c r="I13" s="8">
        <v>340497</v>
      </c>
      <c r="J13" s="8">
        <v>1430735</v>
      </c>
      <c r="K13" s="8">
        <v>551937</v>
      </c>
      <c r="L13" s="8">
        <v>212712</v>
      </c>
      <c r="M13" s="8">
        <v>251036</v>
      </c>
      <c r="N13" s="8">
        <v>1015685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2446420</v>
      </c>
      <c r="X13" s="8">
        <v>2506878</v>
      </c>
      <c r="Y13" s="8">
        <v>-60458</v>
      </c>
      <c r="Z13" s="2">
        <v>-2.41</v>
      </c>
      <c r="AA13" s="6">
        <v>5000000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59100</v>
      </c>
      <c r="D16" s="6">
        <v>0</v>
      </c>
      <c r="E16" s="7">
        <v>50000</v>
      </c>
      <c r="F16" s="8">
        <v>50000</v>
      </c>
      <c r="G16" s="8">
        <v>5700</v>
      </c>
      <c r="H16" s="8">
        <v>1450</v>
      </c>
      <c r="I16" s="8">
        <v>2300</v>
      </c>
      <c r="J16" s="8">
        <v>9450</v>
      </c>
      <c r="K16" s="8">
        <v>15280</v>
      </c>
      <c r="L16" s="8">
        <v>4600</v>
      </c>
      <c r="M16" s="8">
        <v>500</v>
      </c>
      <c r="N16" s="8">
        <v>20380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29830</v>
      </c>
      <c r="X16" s="8">
        <v>25002</v>
      </c>
      <c r="Y16" s="8">
        <v>4828</v>
      </c>
      <c r="Z16" s="2">
        <v>19.31</v>
      </c>
      <c r="AA16" s="6">
        <v>50000</v>
      </c>
    </row>
    <row r="17" spans="1:27" ht="13.5">
      <c r="A17" s="23" t="s">
        <v>44</v>
      </c>
      <c r="B17" s="29"/>
      <c r="C17" s="6">
        <v>3252339</v>
      </c>
      <c r="D17" s="6">
        <v>0</v>
      </c>
      <c r="E17" s="7">
        <v>6500000</v>
      </c>
      <c r="F17" s="8">
        <v>6500000</v>
      </c>
      <c r="G17" s="8">
        <v>353019</v>
      </c>
      <c r="H17" s="8">
        <v>342360</v>
      </c>
      <c r="I17" s="8">
        <v>250077</v>
      </c>
      <c r="J17" s="8">
        <v>945456</v>
      </c>
      <c r="K17" s="8">
        <v>166758</v>
      </c>
      <c r="L17" s="8">
        <v>99693</v>
      </c>
      <c r="M17" s="8">
        <v>213993</v>
      </c>
      <c r="N17" s="8">
        <v>480444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1425900</v>
      </c>
      <c r="X17" s="8">
        <v>3250002</v>
      </c>
      <c r="Y17" s="8">
        <v>-1824102</v>
      </c>
      <c r="Z17" s="2">
        <v>-56.13</v>
      </c>
      <c r="AA17" s="6">
        <v>6500000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157576362</v>
      </c>
      <c r="D19" s="6">
        <v>0</v>
      </c>
      <c r="E19" s="7">
        <v>173502000</v>
      </c>
      <c r="F19" s="8">
        <v>173502000</v>
      </c>
      <c r="G19" s="8">
        <v>67091000</v>
      </c>
      <c r="H19" s="8">
        <v>1334715</v>
      </c>
      <c r="I19" s="8">
        <v>0</v>
      </c>
      <c r="J19" s="8">
        <v>68425715</v>
      </c>
      <c r="K19" s="8">
        <v>0</v>
      </c>
      <c r="L19" s="8">
        <v>56526525</v>
      </c>
      <c r="M19" s="8">
        <v>22059</v>
      </c>
      <c r="N19" s="8">
        <v>56548584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124974299</v>
      </c>
      <c r="X19" s="8">
        <v>116612333</v>
      </c>
      <c r="Y19" s="8">
        <v>8361966</v>
      </c>
      <c r="Z19" s="2">
        <v>7.17</v>
      </c>
      <c r="AA19" s="6">
        <v>173502000</v>
      </c>
    </row>
    <row r="20" spans="1:27" ht="13.5">
      <c r="A20" s="23" t="s">
        <v>47</v>
      </c>
      <c r="B20" s="29"/>
      <c r="C20" s="6">
        <v>1450559</v>
      </c>
      <c r="D20" s="6">
        <v>0</v>
      </c>
      <c r="E20" s="7">
        <v>20125000</v>
      </c>
      <c r="F20" s="26">
        <v>20125000</v>
      </c>
      <c r="G20" s="26">
        <v>1714342</v>
      </c>
      <c r="H20" s="26">
        <v>1715375</v>
      </c>
      <c r="I20" s="26">
        <v>1056278</v>
      </c>
      <c r="J20" s="26">
        <v>4485995</v>
      </c>
      <c r="K20" s="26">
        <v>1949242</v>
      </c>
      <c r="L20" s="26">
        <v>2455481</v>
      </c>
      <c r="M20" s="26">
        <v>1434668</v>
      </c>
      <c r="N20" s="26">
        <v>5839391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10325386</v>
      </c>
      <c r="X20" s="26">
        <v>15562750</v>
      </c>
      <c r="Y20" s="26">
        <v>-5237364</v>
      </c>
      <c r="Z20" s="27">
        <v>-33.65</v>
      </c>
      <c r="AA20" s="28">
        <v>20125000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172662586</v>
      </c>
      <c r="D22" s="33">
        <f>SUM(D5:D21)</f>
        <v>0</v>
      </c>
      <c r="E22" s="34">
        <f t="shared" si="0"/>
        <v>210547175</v>
      </c>
      <c r="F22" s="35">
        <f t="shared" si="0"/>
        <v>210547175</v>
      </c>
      <c r="G22" s="35">
        <f t="shared" si="0"/>
        <v>69855068</v>
      </c>
      <c r="H22" s="35">
        <f t="shared" si="0"/>
        <v>3813859</v>
      </c>
      <c r="I22" s="35">
        <f t="shared" si="0"/>
        <v>1652979</v>
      </c>
      <c r="J22" s="35">
        <f t="shared" si="0"/>
        <v>75321906</v>
      </c>
      <c r="K22" s="35">
        <f t="shared" si="0"/>
        <v>2700837</v>
      </c>
      <c r="L22" s="35">
        <f t="shared" si="0"/>
        <v>59301111</v>
      </c>
      <c r="M22" s="35">
        <f t="shared" si="0"/>
        <v>1925281</v>
      </c>
      <c r="N22" s="35">
        <f t="shared" si="0"/>
        <v>63927229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139249135</v>
      </c>
      <c r="X22" s="35">
        <f t="shared" si="0"/>
        <v>140641965</v>
      </c>
      <c r="Y22" s="35">
        <f t="shared" si="0"/>
        <v>-1392830</v>
      </c>
      <c r="Z22" s="36">
        <f>+IF(X22&lt;&gt;0,+(Y22/X22)*100,0)</f>
        <v>-0.9903374145831936</v>
      </c>
      <c r="AA22" s="33">
        <f>SUM(AA5:AA21)</f>
        <v>210547175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79528629</v>
      </c>
      <c r="D25" s="6">
        <v>0</v>
      </c>
      <c r="E25" s="7">
        <v>80928298</v>
      </c>
      <c r="F25" s="8">
        <v>80928298</v>
      </c>
      <c r="G25" s="8">
        <v>6711920</v>
      </c>
      <c r="H25" s="8">
        <v>6621278</v>
      </c>
      <c r="I25" s="8">
        <v>6224292</v>
      </c>
      <c r="J25" s="8">
        <v>19557490</v>
      </c>
      <c r="K25" s="8">
        <v>7322719</v>
      </c>
      <c r="L25" s="8">
        <v>7194527</v>
      </c>
      <c r="M25" s="8">
        <v>8000</v>
      </c>
      <c r="N25" s="8">
        <v>14525246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34082736</v>
      </c>
      <c r="X25" s="8">
        <v>40488498</v>
      </c>
      <c r="Y25" s="8">
        <v>-6405762</v>
      </c>
      <c r="Z25" s="2">
        <v>-15.82</v>
      </c>
      <c r="AA25" s="6">
        <v>80928298</v>
      </c>
    </row>
    <row r="26" spans="1:27" ht="13.5">
      <c r="A26" s="25" t="s">
        <v>52</v>
      </c>
      <c r="B26" s="24"/>
      <c r="C26" s="6">
        <v>15983398</v>
      </c>
      <c r="D26" s="6">
        <v>0</v>
      </c>
      <c r="E26" s="7">
        <v>16173806</v>
      </c>
      <c r="F26" s="8">
        <v>16173806</v>
      </c>
      <c r="G26" s="8">
        <v>1314655</v>
      </c>
      <c r="H26" s="8">
        <v>1337825</v>
      </c>
      <c r="I26" s="8">
        <v>1378375</v>
      </c>
      <c r="J26" s="8">
        <v>4030855</v>
      </c>
      <c r="K26" s="8">
        <v>1380945</v>
      </c>
      <c r="L26" s="8">
        <v>1382829</v>
      </c>
      <c r="M26" s="8">
        <v>0</v>
      </c>
      <c r="N26" s="8">
        <v>2763774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6794629</v>
      </c>
      <c r="X26" s="8">
        <v>8086998</v>
      </c>
      <c r="Y26" s="8">
        <v>-1292369</v>
      </c>
      <c r="Z26" s="2">
        <v>-15.98</v>
      </c>
      <c r="AA26" s="6">
        <v>16173806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3500000</v>
      </c>
      <c r="F27" s="8">
        <v>3500000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1750000</v>
      </c>
      <c r="Y27" s="8">
        <v>-1750000</v>
      </c>
      <c r="Z27" s="2">
        <v>-100</v>
      </c>
      <c r="AA27" s="6">
        <v>3500000</v>
      </c>
    </row>
    <row r="28" spans="1:27" ht="13.5">
      <c r="A28" s="25" t="s">
        <v>54</v>
      </c>
      <c r="B28" s="24"/>
      <c r="C28" s="6">
        <v>30480626</v>
      </c>
      <c r="D28" s="6">
        <v>0</v>
      </c>
      <c r="E28" s="7">
        <v>34597542</v>
      </c>
      <c r="F28" s="8">
        <v>34597542</v>
      </c>
      <c r="G28" s="8">
        <v>328399</v>
      </c>
      <c r="H28" s="8">
        <v>1332993</v>
      </c>
      <c r="I28" s="8">
        <v>1141044</v>
      </c>
      <c r="J28" s="8">
        <v>2802436</v>
      </c>
      <c r="K28" s="8">
        <v>705567</v>
      </c>
      <c r="L28" s="8">
        <v>1591275</v>
      </c>
      <c r="M28" s="8">
        <v>327855</v>
      </c>
      <c r="N28" s="8">
        <v>2624697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5427133</v>
      </c>
      <c r="X28" s="8">
        <v>17299000</v>
      </c>
      <c r="Y28" s="8">
        <v>-11871867</v>
      </c>
      <c r="Z28" s="2">
        <v>-68.63</v>
      </c>
      <c r="AA28" s="6">
        <v>34597542</v>
      </c>
    </row>
    <row r="29" spans="1:27" ht="13.5">
      <c r="A29" s="25" t="s">
        <v>55</v>
      </c>
      <c r="B29" s="24"/>
      <c r="C29" s="6">
        <v>139770</v>
      </c>
      <c r="D29" s="6">
        <v>0</v>
      </c>
      <c r="E29" s="7">
        <v>104500</v>
      </c>
      <c r="F29" s="8">
        <v>104500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52500</v>
      </c>
      <c r="Y29" s="8">
        <v>-52500</v>
      </c>
      <c r="Z29" s="2">
        <v>-100</v>
      </c>
      <c r="AA29" s="6">
        <v>104500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4462723</v>
      </c>
      <c r="D31" s="6">
        <v>0</v>
      </c>
      <c r="E31" s="7">
        <v>16846298</v>
      </c>
      <c r="F31" s="8">
        <v>16846298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6985998</v>
      </c>
      <c r="Y31" s="8">
        <v>-6985998</v>
      </c>
      <c r="Z31" s="2">
        <v>-100</v>
      </c>
      <c r="AA31" s="6">
        <v>16846298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198000</v>
      </c>
      <c r="Y32" s="8">
        <v>-198000</v>
      </c>
      <c r="Z32" s="2">
        <v>-100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3720000</v>
      </c>
      <c r="F33" s="8">
        <v>3720000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1860000</v>
      </c>
      <c r="Y33" s="8">
        <v>-1860000</v>
      </c>
      <c r="Z33" s="2">
        <v>-100</v>
      </c>
      <c r="AA33" s="6">
        <v>3720000</v>
      </c>
    </row>
    <row r="34" spans="1:27" ht="13.5">
      <c r="A34" s="25" t="s">
        <v>60</v>
      </c>
      <c r="B34" s="24"/>
      <c r="C34" s="6">
        <v>69417121</v>
      </c>
      <c r="D34" s="6">
        <v>0</v>
      </c>
      <c r="E34" s="7">
        <v>149096973</v>
      </c>
      <c r="F34" s="8">
        <v>149096973</v>
      </c>
      <c r="G34" s="8">
        <v>3914458</v>
      </c>
      <c r="H34" s="8">
        <v>4944773</v>
      </c>
      <c r="I34" s="8">
        <v>5816131</v>
      </c>
      <c r="J34" s="8">
        <v>14675362</v>
      </c>
      <c r="K34" s="8">
        <v>4146458</v>
      </c>
      <c r="L34" s="8">
        <v>4238177</v>
      </c>
      <c r="M34" s="8">
        <v>4327879</v>
      </c>
      <c r="N34" s="8">
        <v>12712514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27387876</v>
      </c>
      <c r="X34" s="8">
        <v>35277498</v>
      </c>
      <c r="Y34" s="8">
        <v>-7889622</v>
      </c>
      <c r="Z34" s="2">
        <v>-22.36</v>
      </c>
      <c r="AA34" s="6">
        <v>149096973</v>
      </c>
    </row>
    <row r="35" spans="1:27" ht="13.5">
      <c r="A35" s="23" t="s">
        <v>61</v>
      </c>
      <c r="B35" s="29"/>
      <c r="C35" s="6">
        <v>10324018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210336285</v>
      </c>
      <c r="D36" s="33">
        <f>SUM(D25:D35)</f>
        <v>0</v>
      </c>
      <c r="E36" s="34">
        <f t="shared" si="1"/>
        <v>304967417</v>
      </c>
      <c r="F36" s="35">
        <f t="shared" si="1"/>
        <v>304967417</v>
      </c>
      <c r="G36" s="35">
        <f t="shared" si="1"/>
        <v>12269432</v>
      </c>
      <c r="H36" s="35">
        <f t="shared" si="1"/>
        <v>14236869</v>
      </c>
      <c r="I36" s="35">
        <f t="shared" si="1"/>
        <v>14559842</v>
      </c>
      <c r="J36" s="35">
        <f t="shared" si="1"/>
        <v>41066143</v>
      </c>
      <c r="K36" s="35">
        <f t="shared" si="1"/>
        <v>13555689</v>
      </c>
      <c r="L36" s="35">
        <f t="shared" si="1"/>
        <v>14406808</v>
      </c>
      <c r="M36" s="35">
        <f t="shared" si="1"/>
        <v>4663734</v>
      </c>
      <c r="N36" s="35">
        <f t="shared" si="1"/>
        <v>32626231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73692374</v>
      </c>
      <c r="X36" s="35">
        <f t="shared" si="1"/>
        <v>111998492</v>
      </c>
      <c r="Y36" s="35">
        <f t="shared" si="1"/>
        <v>-38306118</v>
      </c>
      <c r="Z36" s="36">
        <f>+IF(X36&lt;&gt;0,+(Y36/X36)*100,0)</f>
        <v>-34.20235158166236</v>
      </c>
      <c r="AA36" s="33">
        <f>SUM(AA25:AA35)</f>
        <v>304967417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-37673699</v>
      </c>
      <c r="D38" s="46">
        <f>+D22-D36</f>
        <v>0</v>
      </c>
      <c r="E38" s="47">
        <f t="shared" si="2"/>
        <v>-94420242</v>
      </c>
      <c r="F38" s="48">
        <f t="shared" si="2"/>
        <v>-94420242</v>
      </c>
      <c r="G38" s="48">
        <f t="shared" si="2"/>
        <v>57585636</v>
      </c>
      <c r="H38" s="48">
        <f t="shared" si="2"/>
        <v>-10423010</v>
      </c>
      <c r="I38" s="48">
        <f t="shared" si="2"/>
        <v>-12906863</v>
      </c>
      <c r="J38" s="48">
        <f t="shared" si="2"/>
        <v>34255763</v>
      </c>
      <c r="K38" s="48">
        <f t="shared" si="2"/>
        <v>-10854852</v>
      </c>
      <c r="L38" s="48">
        <f t="shared" si="2"/>
        <v>44894303</v>
      </c>
      <c r="M38" s="48">
        <f t="shared" si="2"/>
        <v>-2738453</v>
      </c>
      <c r="N38" s="48">
        <f t="shared" si="2"/>
        <v>31300998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65556761</v>
      </c>
      <c r="X38" s="48">
        <f>IF(F22=F36,0,X22-X36)</f>
        <v>28643473</v>
      </c>
      <c r="Y38" s="48">
        <f t="shared" si="2"/>
        <v>36913288</v>
      </c>
      <c r="Z38" s="49">
        <f>+IF(X38&lt;&gt;0,+(Y38/X38)*100,0)</f>
        <v>128.87155129547315</v>
      </c>
      <c r="AA38" s="46">
        <f>+AA22-AA36</f>
        <v>-94420242</v>
      </c>
    </row>
    <row r="39" spans="1:27" ht="13.5">
      <c r="A39" s="23" t="s">
        <v>64</v>
      </c>
      <c r="B39" s="29"/>
      <c r="C39" s="6">
        <v>48566000</v>
      </c>
      <c r="D39" s="6">
        <v>0</v>
      </c>
      <c r="E39" s="7">
        <v>56324000</v>
      </c>
      <c r="F39" s="8">
        <v>56324000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37549334</v>
      </c>
      <c r="Y39" s="8">
        <v>-37549334</v>
      </c>
      <c r="Z39" s="2">
        <v>-100</v>
      </c>
      <c r="AA39" s="6">
        <v>56324000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10892301</v>
      </c>
      <c r="D42" s="55">
        <f>SUM(D38:D41)</f>
        <v>0</v>
      </c>
      <c r="E42" s="56">
        <f t="shared" si="3"/>
        <v>-38096242</v>
      </c>
      <c r="F42" s="57">
        <f t="shared" si="3"/>
        <v>-38096242</v>
      </c>
      <c r="G42" s="57">
        <f t="shared" si="3"/>
        <v>57585636</v>
      </c>
      <c r="H42" s="57">
        <f t="shared" si="3"/>
        <v>-10423010</v>
      </c>
      <c r="I42" s="57">
        <f t="shared" si="3"/>
        <v>-12906863</v>
      </c>
      <c r="J42" s="57">
        <f t="shared" si="3"/>
        <v>34255763</v>
      </c>
      <c r="K42" s="57">
        <f t="shared" si="3"/>
        <v>-10854852</v>
      </c>
      <c r="L42" s="57">
        <f t="shared" si="3"/>
        <v>44894303</v>
      </c>
      <c r="M42" s="57">
        <f t="shared" si="3"/>
        <v>-2738453</v>
      </c>
      <c r="N42" s="57">
        <f t="shared" si="3"/>
        <v>31300998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65556761</v>
      </c>
      <c r="X42" s="57">
        <f t="shared" si="3"/>
        <v>66192807</v>
      </c>
      <c r="Y42" s="57">
        <f t="shared" si="3"/>
        <v>-636046</v>
      </c>
      <c r="Z42" s="58">
        <f>+IF(X42&lt;&gt;0,+(Y42/X42)*100,0)</f>
        <v>-0.9608989689770975</v>
      </c>
      <c r="AA42" s="55">
        <f>SUM(AA38:AA41)</f>
        <v>-38096242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10892301</v>
      </c>
      <c r="D44" s="63">
        <f>+D42-D43</f>
        <v>0</v>
      </c>
      <c r="E44" s="64">
        <f t="shared" si="4"/>
        <v>-38096242</v>
      </c>
      <c r="F44" s="65">
        <f t="shared" si="4"/>
        <v>-38096242</v>
      </c>
      <c r="G44" s="65">
        <f t="shared" si="4"/>
        <v>57585636</v>
      </c>
      <c r="H44" s="65">
        <f t="shared" si="4"/>
        <v>-10423010</v>
      </c>
      <c r="I44" s="65">
        <f t="shared" si="4"/>
        <v>-12906863</v>
      </c>
      <c r="J44" s="65">
        <f t="shared" si="4"/>
        <v>34255763</v>
      </c>
      <c r="K44" s="65">
        <f t="shared" si="4"/>
        <v>-10854852</v>
      </c>
      <c r="L44" s="65">
        <f t="shared" si="4"/>
        <v>44894303</v>
      </c>
      <c r="M44" s="65">
        <f t="shared" si="4"/>
        <v>-2738453</v>
      </c>
      <c r="N44" s="65">
        <f t="shared" si="4"/>
        <v>31300998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65556761</v>
      </c>
      <c r="X44" s="65">
        <f t="shared" si="4"/>
        <v>66192807</v>
      </c>
      <c r="Y44" s="65">
        <f t="shared" si="4"/>
        <v>-636046</v>
      </c>
      <c r="Z44" s="66">
        <f>+IF(X44&lt;&gt;0,+(Y44/X44)*100,0)</f>
        <v>-0.9608989689770975</v>
      </c>
      <c r="AA44" s="63">
        <f>+AA42-AA43</f>
        <v>-38096242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10892301</v>
      </c>
      <c r="D46" s="55">
        <f>SUM(D44:D45)</f>
        <v>0</v>
      </c>
      <c r="E46" s="56">
        <f t="shared" si="5"/>
        <v>-38096242</v>
      </c>
      <c r="F46" s="57">
        <f t="shared" si="5"/>
        <v>-38096242</v>
      </c>
      <c r="G46" s="57">
        <f t="shared" si="5"/>
        <v>57585636</v>
      </c>
      <c r="H46" s="57">
        <f t="shared" si="5"/>
        <v>-10423010</v>
      </c>
      <c r="I46" s="57">
        <f t="shared" si="5"/>
        <v>-12906863</v>
      </c>
      <c r="J46" s="57">
        <f t="shared" si="5"/>
        <v>34255763</v>
      </c>
      <c r="K46" s="57">
        <f t="shared" si="5"/>
        <v>-10854852</v>
      </c>
      <c r="L46" s="57">
        <f t="shared" si="5"/>
        <v>44894303</v>
      </c>
      <c r="M46" s="57">
        <f t="shared" si="5"/>
        <v>-2738453</v>
      </c>
      <c r="N46" s="57">
        <f t="shared" si="5"/>
        <v>31300998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65556761</v>
      </c>
      <c r="X46" s="57">
        <f t="shared" si="5"/>
        <v>66192807</v>
      </c>
      <c r="Y46" s="57">
        <f t="shared" si="5"/>
        <v>-636046</v>
      </c>
      <c r="Z46" s="58">
        <f>+IF(X46&lt;&gt;0,+(Y46/X46)*100,0)</f>
        <v>-0.9608989689770975</v>
      </c>
      <c r="AA46" s="55">
        <f>SUM(AA44:AA45)</f>
        <v>-38096242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10892301</v>
      </c>
      <c r="D48" s="71">
        <f>SUM(D46:D47)</f>
        <v>0</v>
      </c>
      <c r="E48" s="72">
        <f t="shared" si="6"/>
        <v>-38096242</v>
      </c>
      <c r="F48" s="73">
        <f t="shared" si="6"/>
        <v>-38096242</v>
      </c>
      <c r="G48" s="73">
        <f t="shared" si="6"/>
        <v>57585636</v>
      </c>
      <c r="H48" s="74">
        <f t="shared" si="6"/>
        <v>-10423010</v>
      </c>
      <c r="I48" s="74">
        <f t="shared" si="6"/>
        <v>-12906863</v>
      </c>
      <c r="J48" s="74">
        <f t="shared" si="6"/>
        <v>34255763</v>
      </c>
      <c r="K48" s="74">
        <f t="shared" si="6"/>
        <v>-10854852</v>
      </c>
      <c r="L48" s="74">
        <f t="shared" si="6"/>
        <v>44894303</v>
      </c>
      <c r="M48" s="73">
        <f t="shared" si="6"/>
        <v>-2738453</v>
      </c>
      <c r="N48" s="73">
        <f t="shared" si="6"/>
        <v>31300998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65556761</v>
      </c>
      <c r="X48" s="74">
        <f t="shared" si="6"/>
        <v>66192807</v>
      </c>
      <c r="Y48" s="74">
        <f t="shared" si="6"/>
        <v>-636046</v>
      </c>
      <c r="Z48" s="75">
        <f>+IF(X48&lt;&gt;0,+(Y48/X48)*100,0)</f>
        <v>-0.9608989689770975</v>
      </c>
      <c r="AA48" s="76">
        <f>SUM(AA46:AA47)</f>
        <v>-38096242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7970738</v>
      </c>
      <c r="F5" s="8">
        <v>7970738</v>
      </c>
      <c r="G5" s="8">
        <v>7596717</v>
      </c>
      <c r="H5" s="8">
        <v>-350941</v>
      </c>
      <c r="I5" s="8">
        <v>2819</v>
      </c>
      <c r="J5" s="8">
        <v>7248595</v>
      </c>
      <c r="K5" s="8">
        <v>0</v>
      </c>
      <c r="L5" s="8">
        <v>-36445</v>
      </c>
      <c r="M5" s="8">
        <v>0</v>
      </c>
      <c r="N5" s="8">
        <v>-36445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7212150</v>
      </c>
      <c r="X5" s="8">
        <v>7970738</v>
      </c>
      <c r="Y5" s="8">
        <v>-758588</v>
      </c>
      <c r="Z5" s="2">
        <v>-9.52</v>
      </c>
      <c r="AA5" s="6">
        <v>7970738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571785</v>
      </c>
      <c r="F10" s="26">
        <v>571785</v>
      </c>
      <c r="G10" s="26">
        <v>47597</v>
      </c>
      <c r="H10" s="26">
        <v>47346</v>
      </c>
      <c r="I10" s="26">
        <v>47772</v>
      </c>
      <c r="J10" s="26">
        <v>142715</v>
      </c>
      <c r="K10" s="26">
        <v>47793</v>
      </c>
      <c r="L10" s="26">
        <v>47793</v>
      </c>
      <c r="M10" s="26">
        <v>0</v>
      </c>
      <c r="N10" s="26">
        <v>95586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238301</v>
      </c>
      <c r="X10" s="26">
        <v>388815</v>
      </c>
      <c r="Y10" s="26">
        <v>-150514</v>
      </c>
      <c r="Z10" s="27">
        <v>-38.71</v>
      </c>
      <c r="AA10" s="28">
        <v>571785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44352</v>
      </c>
      <c r="F12" s="8">
        <v>44352</v>
      </c>
      <c r="G12" s="8">
        <v>1842</v>
      </c>
      <c r="H12" s="8">
        <v>5263</v>
      </c>
      <c r="I12" s="8">
        <v>6281</v>
      </c>
      <c r="J12" s="8">
        <v>13386</v>
      </c>
      <c r="K12" s="8">
        <v>2281</v>
      </c>
      <c r="L12" s="8">
        <v>2421</v>
      </c>
      <c r="M12" s="8">
        <v>0</v>
      </c>
      <c r="N12" s="8">
        <v>4702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18088</v>
      </c>
      <c r="X12" s="8">
        <v>30160</v>
      </c>
      <c r="Y12" s="8">
        <v>-12072</v>
      </c>
      <c r="Z12" s="2">
        <v>-40.03</v>
      </c>
      <c r="AA12" s="6">
        <v>44352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1817376</v>
      </c>
      <c r="F13" s="8">
        <v>1817376</v>
      </c>
      <c r="G13" s="8">
        <v>75592</v>
      </c>
      <c r="H13" s="8">
        <v>93102</v>
      </c>
      <c r="I13" s="8">
        <v>75741</v>
      </c>
      <c r="J13" s="8">
        <v>244435</v>
      </c>
      <c r="K13" s="8">
        <v>45359</v>
      </c>
      <c r="L13" s="8">
        <v>43768</v>
      </c>
      <c r="M13" s="8">
        <v>0</v>
      </c>
      <c r="N13" s="8">
        <v>89127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333562</v>
      </c>
      <c r="X13" s="8">
        <v>953591</v>
      </c>
      <c r="Y13" s="8">
        <v>-620029</v>
      </c>
      <c r="Z13" s="2">
        <v>-65.02</v>
      </c>
      <c r="AA13" s="6">
        <v>1817376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791238</v>
      </c>
      <c r="F14" s="8">
        <v>791238</v>
      </c>
      <c r="G14" s="8">
        <v>63988</v>
      </c>
      <c r="H14" s="8">
        <v>64236</v>
      </c>
      <c r="I14" s="8">
        <v>49890</v>
      </c>
      <c r="J14" s="8">
        <v>178114</v>
      </c>
      <c r="K14" s="8">
        <v>65415</v>
      </c>
      <c r="L14" s="8">
        <v>66111</v>
      </c>
      <c r="M14" s="8">
        <v>0</v>
      </c>
      <c r="N14" s="8">
        <v>131526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309640</v>
      </c>
      <c r="X14" s="8">
        <v>538042</v>
      </c>
      <c r="Y14" s="8">
        <v>-228402</v>
      </c>
      <c r="Z14" s="2">
        <v>-42.45</v>
      </c>
      <c r="AA14" s="6">
        <v>791238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163680</v>
      </c>
      <c r="F16" s="8">
        <v>163680</v>
      </c>
      <c r="G16" s="8">
        <v>8500</v>
      </c>
      <c r="H16" s="8">
        <v>9500</v>
      </c>
      <c r="I16" s="8">
        <v>12700</v>
      </c>
      <c r="J16" s="8">
        <v>30700</v>
      </c>
      <c r="K16" s="8">
        <v>3000</v>
      </c>
      <c r="L16" s="8">
        <v>4700</v>
      </c>
      <c r="M16" s="8">
        <v>0</v>
      </c>
      <c r="N16" s="8">
        <v>7700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38400</v>
      </c>
      <c r="X16" s="8">
        <v>111302</v>
      </c>
      <c r="Y16" s="8">
        <v>-72902</v>
      </c>
      <c r="Z16" s="2">
        <v>-65.5</v>
      </c>
      <c r="AA16" s="6">
        <v>163680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1330560</v>
      </c>
      <c r="F17" s="8">
        <v>1330560</v>
      </c>
      <c r="G17" s="8">
        <v>87814</v>
      </c>
      <c r="H17" s="8">
        <v>117487</v>
      </c>
      <c r="I17" s="8">
        <v>129531</v>
      </c>
      <c r="J17" s="8">
        <v>334832</v>
      </c>
      <c r="K17" s="8">
        <v>94746</v>
      </c>
      <c r="L17" s="8">
        <v>79555</v>
      </c>
      <c r="M17" s="8">
        <v>0</v>
      </c>
      <c r="N17" s="8">
        <v>174301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509133</v>
      </c>
      <c r="X17" s="8">
        <v>904781</v>
      </c>
      <c r="Y17" s="8">
        <v>-395648</v>
      </c>
      <c r="Z17" s="2">
        <v>-43.73</v>
      </c>
      <c r="AA17" s="6">
        <v>1330560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792000</v>
      </c>
      <c r="F18" s="8">
        <v>792000</v>
      </c>
      <c r="G18" s="8">
        <v>105567</v>
      </c>
      <c r="H18" s="8">
        <v>69414</v>
      </c>
      <c r="I18" s="8">
        <v>76249</v>
      </c>
      <c r="J18" s="8">
        <v>251230</v>
      </c>
      <c r="K18" s="8">
        <v>61825</v>
      </c>
      <c r="L18" s="8">
        <v>61629</v>
      </c>
      <c r="M18" s="8">
        <v>0</v>
      </c>
      <c r="N18" s="8">
        <v>123454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374684</v>
      </c>
      <c r="X18" s="8">
        <v>538560</v>
      </c>
      <c r="Y18" s="8">
        <v>-163876</v>
      </c>
      <c r="Z18" s="2">
        <v>-30.43</v>
      </c>
      <c r="AA18" s="6">
        <v>792000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136020000</v>
      </c>
      <c r="F19" s="8">
        <v>136020000</v>
      </c>
      <c r="G19" s="8">
        <v>46880186</v>
      </c>
      <c r="H19" s="8">
        <v>488000</v>
      </c>
      <c r="I19" s="8">
        <v>166900</v>
      </c>
      <c r="J19" s="8">
        <v>47535086</v>
      </c>
      <c r="K19" s="8">
        <v>615104</v>
      </c>
      <c r="L19" s="8">
        <v>44372087</v>
      </c>
      <c r="M19" s="8">
        <v>0</v>
      </c>
      <c r="N19" s="8">
        <v>44987191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92522277</v>
      </c>
      <c r="X19" s="8">
        <v>108089459</v>
      </c>
      <c r="Y19" s="8">
        <v>-15567182</v>
      </c>
      <c r="Z19" s="2">
        <v>-14.4</v>
      </c>
      <c r="AA19" s="6">
        <v>136020000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12661779</v>
      </c>
      <c r="F20" s="26">
        <v>12661779</v>
      </c>
      <c r="G20" s="26">
        <v>48784</v>
      </c>
      <c r="H20" s="26">
        <v>1291279</v>
      </c>
      <c r="I20" s="26">
        <v>57583</v>
      </c>
      <c r="J20" s="26">
        <v>1397646</v>
      </c>
      <c r="K20" s="26">
        <v>650532</v>
      </c>
      <c r="L20" s="26">
        <v>41251</v>
      </c>
      <c r="M20" s="26">
        <v>0</v>
      </c>
      <c r="N20" s="26">
        <v>691783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2089429</v>
      </c>
      <c r="X20" s="26">
        <v>11440398</v>
      </c>
      <c r="Y20" s="26">
        <v>-9350969</v>
      </c>
      <c r="Z20" s="27">
        <v>-81.74</v>
      </c>
      <c r="AA20" s="28">
        <v>12661779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162163508</v>
      </c>
      <c r="F22" s="35">
        <f t="shared" si="0"/>
        <v>162163508</v>
      </c>
      <c r="G22" s="35">
        <f t="shared" si="0"/>
        <v>54916587</v>
      </c>
      <c r="H22" s="35">
        <f t="shared" si="0"/>
        <v>1834686</v>
      </c>
      <c r="I22" s="35">
        <f t="shared" si="0"/>
        <v>625466</v>
      </c>
      <c r="J22" s="35">
        <f t="shared" si="0"/>
        <v>57376739</v>
      </c>
      <c r="K22" s="35">
        <f t="shared" si="0"/>
        <v>1586055</v>
      </c>
      <c r="L22" s="35">
        <f t="shared" si="0"/>
        <v>44682870</v>
      </c>
      <c r="M22" s="35">
        <f t="shared" si="0"/>
        <v>0</v>
      </c>
      <c r="N22" s="35">
        <f t="shared" si="0"/>
        <v>46268925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103645664</v>
      </c>
      <c r="X22" s="35">
        <f t="shared" si="0"/>
        <v>130965846</v>
      </c>
      <c r="Y22" s="35">
        <f t="shared" si="0"/>
        <v>-27320182</v>
      </c>
      <c r="Z22" s="36">
        <f>+IF(X22&lt;&gt;0,+(Y22/X22)*100,0)</f>
        <v>-20.860539472252942</v>
      </c>
      <c r="AA22" s="33">
        <f>SUM(AA5:AA21)</f>
        <v>162163508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72378856</v>
      </c>
      <c r="F25" s="8">
        <v>72378856</v>
      </c>
      <c r="G25" s="8">
        <v>5083804</v>
      </c>
      <c r="H25" s="8">
        <v>5082935</v>
      </c>
      <c r="I25" s="8">
        <v>5225203</v>
      </c>
      <c r="J25" s="8">
        <v>15391942</v>
      </c>
      <c r="K25" s="8">
        <v>5247933</v>
      </c>
      <c r="L25" s="8">
        <v>5423695</v>
      </c>
      <c r="M25" s="8">
        <v>0</v>
      </c>
      <c r="N25" s="8">
        <v>10671628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26063570</v>
      </c>
      <c r="X25" s="8">
        <v>36189426</v>
      </c>
      <c r="Y25" s="8">
        <v>-10125856</v>
      </c>
      <c r="Z25" s="2">
        <v>-27.98</v>
      </c>
      <c r="AA25" s="6">
        <v>72378856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21981986</v>
      </c>
      <c r="F26" s="8">
        <v>21981986</v>
      </c>
      <c r="G26" s="8">
        <v>1713135</v>
      </c>
      <c r="H26" s="8">
        <v>1715155</v>
      </c>
      <c r="I26" s="8">
        <v>1214195</v>
      </c>
      <c r="J26" s="8">
        <v>4642485</v>
      </c>
      <c r="K26" s="8">
        <v>1732042</v>
      </c>
      <c r="L26" s="8">
        <v>1729331</v>
      </c>
      <c r="M26" s="8">
        <v>0</v>
      </c>
      <c r="N26" s="8">
        <v>3461373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8103858</v>
      </c>
      <c r="X26" s="8">
        <v>11130507</v>
      </c>
      <c r="Y26" s="8">
        <v>-3026649</v>
      </c>
      <c r="Z26" s="2">
        <v>-27.19</v>
      </c>
      <c r="AA26" s="6">
        <v>21981986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800000</v>
      </c>
      <c r="F27" s="8">
        <v>800000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800000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6369987</v>
      </c>
      <c r="F28" s="8">
        <v>6369987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6369987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9523220</v>
      </c>
      <c r="F32" s="8">
        <v>9523220</v>
      </c>
      <c r="G32" s="8">
        <v>0</v>
      </c>
      <c r="H32" s="8">
        <v>0</v>
      </c>
      <c r="I32" s="8">
        <v>0</v>
      </c>
      <c r="J32" s="8">
        <v>0</v>
      </c>
      <c r="K32" s="8">
        <v>1126268</v>
      </c>
      <c r="L32" s="8">
        <v>1599487</v>
      </c>
      <c r="M32" s="8">
        <v>0</v>
      </c>
      <c r="N32" s="8">
        <v>2725755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2725755</v>
      </c>
      <c r="X32" s="8">
        <v>5500210</v>
      </c>
      <c r="Y32" s="8">
        <v>-2774455</v>
      </c>
      <c r="Z32" s="2">
        <v>-50.44</v>
      </c>
      <c r="AA32" s="6">
        <v>9523220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37063685</v>
      </c>
      <c r="F34" s="8">
        <v>37063685</v>
      </c>
      <c r="G34" s="8">
        <v>12844921</v>
      </c>
      <c r="H34" s="8">
        <v>5785635</v>
      </c>
      <c r="I34" s="8">
        <v>4751081</v>
      </c>
      <c r="J34" s="8">
        <v>23381637</v>
      </c>
      <c r="K34" s="8">
        <v>2198861</v>
      </c>
      <c r="L34" s="8">
        <v>2366110</v>
      </c>
      <c r="M34" s="8">
        <v>0</v>
      </c>
      <c r="N34" s="8">
        <v>4564971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27946608</v>
      </c>
      <c r="X34" s="8">
        <v>25047914</v>
      </c>
      <c r="Y34" s="8">
        <v>2898694</v>
      </c>
      <c r="Z34" s="2">
        <v>11.57</v>
      </c>
      <c r="AA34" s="6">
        <v>37063685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148117734</v>
      </c>
      <c r="F36" s="35">
        <f t="shared" si="1"/>
        <v>148117734</v>
      </c>
      <c r="G36" s="35">
        <f t="shared" si="1"/>
        <v>19641860</v>
      </c>
      <c r="H36" s="35">
        <f t="shared" si="1"/>
        <v>12583725</v>
      </c>
      <c r="I36" s="35">
        <f t="shared" si="1"/>
        <v>11190479</v>
      </c>
      <c r="J36" s="35">
        <f t="shared" si="1"/>
        <v>43416064</v>
      </c>
      <c r="K36" s="35">
        <f t="shared" si="1"/>
        <v>10305104</v>
      </c>
      <c r="L36" s="35">
        <f t="shared" si="1"/>
        <v>11118623</v>
      </c>
      <c r="M36" s="35">
        <f t="shared" si="1"/>
        <v>0</v>
      </c>
      <c r="N36" s="35">
        <f t="shared" si="1"/>
        <v>21423727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64839791</v>
      </c>
      <c r="X36" s="35">
        <f t="shared" si="1"/>
        <v>77868057</v>
      </c>
      <c r="Y36" s="35">
        <f t="shared" si="1"/>
        <v>-13028266</v>
      </c>
      <c r="Z36" s="36">
        <f>+IF(X36&lt;&gt;0,+(Y36/X36)*100,0)</f>
        <v>-16.731207252288314</v>
      </c>
      <c r="AA36" s="33">
        <f>SUM(AA25:AA35)</f>
        <v>148117734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14045774</v>
      </c>
      <c r="F38" s="48">
        <f t="shared" si="2"/>
        <v>14045774</v>
      </c>
      <c r="G38" s="48">
        <f t="shared" si="2"/>
        <v>35274727</v>
      </c>
      <c r="H38" s="48">
        <f t="shared" si="2"/>
        <v>-10749039</v>
      </c>
      <c r="I38" s="48">
        <f t="shared" si="2"/>
        <v>-10565013</v>
      </c>
      <c r="J38" s="48">
        <f t="shared" si="2"/>
        <v>13960675</v>
      </c>
      <c r="K38" s="48">
        <f t="shared" si="2"/>
        <v>-8719049</v>
      </c>
      <c r="L38" s="48">
        <f t="shared" si="2"/>
        <v>33564247</v>
      </c>
      <c r="M38" s="48">
        <f t="shared" si="2"/>
        <v>0</v>
      </c>
      <c r="N38" s="48">
        <f t="shared" si="2"/>
        <v>24845198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38805873</v>
      </c>
      <c r="X38" s="48">
        <f>IF(F22=F36,0,X22-X36)</f>
        <v>53097789</v>
      </c>
      <c r="Y38" s="48">
        <f t="shared" si="2"/>
        <v>-14291916</v>
      </c>
      <c r="Z38" s="49">
        <f>+IF(X38&lt;&gt;0,+(Y38/X38)*100,0)</f>
        <v>-26.91621679388571</v>
      </c>
      <c r="AA38" s="46">
        <f>+AA22-AA36</f>
        <v>14045774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40675000</v>
      </c>
      <c r="F39" s="8">
        <v>40675000</v>
      </c>
      <c r="G39" s="8">
        <v>0</v>
      </c>
      <c r="H39" s="8">
        <v>0</v>
      </c>
      <c r="I39" s="8">
        <v>0</v>
      </c>
      <c r="J39" s="8">
        <v>0</v>
      </c>
      <c r="K39" s="8">
        <v>661239</v>
      </c>
      <c r="L39" s="8">
        <v>6105229</v>
      </c>
      <c r="M39" s="8">
        <v>0</v>
      </c>
      <c r="N39" s="8">
        <v>6766468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6766468</v>
      </c>
      <c r="X39" s="8">
        <v>34884557</v>
      </c>
      <c r="Y39" s="8">
        <v>-28118089</v>
      </c>
      <c r="Z39" s="2">
        <v>-80.6</v>
      </c>
      <c r="AA39" s="6">
        <v>40675000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54720774</v>
      </c>
      <c r="F42" s="57">
        <f t="shared" si="3"/>
        <v>54720774</v>
      </c>
      <c r="G42" s="57">
        <f t="shared" si="3"/>
        <v>35274727</v>
      </c>
      <c r="H42" s="57">
        <f t="shared" si="3"/>
        <v>-10749039</v>
      </c>
      <c r="I42" s="57">
        <f t="shared" si="3"/>
        <v>-10565013</v>
      </c>
      <c r="J42" s="57">
        <f t="shared" si="3"/>
        <v>13960675</v>
      </c>
      <c r="K42" s="57">
        <f t="shared" si="3"/>
        <v>-8057810</v>
      </c>
      <c r="L42" s="57">
        <f t="shared" si="3"/>
        <v>39669476</v>
      </c>
      <c r="M42" s="57">
        <f t="shared" si="3"/>
        <v>0</v>
      </c>
      <c r="N42" s="57">
        <f t="shared" si="3"/>
        <v>31611666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45572341</v>
      </c>
      <c r="X42" s="57">
        <f t="shared" si="3"/>
        <v>87982346</v>
      </c>
      <c r="Y42" s="57">
        <f t="shared" si="3"/>
        <v>-42410005</v>
      </c>
      <c r="Z42" s="58">
        <f>+IF(X42&lt;&gt;0,+(Y42/X42)*100,0)</f>
        <v>-48.202857650556396</v>
      </c>
      <c r="AA42" s="55">
        <f>SUM(AA38:AA41)</f>
        <v>54720774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54720774</v>
      </c>
      <c r="F44" s="65">
        <f t="shared" si="4"/>
        <v>54720774</v>
      </c>
      <c r="G44" s="65">
        <f t="shared" si="4"/>
        <v>35274727</v>
      </c>
      <c r="H44" s="65">
        <f t="shared" si="4"/>
        <v>-10749039</v>
      </c>
      <c r="I44" s="65">
        <f t="shared" si="4"/>
        <v>-10565013</v>
      </c>
      <c r="J44" s="65">
        <f t="shared" si="4"/>
        <v>13960675</v>
      </c>
      <c r="K44" s="65">
        <f t="shared" si="4"/>
        <v>-8057810</v>
      </c>
      <c r="L44" s="65">
        <f t="shared" si="4"/>
        <v>39669476</v>
      </c>
      <c r="M44" s="65">
        <f t="shared" si="4"/>
        <v>0</v>
      </c>
      <c r="N44" s="65">
        <f t="shared" si="4"/>
        <v>31611666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45572341</v>
      </c>
      <c r="X44" s="65">
        <f t="shared" si="4"/>
        <v>87982346</v>
      </c>
      <c r="Y44" s="65">
        <f t="shared" si="4"/>
        <v>-42410005</v>
      </c>
      <c r="Z44" s="66">
        <f>+IF(X44&lt;&gt;0,+(Y44/X44)*100,0)</f>
        <v>-48.202857650556396</v>
      </c>
      <c r="AA44" s="63">
        <f>+AA42-AA43</f>
        <v>54720774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54720774</v>
      </c>
      <c r="F46" s="57">
        <f t="shared" si="5"/>
        <v>54720774</v>
      </c>
      <c r="G46" s="57">
        <f t="shared" si="5"/>
        <v>35274727</v>
      </c>
      <c r="H46" s="57">
        <f t="shared" si="5"/>
        <v>-10749039</v>
      </c>
      <c r="I46" s="57">
        <f t="shared" si="5"/>
        <v>-10565013</v>
      </c>
      <c r="J46" s="57">
        <f t="shared" si="5"/>
        <v>13960675</v>
      </c>
      <c r="K46" s="57">
        <f t="shared" si="5"/>
        <v>-8057810</v>
      </c>
      <c r="L46" s="57">
        <f t="shared" si="5"/>
        <v>39669476</v>
      </c>
      <c r="M46" s="57">
        <f t="shared" si="5"/>
        <v>0</v>
      </c>
      <c r="N46" s="57">
        <f t="shared" si="5"/>
        <v>31611666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45572341</v>
      </c>
      <c r="X46" s="57">
        <f t="shared" si="5"/>
        <v>87982346</v>
      </c>
      <c r="Y46" s="57">
        <f t="shared" si="5"/>
        <v>-42410005</v>
      </c>
      <c r="Z46" s="58">
        <f>+IF(X46&lt;&gt;0,+(Y46/X46)*100,0)</f>
        <v>-48.202857650556396</v>
      </c>
      <c r="AA46" s="55">
        <f>SUM(AA44:AA45)</f>
        <v>54720774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54720774</v>
      </c>
      <c r="F48" s="73">
        <f t="shared" si="6"/>
        <v>54720774</v>
      </c>
      <c r="G48" s="73">
        <f t="shared" si="6"/>
        <v>35274727</v>
      </c>
      <c r="H48" s="74">
        <f t="shared" si="6"/>
        <v>-10749039</v>
      </c>
      <c r="I48" s="74">
        <f t="shared" si="6"/>
        <v>-10565013</v>
      </c>
      <c r="J48" s="74">
        <f t="shared" si="6"/>
        <v>13960675</v>
      </c>
      <c r="K48" s="74">
        <f t="shared" si="6"/>
        <v>-8057810</v>
      </c>
      <c r="L48" s="74">
        <f t="shared" si="6"/>
        <v>39669476</v>
      </c>
      <c r="M48" s="73">
        <f t="shared" si="6"/>
        <v>0</v>
      </c>
      <c r="N48" s="73">
        <f t="shared" si="6"/>
        <v>31611666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45572341</v>
      </c>
      <c r="X48" s="74">
        <f t="shared" si="6"/>
        <v>87982346</v>
      </c>
      <c r="Y48" s="74">
        <f t="shared" si="6"/>
        <v>-42410005</v>
      </c>
      <c r="Z48" s="75">
        <f>+IF(X48&lt;&gt;0,+(Y48/X48)*100,0)</f>
        <v>-48.202857650556396</v>
      </c>
      <c r="AA48" s="76">
        <f>SUM(AA46:AA47)</f>
        <v>54720774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17170937</v>
      </c>
      <c r="D5" s="6">
        <v>0</v>
      </c>
      <c r="E5" s="7">
        <v>21842161</v>
      </c>
      <c r="F5" s="8">
        <v>21842161</v>
      </c>
      <c r="G5" s="8">
        <v>21729930</v>
      </c>
      <c r="H5" s="8">
        <v>-291650</v>
      </c>
      <c r="I5" s="8">
        <v>-452936</v>
      </c>
      <c r="J5" s="8">
        <v>20985344</v>
      </c>
      <c r="K5" s="8">
        <v>-37597</v>
      </c>
      <c r="L5" s="8">
        <v>0</v>
      </c>
      <c r="M5" s="8">
        <v>-1</v>
      </c>
      <c r="N5" s="8">
        <v>-37598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20947746</v>
      </c>
      <c r="X5" s="8"/>
      <c r="Y5" s="8">
        <v>20947746</v>
      </c>
      <c r="Z5" s="2">
        <v>0</v>
      </c>
      <c r="AA5" s="6">
        <v>21842161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1815383</v>
      </c>
      <c r="F6" s="8">
        <v>1815383</v>
      </c>
      <c r="G6" s="8">
        <v>157164</v>
      </c>
      <c r="H6" s="8">
        <v>158037</v>
      </c>
      <c r="I6" s="8">
        <v>159809</v>
      </c>
      <c r="J6" s="8">
        <v>475010</v>
      </c>
      <c r="K6" s="8">
        <v>237976</v>
      </c>
      <c r="L6" s="8">
        <v>218138</v>
      </c>
      <c r="M6" s="8">
        <v>208116</v>
      </c>
      <c r="N6" s="8">
        <v>664230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1139240</v>
      </c>
      <c r="X6" s="8"/>
      <c r="Y6" s="8">
        <v>1139240</v>
      </c>
      <c r="Z6" s="2">
        <v>0</v>
      </c>
      <c r="AA6" s="6">
        <v>1815383</v>
      </c>
    </row>
    <row r="7" spans="1:27" ht="13.5">
      <c r="A7" s="25" t="s">
        <v>34</v>
      </c>
      <c r="B7" s="24"/>
      <c r="C7" s="6">
        <v>69727650</v>
      </c>
      <c r="D7" s="6">
        <v>0</v>
      </c>
      <c r="E7" s="7">
        <v>79187534</v>
      </c>
      <c r="F7" s="8">
        <v>79187534</v>
      </c>
      <c r="G7" s="8">
        <v>6925312</v>
      </c>
      <c r="H7" s="8">
        <v>6717249</v>
      </c>
      <c r="I7" s="8">
        <v>5763891</v>
      </c>
      <c r="J7" s="8">
        <v>19406452</v>
      </c>
      <c r="K7" s="8">
        <v>6454061</v>
      </c>
      <c r="L7" s="8">
        <v>6004505</v>
      </c>
      <c r="M7" s="8">
        <v>5762332</v>
      </c>
      <c r="N7" s="8">
        <v>18220898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37627350</v>
      </c>
      <c r="X7" s="8"/>
      <c r="Y7" s="8">
        <v>37627350</v>
      </c>
      <c r="Z7" s="2">
        <v>0</v>
      </c>
      <c r="AA7" s="6">
        <v>79187534</v>
      </c>
    </row>
    <row r="8" spans="1:27" ht="13.5">
      <c r="A8" s="25" t="s">
        <v>35</v>
      </c>
      <c r="B8" s="24"/>
      <c r="C8" s="6">
        <v>14977010</v>
      </c>
      <c r="D8" s="6">
        <v>0</v>
      </c>
      <c r="E8" s="7">
        <v>22409533</v>
      </c>
      <c r="F8" s="8">
        <v>22409533</v>
      </c>
      <c r="G8" s="8">
        <v>1529845</v>
      </c>
      <c r="H8" s="8">
        <v>1570419</v>
      </c>
      <c r="I8" s="8">
        <v>1458367</v>
      </c>
      <c r="J8" s="8">
        <v>4558631</v>
      </c>
      <c r="K8" s="8">
        <v>1605675</v>
      </c>
      <c r="L8" s="8">
        <v>1350951</v>
      </c>
      <c r="M8" s="8">
        <v>1389349</v>
      </c>
      <c r="N8" s="8">
        <v>4345975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8904606</v>
      </c>
      <c r="X8" s="8"/>
      <c r="Y8" s="8">
        <v>8904606</v>
      </c>
      <c r="Z8" s="2">
        <v>0</v>
      </c>
      <c r="AA8" s="6">
        <v>22409533</v>
      </c>
    </row>
    <row r="9" spans="1:27" ht="13.5">
      <c r="A9" s="25" t="s">
        <v>36</v>
      </c>
      <c r="B9" s="24"/>
      <c r="C9" s="6">
        <v>6487175</v>
      </c>
      <c r="D9" s="6">
        <v>0</v>
      </c>
      <c r="E9" s="7">
        <v>9878571</v>
      </c>
      <c r="F9" s="8">
        <v>9878571</v>
      </c>
      <c r="G9" s="8">
        <v>4949783</v>
      </c>
      <c r="H9" s="8">
        <v>552728</v>
      </c>
      <c r="I9" s="8">
        <v>531918</v>
      </c>
      <c r="J9" s="8">
        <v>6034429</v>
      </c>
      <c r="K9" s="8">
        <v>518517</v>
      </c>
      <c r="L9" s="8">
        <v>520013</v>
      </c>
      <c r="M9" s="8">
        <v>516827</v>
      </c>
      <c r="N9" s="8">
        <v>1555357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7589786</v>
      </c>
      <c r="X9" s="8"/>
      <c r="Y9" s="8">
        <v>7589786</v>
      </c>
      <c r="Z9" s="2">
        <v>0</v>
      </c>
      <c r="AA9" s="6">
        <v>9878571</v>
      </c>
    </row>
    <row r="10" spans="1:27" ht="13.5">
      <c r="A10" s="25" t="s">
        <v>37</v>
      </c>
      <c r="B10" s="24"/>
      <c r="C10" s="6">
        <v>3442660</v>
      </c>
      <c r="D10" s="6">
        <v>0</v>
      </c>
      <c r="E10" s="7">
        <v>5545263</v>
      </c>
      <c r="F10" s="26">
        <v>5545263</v>
      </c>
      <c r="G10" s="26">
        <v>2369658</v>
      </c>
      <c r="H10" s="26">
        <v>317900</v>
      </c>
      <c r="I10" s="26">
        <v>329659</v>
      </c>
      <c r="J10" s="26">
        <v>3017217</v>
      </c>
      <c r="K10" s="26">
        <v>321749</v>
      </c>
      <c r="L10" s="26">
        <v>328805</v>
      </c>
      <c r="M10" s="26">
        <v>323367</v>
      </c>
      <c r="N10" s="26">
        <v>973921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3991138</v>
      </c>
      <c r="X10" s="26"/>
      <c r="Y10" s="26">
        <v>3991138</v>
      </c>
      <c r="Z10" s="27">
        <v>0</v>
      </c>
      <c r="AA10" s="28">
        <v>5545263</v>
      </c>
    </row>
    <row r="11" spans="1:27" ht="13.5">
      <c r="A11" s="25" t="s">
        <v>38</v>
      </c>
      <c r="B11" s="29"/>
      <c r="C11" s="6">
        <v>964761</v>
      </c>
      <c r="D11" s="6">
        <v>0</v>
      </c>
      <c r="E11" s="7">
        <v>715760</v>
      </c>
      <c r="F11" s="8">
        <v>715760</v>
      </c>
      <c r="G11" s="8">
        <v>66967</v>
      </c>
      <c r="H11" s="8">
        <v>146171</v>
      </c>
      <c r="I11" s="8">
        <v>43019</v>
      </c>
      <c r="J11" s="8">
        <v>256157</v>
      </c>
      <c r="K11" s="8">
        <v>111739</v>
      </c>
      <c r="L11" s="8">
        <v>63068</v>
      </c>
      <c r="M11" s="8">
        <v>64761</v>
      </c>
      <c r="N11" s="8">
        <v>239568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495725</v>
      </c>
      <c r="X11" s="8"/>
      <c r="Y11" s="8">
        <v>495725</v>
      </c>
      <c r="Z11" s="2">
        <v>0</v>
      </c>
      <c r="AA11" s="6">
        <v>715760</v>
      </c>
    </row>
    <row r="12" spans="1:27" ht="13.5">
      <c r="A12" s="25" t="s">
        <v>39</v>
      </c>
      <c r="B12" s="29"/>
      <c r="C12" s="6">
        <v>619080</v>
      </c>
      <c r="D12" s="6">
        <v>0</v>
      </c>
      <c r="E12" s="7">
        <v>757179</v>
      </c>
      <c r="F12" s="8">
        <v>757179</v>
      </c>
      <c r="G12" s="8">
        <v>156010</v>
      </c>
      <c r="H12" s="8">
        <v>48261</v>
      </c>
      <c r="I12" s="8">
        <v>39791</v>
      </c>
      <c r="J12" s="8">
        <v>244062</v>
      </c>
      <c r="K12" s="8">
        <v>30966</v>
      </c>
      <c r="L12" s="8">
        <v>53058</v>
      </c>
      <c r="M12" s="8">
        <v>33636</v>
      </c>
      <c r="N12" s="8">
        <v>117660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361722</v>
      </c>
      <c r="X12" s="8"/>
      <c r="Y12" s="8">
        <v>361722</v>
      </c>
      <c r="Z12" s="2">
        <v>0</v>
      </c>
      <c r="AA12" s="6">
        <v>757179</v>
      </c>
    </row>
    <row r="13" spans="1:27" ht="13.5">
      <c r="A13" s="23" t="s">
        <v>40</v>
      </c>
      <c r="B13" s="29"/>
      <c r="C13" s="6">
        <v>2578140</v>
      </c>
      <c r="D13" s="6">
        <v>0</v>
      </c>
      <c r="E13" s="7">
        <v>2839800</v>
      </c>
      <c r="F13" s="8">
        <v>2839800</v>
      </c>
      <c r="G13" s="8">
        <v>156641</v>
      </c>
      <c r="H13" s="8">
        <v>238181</v>
      </c>
      <c r="I13" s="8">
        <v>220450</v>
      </c>
      <c r="J13" s="8">
        <v>615272</v>
      </c>
      <c r="K13" s="8">
        <v>195602</v>
      </c>
      <c r="L13" s="8">
        <v>181941</v>
      </c>
      <c r="M13" s="8">
        <v>189421</v>
      </c>
      <c r="N13" s="8">
        <v>566964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1182236</v>
      </c>
      <c r="X13" s="8"/>
      <c r="Y13" s="8">
        <v>1182236</v>
      </c>
      <c r="Z13" s="2">
        <v>0</v>
      </c>
      <c r="AA13" s="6">
        <v>2839800</v>
      </c>
    </row>
    <row r="14" spans="1:27" ht="13.5">
      <c r="A14" s="23" t="s">
        <v>41</v>
      </c>
      <c r="B14" s="29"/>
      <c r="C14" s="6">
        <v>3928358</v>
      </c>
      <c r="D14" s="6">
        <v>0</v>
      </c>
      <c r="E14" s="7">
        <v>2341710</v>
      </c>
      <c r="F14" s="8">
        <v>2341710</v>
      </c>
      <c r="G14" s="8">
        <v>200432</v>
      </c>
      <c r="H14" s="8">
        <v>124186</v>
      </c>
      <c r="I14" s="8">
        <v>214965</v>
      </c>
      <c r="J14" s="8">
        <v>539583</v>
      </c>
      <c r="K14" s="8">
        <v>190617</v>
      </c>
      <c r="L14" s="8">
        <v>212175</v>
      </c>
      <c r="M14" s="8">
        <v>171671</v>
      </c>
      <c r="N14" s="8">
        <v>574463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1114046</v>
      </c>
      <c r="X14" s="8"/>
      <c r="Y14" s="8">
        <v>1114046</v>
      </c>
      <c r="Z14" s="2">
        <v>0</v>
      </c>
      <c r="AA14" s="6">
        <v>2341710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438392</v>
      </c>
      <c r="D16" s="6">
        <v>0</v>
      </c>
      <c r="E16" s="7">
        <v>223975</v>
      </c>
      <c r="F16" s="8">
        <v>223975</v>
      </c>
      <c r="G16" s="8">
        <v>5912</v>
      </c>
      <c r="H16" s="8">
        <v>10224</v>
      </c>
      <c r="I16" s="8">
        <v>8898</v>
      </c>
      <c r="J16" s="8">
        <v>25034</v>
      </c>
      <c r="K16" s="8">
        <v>6337</v>
      </c>
      <c r="L16" s="8">
        <v>7700</v>
      </c>
      <c r="M16" s="8">
        <v>8550</v>
      </c>
      <c r="N16" s="8">
        <v>22587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47621</v>
      </c>
      <c r="X16" s="8"/>
      <c r="Y16" s="8">
        <v>47621</v>
      </c>
      <c r="Z16" s="2">
        <v>0</v>
      </c>
      <c r="AA16" s="6">
        <v>223975</v>
      </c>
    </row>
    <row r="17" spans="1:27" ht="13.5">
      <c r="A17" s="23" t="s">
        <v>44</v>
      </c>
      <c r="B17" s="29"/>
      <c r="C17" s="6">
        <v>2099075</v>
      </c>
      <c r="D17" s="6">
        <v>0</v>
      </c>
      <c r="E17" s="7">
        <v>2507685</v>
      </c>
      <c r="F17" s="8">
        <v>2507685</v>
      </c>
      <c r="G17" s="8">
        <v>366128</v>
      </c>
      <c r="H17" s="8">
        <v>148793</v>
      </c>
      <c r="I17" s="8">
        <v>184345</v>
      </c>
      <c r="J17" s="8">
        <v>699266</v>
      </c>
      <c r="K17" s="8">
        <v>101226</v>
      </c>
      <c r="L17" s="8">
        <v>120145</v>
      </c>
      <c r="M17" s="8">
        <v>179636</v>
      </c>
      <c r="N17" s="8">
        <v>401007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1100273</v>
      </c>
      <c r="X17" s="8"/>
      <c r="Y17" s="8">
        <v>1100273</v>
      </c>
      <c r="Z17" s="2">
        <v>0</v>
      </c>
      <c r="AA17" s="6">
        <v>2507685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51837</v>
      </c>
      <c r="F18" s="8">
        <v>51837</v>
      </c>
      <c r="G18" s="8">
        <v>0</v>
      </c>
      <c r="H18" s="8">
        <v>25036</v>
      </c>
      <c r="I18" s="8">
        <v>0</v>
      </c>
      <c r="J18" s="8">
        <v>25036</v>
      </c>
      <c r="K18" s="8">
        <v>36005</v>
      </c>
      <c r="L18" s="8">
        <v>0</v>
      </c>
      <c r="M18" s="8">
        <v>0</v>
      </c>
      <c r="N18" s="8">
        <v>36005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61041</v>
      </c>
      <c r="X18" s="8"/>
      <c r="Y18" s="8">
        <v>61041</v>
      </c>
      <c r="Z18" s="2">
        <v>0</v>
      </c>
      <c r="AA18" s="6">
        <v>51837</v>
      </c>
    </row>
    <row r="19" spans="1:27" ht="13.5">
      <c r="A19" s="23" t="s">
        <v>46</v>
      </c>
      <c r="B19" s="29"/>
      <c r="C19" s="6">
        <v>65831322</v>
      </c>
      <c r="D19" s="6">
        <v>0</v>
      </c>
      <c r="E19" s="7">
        <v>75848558</v>
      </c>
      <c r="F19" s="8">
        <v>75848558</v>
      </c>
      <c r="G19" s="8">
        <v>26596000</v>
      </c>
      <c r="H19" s="8">
        <v>1334000</v>
      </c>
      <c r="I19" s="8">
        <v>300591</v>
      </c>
      <c r="J19" s="8">
        <v>28230591</v>
      </c>
      <c r="K19" s="8">
        <v>500000</v>
      </c>
      <c r="L19" s="8">
        <v>2979343</v>
      </c>
      <c r="M19" s="8">
        <v>13921698</v>
      </c>
      <c r="N19" s="8">
        <v>17401041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45631632</v>
      </c>
      <c r="X19" s="8"/>
      <c r="Y19" s="8">
        <v>45631632</v>
      </c>
      <c r="Z19" s="2">
        <v>0</v>
      </c>
      <c r="AA19" s="6">
        <v>75848558</v>
      </c>
    </row>
    <row r="20" spans="1:27" ht="13.5">
      <c r="A20" s="23" t="s">
        <v>47</v>
      </c>
      <c r="B20" s="29"/>
      <c r="C20" s="6">
        <v>2111131</v>
      </c>
      <c r="D20" s="6">
        <v>0</v>
      </c>
      <c r="E20" s="7">
        <v>947842</v>
      </c>
      <c r="F20" s="26">
        <v>947842</v>
      </c>
      <c r="G20" s="26">
        <v>-331957</v>
      </c>
      <c r="H20" s="26">
        <v>29033</v>
      </c>
      <c r="I20" s="26">
        <v>25343</v>
      </c>
      <c r="J20" s="26">
        <v>-277581</v>
      </c>
      <c r="K20" s="26">
        <v>72520</v>
      </c>
      <c r="L20" s="26">
        <v>48415</v>
      </c>
      <c r="M20" s="26">
        <v>278164</v>
      </c>
      <c r="N20" s="26">
        <v>399099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121518</v>
      </c>
      <c r="X20" s="26"/>
      <c r="Y20" s="26">
        <v>121518</v>
      </c>
      <c r="Z20" s="27">
        <v>0</v>
      </c>
      <c r="AA20" s="28">
        <v>947842</v>
      </c>
    </row>
    <row r="21" spans="1:27" ht="13.5">
      <c r="A21" s="23" t="s">
        <v>48</v>
      </c>
      <c r="B21" s="29"/>
      <c r="C21" s="6">
        <v>5535480</v>
      </c>
      <c r="D21" s="6">
        <v>0</v>
      </c>
      <c r="E21" s="7">
        <v>350000</v>
      </c>
      <c r="F21" s="8">
        <v>350000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350000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195911171</v>
      </c>
      <c r="D22" s="33">
        <f>SUM(D5:D21)</f>
        <v>0</v>
      </c>
      <c r="E22" s="34">
        <f t="shared" si="0"/>
        <v>227262791</v>
      </c>
      <c r="F22" s="35">
        <f t="shared" si="0"/>
        <v>227262791</v>
      </c>
      <c r="G22" s="35">
        <f t="shared" si="0"/>
        <v>64877825</v>
      </c>
      <c r="H22" s="35">
        <f t="shared" si="0"/>
        <v>11128568</v>
      </c>
      <c r="I22" s="35">
        <f t="shared" si="0"/>
        <v>8828110</v>
      </c>
      <c r="J22" s="35">
        <f t="shared" si="0"/>
        <v>84834503</v>
      </c>
      <c r="K22" s="35">
        <f t="shared" si="0"/>
        <v>10345393</v>
      </c>
      <c r="L22" s="35">
        <f t="shared" si="0"/>
        <v>12088257</v>
      </c>
      <c r="M22" s="35">
        <f t="shared" si="0"/>
        <v>23047527</v>
      </c>
      <c r="N22" s="35">
        <f t="shared" si="0"/>
        <v>45481177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130315680</v>
      </c>
      <c r="X22" s="35">
        <f t="shared" si="0"/>
        <v>0</v>
      </c>
      <c r="Y22" s="35">
        <f t="shared" si="0"/>
        <v>130315680</v>
      </c>
      <c r="Z22" s="36">
        <f>+IF(X22&lt;&gt;0,+(Y22/X22)*100,0)</f>
        <v>0</v>
      </c>
      <c r="AA22" s="33">
        <f>SUM(AA5:AA21)</f>
        <v>227262791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55362332</v>
      </c>
      <c r="D25" s="6">
        <v>0</v>
      </c>
      <c r="E25" s="7">
        <v>73263396</v>
      </c>
      <c r="F25" s="8">
        <v>73263396</v>
      </c>
      <c r="G25" s="8">
        <v>4610691</v>
      </c>
      <c r="H25" s="8">
        <v>5026989</v>
      </c>
      <c r="I25" s="8">
        <v>4845815</v>
      </c>
      <c r="J25" s="8">
        <v>14483495</v>
      </c>
      <c r="K25" s="8">
        <v>4984927</v>
      </c>
      <c r="L25" s="8">
        <v>7253942</v>
      </c>
      <c r="M25" s="8">
        <v>6525212</v>
      </c>
      <c r="N25" s="8">
        <v>18764081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33247576</v>
      </c>
      <c r="X25" s="8"/>
      <c r="Y25" s="8">
        <v>33247576</v>
      </c>
      <c r="Z25" s="2">
        <v>0</v>
      </c>
      <c r="AA25" s="6">
        <v>73263396</v>
      </c>
    </row>
    <row r="26" spans="1:27" ht="13.5">
      <c r="A26" s="25" t="s">
        <v>52</v>
      </c>
      <c r="B26" s="24"/>
      <c r="C26" s="6">
        <v>3504936</v>
      </c>
      <c r="D26" s="6">
        <v>0</v>
      </c>
      <c r="E26" s="7">
        <v>3997934</v>
      </c>
      <c r="F26" s="8">
        <v>3997934</v>
      </c>
      <c r="G26" s="8">
        <v>292228</v>
      </c>
      <c r="H26" s="8">
        <v>292228</v>
      </c>
      <c r="I26" s="8">
        <v>292228</v>
      </c>
      <c r="J26" s="8">
        <v>876684</v>
      </c>
      <c r="K26" s="8">
        <v>369048</v>
      </c>
      <c r="L26" s="8">
        <v>311433</v>
      </c>
      <c r="M26" s="8">
        <v>311433</v>
      </c>
      <c r="N26" s="8">
        <v>991914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1868598</v>
      </c>
      <c r="X26" s="8"/>
      <c r="Y26" s="8">
        <v>1868598</v>
      </c>
      <c r="Z26" s="2">
        <v>0</v>
      </c>
      <c r="AA26" s="6">
        <v>3997934</v>
      </c>
    </row>
    <row r="27" spans="1:27" ht="13.5">
      <c r="A27" s="25" t="s">
        <v>53</v>
      </c>
      <c r="B27" s="24"/>
      <c r="C27" s="6">
        <v>8433204</v>
      </c>
      <c r="D27" s="6">
        <v>0</v>
      </c>
      <c r="E27" s="7">
        <v>3309053</v>
      </c>
      <c r="F27" s="8">
        <v>3309053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3309053</v>
      </c>
    </row>
    <row r="28" spans="1:27" ht="13.5">
      <c r="A28" s="25" t="s">
        <v>54</v>
      </c>
      <c r="B28" s="24"/>
      <c r="C28" s="6">
        <v>39782023</v>
      </c>
      <c r="D28" s="6">
        <v>0</v>
      </c>
      <c r="E28" s="7">
        <v>42271005</v>
      </c>
      <c r="F28" s="8">
        <v>42271005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42271005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43697064</v>
      </c>
      <c r="D30" s="6">
        <v>0</v>
      </c>
      <c r="E30" s="7">
        <v>49129106</v>
      </c>
      <c r="F30" s="8">
        <v>49129106</v>
      </c>
      <c r="G30" s="8">
        <v>5271031</v>
      </c>
      <c r="H30" s="8">
        <v>5860225</v>
      </c>
      <c r="I30" s="8">
        <v>4918874</v>
      </c>
      <c r="J30" s="8">
        <v>16050130</v>
      </c>
      <c r="K30" s="8">
        <v>3325817</v>
      </c>
      <c r="L30" s="8">
        <v>3476751</v>
      </c>
      <c r="M30" s="8">
        <v>3808673</v>
      </c>
      <c r="N30" s="8">
        <v>10611241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26661371</v>
      </c>
      <c r="X30" s="8"/>
      <c r="Y30" s="8">
        <v>26661371</v>
      </c>
      <c r="Z30" s="2">
        <v>0</v>
      </c>
      <c r="AA30" s="6">
        <v>49129106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1712391</v>
      </c>
      <c r="D32" s="6">
        <v>0</v>
      </c>
      <c r="E32" s="7">
        <v>2000760</v>
      </c>
      <c r="F32" s="8">
        <v>2000760</v>
      </c>
      <c r="G32" s="8">
        <v>123540</v>
      </c>
      <c r="H32" s="8">
        <v>210937</v>
      </c>
      <c r="I32" s="8">
        <v>175880</v>
      </c>
      <c r="J32" s="8">
        <v>510357</v>
      </c>
      <c r="K32" s="8">
        <v>262859</v>
      </c>
      <c r="L32" s="8">
        <v>325430</v>
      </c>
      <c r="M32" s="8">
        <v>365016</v>
      </c>
      <c r="N32" s="8">
        <v>953305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1463662</v>
      </c>
      <c r="X32" s="8"/>
      <c r="Y32" s="8">
        <v>1463662</v>
      </c>
      <c r="Z32" s="2">
        <v>0</v>
      </c>
      <c r="AA32" s="6">
        <v>2000760</v>
      </c>
    </row>
    <row r="33" spans="1:27" ht="13.5">
      <c r="A33" s="25" t="s">
        <v>59</v>
      </c>
      <c r="B33" s="24"/>
      <c r="C33" s="6">
        <v>18000</v>
      </c>
      <c r="D33" s="6">
        <v>0</v>
      </c>
      <c r="E33" s="7">
        <v>5544</v>
      </c>
      <c r="F33" s="8">
        <v>5544</v>
      </c>
      <c r="G33" s="8">
        <v>6500</v>
      </c>
      <c r="H33" s="8">
        <v>1500</v>
      </c>
      <c r="I33" s="8">
        <v>1500</v>
      </c>
      <c r="J33" s="8">
        <v>9500</v>
      </c>
      <c r="K33" s="8">
        <v>1500</v>
      </c>
      <c r="L33" s="8">
        <v>1500</v>
      </c>
      <c r="M33" s="8">
        <v>1500</v>
      </c>
      <c r="N33" s="8">
        <v>4500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14000</v>
      </c>
      <c r="X33" s="8"/>
      <c r="Y33" s="8">
        <v>14000</v>
      </c>
      <c r="Z33" s="2">
        <v>0</v>
      </c>
      <c r="AA33" s="6">
        <v>5544</v>
      </c>
    </row>
    <row r="34" spans="1:27" ht="13.5">
      <c r="A34" s="25" t="s">
        <v>60</v>
      </c>
      <c r="B34" s="24"/>
      <c r="C34" s="6">
        <v>46338357</v>
      </c>
      <c r="D34" s="6">
        <v>0</v>
      </c>
      <c r="E34" s="7">
        <v>49057119</v>
      </c>
      <c r="F34" s="8">
        <v>49057119</v>
      </c>
      <c r="G34" s="8">
        <v>6171181</v>
      </c>
      <c r="H34" s="8">
        <v>4226493</v>
      </c>
      <c r="I34" s="8">
        <v>4971685</v>
      </c>
      <c r="J34" s="8">
        <v>15369359</v>
      </c>
      <c r="K34" s="8">
        <v>5116370</v>
      </c>
      <c r="L34" s="8">
        <v>5155329</v>
      </c>
      <c r="M34" s="8">
        <v>4702137</v>
      </c>
      <c r="N34" s="8">
        <v>14973836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30343195</v>
      </c>
      <c r="X34" s="8"/>
      <c r="Y34" s="8">
        <v>30343195</v>
      </c>
      <c r="Z34" s="2">
        <v>0</v>
      </c>
      <c r="AA34" s="6">
        <v>49057119</v>
      </c>
    </row>
    <row r="35" spans="1:27" ht="13.5">
      <c r="A35" s="23" t="s">
        <v>61</v>
      </c>
      <c r="B35" s="29"/>
      <c r="C35" s="6">
        <v>146345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198994652</v>
      </c>
      <c r="D36" s="33">
        <f>SUM(D25:D35)</f>
        <v>0</v>
      </c>
      <c r="E36" s="34">
        <f t="shared" si="1"/>
        <v>223033917</v>
      </c>
      <c r="F36" s="35">
        <f t="shared" si="1"/>
        <v>223033917</v>
      </c>
      <c r="G36" s="35">
        <f t="shared" si="1"/>
        <v>16475171</v>
      </c>
      <c r="H36" s="35">
        <f t="shared" si="1"/>
        <v>15618372</v>
      </c>
      <c r="I36" s="35">
        <f t="shared" si="1"/>
        <v>15205982</v>
      </c>
      <c r="J36" s="35">
        <f t="shared" si="1"/>
        <v>47299525</v>
      </c>
      <c r="K36" s="35">
        <f t="shared" si="1"/>
        <v>14060521</v>
      </c>
      <c r="L36" s="35">
        <f t="shared" si="1"/>
        <v>16524385</v>
      </c>
      <c r="M36" s="35">
        <f t="shared" si="1"/>
        <v>15713971</v>
      </c>
      <c r="N36" s="35">
        <f t="shared" si="1"/>
        <v>46298877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93598402</v>
      </c>
      <c r="X36" s="35">
        <f t="shared" si="1"/>
        <v>0</v>
      </c>
      <c r="Y36" s="35">
        <f t="shared" si="1"/>
        <v>93598402</v>
      </c>
      <c r="Z36" s="36">
        <f>+IF(X36&lt;&gt;0,+(Y36/X36)*100,0)</f>
        <v>0</v>
      </c>
      <c r="AA36" s="33">
        <f>SUM(AA25:AA35)</f>
        <v>223033917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-3083481</v>
      </c>
      <c r="D38" s="46">
        <f>+D22-D36</f>
        <v>0</v>
      </c>
      <c r="E38" s="47">
        <f t="shared" si="2"/>
        <v>4228874</v>
      </c>
      <c r="F38" s="48">
        <f t="shared" si="2"/>
        <v>4228874</v>
      </c>
      <c r="G38" s="48">
        <f t="shared" si="2"/>
        <v>48402654</v>
      </c>
      <c r="H38" s="48">
        <f t="shared" si="2"/>
        <v>-4489804</v>
      </c>
      <c r="I38" s="48">
        <f t="shared" si="2"/>
        <v>-6377872</v>
      </c>
      <c r="J38" s="48">
        <f t="shared" si="2"/>
        <v>37534978</v>
      </c>
      <c r="K38" s="48">
        <f t="shared" si="2"/>
        <v>-3715128</v>
      </c>
      <c r="L38" s="48">
        <f t="shared" si="2"/>
        <v>-4436128</v>
      </c>
      <c r="M38" s="48">
        <f t="shared" si="2"/>
        <v>7333556</v>
      </c>
      <c r="N38" s="48">
        <f t="shared" si="2"/>
        <v>-817700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36717278</v>
      </c>
      <c r="X38" s="48">
        <f>IF(F22=F36,0,X22-X36)</f>
        <v>0</v>
      </c>
      <c r="Y38" s="48">
        <f t="shared" si="2"/>
        <v>36717278</v>
      </c>
      <c r="Z38" s="49">
        <f>+IF(X38&lt;&gt;0,+(Y38/X38)*100,0)</f>
        <v>0</v>
      </c>
      <c r="AA38" s="46">
        <f>+AA22-AA36</f>
        <v>4228874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-3083481</v>
      </c>
      <c r="D42" s="55">
        <f>SUM(D38:D41)</f>
        <v>0</v>
      </c>
      <c r="E42" s="56">
        <f t="shared" si="3"/>
        <v>4228874</v>
      </c>
      <c r="F42" s="57">
        <f t="shared" si="3"/>
        <v>4228874</v>
      </c>
      <c r="G42" s="57">
        <f t="shared" si="3"/>
        <v>48402654</v>
      </c>
      <c r="H42" s="57">
        <f t="shared" si="3"/>
        <v>-4489804</v>
      </c>
      <c r="I42" s="57">
        <f t="shared" si="3"/>
        <v>-6377872</v>
      </c>
      <c r="J42" s="57">
        <f t="shared" si="3"/>
        <v>37534978</v>
      </c>
      <c r="K42" s="57">
        <f t="shared" si="3"/>
        <v>-3715128</v>
      </c>
      <c r="L42" s="57">
        <f t="shared" si="3"/>
        <v>-4436128</v>
      </c>
      <c r="M42" s="57">
        <f t="shared" si="3"/>
        <v>7333556</v>
      </c>
      <c r="N42" s="57">
        <f t="shared" si="3"/>
        <v>-817700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36717278</v>
      </c>
      <c r="X42" s="57">
        <f t="shared" si="3"/>
        <v>0</v>
      </c>
      <c r="Y42" s="57">
        <f t="shared" si="3"/>
        <v>36717278</v>
      </c>
      <c r="Z42" s="58">
        <f>+IF(X42&lt;&gt;0,+(Y42/X42)*100,0)</f>
        <v>0</v>
      </c>
      <c r="AA42" s="55">
        <f>SUM(AA38:AA41)</f>
        <v>4228874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-3083481</v>
      </c>
      <c r="D44" s="63">
        <f>+D42-D43</f>
        <v>0</v>
      </c>
      <c r="E44" s="64">
        <f t="shared" si="4"/>
        <v>4228874</v>
      </c>
      <c r="F44" s="65">
        <f t="shared" si="4"/>
        <v>4228874</v>
      </c>
      <c r="G44" s="65">
        <f t="shared" si="4"/>
        <v>48402654</v>
      </c>
      <c r="H44" s="65">
        <f t="shared" si="4"/>
        <v>-4489804</v>
      </c>
      <c r="I44" s="65">
        <f t="shared" si="4"/>
        <v>-6377872</v>
      </c>
      <c r="J44" s="65">
        <f t="shared" si="4"/>
        <v>37534978</v>
      </c>
      <c r="K44" s="65">
        <f t="shared" si="4"/>
        <v>-3715128</v>
      </c>
      <c r="L44" s="65">
        <f t="shared" si="4"/>
        <v>-4436128</v>
      </c>
      <c r="M44" s="65">
        <f t="shared" si="4"/>
        <v>7333556</v>
      </c>
      <c r="N44" s="65">
        <f t="shared" si="4"/>
        <v>-817700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36717278</v>
      </c>
      <c r="X44" s="65">
        <f t="shared" si="4"/>
        <v>0</v>
      </c>
      <c r="Y44" s="65">
        <f t="shared" si="4"/>
        <v>36717278</v>
      </c>
      <c r="Z44" s="66">
        <f>+IF(X44&lt;&gt;0,+(Y44/X44)*100,0)</f>
        <v>0</v>
      </c>
      <c r="AA44" s="63">
        <f>+AA42-AA43</f>
        <v>4228874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-3083481</v>
      </c>
      <c r="D46" s="55">
        <f>SUM(D44:D45)</f>
        <v>0</v>
      </c>
      <c r="E46" s="56">
        <f t="shared" si="5"/>
        <v>4228874</v>
      </c>
      <c r="F46" s="57">
        <f t="shared" si="5"/>
        <v>4228874</v>
      </c>
      <c r="G46" s="57">
        <f t="shared" si="5"/>
        <v>48402654</v>
      </c>
      <c r="H46" s="57">
        <f t="shared" si="5"/>
        <v>-4489804</v>
      </c>
      <c r="I46" s="57">
        <f t="shared" si="5"/>
        <v>-6377872</v>
      </c>
      <c r="J46" s="57">
        <f t="shared" si="5"/>
        <v>37534978</v>
      </c>
      <c r="K46" s="57">
        <f t="shared" si="5"/>
        <v>-3715128</v>
      </c>
      <c r="L46" s="57">
        <f t="shared" si="5"/>
        <v>-4436128</v>
      </c>
      <c r="M46" s="57">
        <f t="shared" si="5"/>
        <v>7333556</v>
      </c>
      <c r="N46" s="57">
        <f t="shared" si="5"/>
        <v>-817700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36717278</v>
      </c>
      <c r="X46" s="57">
        <f t="shared" si="5"/>
        <v>0</v>
      </c>
      <c r="Y46" s="57">
        <f t="shared" si="5"/>
        <v>36717278</v>
      </c>
      <c r="Z46" s="58">
        <f>+IF(X46&lt;&gt;0,+(Y46/X46)*100,0)</f>
        <v>0</v>
      </c>
      <c r="AA46" s="55">
        <f>SUM(AA44:AA45)</f>
        <v>4228874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-3083481</v>
      </c>
      <c r="D48" s="71">
        <f>SUM(D46:D47)</f>
        <v>0</v>
      </c>
      <c r="E48" s="72">
        <f t="shared" si="6"/>
        <v>4228874</v>
      </c>
      <c r="F48" s="73">
        <f t="shared" si="6"/>
        <v>4228874</v>
      </c>
      <c r="G48" s="73">
        <f t="shared" si="6"/>
        <v>48402654</v>
      </c>
      <c r="H48" s="74">
        <f t="shared" si="6"/>
        <v>-4489804</v>
      </c>
      <c r="I48" s="74">
        <f t="shared" si="6"/>
        <v>-6377872</v>
      </c>
      <c r="J48" s="74">
        <f t="shared" si="6"/>
        <v>37534978</v>
      </c>
      <c r="K48" s="74">
        <f t="shared" si="6"/>
        <v>-3715128</v>
      </c>
      <c r="L48" s="74">
        <f t="shared" si="6"/>
        <v>-4436128</v>
      </c>
      <c r="M48" s="73">
        <f t="shared" si="6"/>
        <v>7333556</v>
      </c>
      <c r="N48" s="73">
        <f t="shared" si="6"/>
        <v>-817700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36717278</v>
      </c>
      <c r="X48" s="74">
        <f t="shared" si="6"/>
        <v>0</v>
      </c>
      <c r="Y48" s="74">
        <f t="shared" si="6"/>
        <v>36717278</v>
      </c>
      <c r="Z48" s="75">
        <f>+IF(X48&lt;&gt;0,+(Y48/X48)*100,0)</f>
        <v>0</v>
      </c>
      <c r="AA48" s="76">
        <f>SUM(AA46:AA47)</f>
        <v>4228874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151866136</v>
      </c>
      <c r="D5" s="6">
        <v>0</v>
      </c>
      <c r="E5" s="7">
        <v>189717364</v>
      </c>
      <c r="F5" s="8">
        <v>189717364</v>
      </c>
      <c r="G5" s="8">
        <v>0</v>
      </c>
      <c r="H5" s="8">
        <v>0</v>
      </c>
      <c r="I5" s="8">
        <v>44316254</v>
      </c>
      <c r="J5" s="8">
        <v>44316254</v>
      </c>
      <c r="K5" s="8">
        <v>56803870</v>
      </c>
      <c r="L5" s="8">
        <v>0</v>
      </c>
      <c r="M5" s="8">
        <v>0</v>
      </c>
      <c r="N5" s="8">
        <v>56803870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101120124</v>
      </c>
      <c r="X5" s="8">
        <v>146761141</v>
      </c>
      <c r="Y5" s="8">
        <v>-45641017</v>
      </c>
      <c r="Z5" s="2">
        <v>-31.1</v>
      </c>
      <c r="AA5" s="6">
        <v>189717364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231605830</v>
      </c>
      <c r="D7" s="6">
        <v>0</v>
      </c>
      <c r="E7" s="7">
        <v>255081154</v>
      </c>
      <c r="F7" s="8">
        <v>255081154</v>
      </c>
      <c r="G7" s="8">
        <v>9549057</v>
      </c>
      <c r="H7" s="8">
        <v>20575649</v>
      </c>
      <c r="I7" s="8">
        <v>20599076</v>
      </c>
      <c r="J7" s="8">
        <v>50723782</v>
      </c>
      <c r="K7" s="8">
        <v>-9347926</v>
      </c>
      <c r="L7" s="8">
        <v>19741739</v>
      </c>
      <c r="M7" s="8">
        <v>18390918</v>
      </c>
      <c r="N7" s="8">
        <v>28784731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79508513</v>
      </c>
      <c r="X7" s="8">
        <v>119873868</v>
      </c>
      <c r="Y7" s="8">
        <v>-40365355</v>
      </c>
      <c r="Z7" s="2">
        <v>-33.67</v>
      </c>
      <c r="AA7" s="6">
        <v>255081154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22492943</v>
      </c>
      <c r="D10" s="6">
        <v>0</v>
      </c>
      <c r="E10" s="7">
        <v>25010614</v>
      </c>
      <c r="F10" s="26">
        <v>25010614</v>
      </c>
      <c r="G10" s="26">
        <v>-17102</v>
      </c>
      <c r="H10" s="26">
        <v>147122</v>
      </c>
      <c r="I10" s="26">
        <v>634409</v>
      </c>
      <c r="J10" s="26">
        <v>764429</v>
      </c>
      <c r="K10" s="26">
        <v>-41626</v>
      </c>
      <c r="L10" s="26">
        <v>220905</v>
      </c>
      <c r="M10" s="26">
        <v>220014</v>
      </c>
      <c r="N10" s="26">
        <v>399293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1163722</v>
      </c>
      <c r="X10" s="26">
        <v>10518978</v>
      </c>
      <c r="Y10" s="26">
        <v>-9355256</v>
      </c>
      <c r="Z10" s="27">
        <v>-88.94</v>
      </c>
      <c r="AA10" s="28">
        <v>25010614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8020000</v>
      </c>
      <c r="F11" s="8">
        <v>8020000</v>
      </c>
      <c r="G11" s="8">
        <v>16498</v>
      </c>
      <c r="H11" s="8">
        <v>9812</v>
      </c>
      <c r="I11" s="8">
        <v>2854130</v>
      </c>
      <c r="J11" s="8">
        <v>2880440</v>
      </c>
      <c r="K11" s="8">
        <v>-2926343</v>
      </c>
      <c r="L11" s="8">
        <v>8052</v>
      </c>
      <c r="M11" s="8">
        <v>8073</v>
      </c>
      <c r="N11" s="8">
        <v>-2910218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-29778</v>
      </c>
      <c r="X11" s="8">
        <v>3345372</v>
      </c>
      <c r="Y11" s="8">
        <v>-3375150</v>
      </c>
      <c r="Z11" s="2">
        <v>-100.89</v>
      </c>
      <c r="AA11" s="6">
        <v>8020000</v>
      </c>
    </row>
    <row r="12" spans="1:27" ht="13.5">
      <c r="A12" s="25" t="s">
        <v>39</v>
      </c>
      <c r="B12" s="29"/>
      <c r="C12" s="6">
        <v>14635149</v>
      </c>
      <c r="D12" s="6">
        <v>0</v>
      </c>
      <c r="E12" s="7">
        <v>17343000</v>
      </c>
      <c r="F12" s="8">
        <v>17343000</v>
      </c>
      <c r="G12" s="8">
        <v>-121752</v>
      </c>
      <c r="H12" s="8">
        <v>1256596</v>
      </c>
      <c r="I12" s="8">
        <v>1241544</v>
      </c>
      <c r="J12" s="8">
        <v>2376388</v>
      </c>
      <c r="K12" s="8">
        <v>10980</v>
      </c>
      <c r="L12" s="8">
        <v>1282716</v>
      </c>
      <c r="M12" s="8">
        <v>1259394</v>
      </c>
      <c r="N12" s="8">
        <v>2553090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4929478</v>
      </c>
      <c r="X12" s="8">
        <v>7421628</v>
      </c>
      <c r="Y12" s="8">
        <v>-2492150</v>
      </c>
      <c r="Z12" s="2">
        <v>-33.58</v>
      </c>
      <c r="AA12" s="6">
        <v>17343000</v>
      </c>
    </row>
    <row r="13" spans="1:27" ht="13.5">
      <c r="A13" s="23" t="s">
        <v>40</v>
      </c>
      <c r="B13" s="29"/>
      <c r="C13" s="6">
        <v>25972596</v>
      </c>
      <c r="D13" s="6">
        <v>0</v>
      </c>
      <c r="E13" s="7">
        <v>7776195</v>
      </c>
      <c r="F13" s="8">
        <v>7776195</v>
      </c>
      <c r="G13" s="8">
        <v>49739</v>
      </c>
      <c r="H13" s="8">
        <v>433712</v>
      </c>
      <c r="I13" s="8">
        <v>379281</v>
      </c>
      <c r="J13" s="8">
        <v>862732</v>
      </c>
      <c r="K13" s="8">
        <v>-340606</v>
      </c>
      <c r="L13" s="8">
        <v>188913</v>
      </c>
      <c r="M13" s="8">
        <v>443002</v>
      </c>
      <c r="N13" s="8">
        <v>291309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1154041</v>
      </c>
      <c r="X13" s="8">
        <v>3888000</v>
      </c>
      <c r="Y13" s="8">
        <v>-2733959</v>
      </c>
      <c r="Z13" s="2">
        <v>-70.32</v>
      </c>
      <c r="AA13" s="6">
        <v>7776195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25074144</v>
      </c>
      <c r="F14" s="8">
        <v>25074144</v>
      </c>
      <c r="G14" s="8">
        <v>-37718</v>
      </c>
      <c r="H14" s="8">
        <v>1808947</v>
      </c>
      <c r="I14" s="8">
        <v>1851613</v>
      </c>
      <c r="J14" s="8">
        <v>3622842</v>
      </c>
      <c r="K14" s="8">
        <v>25646</v>
      </c>
      <c r="L14" s="8">
        <v>2173193</v>
      </c>
      <c r="M14" s="8">
        <v>2213625</v>
      </c>
      <c r="N14" s="8">
        <v>4412464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8035306</v>
      </c>
      <c r="X14" s="8">
        <v>11827428</v>
      </c>
      <c r="Y14" s="8">
        <v>-3792122</v>
      </c>
      <c r="Z14" s="2">
        <v>-32.06</v>
      </c>
      <c r="AA14" s="6">
        <v>25074144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1351313</v>
      </c>
      <c r="D16" s="6">
        <v>0</v>
      </c>
      <c r="E16" s="7">
        <v>3954000</v>
      </c>
      <c r="F16" s="8">
        <v>3954000</v>
      </c>
      <c r="G16" s="8">
        <v>43200</v>
      </c>
      <c r="H16" s="8">
        <v>92960</v>
      </c>
      <c r="I16" s="8">
        <v>39232</v>
      </c>
      <c r="J16" s="8">
        <v>175392</v>
      </c>
      <c r="K16" s="8">
        <v>-96878</v>
      </c>
      <c r="L16" s="8">
        <v>97570</v>
      </c>
      <c r="M16" s="8">
        <v>43816</v>
      </c>
      <c r="N16" s="8">
        <v>44508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219900</v>
      </c>
      <c r="X16" s="8">
        <v>1800396</v>
      </c>
      <c r="Y16" s="8">
        <v>-1580496</v>
      </c>
      <c r="Z16" s="2">
        <v>-87.79</v>
      </c>
      <c r="AA16" s="6">
        <v>3954000</v>
      </c>
    </row>
    <row r="17" spans="1:27" ht="13.5">
      <c r="A17" s="23" t="s">
        <v>44</v>
      </c>
      <c r="B17" s="29"/>
      <c r="C17" s="6">
        <v>12300926</v>
      </c>
      <c r="D17" s="6">
        <v>0</v>
      </c>
      <c r="E17" s="7">
        <v>17714000</v>
      </c>
      <c r="F17" s="8">
        <v>17714000</v>
      </c>
      <c r="G17" s="8">
        <v>351256</v>
      </c>
      <c r="H17" s="8">
        <v>455395</v>
      </c>
      <c r="I17" s="8">
        <v>1202352</v>
      </c>
      <c r="J17" s="8">
        <v>2009003</v>
      </c>
      <c r="K17" s="8">
        <v>-2926275</v>
      </c>
      <c r="L17" s="8">
        <v>1124104</v>
      </c>
      <c r="M17" s="8">
        <v>3486253</v>
      </c>
      <c r="N17" s="8">
        <v>1684082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3693085</v>
      </c>
      <c r="X17" s="8">
        <v>7648266</v>
      </c>
      <c r="Y17" s="8">
        <v>-3955181</v>
      </c>
      <c r="Z17" s="2">
        <v>-51.71</v>
      </c>
      <c r="AA17" s="6">
        <v>17714000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208691036</v>
      </c>
      <c r="D19" s="6">
        <v>0</v>
      </c>
      <c r="E19" s="7">
        <v>226387000</v>
      </c>
      <c r="F19" s="8">
        <v>226387000</v>
      </c>
      <c r="G19" s="8">
        <v>82143346</v>
      </c>
      <c r="H19" s="8">
        <v>2263338</v>
      </c>
      <c r="I19" s="8">
        <v>-137967</v>
      </c>
      <c r="J19" s="8">
        <v>84268717</v>
      </c>
      <c r="K19" s="8">
        <v>-849746</v>
      </c>
      <c r="L19" s="8">
        <v>69801014</v>
      </c>
      <c r="M19" s="8">
        <v>1772194</v>
      </c>
      <c r="N19" s="8">
        <v>70723462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154992179</v>
      </c>
      <c r="X19" s="8">
        <v>168070000</v>
      </c>
      <c r="Y19" s="8">
        <v>-13077821</v>
      </c>
      <c r="Z19" s="2">
        <v>-7.78</v>
      </c>
      <c r="AA19" s="6">
        <v>226387000</v>
      </c>
    </row>
    <row r="20" spans="1:27" ht="13.5">
      <c r="A20" s="23" t="s">
        <v>47</v>
      </c>
      <c r="B20" s="29"/>
      <c r="C20" s="6">
        <v>20510660</v>
      </c>
      <c r="D20" s="6">
        <v>0</v>
      </c>
      <c r="E20" s="7">
        <v>38374901</v>
      </c>
      <c r="F20" s="26">
        <v>38374901</v>
      </c>
      <c r="G20" s="26">
        <v>556323</v>
      </c>
      <c r="H20" s="26">
        <v>328654</v>
      </c>
      <c r="I20" s="26">
        <v>164306</v>
      </c>
      <c r="J20" s="26">
        <v>1049283</v>
      </c>
      <c r="K20" s="26">
        <v>-508441</v>
      </c>
      <c r="L20" s="26">
        <v>494548</v>
      </c>
      <c r="M20" s="26">
        <v>204862</v>
      </c>
      <c r="N20" s="26">
        <v>190969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1240252</v>
      </c>
      <c r="X20" s="26">
        <v>18111894</v>
      </c>
      <c r="Y20" s="26">
        <v>-16871642</v>
      </c>
      <c r="Z20" s="27">
        <v>-93.15</v>
      </c>
      <c r="AA20" s="28">
        <v>38374901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4386</v>
      </c>
      <c r="H21" s="8">
        <v>0</v>
      </c>
      <c r="I21" s="30">
        <v>0</v>
      </c>
      <c r="J21" s="8">
        <v>4386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4386</v>
      </c>
      <c r="X21" s="8"/>
      <c r="Y21" s="8">
        <v>4386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689426589</v>
      </c>
      <c r="D22" s="33">
        <f>SUM(D5:D21)</f>
        <v>0</v>
      </c>
      <c r="E22" s="34">
        <f t="shared" si="0"/>
        <v>814452372</v>
      </c>
      <c r="F22" s="35">
        <f t="shared" si="0"/>
        <v>814452372</v>
      </c>
      <c r="G22" s="35">
        <f t="shared" si="0"/>
        <v>92537233</v>
      </c>
      <c r="H22" s="35">
        <f t="shared" si="0"/>
        <v>27372185</v>
      </c>
      <c r="I22" s="35">
        <f t="shared" si="0"/>
        <v>73144230</v>
      </c>
      <c r="J22" s="35">
        <f t="shared" si="0"/>
        <v>193053648</v>
      </c>
      <c r="K22" s="35">
        <f t="shared" si="0"/>
        <v>39802655</v>
      </c>
      <c r="L22" s="35">
        <f t="shared" si="0"/>
        <v>95132754</v>
      </c>
      <c r="M22" s="35">
        <f t="shared" si="0"/>
        <v>28042151</v>
      </c>
      <c r="N22" s="35">
        <f t="shared" si="0"/>
        <v>162977560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356031208</v>
      </c>
      <c r="X22" s="35">
        <f t="shared" si="0"/>
        <v>499266971</v>
      </c>
      <c r="Y22" s="35">
        <f t="shared" si="0"/>
        <v>-143235763</v>
      </c>
      <c r="Z22" s="36">
        <f>+IF(X22&lt;&gt;0,+(Y22/X22)*100,0)</f>
        <v>-28.68921264971882</v>
      </c>
      <c r="AA22" s="33">
        <f>SUM(AA5:AA21)</f>
        <v>814452372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262588049</v>
      </c>
      <c r="D25" s="6">
        <v>0</v>
      </c>
      <c r="E25" s="7">
        <v>315478000</v>
      </c>
      <c r="F25" s="8">
        <v>315478000</v>
      </c>
      <c r="G25" s="8">
        <v>22748299</v>
      </c>
      <c r="H25" s="8">
        <v>22488702</v>
      </c>
      <c r="I25" s="8">
        <v>23479731</v>
      </c>
      <c r="J25" s="8">
        <v>68716732</v>
      </c>
      <c r="K25" s="8">
        <v>23350456</v>
      </c>
      <c r="L25" s="8">
        <v>24498282</v>
      </c>
      <c r="M25" s="8">
        <v>25407253</v>
      </c>
      <c r="N25" s="8">
        <v>73255991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141972723</v>
      </c>
      <c r="X25" s="8">
        <v>129927714</v>
      </c>
      <c r="Y25" s="8">
        <v>12045009</v>
      </c>
      <c r="Z25" s="2">
        <v>9.27</v>
      </c>
      <c r="AA25" s="6">
        <v>315478000</v>
      </c>
    </row>
    <row r="26" spans="1:27" ht="13.5">
      <c r="A26" s="25" t="s">
        <v>52</v>
      </c>
      <c r="B26" s="24"/>
      <c r="C26" s="6">
        <v>21462638</v>
      </c>
      <c r="D26" s="6">
        <v>0</v>
      </c>
      <c r="E26" s="7">
        <v>21535796</v>
      </c>
      <c r="F26" s="8">
        <v>21535796</v>
      </c>
      <c r="G26" s="8">
        <v>1670867</v>
      </c>
      <c r="H26" s="8">
        <v>1670867</v>
      </c>
      <c r="I26" s="8">
        <v>1716674</v>
      </c>
      <c r="J26" s="8">
        <v>5058408</v>
      </c>
      <c r="K26" s="8">
        <v>1699558</v>
      </c>
      <c r="L26" s="8">
        <v>1683793</v>
      </c>
      <c r="M26" s="8">
        <v>1687477</v>
      </c>
      <c r="N26" s="8">
        <v>5070828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10129236</v>
      </c>
      <c r="X26" s="8">
        <v>9533790</v>
      </c>
      <c r="Y26" s="8">
        <v>595446</v>
      </c>
      <c r="Z26" s="2">
        <v>6.25</v>
      </c>
      <c r="AA26" s="6">
        <v>21535796</v>
      </c>
    </row>
    <row r="27" spans="1:27" ht="13.5">
      <c r="A27" s="25" t="s">
        <v>53</v>
      </c>
      <c r="B27" s="24"/>
      <c r="C27" s="6">
        <v>42109869</v>
      </c>
      <c r="D27" s="6">
        <v>0</v>
      </c>
      <c r="E27" s="7">
        <v>30000000</v>
      </c>
      <c r="F27" s="8">
        <v>30000000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15000000</v>
      </c>
      <c r="Y27" s="8">
        <v>-15000000</v>
      </c>
      <c r="Z27" s="2">
        <v>-100</v>
      </c>
      <c r="AA27" s="6">
        <v>30000000</v>
      </c>
    </row>
    <row r="28" spans="1:27" ht="13.5">
      <c r="A28" s="25" t="s">
        <v>54</v>
      </c>
      <c r="B28" s="24"/>
      <c r="C28" s="6">
        <v>338351974</v>
      </c>
      <c r="D28" s="6">
        <v>0</v>
      </c>
      <c r="E28" s="7">
        <v>102800000</v>
      </c>
      <c r="F28" s="8">
        <v>102800000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51399996</v>
      </c>
      <c r="Y28" s="8">
        <v>-51399996</v>
      </c>
      <c r="Z28" s="2">
        <v>-100</v>
      </c>
      <c r="AA28" s="6">
        <v>102800000</v>
      </c>
    </row>
    <row r="29" spans="1:27" ht="13.5">
      <c r="A29" s="25" t="s">
        <v>55</v>
      </c>
      <c r="B29" s="24"/>
      <c r="C29" s="6">
        <v>5332112</v>
      </c>
      <c r="D29" s="6">
        <v>0</v>
      </c>
      <c r="E29" s="7">
        <v>5400000</v>
      </c>
      <c r="F29" s="8">
        <v>5400000</v>
      </c>
      <c r="G29" s="8">
        <v>0</v>
      </c>
      <c r="H29" s="8">
        <v>0</v>
      </c>
      <c r="I29" s="8">
        <v>255479</v>
      </c>
      <c r="J29" s="8">
        <v>255479</v>
      </c>
      <c r="K29" s="8">
        <v>0</v>
      </c>
      <c r="L29" s="8">
        <v>0</v>
      </c>
      <c r="M29" s="8">
        <v>2107911</v>
      </c>
      <c r="N29" s="8">
        <v>2107911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2363390</v>
      </c>
      <c r="X29" s="8">
        <v>2620860</v>
      </c>
      <c r="Y29" s="8">
        <v>-257470</v>
      </c>
      <c r="Z29" s="2">
        <v>-9.82</v>
      </c>
      <c r="AA29" s="6">
        <v>5400000</v>
      </c>
    </row>
    <row r="30" spans="1:27" ht="13.5">
      <c r="A30" s="25" t="s">
        <v>56</v>
      </c>
      <c r="B30" s="24"/>
      <c r="C30" s="6">
        <v>170233450</v>
      </c>
      <c r="D30" s="6">
        <v>0</v>
      </c>
      <c r="E30" s="7">
        <v>196507430</v>
      </c>
      <c r="F30" s="8">
        <v>196507430</v>
      </c>
      <c r="G30" s="8">
        <v>21327843</v>
      </c>
      <c r="H30" s="8">
        <v>22852985</v>
      </c>
      <c r="I30" s="8">
        <v>13517180</v>
      </c>
      <c r="J30" s="8">
        <v>57698008</v>
      </c>
      <c r="K30" s="8">
        <v>14724894</v>
      </c>
      <c r="L30" s="8">
        <v>13254882</v>
      </c>
      <c r="M30" s="8">
        <v>11517886</v>
      </c>
      <c r="N30" s="8">
        <v>39497662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97195670</v>
      </c>
      <c r="X30" s="8">
        <v>91518324</v>
      </c>
      <c r="Y30" s="8">
        <v>5677346</v>
      </c>
      <c r="Z30" s="2">
        <v>6.2</v>
      </c>
      <c r="AA30" s="6">
        <v>196507430</v>
      </c>
    </row>
    <row r="31" spans="1:27" ht="13.5">
      <c r="A31" s="25" t="s">
        <v>57</v>
      </c>
      <c r="B31" s="24"/>
      <c r="C31" s="6">
        <v>29912742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15353011</v>
      </c>
      <c r="D32" s="6">
        <v>0</v>
      </c>
      <c r="E32" s="7">
        <v>13885000</v>
      </c>
      <c r="F32" s="8">
        <v>13885000</v>
      </c>
      <c r="G32" s="8">
        <v>145479</v>
      </c>
      <c r="H32" s="8">
        <v>613936</v>
      </c>
      <c r="I32" s="8">
        <v>2579136</v>
      </c>
      <c r="J32" s="8">
        <v>3338551</v>
      </c>
      <c r="K32" s="8">
        <v>-116194</v>
      </c>
      <c r="L32" s="8">
        <v>847831</v>
      </c>
      <c r="M32" s="8">
        <v>338391</v>
      </c>
      <c r="N32" s="8">
        <v>1070028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4408579</v>
      </c>
      <c r="X32" s="8">
        <v>4229046</v>
      </c>
      <c r="Y32" s="8">
        <v>179533</v>
      </c>
      <c r="Z32" s="2">
        <v>4.25</v>
      </c>
      <c r="AA32" s="6">
        <v>13885000</v>
      </c>
    </row>
    <row r="33" spans="1:27" ht="13.5">
      <c r="A33" s="25" t="s">
        <v>59</v>
      </c>
      <c r="B33" s="24"/>
      <c r="C33" s="6">
        <v>34960383</v>
      </c>
      <c r="D33" s="6">
        <v>0</v>
      </c>
      <c r="E33" s="7">
        <v>20000000</v>
      </c>
      <c r="F33" s="8">
        <v>20000000</v>
      </c>
      <c r="G33" s="8">
        <v>1664615</v>
      </c>
      <c r="H33" s="8">
        <v>1606419</v>
      </c>
      <c r="I33" s="8">
        <v>1424817</v>
      </c>
      <c r="J33" s="8">
        <v>4695851</v>
      </c>
      <c r="K33" s="8">
        <v>1227284</v>
      </c>
      <c r="L33" s="8">
        <v>1514827</v>
      </c>
      <c r="M33" s="8">
        <v>1795631</v>
      </c>
      <c r="N33" s="8">
        <v>4537742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9233593</v>
      </c>
      <c r="X33" s="8">
        <v>9999996</v>
      </c>
      <c r="Y33" s="8">
        <v>-766403</v>
      </c>
      <c r="Z33" s="2">
        <v>-7.66</v>
      </c>
      <c r="AA33" s="6">
        <v>20000000</v>
      </c>
    </row>
    <row r="34" spans="1:27" ht="13.5">
      <c r="A34" s="25" t="s">
        <v>60</v>
      </c>
      <c r="B34" s="24"/>
      <c r="C34" s="6">
        <v>134876537</v>
      </c>
      <c r="D34" s="6">
        <v>0</v>
      </c>
      <c r="E34" s="7">
        <v>230672901</v>
      </c>
      <c r="F34" s="8">
        <v>230672901</v>
      </c>
      <c r="G34" s="8">
        <v>12700921</v>
      </c>
      <c r="H34" s="8">
        <v>14847856</v>
      </c>
      <c r="I34" s="8">
        <v>11912835</v>
      </c>
      <c r="J34" s="8">
        <v>39461612</v>
      </c>
      <c r="K34" s="8">
        <v>7167477</v>
      </c>
      <c r="L34" s="8">
        <v>11248081</v>
      </c>
      <c r="M34" s="8">
        <v>10503794</v>
      </c>
      <c r="N34" s="8">
        <v>28919352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68380964</v>
      </c>
      <c r="X34" s="8">
        <v>101415000</v>
      </c>
      <c r="Y34" s="8">
        <v>-33034036</v>
      </c>
      <c r="Z34" s="2">
        <v>-32.57</v>
      </c>
      <c r="AA34" s="6">
        <v>230672901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1055180765</v>
      </c>
      <c r="D36" s="33">
        <f>SUM(D25:D35)</f>
        <v>0</v>
      </c>
      <c r="E36" s="34">
        <f t="shared" si="1"/>
        <v>936279127</v>
      </c>
      <c r="F36" s="35">
        <f t="shared" si="1"/>
        <v>936279127</v>
      </c>
      <c r="G36" s="35">
        <f t="shared" si="1"/>
        <v>60258024</v>
      </c>
      <c r="H36" s="35">
        <f t="shared" si="1"/>
        <v>64080765</v>
      </c>
      <c r="I36" s="35">
        <f t="shared" si="1"/>
        <v>54885852</v>
      </c>
      <c r="J36" s="35">
        <f t="shared" si="1"/>
        <v>179224641</v>
      </c>
      <c r="K36" s="35">
        <f t="shared" si="1"/>
        <v>48053475</v>
      </c>
      <c r="L36" s="35">
        <f t="shared" si="1"/>
        <v>53047696</v>
      </c>
      <c r="M36" s="35">
        <f t="shared" si="1"/>
        <v>53358343</v>
      </c>
      <c r="N36" s="35">
        <f t="shared" si="1"/>
        <v>154459514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333684155</v>
      </c>
      <c r="X36" s="35">
        <f t="shared" si="1"/>
        <v>415644726</v>
      </c>
      <c r="Y36" s="35">
        <f t="shared" si="1"/>
        <v>-81960571</v>
      </c>
      <c r="Z36" s="36">
        <f>+IF(X36&lt;&gt;0,+(Y36/X36)*100,0)</f>
        <v>-19.71890075179253</v>
      </c>
      <c r="AA36" s="33">
        <f>SUM(AA25:AA35)</f>
        <v>936279127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-365754176</v>
      </c>
      <c r="D38" s="46">
        <f>+D22-D36</f>
        <v>0</v>
      </c>
      <c r="E38" s="47">
        <f t="shared" si="2"/>
        <v>-121826755</v>
      </c>
      <c r="F38" s="48">
        <f t="shared" si="2"/>
        <v>-121826755</v>
      </c>
      <c r="G38" s="48">
        <f t="shared" si="2"/>
        <v>32279209</v>
      </c>
      <c r="H38" s="48">
        <f t="shared" si="2"/>
        <v>-36708580</v>
      </c>
      <c r="I38" s="48">
        <f t="shared" si="2"/>
        <v>18258378</v>
      </c>
      <c r="J38" s="48">
        <f t="shared" si="2"/>
        <v>13829007</v>
      </c>
      <c r="K38" s="48">
        <f t="shared" si="2"/>
        <v>-8250820</v>
      </c>
      <c r="L38" s="48">
        <f t="shared" si="2"/>
        <v>42085058</v>
      </c>
      <c r="M38" s="48">
        <f t="shared" si="2"/>
        <v>-25316192</v>
      </c>
      <c r="N38" s="48">
        <f t="shared" si="2"/>
        <v>8518046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22347053</v>
      </c>
      <c r="X38" s="48">
        <f>IF(F22=F36,0,X22-X36)</f>
        <v>83622245</v>
      </c>
      <c r="Y38" s="48">
        <f t="shared" si="2"/>
        <v>-61275192</v>
      </c>
      <c r="Z38" s="49">
        <f>+IF(X38&lt;&gt;0,+(Y38/X38)*100,0)</f>
        <v>-73.27618625881188</v>
      </c>
      <c r="AA38" s="46">
        <f>+AA22-AA36</f>
        <v>-121826755</v>
      </c>
    </row>
    <row r="39" spans="1:27" ht="13.5">
      <c r="A39" s="23" t="s">
        <v>64</v>
      </c>
      <c r="B39" s="29"/>
      <c r="C39" s="6">
        <v>178365193</v>
      </c>
      <c r="D39" s="6">
        <v>0</v>
      </c>
      <c r="E39" s="7">
        <v>121826755</v>
      </c>
      <c r="F39" s="8">
        <v>121826755</v>
      </c>
      <c r="G39" s="8">
        <v>2654634</v>
      </c>
      <c r="H39" s="8">
        <v>5629637</v>
      </c>
      <c r="I39" s="8">
        <v>5925658</v>
      </c>
      <c r="J39" s="8">
        <v>14209929</v>
      </c>
      <c r="K39" s="8">
        <v>-10139812</v>
      </c>
      <c r="L39" s="8">
        <v>16913207</v>
      </c>
      <c r="M39" s="8">
        <v>19207427</v>
      </c>
      <c r="N39" s="8">
        <v>25980822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40190751</v>
      </c>
      <c r="X39" s="8">
        <v>50035000</v>
      </c>
      <c r="Y39" s="8">
        <v>-9844249</v>
      </c>
      <c r="Z39" s="2">
        <v>-19.67</v>
      </c>
      <c r="AA39" s="6">
        <v>121826755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27842000</v>
      </c>
      <c r="F41" s="8">
        <v>27842000</v>
      </c>
      <c r="G41" s="51">
        <v>3435526</v>
      </c>
      <c r="H41" s="51">
        <v>3467727</v>
      </c>
      <c r="I41" s="51">
        <v>14330</v>
      </c>
      <c r="J41" s="8">
        <v>6917583</v>
      </c>
      <c r="K41" s="51">
        <v>-3447763</v>
      </c>
      <c r="L41" s="51">
        <v>467126</v>
      </c>
      <c r="M41" s="8">
        <v>677636</v>
      </c>
      <c r="N41" s="51">
        <v>-2303001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4614582</v>
      </c>
      <c r="X41" s="8"/>
      <c r="Y41" s="51">
        <v>4614582</v>
      </c>
      <c r="Z41" s="52">
        <v>0</v>
      </c>
      <c r="AA41" s="53">
        <v>27842000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-187388983</v>
      </c>
      <c r="D42" s="55">
        <f>SUM(D38:D41)</f>
        <v>0</v>
      </c>
      <c r="E42" s="56">
        <f t="shared" si="3"/>
        <v>27842000</v>
      </c>
      <c r="F42" s="57">
        <f t="shared" si="3"/>
        <v>27842000</v>
      </c>
      <c r="G42" s="57">
        <f t="shared" si="3"/>
        <v>38369369</v>
      </c>
      <c r="H42" s="57">
        <f t="shared" si="3"/>
        <v>-27611216</v>
      </c>
      <c r="I42" s="57">
        <f t="shared" si="3"/>
        <v>24198366</v>
      </c>
      <c r="J42" s="57">
        <f t="shared" si="3"/>
        <v>34956519</v>
      </c>
      <c r="K42" s="57">
        <f t="shared" si="3"/>
        <v>-21838395</v>
      </c>
      <c r="L42" s="57">
        <f t="shared" si="3"/>
        <v>59465391</v>
      </c>
      <c r="M42" s="57">
        <f t="shared" si="3"/>
        <v>-5431129</v>
      </c>
      <c r="N42" s="57">
        <f t="shared" si="3"/>
        <v>32195867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67152386</v>
      </c>
      <c r="X42" s="57">
        <f t="shared" si="3"/>
        <v>133657245</v>
      </c>
      <c r="Y42" s="57">
        <f t="shared" si="3"/>
        <v>-66504859</v>
      </c>
      <c r="Z42" s="58">
        <f>+IF(X42&lt;&gt;0,+(Y42/X42)*100,0)</f>
        <v>-49.75776584352012</v>
      </c>
      <c r="AA42" s="55">
        <f>SUM(AA38:AA41)</f>
        <v>27842000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-187388983</v>
      </c>
      <c r="D44" s="63">
        <f>+D42-D43</f>
        <v>0</v>
      </c>
      <c r="E44" s="64">
        <f t="shared" si="4"/>
        <v>27842000</v>
      </c>
      <c r="F44" s="65">
        <f t="shared" si="4"/>
        <v>27842000</v>
      </c>
      <c r="G44" s="65">
        <f t="shared" si="4"/>
        <v>38369369</v>
      </c>
      <c r="H44" s="65">
        <f t="shared" si="4"/>
        <v>-27611216</v>
      </c>
      <c r="I44" s="65">
        <f t="shared" si="4"/>
        <v>24198366</v>
      </c>
      <c r="J44" s="65">
        <f t="shared" si="4"/>
        <v>34956519</v>
      </c>
      <c r="K44" s="65">
        <f t="shared" si="4"/>
        <v>-21838395</v>
      </c>
      <c r="L44" s="65">
        <f t="shared" si="4"/>
        <v>59465391</v>
      </c>
      <c r="M44" s="65">
        <f t="shared" si="4"/>
        <v>-5431129</v>
      </c>
      <c r="N44" s="65">
        <f t="shared" si="4"/>
        <v>32195867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67152386</v>
      </c>
      <c r="X44" s="65">
        <f t="shared" si="4"/>
        <v>133657245</v>
      </c>
      <c r="Y44" s="65">
        <f t="shared" si="4"/>
        <v>-66504859</v>
      </c>
      <c r="Z44" s="66">
        <f>+IF(X44&lt;&gt;0,+(Y44/X44)*100,0)</f>
        <v>-49.75776584352012</v>
      </c>
      <c r="AA44" s="63">
        <f>+AA42-AA43</f>
        <v>27842000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-187388983</v>
      </c>
      <c r="D46" s="55">
        <f>SUM(D44:D45)</f>
        <v>0</v>
      </c>
      <c r="E46" s="56">
        <f t="shared" si="5"/>
        <v>27842000</v>
      </c>
      <c r="F46" s="57">
        <f t="shared" si="5"/>
        <v>27842000</v>
      </c>
      <c r="G46" s="57">
        <f t="shared" si="5"/>
        <v>38369369</v>
      </c>
      <c r="H46" s="57">
        <f t="shared" si="5"/>
        <v>-27611216</v>
      </c>
      <c r="I46" s="57">
        <f t="shared" si="5"/>
        <v>24198366</v>
      </c>
      <c r="J46" s="57">
        <f t="shared" si="5"/>
        <v>34956519</v>
      </c>
      <c r="K46" s="57">
        <f t="shared" si="5"/>
        <v>-21838395</v>
      </c>
      <c r="L46" s="57">
        <f t="shared" si="5"/>
        <v>59465391</v>
      </c>
      <c r="M46" s="57">
        <f t="shared" si="5"/>
        <v>-5431129</v>
      </c>
      <c r="N46" s="57">
        <f t="shared" si="5"/>
        <v>32195867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67152386</v>
      </c>
      <c r="X46" s="57">
        <f t="shared" si="5"/>
        <v>133657245</v>
      </c>
      <c r="Y46" s="57">
        <f t="shared" si="5"/>
        <v>-66504859</v>
      </c>
      <c r="Z46" s="58">
        <f>+IF(X46&lt;&gt;0,+(Y46/X46)*100,0)</f>
        <v>-49.75776584352012</v>
      </c>
      <c r="AA46" s="55">
        <f>SUM(AA44:AA45)</f>
        <v>27842000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-187388983</v>
      </c>
      <c r="D48" s="71">
        <f>SUM(D46:D47)</f>
        <v>0</v>
      </c>
      <c r="E48" s="72">
        <f t="shared" si="6"/>
        <v>27842000</v>
      </c>
      <c r="F48" s="73">
        <f t="shared" si="6"/>
        <v>27842000</v>
      </c>
      <c r="G48" s="73">
        <f t="shared" si="6"/>
        <v>38369369</v>
      </c>
      <c r="H48" s="74">
        <f t="shared" si="6"/>
        <v>-27611216</v>
      </c>
      <c r="I48" s="74">
        <f t="shared" si="6"/>
        <v>24198366</v>
      </c>
      <c r="J48" s="74">
        <f t="shared" si="6"/>
        <v>34956519</v>
      </c>
      <c r="K48" s="74">
        <f t="shared" si="6"/>
        <v>-21838395</v>
      </c>
      <c r="L48" s="74">
        <f t="shared" si="6"/>
        <v>59465391</v>
      </c>
      <c r="M48" s="73">
        <f t="shared" si="6"/>
        <v>-5431129</v>
      </c>
      <c r="N48" s="73">
        <f t="shared" si="6"/>
        <v>32195867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67152386</v>
      </c>
      <c r="X48" s="74">
        <f t="shared" si="6"/>
        <v>133657245</v>
      </c>
      <c r="Y48" s="74">
        <f t="shared" si="6"/>
        <v>-66504859</v>
      </c>
      <c r="Z48" s="75">
        <f>+IF(X48&lt;&gt;0,+(Y48/X48)*100,0)</f>
        <v>-49.75776584352012</v>
      </c>
      <c r="AA48" s="76">
        <f>SUM(AA46:AA47)</f>
        <v>27842000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362877789</v>
      </c>
      <c r="F8" s="8">
        <v>362877789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148377007</v>
      </c>
      <c r="Y8" s="8">
        <v>-148377007</v>
      </c>
      <c r="Z8" s="2">
        <v>-100</v>
      </c>
      <c r="AA8" s="6">
        <v>362877789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27132718</v>
      </c>
      <c r="Y9" s="8">
        <v>-27132718</v>
      </c>
      <c r="Z9" s="2">
        <v>-100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17460589</v>
      </c>
      <c r="H11" s="8">
        <v>21039678</v>
      </c>
      <c r="I11" s="8">
        <v>17163753</v>
      </c>
      <c r="J11" s="8">
        <v>55664020</v>
      </c>
      <c r="K11" s="8">
        <v>18292517</v>
      </c>
      <c r="L11" s="8">
        <v>17170935</v>
      </c>
      <c r="M11" s="8">
        <v>3035840</v>
      </c>
      <c r="N11" s="8">
        <v>38499292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94163312</v>
      </c>
      <c r="X11" s="8"/>
      <c r="Y11" s="8">
        <v>94163312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35000</v>
      </c>
      <c r="F12" s="8">
        <v>35000</v>
      </c>
      <c r="G12" s="8">
        <v>2045</v>
      </c>
      <c r="H12" s="8">
        <v>8057</v>
      </c>
      <c r="I12" s="8">
        <v>0</v>
      </c>
      <c r="J12" s="8">
        <v>10102</v>
      </c>
      <c r="K12" s="8">
        <v>0</v>
      </c>
      <c r="L12" s="8">
        <v>5633</v>
      </c>
      <c r="M12" s="8">
        <v>0</v>
      </c>
      <c r="N12" s="8">
        <v>5633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15735</v>
      </c>
      <c r="X12" s="8">
        <v>17502</v>
      </c>
      <c r="Y12" s="8">
        <v>-1767</v>
      </c>
      <c r="Z12" s="2">
        <v>-10.1</v>
      </c>
      <c r="AA12" s="6">
        <v>35000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18879168</v>
      </c>
      <c r="F13" s="8">
        <v>18879168</v>
      </c>
      <c r="G13" s="8">
        <v>517957</v>
      </c>
      <c r="H13" s="8">
        <v>453234</v>
      </c>
      <c r="I13" s="8">
        <v>1099898</v>
      </c>
      <c r="J13" s="8">
        <v>2071089</v>
      </c>
      <c r="K13" s="8">
        <v>643433</v>
      </c>
      <c r="L13" s="8">
        <v>1123160</v>
      </c>
      <c r="M13" s="8">
        <v>1116729</v>
      </c>
      <c r="N13" s="8">
        <v>2883322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4954411</v>
      </c>
      <c r="X13" s="8">
        <v>9245215</v>
      </c>
      <c r="Y13" s="8">
        <v>-4290804</v>
      </c>
      <c r="Z13" s="2">
        <v>-46.41</v>
      </c>
      <c r="AA13" s="6">
        <v>18879168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18460000</v>
      </c>
      <c r="F14" s="8">
        <v>18460000</v>
      </c>
      <c r="G14" s="8">
        <v>0</v>
      </c>
      <c r="H14" s="8">
        <v>2574577</v>
      </c>
      <c r="I14" s="8">
        <v>2458747</v>
      </c>
      <c r="J14" s="8">
        <v>5033324</v>
      </c>
      <c r="K14" s="8">
        <v>2506844</v>
      </c>
      <c r="L14" s="8">
        <v>2746537</v>
      </c>
      <c r="M14" s="8">
        <v>2797194</v>
      </c>
      <c r="N14" s="8">
        <v>8050575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13083899</v>
      </c>
      <c r="X14" s="8">
        <v>9034776</v>
      </c>
      <c r="Y14" s="8">
        <v>4049123</v>
      </c>
      <c r="Z14" s="2">
        <v>44.82</v>
      </c>
      <c r="AA14" s="6">
        <v>18460000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562406945</v>
      </c>
      <c r="F19" s="8">
        <v>562406945</v>
      </c>
      <c r="G19" s="8">
        <v>222297594</v>
      </c>
      <c r="H19" s="8">
        <v>6132000</v>
      </c>
      <c r="I19" s="8">
        <v>0</v>
      </c>
      <c r="J19" s="8">
        <v>228429594</v>
      </c>
      <c r="K19" s="8">
        <v>0</v>
      </c>
      <c r="L19" s="8">
        <v>3898000</v>
      </c>
      <c r="M19" s="8">
        <v>179057000</v>
      </c>
      <c r="N19" s="8">
        <v>182955000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411384594</v>
      </c>
      <c r="X19" s="8">
        <v>422413710</v>
      </c>
      <c r="Y19" s="8">
        <v>-11029116</v>
      </c>
      <c r="Z19" s="2">
        <v>-2.61</v>
      </c>
      <c r="AA19" s="6">
        <v>562406945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99400000</v>
      </c>
      <c r="F20" s="26">
        <v>99400000</v>
      </c>
      <c r="G20" s="26">
        <v>22850373</v>
      </c>
      <c r="H20" s="26">
        <v>19825</v>
      </c>
      <c r="I20" s="26">
        <v>0</v>
      </c>
      <c r="J20" s="26">
        <v>22870198</v>
      </c>
      <c r="K20" s="26">
        <v>32625103</v>
      </c>
      <c r="L20" s="26">
        <v>123344</v>
      </c>
      <c r="M20" s="26">
        <v>14016428</v>
      </c>
      <c r="N20" s="26">
        <v>46764875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69635073</v>
      </c>
      <c r="X20" s="26">
        <v>92425000</v>
      </c>
      <c r="Y20" s="26">
        <v>-22789927</v>
      </c>
      <c r="Z20" s="27">
        <v>-24.66</v>
      </c>
      <c r="AA20" s="28">
        <v>99400000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80000</v>
      </c>
      <c r="F21" s="8">
        <v>80000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30000</v>
      </c>
      <c r="Y21" s="8">
        <v>-30000</v>
      </c>
      <c r="Z21" s="2">
        <v>-100</v>
      </c>
      <c r="AA21" s="6">
        <v>80000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1062138902</v>
      </c>
      <c r="F22" s="35">
        <f t="shared" si="0"/>
        <v>1062138902</v>
      </c>
      <c r="G22" s="35">
        <f t="shared" si="0"/>
        <v>263128558</v>
      </c>
      <c r="H22" s="35">
        <f t="shared" si="0"/>
        <v>30227371</v>
      </c>
      <c r="I22" s="35">
        <f t="shared" si="0"/>
        <v>20722398</v>
      </c>
      <c r="J22" s="35">
        <f t="shared" si="0"/>
        <v>314078327</v>
      </c>
      <c r="K22" s="35">
        <f t="shared" si="0"/>
        <v>54067897</v>
      </c>
      <c r="L22" s="35">
        <f t="shared" si="0"/>
        <v>25067609</v>
      </c>
      <c r="M22" s="35">
        <f t="shared" si="0"/>
        <v>200023191</v>
      </c>
      <c r="N22" s="35">
        <f t="shared" si="0"/>
        <v>279158697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593237024</v>
      </c>
      <c r="X22" s="35">
        <f t="shared" si="0"/>
        <v>708675928</v>
      </c>
      <c r="Y22" s="35">
        <f t="shared" si="0"/>
        <v>-115438904</v>
      </c>
      <c r="Z22" s="36">
        <f>+IF(X22&lt;&gt;0,+(Y22/X22)*100,0)</f>
        <v>-16.289378464679558</v>
      </c>
      <c r="AA22" s="33">
        <f>SUM(AA5:AA21)</f>
        <v>1062138902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304510224</v>
      </c>
      <c r="F25" s="8">
        <v>304510224</v>
      </c>
      <c r="G25" s="8">
        <v>38184395</v>
      </c>
      <c r="H25" s="8">
        <v>25927508</v>
      </c>
      <c r="I25" s="8">
        <v>23177856</v>
      </c>
      <c r="J25" s="8">
        <v>87289759</v>
      </c>
      <c r="K25" s="8">
        <v>24090879</v>
      </c>
      <c r="L25" s="8">
        <v>23457542</v>
      </c>
      <c r="M25" s="8">
        <v>25637470</v>
      </c>
      <c r="N25" s="8">
        <v>73185891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160475650</v>
      </c>
      <c r="X25" s="8">
        <v>152255112</v>
      </c>
      <c r="Y25" s="8">
        <v>8220538</v>
      </c>
      <c r="Z25" s="2">
        <v>5.4</v>
      </c>
      <c r="AA25" s="6">
        <v>304510224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18272467</v>
      </c>
      <c r="F26" s="8">
        <v>18272467</v>
      </c>
      <c r="G26" s="8">
        <v>1129882</v>
      </c>
      <c r="H26" s="8">
        <v>1013207</v>
      </c>
      <c r="I26" s="8">
        <v>998562</v>
      </c>
      <c r="J26" s="8">
        <v>3141651</v>
      </c>
      <c r="K26" s="8">
        <v>1001477</v>
      </c>
      <c r="L26" s="8">
        <v>1451713</v>
      </c>
      <c r="M26" s="8">
        <v>1185916</v>
      </c>
      <c r="N26" s="8">
        <v>3639106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6780757</v>
      </c>
      <c r="X26" s="8">
        <v>9136236</v>
      </c>
      <c r="Y26" s="8">
        <v>-2355479</v>
      </c>
      <c r="Z26" s="2">
        <v>-25.78</v>
      </c>
      <c r="AA26" s="6">
        <v>18272467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46243385</v>
      </c>
      <c r="F27" s="8">
        <v>46243385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23121690</v>
      </c>
      <c r="Y27" s="8">
        <v>-23121690</v>
      </c>
      <c r="Z27" s="2">
        <v>-100</v>
      </c>
      <c r="AA27" s="6">
        <v>46243385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160490586</v>
      </c>
      <c r="F28" s="8">
        <v>160490586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80245296</v>
      </c>
      <c r="Y28" s="8">
        <v>-80245296</v>
      </c>
      <c r="Z28" s="2">
        <v>-100</v>
      </c>
      <c r="AA28" s="6">
        <v>160490586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41000000</v>
      </c>
      <c r="F30" s="8">
        <v>41000000</v>
      </c>
      <c r="G30" s="8">
        <v>0</v>
      </c>
      <c r="H30" s="8">
        <v>0</v>
      </c>
      <c r="I30" s="8">
        <v>3398952</v>
      </c>
      <c r="J30" s="8">
        <v>3398952</v>
      </c>
      <c r="K30" s="8">
        <v>5465221</v>
      </c>
      <c r="L30" s="8">
        <v>144368</v>
      </c>
      <c r="M30" s="8">
        <v>12236</v>
      </c>
      <c r="N30" s="8">
        <v>5621825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9020777</v>
      </c>
      <c r="X30" s="8">
        <v>21500004</v>
      </c>
      <c r="Y30" s="8">
        <v>-12479227</v>
      </c>
      <c r="Z30" s="2">
        <v>-58.04</v>
      </c>
      <c r="AA30" s="6">
        <v>41000000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27133758</v>
      </c>
      <c r="F31" s="8">
        <v>27133758</v>
      </c>
      <c r="G31" s="8">
        <v>379534</v>
      </c>
      <c r="H31" s="8">
        <v>297204</v>
      </c>
      <c r="I31" s="8">
        <v>1770169</v>
      </c>
      <c r="J31" s="8">
        <v>2446907</v>
      </c>
      <c r="K31" s="8">
        <v>2326921</v>
      </c>
      <c r="L31" s="8">
        <v>1079087</v>
      </c>
      <c r="M31" s="8">
        <v>3885663</v>
      </c>
      <c r="N31" s="8">
        <v>7291671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9738578</v>
      </c>
      <c r="X31" s="8">
        <v>14537409</v>
      </c>
      <c r="Y31" s="8">
        <v>-4798831</v>
      </c>
      <c r="Z31" s="2">
        <v>-33.01</v>
      </c>
      <c r="AA31" s="6">
        <v>27133758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12500000</v>
      </c>
      <c r="F32" s="8">
        <v>12500000</v>
      </c>
      <c r="G32" s="8">
        <v>0</v>
      </c>
      <c r="H32" s="8">
        <v>796716</v>
      </c>
      <c r="I32" s="8">
        <v>796716</v>
      </c>
      <c r="J32" s="8">
        <v>1593432</v>
      </c>
      <c r="K32" s="8">
        <v>830960</v>
      </c>
      <c r="L32" s="8">
        <v>803881</v>
      </c>
      <c r="M32" s="8">
        <v>855975</v>
      </c>
      <c r="N32" s="8">
        <v>2490816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4084248</v>
      </c>
      <c r="X32" s="8">
        <v>6000000</v>
      </c>
      <c r="Y32" s="8">
        <v>-1915752</v>
      </c>
      <c r="Z32" s="2">
        <v>-31.93</v>
      </c>
      <c r="AA32" s="6">
        <v>12500000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192108553</v>
      </c>
      <c r="F33" s="8">
        <v>192108553</v>
      </c>
      <c r="G33" s="8">
        <v>3758333</v>
      </c>
      <c r="H33" s="8">
        <v>0</v>
      </c>
      <c r="I33" s="8">
        <v>0</v>
      </c>
      <c r="J33" s="8">
        <v>3758333</v>
      </c>
      <c r="K33" s="8">
        <v>0</v>
      </c>
      <c r="L33" s="8">
        <v>0</v>
      </c>
      <c r="M33" s="8">
        <v>2761972</v>
      </c>
      <c r="N33" s="8">
        <v>2761972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6520305</v>
      </c>
      <c r="X33" s="8">
        <v>98254278</v>
      </c>
      <c r="Y33" s="8">
        <v>-91733973</v>
      </c>
      <c r="Z33" s="2">
        <v>-93.36</v>
      </c>
      <c r="AA33" s="6">
        <v>192108553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204126978</v>
      </c>
      <c r="F34" s="8">
        <v>204126978</v>
      </c>
      <c r="G34" s="8">
        <v>12959584</v>
      </c>
      <c r="H34" s="8">
        <v>19514842</v>
      </c>
      <c r="I34" s="8">
        <v>19860110</v>
      </c>
      <c r="J34" s="8">
        <v>52334536</v>
      </c>
      <c r="K34" s="8">
        <v>25806510</v>
      </c>
      <c r="L34" s="8">
        <v>21297692</v>
      </c>
      <c r="M34" s="8">
        <v>19865148</v>
      </c>
      <c r="N34" s="8">
        <v>66969350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119303886</v>
      </c>
      <c r="X34" s="8">
        <v>116739616</v>
      </c>
      <c r="Y34" s="8">
        <v>2564270</v>
      </c>
      <c r="Z34" s="2">
        <v>2.2</v>
      </c>
      <c r="AA34" s="6">
        <v>204126978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1006385951</v>
      </c>
      <c r="F36" s="35">
        <f t="shared" si="1"/>
        <v>1006385951</v>
      </c>
      <c r="G36" s="35">
        <f t="shared" si="1"/>
        <v>56411728</v>
      </c>
      <c r="H36" s="35">
        <f t="shared" si="1"/>
        <v>47549477</v>
      </c>
      <c r="I36" s="35">
        <f t="shared" si="1"/>
        <v>50002365</v>
      </c>
      <c r="J36" s="35">
        <f t="shared" si="1"/>
        <v>153963570</v>
      </c>
      <c r="K36" s="35">
        <f t="shared" si="1"/>
        <v>59521968</v>
      </c>
      <c r="L36" s="35">
        <f t="shared" si="1"/>
        <v>48234283</v>
      </c>
      <c r="M36" s="35">
        <f t="shared" si="1"/>
        <v>54204380</v>
      </c>
      <c r="N36" s="35">
        <f t="shared" si="1"/>
        <v>161960631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315924201</v>
      </c>
      <c r="X36" s="35">
        <f t="shared" si="1"/>
        <v>521789641</v>
      </c>
      <c r="Y36" s="35">
        <f t="shared" si="1"/>
        <v>-205865440</v>
      </c>
      <c r="Z36" s="36">
        <f>+IF(X36&lt;&gt;0,+(Y36/X36)*100,0)</f>
        <v>-39.453723076116034</v>
      </c>
      <c r="AA36" s="33">
        <f>SUM(AA25:AA35)</f>
        <v>1006385951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55752951</v>
      </c>
      <c r="F38" s="48">
        <f t="shared" si="2"/>
        <v>55752951</v>
      </c>
      <c r="G38" s="48">
        <f t="shared" si="2"/>
        <v>206716830</v>
      </c>
      <c r="H38" s="48">
        <f t="shared" si="2"/>
        <v>-17322106</v>
      </c>
      <c r="I38" s="48">
        <f t="shared" si="2"/>
        <v>-29279967</v>
      </c>
      <c r="J38" s="48">
        <f t="shared" si="2"/>
        <v>160114757</v>
      </c>
      <c r="K38" s="48">
        <f t="shared" si="2"/>
        <v>-5454071</v>
      </c>
      <c r="L38" s="48">
        <f t="shared" si="2"/>
        <v>-23166674</v>
      </c>
      <c r="M38" s="48">
        <f t="shared" si="2"/>
        <v>145818811</v>
      </c>
      <c r="N38" s="48">
        <f t="shared" si="2"/>
        <v>117198066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277312823</v>
      </c>
      <c r="X38" s="48">
        <f>IF(F22=F36,0,X22-X36)</f>
        <v>186886287</v>
      </c>
      <c r="Y38" s="48">
        <f t="shared" si="2"/>
        <v>90426536</v>
      </c>
      <c r="Z38" s="49">
        <f>+IF(X38&lt;&gt;0,+(Y38/X38)*100,0)</f>
        <v>48.38585936484468</v>
      </c>
      <c r="AA38" s="46">
        <f>+AA22-AA36</f>
        <v>55752951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711854053</v>
      </c>
      <c r="F39" s="8">
        <v>711854053</v>
      </c>
      <c r="G39" s="8">
        <v>120874000</v>
      </c>
      <c r="H39" s="8">
        <v>27546000</v>
      </c>
      <c r="I39" s="8">
        <v>0</v>
      </c>
      <c r="J39" s="8">
        <v>148420000</v>
      </c>
      <c r="K39" s="8">
        <v>44722000</v>
      </c>
      <c r="L39" s="8">
        <v>5000000</v>
      </c>
      <c r="M39" s="8">
        <v>181311000</v>
      </c>
      <c r="N39" s="8">
        <v>231033000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379453000</v>
      </c>
      <c r="X39" s="8">
        <v>524508495</v>
      </c>
      <c r="Y39" s="8">
        <v>-145055495</v>
      </c>
      <c r="Z39" s="2">
        <v>-27.66</v>
      </c>
      <c r="AA39" s="6">
        <v>711854053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75324987</v>
      </c>
      <c r="Y40" s="26">
        <v>-75324987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767607004</v>
      </c>
      <c r="F42" s="57">
        <f t="shared" si="3"/>
        <v>767607004</v>
      </c>
      <c r="G42" s="57">
        <f t="shared" si="3"/>
        <v>327590830</v>
      </c>
      <c r="H42" s="57">
        <f t="shared" si="3"/>
        <v>10223894</v>
      </c>
      <c r="I42" s="57">
        <f t="shared" si="3"/>
        <v>-29279967</v>
      </c>
      <c r="J42" s="57">
        <f t="shared" si="3"/>
        <v>308534757</v>
      </c>
      <c r="K42" s="57">
        <f t="shared" si="3"/>
        <v>39267929</v>
      </c>
      <c r="L42" s="57">
        <f t="shared" si="3"/>
        <v>-18166674</v>
      </c>
      <c r="M42" s="57">
        <f t="shared" si="3"/>
        <v>327129811</v>
      </c>
      <c r="N42" s="57">
        <f t="shared" si="3"/>
        <v>348231066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656765823</v>
      </c>
      <c r="X42" s="57">
        <f t="shared" si="3"/>
        <v>786719769</v>
      </c>
      <c r="Y42" s="57">
        <f t="shared" si="3"/>
        <v>-129953946</v>
      </c>
      <c r="Z42" s="58">
        <f>+IF(X42&lt;&gt;0,+(Y42/X42)*100,0)</f>
        <v>-16.518454362114802</v>
      </c>
      <c r="AA42" s="55">
        <f>SUM(AA38:AA41)</f>
        <v>767607004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767607004</v>
      </c>
      <c r="F44" s="65">
        <f t="shared" si="4"/>
        <v>767607004</v>
      </c>
      <c r="G44" s="65">
        <f t="shared" si="4"/>
        <v>327590830</v>
      </c>
      <c r="H44" s="65">
        <f t="shared" si="4"/>
        <v>10223894</v>
      </c>
      <c r="I44" s="65">
        <f t="shared" si="4"/>
        <v>-29279967</v>
      </c>
      <c r="J44" s="65">
        <f t="shared" si="4"/>
        <v>308534757</v>
      </c>
      <c r="K44" s="65">
        <f t="shared" si="4"/>
        <v>39267929</v>
      </c>
      <c r="L44" s="65">
        <f t="shared" si="4"/>
        <v>-18166674</v>
      </c>
      <c r="M44" s="65">
        <f t="shared" si="4"/>
        <v>327129811</v>
      </c>
      <c r="N44" s="65">
        <f t="shared" si="4"/>
        <v>348231066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656765823</v>
      </c>
      <c r="X44" s="65">
        <f t="shared" si="4"/>
        <v>786719769</v>
      </c>
      <c r="Y44" s="65">
        <f t="shared" si="4"/>
        <v>-129953946</v>
      </c>
      <c r="Z44" s="66">
        <f>+IF(X44&lt;&gt;0,+(Y44/X44)*100,0)</f>
        <v>-16.518454362114802</v>
      </c>
      <c r="AA44" s="63">
        <f>+AA42-AA43</f>
        <v>767607004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767607004</v>
      </c>
      <c r="F46" s="57">
        <f t="shared" si="5"/>
        <v>767607004</v>
      </c>
      <c r="G46" s="57">
        <f t="shared" si="5"/>
        <v>327590830</v>
      </c>
      <c r="H46" s="57">
        <f t="shared" si="5"/>
        <v>10223894</v>
      </c>
      <c r="I46" s="57">
        <f t="shared" si="5"/>
        <v>-29279967</v>
      </c>
      <c r="J46" s="57">
        <f t="shared" si="5"/>
        <v>308534757</v>
      </c>
      <c r="K46" s="57">
        <f t="shared" si="5"/>
        <v>39267929</v>
      </c>
      <c r="L46" s="57">
        <f t="shared" si="5"/>
        <v>-18166674</v>
      </c>
      <c r="M46" s="57">
        <f t="shared" si="5"/>
        <v>327129811</v>
      </c>
      <c r="N46" s="57">
        <f t="shared" si="5"/>
        <v>348231066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656765823</v>
      </c>
      <c r="X46" s="57">
        <f t="shared" si="5"/>
        <v>786719769</v>
      </c>
      <c r="Y46" s="57">
        <f t="shared" si="5"/>
        <v>-129953946</v>
      </c>
      <c r="Z46" s="58">
        <f>+IF(X46&lt;&gt;0,+(Y46/X46)*100,0)</f>
        <v>-16.518454362114802</v>
      </c>
      <c r="AA46" s="55">
        <f>SUM(AA44:AA45)</f>
        <v>767607004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767607004</v>
      </c>
      <c r="F48" s="73">
        <f t="shared" si="6"/>
        <v>767607004</v>
      </c>
      <c r="G48" s="73">
        <f t="shared" si="6"/>
        <v>327590830</v>
      </c>
      <c r="H48" s="74">
        <f t="shared" si="6"/>
        <v>10223894</v>
      </c>
      <c r="I48" s="74">
        <f t="shared" si="6"/>
        <v>-29279967</v>
      </c>
      <c r="J48" s="74">
        <f t="shared" si="6"/>
        <v>308534757</v>
      </c>
      <c r="K48" s="74">
        <f t="shared" si="6"/>
        <v>39267929</v>
      </c>
      <c r="L48" s="74">
        <f t="shared" si="6"/>
        <v>-18166674</v>
      </c>
      <c r="M48" s="73">
        <f t="shared" si="6"/>
        <v>327129811</v>
      </c>
      <c r="N48" s="73">
        <f t="shared" si="6"/>
        <v>348231066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656765823</v>
      </c>
      <c r="X48" s="74">
        <f t="shared" si="6"/>
        <v>786719769</v>
      </c>
      <c r="Y48" s="74">
        <f t="shared" si="6"/>
        <v>-129953946</v>
      </c>
      <c r="Z48" s="75">
        <f>+IF(X48&lt;&gt;0,+(Y48/X48)*100,0)</f>
        <v>-16.518454362114802</v>
      </c>
      <c r="AA48" s="76">
        <f>SUM(AA46:AA47)</f>
        <v>767607004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22600235</v>
      </c>
      <c r="D5" s="6">
        <v>0</v>
      </c>
      <c r="E5" s="7">
        <v>30729031</v>
      </c>
      <c r="F5" s="8">
        <v>30729031</v>
      </c>
      <c r="G5" s="8">
        <v>1954507</v>
      </c>
      <c r="H5" s="8">
        <v>10803654</v>
      </c>
      <c r="I5" s="8">
        <v>1540219</v>
      </c>
      <c r="J5" s="8">
        <v>14298380</v>
      </c>
      <c r="K5" s="8">
        <v>1423475</v>
      </c>
      <c r="L5" s="8">
        <v>1538591</v>
      </c>
      <c r="M5" s="8">
        <v>0</v>
      </c>
      <c r="N5" s="8">
        <v>2962066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17260446</v>
      </c>
      <c r="X5" s="8">
        <v>15364518</v>
      </c>
      <c r="Y5" s="8">
        <v>1895928</v>
      </c>
      <c r="Z5" s="2">
        <v>12.34</v>
      </c>
      <c r="AA5" s="6">
        <v>30729031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254645</v>
      </c>
      <c r="H6" s="8">
        <v>0</v>
      </c>
      <c r="I6" s="8">
        <v>0</v>
      </c>
      <c r="J6" s="8">
        <v>254645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254645</v>
      </c>
      <c r="X6" s="8"/>
      <c r="Y6" s="8">
        <v>254645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35752556</v>
      </c>
      <c r="D7" s="6">
        <v>0</v>
      </c>
      <c r="E7" s="7">
        <v>41500000</v>
      </c>
      <c r="F7" s="8">
        <v>41500000</v>
      </c>
      <c r="G7" s="8">
        <v>2475829</v>
      </c>
      <c r="H7" s="8">
        <v>3069364</v>
      </c>
      <c r="I7" s="8">
        <v>3217142</v>
      </c>
      <c r="J7" s="8">
        <v>8762335</v>
      </c>
      <c r="K7" s="8">
        <v>2893009</v>
      </c>
      <c r="L7" s="8">
        <v>3178753</v>
      </c>
      <c r="M7" s="8">
        <v>0</v>
      </c>
      <c r="N7" s="8">
        <v>6071762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14834097</v>
      </c>
      <c r="X7" s="8">
        <v>20749998</v>
      </c>
      <c r="Y7" s="8">
        <v>-5915901</v>
      </c>
      <c r="Z7" s="2">
        <v>-28.51</v>
      </c>
      <c r="AA7" s="6">
        <v>41500000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6609416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7190405</v>
      </c>
      <c r="F11" s="8">
        <v>7190405</v>
      </c>
      <c r="G11" s="8">
        <v>628015</v>
      </c>
      <c r="H11" s="8">
        <v>534203</v>
      </c>
      <c r="I11" s="8">
        <v>637014</v>
      </c>
      <c r="J11" s="8">
        <v>1799232</v>
      </c>
      <c r="K11" s="8">
        <v>471028</v>
      </c>
      <c r="L11" s="8">
        <v>595738</v>
      </c>
      <c r="M11" s="8">
        <v>0</v>
      </c>
      <c r="N11" s="8">
        <v>1066766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2865998</v>
      </c>
      <c r="X11" s="8">
        <v>3595200</v>
      </c>
      <c r="Y11" s="8">
        <v>-729202</v>
      </c>
      <c r="Z11" s="2">
        <v>-20.28</v>
      </c>
      <c r="AA11" s="6">
        <v>7190405</v>
      </c>
    </row>
    <row r="12" spans="1:27" ht="13.5">
      <c r="A12" s="25" t="s">
        <v>39</v>
      </c>
      <c r="B12" s="29"/>
      <c r="C12" s="6">
        <v>565912</v>
      </c>
      <c r="D12" s="6">
        <v>0</v>
      </c>
      <c r="E12" s="7">
        <v>599165</v>
      </c>
      <c r="F12" s="8">
        <v>599165</v>
      </c>
      <c r="G12" s="8">
        <v>39125</v>
      </c>
      <c r="H12" s="8">
        <v>39749</v>
      </c>
      <c r="I12" s="8">
        <v>45320</v>
      </c>
      <c r="J12" s="8">
        <v>124194</v>
      </c>
      <c r="K12" s="8">
        <v>50902</v>
      </c>
      <c r="L12" s="8">
        <v>35398</v>
      </c>
      <c r="M12" s="8">
        <v>0</v>
      </c>
      <c r="N12" s="8">
        <v>86300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210494</v>
      </c>
      <c r="X12" s="8">
        <v>299580</v>
      </c>
      <c r="Y12" s="8">
        <v>-89086</v>
      </c>
      <c r="Z12" s="2">
        <v>-29.74</v>
      </c>
      <c r="AA12" s="6">
        <v>599165</v>
      </c>
    </row>
    <row r="13" spans="1:27" ht="13.5">
      <c r="A13" s="23" t="s">
        <v>40</v>
      </c>
      <c r="B13" s="29"/>
      <c r="C13" s="6">
        <v>5414485</v>
      </c>
      <c r="D13" s="6">
        <v>0</v>
      </c>
      <c r="E13" s="7">
        <v>4200000</v>
      </c>
      <c r="F13" s="8">
        <v>4200000</v>
      </c>
      <c r="G13" s="8">
        <v>145034</v>
      </c>
      <c r="H13" s="8">
        <v>284812</v>
      </c>
      <c r="I13" s="8">
        <v>361238</v>
      </c>
      <c r="J13" s="8">
        <v>791084</v>
      </c>
      <c r="K13" s="8">
        <v>324702</v>
      </c>
      <c r="L13" s="8">
        <v>105129</v>
      </c>
      <c r="M13" s="8">
        <v>0</v>
      </c>
      <c r="N13" s="8">
        <v>429831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1220915</v>
      </c>
      <c r="X13" s="8">
        <v>2100000</v>
      </c>
      <c r="Y13" s="8">
        <v>-879085</v>
      </c>
      <c r="Z13" s="2">
        <v>-41.86</v>
      </c>
      <c r="AA13" s="6">
        <v>4200000</v>
      </c>
    </row>
    <row r="14" spans="1:27" ht="13.5">
      <c r="A14" s="23" t="s">
        <v>41</v>
      </c>
      <c r="B14" s="29"/>
      <c r="C14" s="6">
        <v>2463681</v>
      </c>
      <c r="D14" s="6">
        <v>0</v>
      </c>
      <c r="E14" s="7">
        <v>1943340</v>
      </c>
      <c r="F14" s="8">
        <v>1943340</v>
      </c>
      <c r="G14" s="8">
        <v>7571</v>
      </c>
      <c r="H14" s="8">
        <v>252310</v>
      </c>
      <c r="I14" s="8">
        <v>277645</v>
      </c>
      <c r="J14" s="8">
        <v>537526</v>
      </c>
      <c r="K14" s="8">
        <v>306943</v>
      </c>
      <c r="L14" s="8">
        <v>364733</v>
      </c>
      <c r="M14" s="8">
        <v>0</v>
      </c>
      <c r="N14" s="8">
        <v>671676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1209202</v>
      </c>
      <c r="X14" s="8">
        <v>971502</v>
      </c>
      <c r="Y14" s="8">
        <v>237700</v>
      </c>
      <c r="Z14" s="2">
        <v>24.47</v>
      </c>
      <c r="AA14" s="6">
        <v>1943340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3672275</v>
      </c>
      <c r="D16" s="6">
        <v>0</v>
      </c>
      <c r="E16" s="7">
        <v>451050</v>
      </c>
      <c r="F16" s="8">
        <v>451050</v>
      </c>
      <c r="G16" s="8">
        <v>97906</v>
      </c>
      <c r="H16" s="8">
        <v>101639</v>
      </c>
      <c r="I16" s="8">
        <v>193320</v>
      </c>
      <c r="J16" s="8">
        <v>392865</v>
      </c>
      <c r="K16" s="8">
        <v>212600</v>
      </c>
      <c r="L16" s="8">
        <v>243602</v>
      </c>
      <c r="M16" s="8">
        <v>0</v>
      </c>
      <c r="N16" s="8">
        <v>456202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849067</v>
      </c>
      <c r="X16" s="8">
        <v>225528</v>
      </c>
      <c r="Y16" s="8">
        <v>623539</v>
      </c>
      <c r="Z16" s="2">
        <v>276.48</v>
      </c>
      <c r="AA16" s="6">
        <v>451050</v>
      </c>
    </row>
    <row r="17" spans="1:27" ht="13.5">
      <c r="A17" s="23" t="s">
        <v>44</v>
      </c>
      <c r="B17" s="29"/>
      <c r="C17" s="6">
        <v>2188705</v>
      </c>
      <c r="D17" s="6">
        <v>0</v>
      </c>
      <c r="E17" s="7">
        <v>2704000</v>
      </c>
      <c r="F17" s="8">
        <v>2704000</v>
      </c>
      <c r="G17" s="8">
        <v>339093</v>
      </c>
      <c r="H17" s="8">
        <v>287179</v>
      </c>
      <c r="I17" s="8">
        <v>272945</v>
      </c>
      <c r="J17" s="8">
        <v>899217</v>
      </c>
      <c r="K17" s="8">
        <v>314895</v>
      </c>
      <c r="L17" s="8">
        <v>185202</v>
      </c>
      <c r="M17" s="8">
        <v>0</v>
      </c>
      <c r="N17" s="8">
        <v>500097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1399314</v>
      </c>
      <c r="X17" s="8">
        <v>1351998</v>
      </c>
      <c r="Y17" s="8">
        <v>47316</v>
      </c>
      <c r="Z17" s="2">
        <v>3.5</v>
      </c>
      <c r="AA17" s="6">
        <v>2704000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138192216</v>
      </c>
      <c r="D19" s="6">
        <v>0</v>
      </c>
      <c r="E19" s="7">
        <v>166683297</v>
      </c>
      <c r="F19" s="8">
        <v>166683297</v>
      </c>
      <c r="G19" s="8">
        <v>52999000</v>
      </c>
      <c r="H19" s="8">
        <v>11390558</v>
      </c>
      <c r="I19" s="8">
        <v>0</v>
      </c>
      <c r="J19" s="8">
        <v>64389558</v>
      </c>
      <c r="K19" s="8">
        <v>7185239</v>
      </c>
      <c r="L19" s="8">
        <v>45478523</v>
      </c>
      <c r="M19" s="8">
        <v>0</v>
      </c>
      <c r="N19" s="8">
        <v>52663762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117053320</v>
      </c>
      <c r="X19" s="8">
        <v>83341650</v>
      </c>
      <c r="Y19" s="8">
        <v>33711670</v>
      </c>
      <c r="Z19" s="2">
        <v>40.45</v>
      </c>
      <c r="AA19" s="6">
        <v>166683297</v>
      </c>
    </row>
    <row r="20" spans="1:27" ht="13.5">
      <c r="A20" s="23" t="s">
        <v>47</v>
      </c>
      <c r="B20" s="29"/>
      <c r="C20" s="6">
        <v>16038101</v>
      </c>
      <c r="D20" s="6">
        <v>0</v>
      </c>
      <c r="E20" s="7">
        <v>54911630</v>
      </c>
      <c r="F20" s="26">
        <v>54911630</v>
      </c>
      <c r="G20" s="26">
        <v>36180</v>
      </c>
      <c r="H20" s="26">
        <v>117623</v>
      </c>
      <c r="I20" s="26">
        <v>111111</v>
      </c>
      <c r="J20" s="26">
        <v>264914</v>
      </c>
      <c r="K20" s="26">
        <v>80513</v>
      </c>
      <c r="L20" s="26">
        <v>59147</v>
      </c>
      <c r="M20" s="26">
        <v>0</v>
      </c>
      <c r="N20" s="26">
        <v>139660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404574</v>
      </c>
      <c r="X20" s="26">
        <v>27455988</v>
      </c>
      <c r="Y20" s="26">
        <v>-27051414</v>
      </c>
      <c r="Z20" s="27">
        <v>-98.53</v>
      </c>
      <c r="AA20" s="28">
        <v>54911630</v>
      </c>
    </row>
    <row r="21" spans="1:27" ht="13.5">
      <c r="A21" s="23" t="s">
        <v>48</v>
      </c>
      <c r="B21" s="29"/>
      <c r="C21" s="6">
        <v>537386</v>
      </c>
      <c r="D21" s="6">
        <v>0</v>
      </c>
      <c r="E21" s="7">
        <v>38500</v>
      </c>
      <c r="F21" s="8">
        <v>38500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19248</v>
      </c>
      <c r="Y21" s="8">
        <v>-19248</v>
      </c>
      <c r="Z21" s="2">
        <v>-100</v>
      </c>
      <c r="AA21" s="6">
        <v>38500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234034968</v>
      </c>
      <c r="D22" s="33">
        <f>SUM(D5:D21)</f>
        <v>0</v>
      </c>
      <c r="E22" s="34">
        <f t="shared" si="0"/>
        <v>310950418</v>
      </c>
      <c r="F22" s="35">
        <f t="shared" si="0"/>
        <v>310950418</v>
      </c>
      <c r="G22" s="35">
        <f t="shared" si="0"/>
        <v>58976905</v>
      </c>
      <c r="H22" s="35">
        <f t="shared" si="0"/>
        <v>26881091</v>
      </c>
      <c r="I22" s="35">
        <f t="shared" si="0"/>
        <v>6655954</v>
      </c>
      <c r="J22" s="35">
        <f t="shared" si="0"/>
        <v>92513950</v>
      </c>
      <c r="K22" s="35">
        <f t="shared" si="0"/>
        <v>13263306</v>
      </c>
      <c r="L22" s="35">
        <f t="shared" si="0"/>
        <v>51784816</v>
      </c>
      <c r="M22" s="35">
        <f t="shared" si="0"/>
        <v>0</v>
      </c>
      <c r="N22" s="35">
        <f t="shared" si="0"/>
        <v>65048122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157562072</v>
      </c>
      <c r="X22" s="35">
        <f t="shared" si="0"/>
        <v>155475210</v>
      </c>
      <c r="Y22" s="35">
        <f t="shared" si="0"/>
        <v>2086862</v>
      </c>
      <c r="Z22" s="36">
        <f>+IF(X22&lt;&gt;0,+(Y22/X22)*100,0)</f>
        <v>1.3422474232387274</v>
      </c>
      <c r="AA22" s="33">
        <f>SUM(AA5:AA21)</f>
        <v>310950418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69114693</v>
      </c>
      <c r="D25" s="6">
        <v>0</v>
      </c>
      <c r="E25" s="7">
        <v>90400000</v>
      </c>
      <c r="F25" s="8">
        <v>90400000</v>
      </c>
      <c r="G25" s="8">
        <v>6195548</v>
      </c>
      <c r="H25" s="8">
        <v>6881428</v>
      </c>
      <c r="I25" s="8">
        <v>6521781</v>
      </c>
      <c r="J25" s="8">
        <v>19598757</v>
      </c>
      <c r="K25" s="8">
        <v>6451631</v>
      </c>
      <c r="L25" s="8">
        <v>6394909</v>
      </c>
      <c r="M25" s="8">
        <v>0</v>
      </c>
      <c r="N25" s="8">
        <v>12846540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32445297</v>
      </c>
      <c r="X25" s="8">
        <v>45199998</v>
      </c>
      <c r="Y25" s="8">
        <v>-12754701</v>
      </c>
      <c r="Z25" s="2">
        <v>-28.22</v>
      </c>
      <c r="AA25" s="6">
        <v>90400000</v>
      </c>
    </row>
    <row r="26" spans="1:27" ht="13.5">
      <c r="A26" s="25" t="s">
        <v>52</v>
      </c>
      <c r="B26" s="24"/>
      <c r="C26" s="6">
        <v>14806549</v>
      </c>
      <c r="D26" s="6">
        <v>0</v>
      </c>
      <c r="E26" s="7">
        <v>17177312</v>
      </c>
      <c r="F26" s="8">
        <v>17177312</v>
      </c>
      <c r="G26" s="8">
        <v>1270312</v>
      </c>
      <c r="H26" s="8">
        <v>1272939</v>
      </c>
      <c r="I26" s="8">
        <v>1274390</v>
      </c>
      <c r="J26" s="8">
        <v>3817641</v>
      </c>
      <c r="K26" s="8">
        <v>1270312</v>
      </c>
      <c r="L26" s="8">
        <v>1270312</v>
      </c>
      <c r="M26" s="8">
        <v>0</v>
      </c>
      <c r="N26" s="8">
        <v>2540624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6358265</v>
      </c>
      <c r="X26" s="8">
        <v>8588658</v>
      </c>
      <c r="Y26" s="8">
        <v>-2230393</v>
      </c>
      <c r="Z26" s="2">
        <v>-25.97</v>
      </c>
      <c r="AA26" s="6">
        <v>17177312</v>
      </c>
    </row>
    <row r="27" spans="1:27" ht="13.5">
      <c r="A27" s="25" t="s">
        <v>53</v>
      </c>
      <c r="B27" s="24"/>
      <c r="C27" s="6">
        <v>27795334</v>
      </c>
      <c r="D27" s="6">
        <v>0</v>
      </c>
      <c r="E27" s="7">
        <v>4677597</v>
      </c>
      <c r="F27" s="8">
        <v>4677597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2338800</v>
      </c>
      <c r="Y27" s="8">
        <v>-2338800</v>
      </c>
      <c r="Z27" s="2">
        <v>-100</v>
      </c>
      <c r="AA27" s="6">
        <v>4677597</v>
      </c>
    </row>
    <row r="28" spans="1:27" ht="13.5">
      <c r="A28" s="25" t="s">
        <v>54</v>
      </c>
      <c r="B28" s="24"/>
      <c r="C28" s="6">
        <v>19062015</v>
      </c>
      <c r="D28" s="6">
        <v>0</v>
      </c>
      <c r="E28" s="7">
        <v>14065849</v>
      </c>
      <c r="F28" s="8">
        <v>14065849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7032924</v>
      </c>
      <c r="Y28" s="8">
        <v>-7032924</v>
      </c>
      <c r="Z28" s="2">
        <v>-100</v>
      </c>
      <c r="AA28" s="6">
        <v>14065849</v>
      </c>
    </row>
    <row r="29" spans="1:27" ht="13.5">
      <c r="A29" s="25" t="s">
        <v>55</v>
      </c>
      <c r="B29" s="24"/>
      <c r="C29" s="6">
        <v>1830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26146887</v>
      </c>
      <c r="D30" s="6">
        <v>0</v>
      </c>
      <c r="E30" s="7">
        <v>28000000</v>
      </c>
      <c r="F30" s="8">
        <v>28000000</v>
      </c>
      <c r="G30" s="8">
        <v>3557105</v>
      </c>
      <c r="H30" s="8">
        <v>3746364</v>
      </c>
      <c r="I30" s="8">
        <v>2977806</v>
      </c>
      <c r="J30" s="8">
        <v>10281275</v>
      </c>
      <c r="K30" s="8">
        <v>1962111</v>
      </c>
      <c r="L30" s="8">
        <v>2011196</v>
      </c>
      <c r="M30" s="8">
        <v>0</v>
      </c>
      <c r="N30" s="8">
        <v>3973307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14254582</v>
      </c>
      <c r="X30" s="8">
        <v>13999998</v>
      </c>
      <c r="Y30" s="8">
        <v>254584</v>
      </c>
      <c r="Z30" s="2">
        <v>1.82</v>
      </c>
      <c r="AA30" s="6">
        <v>28000000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12315000</v>
      </c>
      <c r="F31" s="8">
        <v>12315000</v>
      </c>
      <c r="G31" s="8">
        <v>47558</v>
      </c>
      <c r="H31" s="8">
        <v>186969</v>
      </c>
      <c r="I31" s="8">
        <v>273810</v>
      </c>
      <c r="J31" s="8">
        <v>508337</v>
      </c>
      <c r="K31" s="8">
        <v>287645</v>
      </c>
      <c r="L31" s="8">
        <v>0</v>
      </c>
      <c r="M31" s="8">
        <v>0</v>
      </c>
      <c r="N31" s="8">
        <v>287645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795982</v>
      </c>
      <c r="X31" s="8">
        <v>6157500</v>
      </c>
      <c r="Y31" s="8">
        <v>-5361518</v>
      </c>
      <c r="Z31" s="2">
        <v>-87.07</v>
      </c>
      <c r="AA31" s="6">
        <v>12315000</v>
      </c>
    </row>
    <row r="32" spans="1:27" ht="13.5">
      <c r="A32" s="25" t="s">
        <v>58</v>
      </c>
      <c r="B32" s="24"/>
      <c r="C32" s="6">
        <v>13388833</v>
      </c>
      <c r="D32" s="6">
        <v>0</v>
      </c>
      <c r="E32" s="7">
        <v>15986544</v>
      </c>
      <c r="F32" s="8">
        <v>15986544</v>
      </c>
      <c r="G32" s="8">
        <v>796825</v>
      </c>
      <c r="H32" s="8">
        <v>686119</v>
      </c>
      <c r="I32" s="8">
        <v>535692</v>
      </c>
      <c r="J32" s="8">
        <v>2018636</v>
      </c>
      <c r="K32" s="8">
        <v>1380962</v>
      </c>
      <c r="L32" s="8">
        <v>1895300</v>
      </c>
      <c r="M32" s="8">
        <v>0</v>
      </c>
      <c r="N32" s="8">
        <v>3276262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5294898</v>
      </c>
      <c r="X32" s="8">
        <v>7993272</v>
      </c>
      <c r="Y32" s="8">
        <v>-2698374</v>
      </c>
      <c r="Z32" s="2">
        <v>-33.76</v>
      </c>
      <c r="AA32" s="6">
        <v>15986544</v>
      </c>
    </row>
    <row r="33" spans="1:27" ht="13.5">
      <c r="A33" s="25" t="s">
        <v>59</v>
      </c>
      <c r="B33" s="24"/>
      <c r="C33" s="6">
        <v>32778392</v>
      </c>
      <c r="D33" s="6">
        <v>0</v>
      </c>
      <c r="E33" s="7">
        <v>27144247</v>
      </c>
      <c r="F33" s="8">
        <v>27144247</v>
      </c>
      <c r="G33" s="8">
        <v>1321585</v>
      </c>
      <c r="H33" s="8">
        <v>693128</v>
      </c>
      <c r="I33" s="8">
        <v>1741367</v>
      </c>
      <c r="J33" s="8">
        <v>3756080</v>
      </c>
      <c r="K33" s="8">
        <v>3211448</v>
      </c>
      <c r="L33" s="8">
        <v>1987427</v>
      </c>
      <c r="M33" s="8">
        <v>0</v>
      </c>
      <c r="N33" s="8">
        <v>5198875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8954955</v>
      </c>
      <c r="X33" s="8">
        <v>13572126</v>
      </c>
      <c r="Y33" s="8">
        <v>-4617171</v>
      </c>
      <c r="Z33" s="2">
        <v>-34.02</v>
      </c>
      <c r="AA33" s="6">
        <v>27144247</v>
      </c>
    </row>
    <row r="34" spans="1:27" ht="13.5">
      <c r="A34" s="25" t="s">
        <v>60</v>
      </c>
      <c r="B34" s="24"/>
      <c r="C34" s="6">
        <v>46394056</v>
      </c>
      <c r="D34" s="6">
        <v>0</v>
      </c>
      <c r="E34" s="7">
        <v>48113696</v>
      </c>
      <c r="F34" s="8">
        <v>48113696</v>
      </c>
      <c r="G34" s="8">
        <v>1883013</v>
      </c>
      <c r="H34" s="8">
        <v>2953966</v>
      </c>
      <c r="I34" s="8">
        <v>4434774</v>
      </c>
      <c r="J34" s="8">
        <v>9271753</v>
      </c>
      <c r="K34" s="8">
        <v>4439310</v>
      </c>
      <c r="L34" s="8">
        <v>4433826</v>
      </c>
      <c r="M34" s="8">
        <v>0</v>
      </c>
      <c r="N34" s="8">
        <v>8873136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18144889</v>
      </c>
      <c r="X34" s="8">
        <v>24056850</v>
      </c>
      <c r="Y34" s="8">
        <v>-5911961</v>
      </c>
      <c r="Z34" s="2">
        <v>-24.57</v>
      </c>
      <c r="AA34" s="6">
        <v>48113696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249488589</v>
      </c>
      <c r="D36" s="33">
        <f>SUM(D25:D35)</f>
        <v>0</v>
      </c>
      <c r="E36" s="34">
        <f t="shared" si="1"/>
        <v>257880245</v>
      </c>
      <c r="F36" s="35">
        <f t="shared" si="1"/>
        <v>257880245</v>
      </c>
      <c r="G36" s="35">
        <f t="shared" si="1"/>
        <v>15071946</v>
      </c>
      <c r="H36" s="35">
        <f t="shared" si="1"/>
        <v>16420913</v>
      </c>
      <c r="I36" s="35">
        <f t="shared" si="1"/>
        <v>17759620</v>
      </c>
      <c r="J36" s="35">
        <f t="shared" si="1"/>
        <v>49252479</v>
      </c>
      <c r="K36" s="35">
        <f t="shared" si="1"/>
        <v>19003419</v>
      </c>
      <c r="L36" s="35">
        <f t="shared" si="1"/>
        <v>17992970</v>
      </c>
      <c r="M36" s="35">
        <f t="shared" si="1"/>
        <v>0</v>
      </c>
      <c r="N36" s="35">
        <f t="shared" si="1"/>
        <v>36996389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86248868</v>
      </c>
      <c r="X36" s="35">
        <f t="shared" si="1"/>
        <v>128940126</v>
      </c>
      <c r="Y36" s="35">
        <f t="shared" si="1"/>
        <v>-42691258</v>
      </c>
      <c r="Z36" s="36">
        <f>+IF(X36&lt;&gt;0,+(Y36/X36)*100,0)</f>
        <v>-33.109365815262194</v>
      </c>
      <c r="AA36" s="33">
        <f>SUM(AA25:AA35)</f>
        <v>257880245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-15453621</v>
      </c>
      <c r="D38" s="46">
        <f>+D22-D36</f>
        <v>0</v>
      </c>
      <c r="E38" s="47">
        <f t="shared" si="2"/>
        <v>53070173</v>
      </c>
      <c r="F38" s="48">
        <f t="shared" si="2"/>
        <v>53070173</v>
      </c>
      <c r="G38" s="48">
        <f t="shared" si="2"/>
        <v>43904959</v>
      </c>
      <c r="H38" s="48">
        <f t="shared" si="2"/>
        <v>10460178</v>
      </c>
      <c r="I38" s="48">
        <f t="shared" si="2"/>
        <v>-11103666</v>
      </c>
      <c r="J38" s="48">
        <f t="shared" si="2"/>
        <v>43261471</v>
      </c>
      <c r="K38" s="48">
        <f t="shared" si="2"/>
        <v>-5740113</v>
      </c>
      <c r="L38" s="48">
        <f t="shared" si="2"/>
        <v>33791846</v>
      </c>
      <c r="M38" s="48">
        <f t="shared" si="2"/>
        <v>0</v>
      </c>
      <c r="N38" s="48">
        <f t="shared" si="2"/>
        <v>28051733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71313204</v>
      </c>
      <c r="X38" s="48">
        <f>IF(F22=F36,0,X22-X36)</f>
        <v>26535084</v>
      </c>
      <c r="Y38" s="48">
        <f t="shared" si="2"/>
        <v>44778120</v>
      </c>
      <c r="Z38" s="49">
        <f>+IF(X38&lt;&gt;0,+(Y38/X38)*100,0)</f>
        <v>168.75062464471566</v>
      </c>
      <c r="AA38" s="46">
        <f>+AA22-AA36</f>
        <v>53070173</v>
      </c>
    </row>
    <row r="39" spans="1:27" ht="13.5">
      <c r="A39" s="23" t="s">
        <v>64</v>
      </c>
      <c r="B39" s="29"/>
      <c r="C39" s="6">
        <v>60418665</v>
      </c>
      <c r="D39" s="6">
        <v>0</v>
      </c>
      <c r="E39" s="7">
        <v>64511000</v>
      </c>
      <c r="F39" s="8">
        <v>64511000</v>
      </c>
      <c r="G39" s="8">
        <v>3613000</v>
      </c>
      <c r="H39" s="8">
        <v>0</v>
      </c>
      <c r="I39" s="8">
        <v>0</v>
      </c>
      <c r="J39" s="8">
        <v>3613000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3613000</v>
      </c>
      <c r="X39" s="8"/>
      <c r="Y39" s="8">
        <v>3613000</v>
      </c>
      <c r="Z39" s="2">
        <v>0</v>
      </c>
      <c r="AA39" s="6">
        <v>64511000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44965044</v>
      </c>
      <c r="D42" s="55">
        <f>SUM(D38:D41)</f>
        <v>0</v>
      </c>
      <c r="E42" s="56">
        <f t="shared" si="3"/>
        <v>117581173</v>
      </c>
      <c r="F42" s="57">
        <f t="shared" si="3"/>
        <v>117581173</v>
      </c>
      <c r="G42" s="57">
        <f t="shared" si="3"/>
        <v>47517959</v>
      </c>
      <c r="H42" s="57">
        <f t="shared" si="3"/>
        <v>10460178</v>
      </c>
      <c r="I42" s="57">
        <f t="shared" si="3"/>
        <v>-11103666</v>
      </c>
      <c r="J42" s="57">
        <f t="shared" si="3"/>
        <v>46874471</v>
      </c>
      <c r="K42" s="57">
        <f t="shared" si="3"/>
        <v>-5740113</v>
      </c>
      <c r="L42" s="57">
        <f t="shared" si="3"/>
        <v>33791846</v>
      </c>
      <c r="M42" s="57">
        <f t="shared" si="3"/>
        <v>0</v>
      </c>
      <c r="N42" s="57">
        <f t="shared" si="3"/>
        <v>28051733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74926204</v>
      </c>
      <c r="X42" s="57">
        <f t="shared" si="3"/>
        <v>26535084</v>
      </c>
      <c r="Y42" s="57">
        <f t="shared" si="3"/>
        <v>48391120</v>
      </c>
      <c r="Z42" s="58">
        <f>+IF(X42&lt;&gt;0,+(Y42/X42)*100,0)</f>
        <v>182.36656043749474</v>
      </c>
      <c r="AA42" s="55">
        <f>SUM(AA38:AA41)</f>
        <v>117581173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44965044</v>
      </c>
      <c r="D44" s="63">
        <f>+D42-D43</f>
        <v>0</v>
      </c>
      <c r="E44" s="64">
        <f t="shared" si="4"/>
        <v>117581173</v>
      </c>
      <c r="F44" s="65">
        <f t="shared" si="4"/>
        <v>117581173</v>
      </c>
      <c r="G44" s="65">
        <f t="shared" si="4"/>
        <v>47517959</v>
      </c>
      <c r="H44" s="65">
        <f t="shared" si="4"/>
        <v>10460178</v>
      </c>
      <c r="I44" s="65">
        <f t="shared" si="4"/>
        <v>-11103666</v>
      </c>
      <c r="J44" s="65">
        <f t="shared" si="4"/>
        <v>46874471</v>
      </c>
      <c r="K44" s="65">
        <f t="shared" si="4"/>
        <v>-5740113</v>
      </c>
      <c r="L44" s="65">
        <f t="shared" si="4"/>
        <v>33791846</v>
      </c>
      <c r="M44" s="65">
        <f t="shared" si="4"/>
        <v>0</v>
      </c>
      <c r="N44" s="65">
        <f t="shared" si="4"/>
        <v>28051733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74926204</v>
      </c>
      <c r="X44" s="65">
        <f t="shared" si="4"/>
        <v>26535084</v>
      </c>
      <c r="Y44" s="65">
        <f t="shared" si="4"/>
        <v>48391120</v>
      </c>
      <c r="Z44" s="66">
        <f>+IF(X44&lt;&gt;0,+(Y44/X44)*100,0)</f>
        <v>182.36656043749474</v>
      </c>
      <c r="AA44" s="63">
        <f>+AA42-AA43</f>
        <v>117581173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44965044</v>
      </c>
      <c r="D46" s="55">
        <f>SUM(D44:D45)</f>
        <v>0</v>
      </c>
      <c r="E46" s="56">
        <f t="shared" si="5"/>
        <v>117581173</v>
      </c>
      <c r="F46" s="57">
        <f t="shared" si="5"/>
        <v>117581173</v>
      </c>
      <c r="G46" s="57">
        <f t="shared" si="5"/>
        <v>47517959</v>
      </c>
      <c r="H46" s="57">
        <f t="shared" si="5"/>
        <v>10460178</v>
      </c>
      <c r="I46" s="57">
        <f t="shared" si="5"/>
        <v>-11103666</v>
      </c>
      <c r="J46" s="57">
        <f t="shared" si="5"/>
        <v>46874471</v>
      </c>
      <c r="K46" s="57">
        <f t="shared" si="5"/>
        <v>-5740113</v>
      </c>
      <c r="L46" s="57">
        <f t="shared" si="5"/>
        <v>33791846</v>
      </c>
      <c r="M46" s="57">
        <f t="shared" si="5"/>
        <v>0</v>
      </c>
      <c r="N46" s="57">
        <f t="shared" si="5"/>
        <v>28051733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74926204</v>
      </c>
      <c r="X46" s="57">
        <f t="shared" si="5"/>
        <v>26535084</v>
      </c>
      <c r="Y46" s="57">
        <f t="shared" si="5"/>
        <v>48391120</v>
      </c>
      <c r="Z46" s="58">
        <f>+IF(X46&lt;&gt;0,+(Y46/X46)*100,0)</f>
        <v>182.36656043749474</v>
      </c>
      <c r="AA46" s="55">
        <f>SUM(AA44:AA45)</f>
        <v>117581173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44965044</v>
      </c>
      <c r="D48" s="71">
        <f>SUM(D46:D47)</f>
        <v>0</v>
      </c>
      <c r="E48" s="72">
        <f t="shared" si="6"/>
        <v>117581173</v>
      </c>
      <c r="F48" s="73">
        <f t="shared" si="6"/>
        <v>117581173</v>
      </c>
      <c r="G48" s="73">
        <f t="shared" si="6"/>
        <v>47517959</v>
      </c>
      <c r="H48" s="74">
        <f t="shared" si="6"/>
        <v>10460178</v>
      </c>
      <c r="I48" s="74">
        <f t="shared" si="6"/>
        <v>-11103666</v>
      </c>
      <c r="J48" s="74">
        <f t="shared" si="6"/>
        <v>46874471</v>
      </c>
      <c r="K48" s="74">
        <f t="shared" si="6"/>
        <v>-5740113</v>
      </c>
      <c r="L48" s="74">
        <f t="shared" si="6"/>
        <v>33791846</v>
      </c>
      <c r="M48" s="73">
        <f t="shared" si="6"/>
        <v>0</v>
      </c>
      <c r="N48" s="73">
        <f t="shared" si="6"/>
        <v>28051733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74926204</v>
      </c>
      <c r="X48" s="74">
        <f t="shared" si="6"/>
        <v>26535084</v>
      </c>
      <c r="Y48" s="74">
        <f t="shared" si="6"/>
        <v>48391120</v>
      </c>
      <c r="Z48" s="75">
        <f>+IF(X48&lt;&gt;0,+(Y48/X48)*100,0)</f>
        <v>182.36656043749474</v>
      </c>
      <c r="AA48" s="76">
        <f>SUM(AA46:AA47)</f>
        <v>117581173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8468165</v>
      </c>
      <c r="D5" s="6">
        <v>0</v>
      </c>
      <c r="E5" s="7">
        <v>10000000</v>
      </c>
      <c r="F5" s="8">
        <v>10000000</v>
      </c>
      <c r="G5" s="8">
        <v>4342015</v>
      </c>
      <c r="H5" s="8">
        <v>-413592</v>
      </c>
      <c r="I5" s="8">
        <v>419692</v>
      </c>
      <c r="J5" s="8">
        <v>4348115</v>
      </c>
      <c r="K5" s="8">
        <v>418943</v>
      </c>
      <c r="L5" s="8">
        <v>418943</v>
      </c>
      <c r="M5" s="8">
        <v>418943</v>
      </c>
      <c r="N5" s="8">
        <v>1256829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5604944</v>
      </c>
      <c r="X5" s="8">
        <v>4999998</v>
      </c>
      <c r="Y5" s="8">
        <v>604946</v>
      </c>
      <c r="Z5" s="2">
        <v>12.1</v>
      </c>
      <c r="AA5" s="6">
        <v>10000000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1325645</v>
      </c>
      <c r="D10" s="6">
        <v>0</v>
      </c>
      <c r="E10" s="7">
        <v>2500000</v>
      </c>
      <c r="F10" s="26">
        <v>2500000</v>
      </c>
      <c r="G10" s="26">
        <v>123791</v>
      </c>
      <c r="H10" s="26">
        <v>-123791</v>
      </c>
      <c r="I10" s="26">
        <v>117972</v>
      </c>
      <c r="J10" s="26">
        <v>117972</v>
      </c>
      <c r="K10" s="26">
        <v>117894</v>
      </c>
      <c r="L10" s="26">
        <v>117894</v>
      </c>
      <c r="M10" s="26">
        <v>117894</v>
      </c>
      <c r="N10" s="26">
        <v>353682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471654</v>
      </c>
      <c r="X10" s="26">
        <v>1249998</v>
      </c>
      <c r="Y10" s="26">
        <v>-778344</v>
      </c>
      <c r="Z10" s="27">
        <v>-62.27</v>
      </c>
      <c r="AA10" s="28">
        <v>2500000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1804263</v>
      </c>
      <c r="D12" s="6">
        <v>0</v>
      </c>
      <c r="E12" s="7">
        <v>1529000</v>
      </c>
      <c r="F12" s="8">
        <v>1529000</v>
      </c>
      <c r="G12" s="8">
        <v>5584</v>
      </c>
      <c r="H12" s="8">
        <v>-8708</v>
      </c>
      <c r="I12" s="8">
        <v>8728</v>
      </c>
      <c r="J12" s="8">
        <v>5604</v>
      </c>
      <c r="K12" s="8">
        <v>8417</v>
      </c>
      <c r="L12" s="8">
        <v>11289</v>
      </c>
      <c r="M12" s="8">
        <v>8726</v>
      </c>
      <c r="N12" s="8">
        <v>28432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34036</v>
      </c>
      <c r="X12" s="8">
        <v>692502</v>
      </c>
      <c r="Y12" s="8">
        <v>-658466</v>
      </c>
      <c r="Z12" s="2">
        <v>-95.09</v>
      </c>
      <c r="AA12" s="6">
        <v>1529000</v>
      </c>
    </row>
    <row r="13" spans="1:27" ht="13.5">
      <c r="A13" s="23" t="s">
        <v>40</v>
      </c>
      <c r="B13" s="29"/>
      <c r="C13" s="6">
        <v>3173126</v>
      </c>
      <c r="D13" s="6">
        <v>0</v>
      </c>
      <c r="E13" s="7">
        <v>1900000</v>
      </c>
      <c r="F13" s="8">
        <v>1900000</v>
      </c>
      <c r="G13" s="8">
        <v>98915</v>
      </c>
      <c r="H13" s="8">
        <v>-189133</v>
      </c>
      <c r="I13" s="8">
        <v>10266</v>
      </c>
      <c r="J13" s="8">
        <v>-79952</v>
      </c>
      <c r="K13" s="8">
        <v>505581</v>
      </c>
      <c r="L13" s="8">
        <v>36744</v>
      </c>
      <c r="M13" s="8">
        <v>141170</v>
      </c>
      <c r="N13" s="8">
        <v>683495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603543</v>
      </c>
      <c r="X13" s="8">
        <v>949998</v>
      </c>
      <c r="Y13" s="8">
        <v>-346455</v>
      </c>
      <c r="Z13" s="2">
        <v>-36.47</v>
      </c>
      <c r="AA13" s="6">
        <v>1900000</v>
      </c>
    </row>
    <row r="14" spans="1:27" ht="13.5">
      <c r="A14" s="23" t="s">
        <v>41</v>
      </c>
      <c r="B14" s="29"/>
      <c r="C14" s="6">
        <v>1139373</v>
      </c>
      <c r="D14" s="6">
        <v>0</v>
      </c>
      <c r="E14" s="7">
        <v>1300000</v>
      </c>
      <c r="F14" s="8">
        <v>1300000</v>
      </c>
      <c r="G14" s="8">
        <v>89567</v>
      </c>
      <c r="H14" s="8">
        <v>-140974</v>
      </c>
      <c r="I14" s="8">
        <v>126129</v>
      </c>
      <c r="J14" s="8">
        <v>74722</v>
      </c>
      <c r="K14" s="8">
        <v>125353</v>
      </c>
      <c r="L14" s="8">
        <v>125481</v>
      </c>
      <c r="M14" s="8">
        <v>128009</v>
      </c>
      <c r="N14" s="8">
        <v>378843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453565</v>
      </c>
      <c r="X14" s="8">
        <v>649998</v>
      </c>
      <c r="Y14" s="8">
        <v>-196433</v>
      </c>
      <c r="Z14" s="2">
        <v>-30.22</v>
      </c>
      <c r="AA14" s="6">
        <v>1300000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7011338</v>
      </c>
      <c r="D16" s="6">
        <v>0</v>
      </c>
      <c r="E16" s="7">
        <v>800000</v>
      </c>
      <c r="F16" s="8">
        <v>800000</v>
      </c>
      <c r="G16" s="8">
        <v>43175</v>
      </c>
      <c r="H16" s="8">
        <v>-23250</v>
      </c>
      <c r="I16" s="8">
        <v>21900</v>
      </c>
      <c r="J16" s="8">
        <v>41825</v>
      </c>
      <c r="K16" s="8">
        <v>40521</v>
      </c>
      <c r="L16" s="8">
        <v>34300</v>
      </c>
      <c r="M16" s="8">
        <v>53950</v>
      </c>
      <c r="N16" s="8">
        <v>128771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170596</v>
      </c>
      <c r="X16" s="8">
        <v>399996</v>
      </c>
      <c r="Y16" s="8">
        <v>-229400</v>
      </c>
      <c r="Z16" s="2">
        <v>-57.35</v>
      </c>
      <c r="AA16" s="6">
        <v>800000</v>
      </c>
    </row>
    <row r="17" spans="1:27" ht="13.5">
      <c r="A17" s="23" t="s">
        <v>44</v>
      </c>
      <c r="B17" s="29"/>
      <c r="C17" s="6">
        <v>2680885</v>
      </c>
      <c r="D17" s="6">
        <v>0</v>
      </c>
      <c r="E17" s="7">
        <v>2494000</v>
      </c>
      <c r="F17" s="8">
        <v>2494000</v>
      </c>
      <c r="G17" s="8">
        <v>257875</v>
      </c>
      <c r="H17" s="8">
        <v>-216190</v>
      </c>
      <c r="I17" s="8">
        <v>189290</v>
      </c>
      <c r="J17" s="8">
        <v>230975</v>
      </c>
      <c r="K17" s="8">
        <v>125401</v>
      </c>
      <c r="L17" s="8">
        <v>114295</v>
      </c>
      <c r="M17" s="8">
        <v>189920</v>
      </c>
      <c r="N17" s="8">
        <v>429616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660591</v>
      </c>
      <c r="X17" s="8">
        <v>1246998</v>
      </c>
      <c r="Y17" s="8">
        <v>-586407</v>
      </c>
      <c r="Z17" s="2">
        <v>-47.03</v>
      </c>
      <c r="AA17" s="6">
        <v>2494000</v>
      </c>
    </row>
    <row r="18" spans="1:27" ht="13.5">
      <c r="A18" s="25" t="s">
        <v>45</v>
      </c>
      <c r="B18" s="24"/>
      <c r="C18" s="6">
        <v>1392701</v>
      </c>
      <c r="D18" s="6">
        <v>0</v>
      </c>
      <c r="E18" s="7">
        <v>1166000</v>
      </c>
      <c r="F18" s="8">
        <v>1166000</v>
      </c>
      <c r="G18" s="8">
        <v>129514</v>
      </c>
      <c r="H18" s="8">
        <v>-107734</v>
      </c>
      <c r="I18" s="8">
        <v>102799</v>
      </c>
      <c r="J18" s="8">
        <v>124579</v>
      </c>
      <c r="K18" s="8">
        <v>140850</v>
      </c>
      <c r="L18" s="8">
        <v>88858</v>
      </c>
      <c r="M18" s="8">
        <v>125147</v>
      </c>
      <c r="N18" s="8">
        <v>354855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479434</v>
      </c>
      <c r="X18" s="8">
        <v>582996</v>
      </c>
      <c r="Y18" s="8">
        <v>-103562</v>
      </c>
      <c r="Z18" s="2">
        <v>-17.76</v>
      </c>
      <c r="AA18" s="6">
        <v>1166000</v>
      </c>
    </row>
    <row r="19" spans="1:27" ht="13.5">
      <c r="A19" s="23" t="s">
        <v>46</v>
      </c>
      <c r="B19" s="29"/>
      <c r="C19" s="6">
        <v>122934046</v>
      </c>
      <c r="D19" s="6">
        <v>0</v>
      </c>
      <c r="E19" s="7">
        <v>166306000</v>
      </c>
      <c r="F19" s="8">
        <v>166306000</v>
      </c>
      <c r="G19" s="8">
        <v>26600000</v>
      </c>
      <c r="H19" s="8">
        <v>26600000</v>
      </c>
      <c r="I19" s="8">
        <v>0</v>
      </c>
      <c r="J19" s="8">
        <v>53200000</v>
      </c>
      <c r="K19" s="8">
        <v>0</v>
      </c>
      <c r="L19" s="8">
        <v>3000</v>
      </c>
      <c r="M19" s="8">
        <v>0</v>
      </c>
      <c r="N19" s="8">
        <v>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53203000</v>
      </c>
      <c r="X19" s="8">
        <v>149675400</v>
      </c>
      <c r="Y19" s="8">
        <v>-96472400</v>
      </c>
      <c r="Z19" s="2">
        <v>-64.45</v>
      </c>
      <c r="AA19" s="6">
        <v>166306000</v>
      </c>
    </row>
    <row r="20" spans="1:27" ht="13.5">
      <c r="A20" s="23" t="s">
        <v>47</v>
      </c>
      <c r="B20" s="29"/>
      <c r="C20" s="6">
        <v>1946953</v>
      </c>
      <c r="D20" s="6">
        <v>0</v>
      </c>
      <c r="E20" s="7">
        <v>17400400</v>
      </c>
      <c r="F20" s="26">
        <v>17400400</v>
      </c>
      <c r="G20" s="26">
        <v>85580</v>
      </c>
      <c r="H20" s="26">
        <v>-47923</v>
      </c>
      <c r="I20" s="26">
        <v>83833</v>
      </c>
      <c r="J20" s="26">
        <v>121490</v>
      </c>
      <c r="K20" s="26">
        <v>63379</v>
      </c>
      <c r="L20" s="26">
        <v>69316</v>
      </c>
      <c r="M20" s="26">
        <v>43706</v>
      </c>
      <c r="N20" s="26">
        <v>176401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297891</v>
      </c>
      <c r="X20" s="26">
        <v>8700498</v>
      </c>
      <c r="Y20" s="26">
        <v>-8402607</v>
      </c>
      <c r="Z20" s="27">
        <v>-96.58</v>
      </c>
      <c r="AA20" s="28">
        <v>17400400</v>
      </c>
    </row>
    <row r="21" spans="1:27" ht="13.5">
      <c r="A21" s="23" t="s">
        <v>48</v>
      </c>
      <c r="B21" s="29"/>
      <c r="C21" s="6">
        <v>397250</v>
      </c>
      <c r="D21" s="6">
        <v>0</v>
      </c>
      <c r="E21" s="7">
        <v>0</v>
      </c>
      <c r="F21" s="8">
        <v>0</v>
      </c>
      <c r="G21" s="8">
        <v>636833</v>
      </c>
      <c r="H21" s="8">
        <v>-1309123</v>
      </c>
      <c r="I21" s="30">
        <v>279701</v>
      </c>
      <c r="J21" s="8">
        <v>-392589</v>
      </c>
      <c r="K21" s="8">
        <v>-37198</v>
      </c>
      <c r="L21" s="8">
        <v>0</v>
      </c>
      <c r="M21" s="8">
        <v>0</v>
      </c>
      <c r="N21" s="8">
        <v>-37198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-429787</v>
      </c>
      <c r="X21" s="8"/>
      <c r="Y21" s="8">
        <v>-429787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152273745</v>
      </c>
      <c r="D22" s="33">
        <f>SUM(D5:D21)</f>
        <v>0</v>
      </c>
      <c r="E22" s="34">
        <f t="shared" si="0"/>
        <v>205395400</v>
      </c>
      <c r="F22" s="35">
        <f t="shared" si="0"/>
        <v>205395400</v>
      </c>
      <c r="G22" s="35">
        <f t="shared" si="0"/>
        <v>32412849</v>
      </c>
      <c r="H22" s="35">
        <f t="shared" si="0"/>
        <v>24019582</v>
      </c>
      <c r="I22" s="35">
        <f t="shared" si="0"/>
        <v>1360310</v>
      </c>
      <c r="J22" s="35">
        <f t="shared" si="0"/>
        <v>57792741</v>
      </c>
      <c r="K22" s="35">
        <f t="shared" si="0"/>
        <v>1509141</v>
      </c>
      <c r="L22" s="35">
        <f t="shared" si="0"/>
        <v>1020120</v>
      </c>
      <c r="M22" s="35">
        <f t="shared" si="0"/>
        <v>1227465</v>
      </c>
      <c r="N22" s="35">
        <f t="shared" si="0"/>
        <v>3756726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61549467</v>
      </c>
      <c r="X22" s="35">
        <f t="shared" si="0"/>
        <v>169148382</v>
      </c>
      <c r="Y22" s="35">
        <f t="shared" si="0"/>
        <v>-107598915</v>
      </c>
      <c r="Z22" s="36">
        <f>+IF(X22&lt;&gt;0,+(Y22/X22)*100,0)</f>
        <v>-63.61214557760299</v>
      </c>
      <c r="AA22" s="33">
        <f>SUM(AA5:AA21)</f>
        <v>205395400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45599362</v>
      </c>
      <c r="D25" s="6">
        <v>0</v>
      </c>
      <c r="E25" s="7">
        <v>52740000</v>
      </c>
      <c r="F25" s="8">
        <v>52740000</v>
      </c>
      <c r="G25" s="8">
        <v>3792170</v>
      </c>
      <c r="H25" s="8">
        <v>12143</v>
      </c>
      <c r="I25" s="8">
        <v>3719224</v>
      </c>
      <c r="J25" s="8">
        <v>7523537</v>
      </c>
      <c r="K25" s="8">
        <v>7247370</v>
      </c>
      <c r="L25" s="8">
        <v>5909818</v>
      </c>
      <c r="M25" s="8">
        <v>3774928</v>
      </c>
      <c r="N25" s="8">
        <v>16932116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24455653</v>
      </c>
      <c r="X25" s="8">
        <v>28767270</v>
      </c>
      <c r="Y25" s="8">
        <v>-4311617</v>
      </c>
      <c r="Z25" s="2">
        <v>-14.99</v>
      </c>
      <c r="AA25" s="6">
        <v>52740000</v>
      </c>
    </row>
    <row r="26" spans="1:27" ht="13.5">
      <c r="A26" s="25" t="s">
        <v>52</v>
      </c>
      <c r="B26" s="24"/>
      <c r="C26" s="6">
        <v>13847864</v>
      </c>
      <c r="D26" s="6">
        <v>0</v>
      </c>
      <c r="E26" s="7">
        <v>14658000</v>
      </c>
      <c r="F26" s="8">
        <v>14658000</v>
      </c>
      <c r="G26" s="8">
        <v>1141819</v>
      </c>
      <c r="H26" s="8">
        <v>1149442</v>
      </c>
      <c r="I26" s="8">
        <v>0</v>
      </c>
      <c r="J26" s="8">
        <v>2291261</v>
      </c>
      <c r="K26" s="8">
        <v>2299840</v>
      </c>
      <c r="L26" s="8">
        <v>1149915</v>
      </c>
      <c r="M26" s="8">
        <v>1149915</v>
      </c>
      <c r="N26" s="8">
        <v>4599670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6890931</v>
      </c>
      <c r="X26" s="8">
        <v>7329000</v>
      </c>
      <c r="Y26" s="8">
        <v>-438069</v>
      </c>
      <c r="Z26" s="2">
        <v>-5.98</v>
      </c>
      <c r="AA26" s="6">
        <v>14658000</v>
      </c>
    </row>
    <row r="27" spans="1:27" ht="13.5">
      <c r="A27" s="25" t="s">
        <v>53</v>
      </c>
      <c r="B27" s="24"/>
      <c r="C27" s="6">
        <v>2249770</v>
      </c>
      <c r="D27" s="6">
        <v>0</v>
      </c>
      <c r="E27" s="7">
        <v>3398400</v>
      </c>
      <c r="F27" s="8">
        <v>3398400</v>
      </c>
      <c r="G27" s="8">
        <v>4727995</v>
      </c>
      <c r="H27" s="8">
        <v>-4727995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1699002</v>
      </c>
      <c r="Y27" s="8">
        <v>-1699002</v>
      </c>
      <c r="Z27" s="2">
        <v>-100</v>
      </c>
      <c r="AA27" s="6">
        <v>3398400</v>
      </c>
    </row>
    <row r="28" spans="1:27" ht="13.5">
      <c r="A28" s="25" t="s">
        <v>54</v>
      </c>
      <c r="B28" s="24"/>
      <c r="C28" s="6">
        <v>30206134</v>
      </c>
      <c r="D28" s="6">
        <v>0</v>
      </c>
      <c r="E28" s="7">
        <v>40356000</v>
      </c>
      <c r="F28" s="8">
        <v>40356000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20178000</v>
      </c>
      <c r="Y28" s="8">
        <v>-20178000</v>
      </c>
      <c r="Z28" s="2">
        <v>-100</v>
      </c>
      <c r="AA28" s="6">
        <v>40356000</v>
      </c>
    </row>
    <row r="29" spans="1:27" ht="13.5">
      <c r="A29" s="25" t="s">
        <v>55</v>
      </c>
      <c r="B29" s="24"/>
      <c r="C29" s="6">
        <v>1914921</v>
      </c>
      <c r="D29" s="6">
        <v>0</v>
      </c>
      <c r="E29" s="7">
        <v>21000</v>
      </c>
      <c r="F29" s="8">
        <v>21000</v>
      </c>
      <c r="G29" s="8">
        <v>0</v>
      </c>
      <c r="H29" s="8">
        <v>0</v>
      </c>
      <c r="I29" s="8">
        <v>354</v>
      </c>
      <c r="J29" s="8">
        <v>354</v>
      </c>
      <c r="K29" s="8">
        <v>2248</v>
      </c>
      <c r="L29" s="8">
        <v>191</v>
      </c>
      <c r="M29" s="8">
        <v>0</v>
      </c>
      <c r="N29" s="8">
        <v>2439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2793</v>
      </c>
      <c r="X29" s="8">
        <v>10500</v>
      </c>
      <c r="Y29" s="8">
        <v>-7707</v>
      </c>
      <c r="Z29" s="2">
        <v>-73.4</v>
      </c>
      <c r="AA29" s="6">
        <v>21000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5646406</v>
      </c>
      <c r="D32" s="6">
        <v>0</v>
      </c>
      <c r="E32" s="7">
        <v>6632000</v>
      </c>
      <c r="F32" s="8">
        <v>6632000</v>
      </c>
      <c r="G32" s="8">
        <v>0</v>
      </c>
      <c r="H32" s="8">
        <v>407870</v>
      </c>
      <c r="I32" s="8">
        <v>407870</v>
      </c>
      <c r="J32" s="8">
        <v>815740</v>
      </c>
      <c r="K32" s="8">
        <v>670937</v>
      </c>
      <c r="L32" s="8">
        <v>438172</v>
      </c>
      <c r="M32" s="8">
        <v>804355</v>
      </c>
      <c r="N32" s="8">
        <v>1913464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2729204</v>
      </c>
      <c r="X32" s="8">
        <v>3316002</v>
      </c>
      <c r="Y32" s="8">
        <v>-586798</v>
      </c>
      <c r="Z32" s="2">
        <v>-17.7</v>
      </c>
      <c r="AA32" s="6">
        <v>6632000</v>
      </c>
    </row>
    <row r="33" spans="1:27" ht="13.5">
      <c r="A33" s="25" t="s">
        <v>59</v>
      </c>
      <c r="B33" s="24"/>
      <c r="C33" s="6">
        <v>3371167</v>
      </c>
      <c r="D33" s="6">
        <v>0</v>
      </c>
      <c r="E33" s="7">
        <v>0</v>
      </c>
      <c r="F33" s="8">
        <v>0</v>
      </c>
      <c r="G33" s="8">
        <v>0</v>
      </c>
      <c r="H33" s="8">
        <v>126929</v>
      </c>
      <c r="I33" s="8">
        <v>272439</v>
      </c>
      <c r="J33" s="8">
        <v>399368</v>
      </c>
      <c r="K33" s="8">
        <v>147893</v>
      </c>
      <c r="L33" s="8">
        <v>949470</v>
      </c>
      <c r="M33" s="8">
        <v>55365</v>
      </c>
      <c r="N33" s="8">
        <v>1152728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1552096</v>
      </c>
      <c r="X33" s="8"/>
      <c r="Y33" s="8">
        <v>1552096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63622958</v>
      </c>
      <c r="D34" s="6">
        <v>0</v>
      </c>
      <c r="E34" s="7">
        <v>68014000</v>
      </c>
      <c r="F34" s="8">
        <v>68014000</v>
      </c>
      <c r="G34" s="8">
        <v>2327681</v>
      </c>
      <c r="H34" s="8">
        <v>3512422</v>
      </c>
      <c r="I34" s="8">
        <v>5641761</v>
      </c>
      <c r="J34" s="8">
        <v>11481864</v>
      </c>
      <c r="K34" s="8">
        <v>6268710</v>
      </c>
      <c r="L34" s="8">
        <v>4592121</v>
      </c>
      <c r="M34" s="8">
        <v>5618155</v>
      </c>
      <c r="N34" s="8">
        <v>16478986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27960850</v>
      </c>
      <c r="X34" s="8">
        <v>34006500</v>
      </c>
      <c r="Y34" s="8">
        <v>-6045650</v>
      </c>
      <c r="Z34" s="2">
        <v>-17.78</v>
      </c>
      <c r="AA34" s="6">
        <v>68014000</v>
      </c>
    </row>
    <row r="35" spans="1:27" ht="13.5">
      <c r="A35" s="23" t="s">
        <v>61</v>
      </c>
      <c r="B35" s="29"/>
      <c r="C35" s="6">
        <v>324974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166783556</v>
      </c>
      <c r="D36" s="33">
        <f>SUM(D25:D35)</f>
        <v>0</v>
      </c>
      <c r="E36" s="34">
        <f t="shared" si="1"/>
        <v>185819400</v>
      </c>
      <c r="F36" s="35">
        <f t="shared" si="1"/>
        <v>185819400</v>
      </c>
      <c r="G36" s="35">
        <f t="shared" si="1"/>
        <v>11989665</v>
      </c>
      <c r="H36" s="35">
        <f t="shared" si="1"/>
        <v>480811</v>
      </c>
      <c r="I36" s="35">
        <f t="shared" si="1"/>
        <v>10041648</v>
      </c>
      <c r="J36" s="35">
        <f t="shared" si="1"/>
        <v>22512124</v>
      </c>
      <c r="K36" s="35">
        <f t="shared" si="1"/>
        <v>16636998</v>
      </c>
      <c r="L36" s="35">
        <f t="shared" si="1"/>
        <v>13039687</v>
      </c>
      <c r="M36" s="35">
        <f t="shared" si="1"/>
        <v>11402718</v>
      </c>
      <c r="N36" s="35">
        <f t="shared" si="1"/>
        <v>41079403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63591527</v>
      </c>
      <c r="X36" s="35">
        <f t="shared" si="1"/>
        <v>95306274</v>
      </c>
      <c r="Y36" s="35">
        <f t="shared" si="1"/>
        <v>-31714747</v>
      </c>
      <c r="Z36" s="36">
        <f>+IF(X36&lt;&gt;0,+(Y36/X36)*100,0)</f>
        <v>-33.276662352784875</v>
      </c>
      <c r="AA36" s="33">
        <f>SUM(AA25:AA35)</f>
        <v>185819400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-14509811</v>
      </c>
      <c r="D38" s="46">
        <f>+D22-D36</f>
        <v>0</v>
      </c>
      <c r="E38" s="47">
        <f t="shared" si="2"/>
        <v>19576000</v>
      </c>
      <c r="F38" s="48">
        <f t="shared" si="2"/>
        <v>19576000</v>
      </c>
      <c r="G38" s="48">
        <f t="shared" si="2"/>
        <v>20423184</v>
      </c>
      <c r="H38" s="48">
        <f t="shared" si="2"/>
        <v>23538771</v>
      </c>
      <c r="I38" s="48">
        <f t="shared" si="2"/>
        <v>-8681338</v>
      </c>
      <c r="J38" s="48">
        <f t="shared" si="2"/>
        <v>35280617</v>
      </c>
      <c r="K38" s="48">
        <f t="shared" si="2"/>
        <v>-15127857</v>
      </c>
      <c r="L38" s="48">
        <f t="shared" si="2"/>
        <v>-12019567</v>
      </c>
      <c r="M38" s="48">
        <f t="shared" si="2"/>
        <v>-10175253</v>
      </c>
      <c r="N38" s="48">
        <f t="shared" si="2"/>
        <v>-37322677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-2042060</v>
      </c>
      <c r="X38" s="48">
        <f>IF(F22=F36,0,X22-X36)</f>
        <v>73842108</v>
      </c>
      <c r="Y38" s="48">
        <f t="shared" si="2"/>
        <v>-75884168</v>
      </c>
      <c r="Z38" s="49">
        <f>+IF(X38&lt;&gt;0,+(Y38/X38)*100,0)</f>
        <v>-102.76544109493733</v>
      </c>
      <c r="AA38" s="46">
        <f>+AA22-AA36</f>
        <v>19576000</v>
      </c>
    </row>
    <row r="39" spans="1:27" ht="13.5">
      <c r="A39" s="23" t="s">
        <v>64</v>
      </c>
      <c r="B39" s="29"/>
      <c r="C39" s="6">
        <v>94214275</v>
      </c>
      <c r="D39" s="6">
        <v>0</v>
      </c>
      <c r="E39" s="7">
        <v>43298000</v>
      </c>
      <c r="F39" s="8">
        <v>43298000</v>
      </c>
      <c r="G39" s="8">
        <v>53900000</v>
      </c>
      <c r="H39" s="8">
        <v>0</v>
      </c>
      <c r="I39" s="8">
        <v>0</v>
      </c>
      <c r="J39" s="8">
        <v>53900000</v>
      </c>
      <c r="K39" s="8">
        <v>0</v>
      </c>
      <c r="L39" s="8">
        <v>45389000</v>
      </c>
      <c r="M39" s="8">
        <v>0</v>
      </c>
      <c r="N39" s="8">
        <v>45389000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99289000</v>
      </c>
      <c r="X39" s="8">
        <v>21644502</v>
      </c>
      <c r="Y39" s="8">
        <v>77644498</v>
      </c>
      <c r="Z39" s="2">
        <v>358.73</v>
      </c>
      <c r="AA39" s="6">
        <v>43298000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79704464</v>
      </c>
      <c r="D42" s="55">
        <f>SUM(D38:D41)</f>
        <v>0</v>
      </c>
      <c r="E42" s="56">
        <f t="shared" si="3"/>
        <v>62874000</v>
      </c>
      <c r="F42" s="57">
        <f t="shared" si="3"/>
        <v>62874000</v>
      </c>
      <c r="G42" s="57">
        <f t="shared" si="3"/>
        <v>74323184</v>
      </c>
      <c r="H42" s="57">
        <f t="shared" si="3"/>
        <v>23538771</v>
      </c>
      <c r="I42" s="57">
        <f t="shared" si="3"/>
        <v>-8681338</v>
      </c>
      <c r="J42" s="57">
        <f t="shared" si="3"/>
        <v>89180617</v>
      </c>
      <c r="K42" s="57">
        <f t="shared" si="3"/>
        <v>-15127857</v>
      </c>
      <c r="L42" s="57">
        <f t="shared" si="3"/>
        <v>33369433</v>
      </c>
      <c r="M42" s="57">
        <f t="shared" si="3"/>
        <v>-10175253</v>
      </c>
      <c r="N42" s="57">
        <f t="shared" si="3"/>
        <v>8066323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97246940</v>
      </c>
      <c r="X42" s="57">
        <f t="shared" si="3"/>
        <v>95486610</v>
      </c>
      <c r="Y42" s="57">
        <f t="shared" si="3"/>
        <v>1760330</v>
      </c>
      <c r="Z42" s="58">
        <f>+IF(X42&lt;&gt;0,+(Y42/X42)*100,0)</f>
        <v>1.8435359680273495</v>
      </c>
      <c r="AA42" s="55">
        <f>SUM(AA38:AA41)</f>
        <v>62874000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79704464</v>
      </c>
      <c r="D44" s="63">
        <f>+D42-D43</f>
        <v>0</v>
      </c>
      <c r="E44" s="64">
        <f t="shared" si="4"/>
        <v>62874000</v>
      </c>
      <c r="F44" s="65">
        <f t="shared" si="4"/>
        <v>62874000</v>
      </c>
      <c r="G44" s="65">
        <f t="shared" si="4"/>
        <v>74323184</v>
      </c>
      <c r="H44" s="65">
        <f t="shared" si="4"/>
        <v>23538771</v>
      </c>
      <c r="I44" s="65">
        <f t="shared" si="4"/>
        <v>-8681338</v>
      </c>
      <c r="J44" s="65">
        <f t="shared" si="4"/>
        <v>89180617</v>
      </c>
      <c r="K44" s="65">
        <f t="shared" si="4"/>
        <v>-15127857</v>
      </c>
      <c r="L44" s="65">
        <f t="shared" si="4"/>
        <v>33369433</v>
      </c>
      <c r="M44" s="65">
        <f t="shared" si="4"/>
        <v>-10175253</v>
      </c>
      <c r="N44" s="65">
        <f t="shared" si="4"/>
        <v>8066323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97246940</v>
      </c>
      <c r="X44" s="65">
        <f t="shared" si="4"/>
        <v>95486610</v>
      </c>
      <c r="Y44" s="65">
        <f t="shared" si="4"/>
        <v>1760330</v>
      </c>
      <c r="Z44" s="66">
        <f>+IF(X44&lt;&gt;0,+(Y44/X44)*100,0)</f>
        <v>1.8435359680273495</v>
      </c>
      <c r="AA44" s="63">
        <f>+AA42-AA43</f>
        <v>62874000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79704464</v>
      </c>
      <c r="D46" s="55">
        <f>SUM(D44:D45)</f>
        <v>0</v>
      </c>
      <c r="E46" s="56">
        <f t="shared" si="5"/>
        <v>62874000</v>
      </c>
      <c r="F46" s="57">
        <f t="shared" si="5"/>
        <v>62874000</v>
      </c>
      <c r="G46" s="57">
        <f t="shared" si="5"/>
        <v>74323184</v>
      </c>
      <c r="H46" s="57">
        <f t="shared" si="5"/>
        <v>23538771</v>
      </c>
      <c r="I46" s="57">
        <f t="shared" si="5"/>
        <v>-8681338</v>
      </c>
      <c r="J46" s="57">
        <f t="shared" si="5"/>
        <v>89180617</v>
      </c>
      <c r="K46" s="57">
        <f t="shared" si="5"/>
        <v>-15127857</v>
      </c>
      <c r="L46" s="57">
        <f t="shared" si="5"/>
        <v>33369433</v>
      </c>
      <c r="M46" s="57">
        <f t="shared" si="5"/>
        <v>-10175253</v>
      </c>
      <c r="N46" s="57">
        <f t="shared" si="5"/>
        <v>8066323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97246940</v>
      </c>
      <c r="X46" s="57">
        <f t="shared" si="5"/>
        <v>95486610</v>
      </c>
      <c r="Y46" s="57">
        <f t="shared" si="5"/>
        <v>1760330</v>
      </c>
      <c r="Z46" s="58">
        <f>+IF(X46&lt;&gt;0,+(Y46/X46)*100,0)</f>
        <v>1.8435359680273495</v>
      </c>
      <c r="AA46" s="55">
        <f>SUM(AA44:AA45)</f>
        <v>62874000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79704464</v>
      </c>
      <c r="D48" s="71">
        <f>SUM(D46:D47)</f>
        <v>0</v>
      </c>
      <c r="E48" s="72">
        <f t="shared" si="6"/>
        <v>62874000</v>
      </c>
      <c r="F48" s="73">
        <f t="shared" si="6"/>
        <v>62874000</v>
      </c>
      <c r="G48" s="73">
        <f t="shared" si="6"/>
        <v>74323184</v>
      </c>
      <c r="H48" s="74">
        <f t="shared" si="6"/>
        <v>23538771</v>
      </c>
      <c r="I48" s="74">
        <f t="shared" si="6"/>
        <v>-8681338</v>
      </c>
      <c r="J48" s="74">
        <f t="shared" si="6"/>
        <v>89180617</v>
      </c>
      <c r="K48" s="74">
        <f t="shared" si="6"/>
        <v>-15127857</v>
      </c>
      <c r="L48" s="74">
        <f t="shared" si="6"/>
        <v>33369433</v>
      </c>
      <c r="M48" s="73">
        <f t="shared" si="6"/>
        <v>-10175253</v>
      </c>
      <c r="N48" s="73">
        <f t="shared" si="6"/>
        <v>8066323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97246940</v>
      </c>
      <c r="X48" s="74">
        <f t="shared" si="6"/>
        <v>95486610</v>
      </c>
      <c r="Y48" s="74">
        <f t="shared" si="6"/>
        <v>1760330</v>
      </c>
      <c r="Z48" s="75">
        <f>+IF(X48&lt;&gt;0,+(Y48/X48)*100,0)</f>
        <v>1.8435359680273495</v>
      </c>
      <c r="AA48" s="76">
        <f>SUM(AA46:AA47)</f>
        <v>62874000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9974852</v>
      </c>
      <c r="D5" s="6">
        <v>0</v>
      </c>
      <c r="E5" s="7">
        <v>15000000</v>
      </c>
      <c r="F5" s="8">
        <v>15000000</v>
      </c>
      <c r="G5" s="8">
        <v>2485238</v>
      </c>
      <c r="H5" s="8">
        <v>766028</v>
      </c>
      <c r="I5" s="8">
        <v>766028</v>
      </c>
      <c r="J5" s="8">
        <v>4017294</v>
      </c>
      <c r="K5" s="8">
        <v>690295</v>
      </c>
      <c r="L5" s="8">
        <v>684249</v>
      </c>
      <c r="M5" s="8">
        <v>1208320</v>
      </c>
      <c r="N5" s="8">
        <v>2582864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6600158</v>
      </c>
      <c r="X5" s="8">
        <v>7500000</v>
      </c>
      <c r="Y5" s="8">
        <v>-899842</v>
      </c>
      <c r="Z5" s="2">
        <v>-12</v>
      </c>
      <c r="AA5" s="6">
        <v>15000000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17575697</v>
      </c>
      <c r="D7" s="6">
        <v>0</v>
      </c>
      <c r="E7" s="7">
        <v>33327582</v>
      </c>
      <c r="F7" s="8">
        <v>33327582</v>
      </c>
      <c r="G7" s="8">
        <v>1936179</v>
      </c>
      <c r="H7" s="8">
        <v>1072191</v>
      </c>
      <c r="I7" s="8">
        <v>1475704</v>
      </c>
      <c r="J7" s="8">
        <v>4484074</v>
      </c>
      <c r="K7" s="8">
        <v>1188936</v>
      </c>
      <c r="L7" s="8">
        <v>2479545</v>
      </c>
      <c r="M7" s="8">
        <v>980700</v>
      </c>
      <c r="N7" s="8">
        <v>4649181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9133255</v>
      </c>
      <c r="X7" s="8">
        <v>16663794</v>
      </c>
      <c r="Y7" s="8">
        <v>-7530539</v>
      </c>
      <c r="Z7" s="2">
        <v>-45.19</v>
      </c>
      <c r="AA7" s="6">
        <v>33327582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1035005</v>
      </c>
      <c r="D10" s="6">
        <v>0</v>
      </c>
      <c r="E10" s="7">
        <v>1200000</v>
      </c>
      <c r="F10" s="26">
        <v>1200000</v>
      </c>
      <c r="G10" s="26">
        <v>89727</v>
      </c>
      <c r="H10" s="26">
        <v>85107</v>
      </c>
      <c r="I10" s="26">
        <v>90199</v>
      </c>
      <c r="J10" s="26">
        <v>265033</v>
      </c>
      <c r="K10" s="26">
        <v>85910</v>
      </c>
      <c r="L10" s="26">
        <v>85692</v>
      </c>
      <c r="M10" s="26">
        <v>85910</v>
      </c>
      <c r="N10" s="26">
        <v>257512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522545</v>
      </c>
      <c r="X10" s="26">
        <v>600000</v>
      </c>
      <c r="Y10" s="26">
        <v>-77455</v>
      </c>
      <c r="Z10" s="27">
        <v>-12.91</v>
      </c>
      <c r="AA10" s="28">
        <v>1200000</v>
      </c>
    </row>
    <row r="11" spans="1:27" ht="13.5">
      <c r="A11" s="25" t="s">
        <v>38</v>
      </c>
      <c r="B11" s="29"/>
      <c r="C11" s="6">
        <v>76107</v>
      </c>
      <c r="D11" s="6">
        <v>0</v>
      </c>
      <c r="E11" s="7">
        <v>11194</v>
      </c>
      <c r="F11" s="8">
        <v>11194</v>
      </c>
      <c r="G11" s="8">
        <v>474</v>
      </c>
      <c r="H11" s="8">
        <v>949</v>
      </c>
      <c r="I11" s="8">
        <v>0</v>
      </c>
      <c r="J11" s="8">
        <v>1423</v>
      </c>
      <c r="K11" s="8">
        <v>474</v>
      </c>
      <c r="L11" s="8">
        <v>1898</v>
      </c>
      <c r="M11" s="8">
        <v>474</v>
      </c>
      <c r="N11" s="8">
        <v>2846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4269</v>
      </c>
      <c r="X11" s="8">
        <v>5598</v>
      </c>
      <c r="Y11" s="8">
        <v>-1329</v>
      </c>
      <c r="Z11" s="2">
        <v>-23.74</v>
      </c>
      <c r="AA11" s="6">
        <v>11194</v>
      </c>
    </row>
    <row r="12" spans="1:27" ht="13.5">
      <c r="A12" s="25" t="s">
        <v>39</v>
      </c>
      <c r="B12" s="29"/>
      <c r="C12" s="6">
        <v>809069</v>
      </c>
      <c r="D12" s="6">
        <v>0</v>
      </c>
      <c r="E12" s="7">
        <v>729107</v>
      </c>
      <c r="F12" s="8">
        <v>729107</v>
      </c>
      <c r="G12" s="8">
        <v>53951</v>
      </c>
      <c r="H12" s="8">
        <v>25681</v>
      </c>
      <c r="I12" s="8">
        <v>56945</v>
      </c>
      <c r="J12" s="8">
        <v>136577</v>
      </c>
      <c r="K12" s="8">
        <v>53559</v>
      </c>
      <c r="L12" s="8">
        <v>108556</v>
      </c>
      <c r="M12" s="8">
        <v>51960</v>
      </c>
      <c r="N12" s="8">
        <v>214075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350652</v>
      </c>
      <c r="X12" s="8">
        <v>364554</v>
      </c>
      <c r="Y12" s="8">
        <v>-13902</v>
      </c>
      <c r="Z12" s="2">
        <v>-3.81</v>
      </c>
      <c r="AA12" s="6">
        <v>729107</v>
      </c>
    </row>
    <row r="13" spans="1:27" ht="13.5">
      <c r="A13" s="23" t="s">
        <v>40</v>
      </c>
      <c r="B13" s="29"/>
      <c r="C13" s="6">
        <v>5718084</v>
      </c>
      <c r="D13" s="6">
        <v>0</v>
      </c>
      <c r="E13" s="7">
        <v>5026268</v>
      </c>
      <c r="F13" s="8">
        <v>5026268</v>
      </c>
      <c r="G13" s="8">
        <v>481931</v>
      </c>
      <c r="H13" s="8">
        <v>568306</v>
      </c>
      <c r="I13" s="8">
        <v>611799</v>
      </c>
      <c r="J13" s="8">
        <v>1662036</v>
      </c>
      <c r="K13" s="8">
        <v>405113</v>
      </c>
      <c r="L13" s="8">
        <v>329837</v>
      </c>
      <c r="M13" s="8">
        <v>1184789</v>
      </c>
      <c r="N13" s="8">
        <v>1919739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3581775</v>
      </c>
      <c r="X13" s="8">
        <v>2513136</v>
      </c>
      <c r="Y13" s="8">
        <v>1068639</v>
      </c>
      <c r="Z13" s="2">
        <v>42.52</v>
      </c>
      <c r="AA13" s="6">
        <v>5026268</v>
      </c>
    </row>
    <row r="14" spans="1:27" ht="13.5">
      <c r="A14" s="23" t="s">
        <v>41</v>
      </c>
      <c r="B14" s="29"/>
      <c r="C14" s="6">
        <v>495264</v>
      </c>
      <c r="D14" s="6">
        <v>0</v>
      </c>
      <c r="E14" s="7">
        <v>97342</v>
      </c>
      <c r="F14" s="8">
        <v>97342</v>
      </c>
      <c r="G14" s="8">
        <v>85747</v>
      </c>
      <c r="H14" s="8">
        <v>98546</v>
      </c>
      <c r="I14" s="8">
        <v>0</v>
      </c>
      <c r="J14" s="8">
        <v>184293</v>
      </c>
      <c r="K14" s="8">
        <v>99543</v>
      </c>
      <c r="L14" s="8">
        <v>102674</v>
      </c>
      <c r="M14" s="8">
        <v>108189</v>
      </c>
      <c r="N14" s="8">
        <v>310406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494699</v>
      </c>
      <c r="X14" s="8">
        <v>48672</v>
      </c>
      <c r="Y14" s="8">
        <v>446027</v>
      </c>
      <c r="Z14" s="2">
        <v>916.39</v>
      </c>
      <c r="AA14" s="6">
        <v>97342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356259</v>
      </c>
      <c r="D16" s="6">
        <v>0</v>
      </c>
      <c r="E16" s="7">
        <v>527401</v>
      </c>
      <c r="F16" s="8">
        <v>527401</v>
      </c>
      <c r="G16" s="8">
        <v>77828</v>
      </c>
      <c r="H16" s="8">
        <v>104877</v>
      </c>
      <c r="I16" s="8">
        <v>72783</v>
      </c>
      <c r="J16" s="8">
        <v>255488</v>
      </c>
      <c r="K16" s="8">
        <v>89061</v>
      </c>
      <c r="L16" s="8">
        <v>59606</v>
      </c>
      <c r="M16" s="8">
        <v>101018</v>
      </c>
      <c r="N16" s="8">
        <v>249685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505173</v>
      </c>
      <c r="X16" s="8">
        <v>263700</v>
      </c>
      <c r="Y16" s="8">
        <v>241473</v>
      </c>
      <c r="Z16" s="2">
        <v>91.57</v>
      </c>
      <c r="AA16" s="6">
        <v>527401</v>
      </c>
    </row>
    <row r="17" spans="1:27" ht="13.5">
      <c r="A17" s="23" t="s">
        <v>44</v>
      </c>
      <c r="B17" s="29"/>
      <c r="C17" s="6">
        <v>1203029</v>
      </c>
      <c r="D17" s="6">
        <v>0</v>
      </c>
      <c r="E17" s="7">
        <v>2333303</v>
      </c>
      <c r="F17" s="8">
        <v>2333303</v>
      </c>
      <c r="G17" s="8">
        <v>123374</v>
      </c>
      <c r="H17" s="8">
        <v>102324</v>
      </c>
      <c r="I17" s="8">
        <v>97959</v>
      </c>
      <c r="J17" s="8">
        <v>323657</v>
      </c>
      <c r="K17" s="8">
        <v>110977</v>
      </c>
      <c r="L17" s="8">
        <v>105903</v>
      </c>
      <c r="M17" s="8">
        <v>71379</v>
      </c>
      <c r="N17" s="8">
        <v>288259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611916</v>
      </c>
      <c r="X17" s="8">
        <v>1166652</v>
      </c>
      <c r="Y17" s="8">
        <v>-554736</v>
      </c>
      <c r="Z17" s="2">
        <v>-47.55</v>
      </c>
      <c r="AA17" s="6">
        <v>2333303</v>
      </c>
    </row>
    <row r="18" spans="1:27" ht="13.5">
      <c r="A18" s="25" t="s">
        <v>45</v>
      </c>
      <c r="B18" s="24"/>
      <c r="C18" s="6">
        <v>618040</v>
      </c>
      <c r="D18" s="6">
        <v>0</v>
      </c>
      <c r="E18" s="7">
        <v>848631</v>
      </c>
      <c r="F18" s="8">
        <v>848631</v>
      </c>
      <c r="G18" s="8">
        <v>80739</v>
      </c>
      <c r="H18" s="8">
        <v>33348</v>
      </c>
      <c r="I18" s="8">
        <v>50878</v>
      </c>
      <c r="J18" s="8">
        <v>164965</v>
      </c>
      <c r="K18" s="8">
        <v>52458</v>
      </c>
      <c r="L18" s="8">
        <v>49894</v>
      </c>
      <c r="M18" s="8">
        <v>75228</v>
      </c>
      <c r="N18" s="8">
        <v>177580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342545</v>
      </c>
      <c r="X18" s="8">
        <v>424314</v>
      </c>
      <c r="Y18" s="8">
        <v>-81769</v>
      </c>
      <c r="Z18" s="2">
        <v>-19.27</v>
      </c>
      <c r="AA18" s="6">
        <v>848631</v>
      </c>
    </row>
    <row r="19" spans="1:27" ht="13.5">
      <c r="A19" s="23" t="s">
        <v>46</v>
      </c>
      <c r="B19" s="29"/>
      <c r="C19" s="6">
        <v>131849307</v>
      </c>
      <c r="D19" s="6">
        <v>0</v>
      </c>
      <c r="E19" s="7">
        <v>151396600</v>
      </c>
      <c r="F19" s="8">
        <v>151396600</v>
      </c>
      <c r="G19" s="8">
        <v>57768872</v>
      </c>
      <c r="H19" s="8">
        <v>371963</v>
      </c>
      <c r="I19" s="8">
        <v>470259</v>
      </c>
      <c r="J19" s="8">
        <v>58611094</v>
      </c>
      <c r="K19" s="8">
        <v>816713</v>
      </c>
      <c r="L19" s="8">
        <v>48057877</v>
      </c>
      <c r="M19" s="8">
        <v>320633</v>
      </c>
      <c r="N19" s="8">
        <v>49195223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107806317</v>
      </c>
      <c r="X19" s="8">
        <v>108983798</v>
      </c>
      <c r="Y19" s="8">
        <v>-1177481</v>
      </c>
      <c r="Z19" s="2">
        <v>-1.08</v>
      </c>
      <c r="AA19" s="6">
        <v>151396600</v>
      </c>
    </row>
    <row r="20" spans="1:27" ht="13.5">
      <c r="A20" s="23" t="s">
        <v>47</v>
      </c>
      <c r="B20" s="29"/>
      <c r="C20" s="6">
        <v>1914357</v>
      </c>
      <c r="D20" s="6">
        <v>0</v>
      </c>
      <c r="E20" s="7">
        <v>96999750</v>
      </c>
      <c r="F20" s="26">
        <v>96999750</v>
      </c>
      <c r="G20" s="26">
        <v>-894474</v>
      </c>
      <c r="H20" s="26">
        <v>1614106</v>
      </c>
      <c r="I20" s="26">
        <v>22618</v>
      </c>
      <c r="J20" s="26">
        <v>742250</v>
      </c>
      <c r="K20" s="26">
        <v>37729</v>
      </c>
      <c r="L20" s="26">
        <v>138225</v>
      </c>
      <c r="M20" s="26">
        <v>25422</v>
      </c>
      <c r="N20" s="26">
        <v>201376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943626</v>
      </c>
      <c r="X20" s="26">
        <v>48499878</v>
      </c>
      <c r="Y20" s="26">
        <v>-47556252</v>
      </c>
      <c r="Z20" s="27">
        <v>-98.05</v>
      </c>
      <c r="AA20" s="28">
        <v>96999750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171625070</v>
      </c>
      <c r="D22" s="33">
        <f>SUM(D5:D21)</f>
        <v>0</v>
      </c>
      <c r="E22" s="34">
        <f t="shared" si="0"/>
        <v>307497178</v>
      </c>
      <c r="F22" s="35">
        <f t="shared" si="0"/>
        <v>307497178</v>
      </c>
      <c r="G22" s="35">
        <f t="shared" si="0"/>
        <v>62289586</v>
      </c>
      <c r="H22" s="35">
        <f t="shared" si="0"/>
        <v>4843426</v>
      </c>
      <c r="I22" s="35">
        <f t="shared" si="0"/>
        <v>3715172</v>
      </c>
      <c r="J22" s="35">
        <f t="shared" si="0"/>
        <v>70848184</v>
      </c>
      <c r="K22" s="35">
        <f t="shared" si="0"/>
        <v>3630768</v>
      </c>
      <c r="L22" s="35">
        <f t="shared" si="0"/>
        <v>52203956</v>
      </c>
      <c r="M22" s="35">
        <f t="shared" si="0"/>
        <v>4214022</v>
      </c>
      <c r="N22" s="35">
        <f t="shared" si="0"/>
        <v>60048746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130896930</v>
      </c>
      <c r="X22" s="35">
        <f t="shared" si="0"/>
        <v>187034096</v>
      </c>
      <c r="Y22" s="35">
        <f t="shared" si="0"/>
        <v>-56137166</v>
      </c>
      <c r="Z22" s="36">
        <f>+IF(X22&lt;&gt;0,+(Y22/X22)*100,0)</f>
        <v>-30.014402293793534</v>
      </c>
      <c r="AA22" s="33">
        <f>SUM(AA5:AA21)</f>
        <v>307497178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51289943</v>
      </c>
      <c r="D25" s="6">
        <v>0</v>
      </c>
      <c r="E25" s="7">
        <v>73042316</v>
      </c>
      <c r="F25" s="8">
        <v>73042316</v>
      </c>
      <c r="G25" s="8">
        <v>5071843</v>
      </c>
      <c r="H25" s="8">
        <v>4465718</v>
      </c>
      <c r="I25" s="8">
        <v>4933688</v>
      </c>
      <c r="J25" s="8">
        <v>14471249</v>
      </c>
      <c r="K25" s="8">
        <v>4253906</v>
      </c>
      <c r="L25" s="8">
        <v>4369969</v>
      </c>
      <c r="M25" s="8">
        <v>4778692</v>
      </c>
      <c r="N25" s="8">
        <v>13402567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27873816</v>
      </c>
      <c r="X25" s="8">
        <v>36626370</v>
      </c>
      <c r="Y25" s="8">
        <v>-8752554</v>
      </c>
      <c r="Z25" s="2">
        <v>-23.9</v>
      </c>
      <c r="AA25" s="6">
        <v>73042316</v>
      </c>
    </row>
    <row r="26" spans="1:27" ht="13.5">
      <c r="A26" s="25" t="s">
        <v>52</v>
      </c>
      <c r="B26" s="24"/>
      <c r="C26" s="6">
        <v>16338321</v>
      </c>
      <c r="D26" s="6">
        <v>0</v>
      </c>
      <c r="E26" s="7">
        <v>18466288</v>
      </c>
      <c r="F26" s="8">
        <v>18466288</v>
      </c>
      <c r="G26" s="8">
        <v>1348176</v>
      </c>
      <c r="H26" s="8">
        <v>1366440</v>
      </c>
      <c r="I26" s="8">
        <v>1368881</v>
      </c>
      <c r="J26" s="8">
        <v>4083497</v>
      </c>
      <c r="K26" s="8">
        <v>1464054</v>
      </c>
      <c r="L26" s="8">
        <v>1421644</v>
      </c>
      <c r="M26" s="8">
        <v>1429191</v>
      </c>
      <c r="N26" s="8">
        <v>4314889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8398386</v>
      </c>
      <c r="X26" s="8">
        <v>9233142</v>
      </c>
      <c r="Y26" s="8">
        <v>-834756</v>
      </c>
      <c r="Z26" s="2">
        <v>-9.04</v>
      </c>
      <c r="AA26" s="6">
        <v>18466288</v>
      </c>
    </row>
    <row r="27" spans="1:27" ht="13.5">
      <c r="A27" s="25" t="s">
        <v>53</v>
      </c>
      <c r="B27" s="24"/>
      <c r="C27" s="6">
        <v>3070843</v>
      </c>
      <c r="D27" s="6">
        <v>0</v>
      </c>
      <c r="E27" s="7">
        <v>4035962</v>
      </c>
      <c r="F27" s="8">
        <v>4035962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2017980</v>
      </c>
      <c r="Y27" s="8">
        <v>-2017980</v>
      </c>
      <c r="Z27" s="2">
        <v>-100</v>
      </c>
      <c r="AA27" s="6">
        <v>4035962</v>
      </c>
    </row>
    <row r="28" spans="1:27" ht="13.5">
      <c r="A28" s="25" t="s">
        <v>54</v>
      </c>
      <c r="B28" s="24"/>
      <c r="C28" s="6">
        <v>19047263</v>
      </c>
      <c r="D28" s="6">
        <v>0</v>
      </c>
      <c r="E28" s="7">
        <v>30067523</v>
      </c>
      <c r="F28" s="8">
        <v>30067523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15033762</v>
      </c>
      <c r="Y28" s="8">
        <v>-15033762</v>
      </c>
      <c r="Z28" s="2">
        <v>-100</v>
      </c>
      <c r="AA28" s="6">
        <v>30067523</v>
      </c>
    </row>
    <row r="29" spans="1:27" ht="13.5">
      <c r="A29" s="25" t="s">
        <v>55</v>
      </c>
      <c r="B29" s="24"/>
      <c r="C29" s="6">
        <v>430605</v>
      </c>
      <c r="D29" s="6">
        <v>0</v>
      </c>
      <c r="E29" s="7">
        <v>1350000</v>
      </c>
      <c r="F29" s="8">
        <v>1350000</v>
      </c>
      <c r="G29" s="8">
        <v>0</v>
      </c>
      <c r="H29" s="8">
        <v>9870</v>
      </c>
      <c r="I29" s="8">
        <v>0</v>
      </c>
      <c r="J29" s="8">
        <v>9870</v>
      </c>
      <c r="K29" s="8">
        <v>235853</v>
      </c>
      <c r="L29" s="8">
        <v>0</v>
      </c>
      <c r="M29" s="8">
        <v>243894</v>
      </c>
      <c r="N29" s="8">
        <v>479747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489617</v>
      </c>
      <c r="X29" s="8">
        <v>675000</v>
      </c>
      <c r="Y29" s="8">
        <v>-185383</v>
      </c>
      <c r="Z29" s="2">
        <v>-27.46</v>
      </c>
      <c r="AA29" s="6">
        <v>1350000</v>
      </c>
    </row>
    <row r="30" spans="1:27" ht="13.5">
      <c r="A30" s="25" t="s">
        <v>56</v>
      </c>
      <c r="B30" s="24"/>
      <c r="C30" s="6">
        <v>20811676</v>
      </c>
      <c r="D30" s="6">
        <v>0</v>
      </c>
      <c r="E30" s="7">
        <v>22152300</v>
      </c>
      <c r="F30" s="8">
        <v>22152300</v>
      </c>
      <c r="G30" s="8">
        <v>0</v>
      </c>
      <c r="H30" s="8">
        <v>2566626</v>
      </c>
      <c r="I30" s="8">
        <v>4541824</v>
      </c>
      <c r="J30" s="8">
        <v>7108450</v>
      </c>
      <c r="K30" s="8">
        <v>1560248</v>
      </c>
      <c r="L30" s="8">
        <v>1791799</v>
      </c>
      <c r="M30" s="8">
        <v>1656657</v>
      </c>
      <c r="N30" s="8">
        <v>5008704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12117154</v>
      </c>
      <c r="X30" s="8">
        <v>11076150</v>
      </c>
      <c r="Y30" s="8">
        <v>1041004</v>
      </c>
      <c r="Z30" s="2">
        <v>9.4</v>
      </c>
      <c r="AA30" s="6">
        <v>22152300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788132</v>
      </c>
      <c r="D33" s="6">
        <v>0</v>
      </c>
      <c r="E33" s="7">
        <v>3500000</v>
      </c>
      <c r="F33" s="8">
        <v>3500000</v>
      </c>
      <c r="G33" s="8">
        <v>58343</v>
      </c>
      <c r="H33" s="8">
        <v>308998</v>
      </c>
      <c r="I33" s="8">
        <v>27000</v>
      </c>
      <c r="J33" s="8">
        <v>394341</v>
      </c>
      <c r="K33" s="8">
        <v>380285</v>
      </c>
      <c r="L33" s="8">
        <v>5000</v>
      </c>
      <c r="M33" s="8">
        <v>329750</v>
      </c>
      <c r="N33" s="8">
        <v>715035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1109376</v>
      </c>
      <c r="X33" s="8">
        <v>1750002</v>
      </c>
      <c r="Y33" s="8">
        <v>-640626</v>
      </c>
      <c r="Z33" s="2">
        <v>-36.61</v>
      </c>
      <c r="AA33" s="6">
        <v>3500000</v>
      </c>
    </row>
    <row r="34" spans="1:27" ht="13.5">
      <c r="A34" s="25" t="s">
        <v>60</v>
      </c>
      <c r="B34" s="24"/>
      <c r="C34" s="6">
        <v>77518954</v>
      </c>
      <c r="D34" s="6">
        <v>0</v>
      </c>
      <c r="E34" s="7">
        <v>255918244</v>
      </c>
      <c r="F34" s="8">
        <v>255918244</v>
      </c>
      <c r="G34" s="8">
        <v>6890213</v>
      </c>
      <c r="H34" s="8">
        <v>12934859</v>
      </c>
      <c r="I34" s="8">
        <v>10690172</v>
      </c>
      <c r="J34" s="8">
        <v>30515244</v>
      </c>
      <c r="K34" s="8">
        <v>15380153</v>
      </c>
      <c r="L34" s="8">
        <v>8994467</v>
      </c>
      <c r="M34" s="8">
        <v>9936687</v>
      </c>
      <c r="N34" s="8">
        <v>34311307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64826551</v>
      </c>
      <c r="X34" s="8">
        <v>128971320</v>
      </c>
      <c r="Y34" s="8">
        <v>-64144769</v>
      </c>
      <c r="Z34" s="2">
        <v>-49.74</v>
      </c>
      <c r="AA34" s="6">
        <v>255918244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189295737</v>
      </c>
      <c r="D36" s="33">
        <f>SUM(D25:D35)</f>
        <v>0</v>
      </c>
      <c r="E36" s="34">
        <f t="shared" si="1"/>
        <v>408532633</v>
      </c>
      <c r="F36" s="35">
        <f t="shared" si="1"/>
        <v>408532633</v>
      </c>
      <c r="G36" s="35">
        <f t="shared" si="1"/>
        <v>13368575</v>
      </c>
      <c r="H36" s="35">
        <f t="shared" si="1"/>
        <v>21652511</v>
      </c>
      <c r="I36" s="35">
        <f t="shared" si="1"/>
        <v>21561565</v>
      </c>
      <c r="J36" s="35">
        <f t="shared" si="1"/>
        <v>56582651</v>
      </c>
      <c r="K36" s="35">
        <f t="shared" si="1"/>
        <v>23274499</v>
      </c>
      <c r="L36" s="35">
        <f t="shared" si="1"/>
        <v>16582879</v>
      </c>
      <c r="M36" s="35">
        <f t="shared" si="1"/>
        <v>18374871</v>
      </c>
      <c r="N36" s="35">
        <f t="shared" si="1"/>
        <v>58232249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114814900</v>
      </c>
      <c r="X36" s="35">
        <f t="shared" si="1"/>
        <v>205383726</v>
      </c>
      <c r="Y36" s="35">
        <f t="shared" si="1"/>
        <v>-90568826</v>
      </c>
      <c r="Z36" s="36">
        <f>+IF(X36&lt;&gt;0,+(Y36/X36)*100,0)</f>
        <v>-44.09737215498758</v>
      </c>
      <c r="AA36" s="33">
        <f>SUM(AA25:AA35)</f>
        <v>408532633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-17670667</v>
      </c>
      <c r="D38" s="46">
        <f>+D22-D36</f>
        <v>0</v>
      </c>
      <c r="E38" s="47">
        <f t="shared" si="2"/>
        <v>-101035455</v>
      </c>
      <c r="F38" s="48">
        <f t="shared" si="2"/>
        <v>-101035455</v>
      </c>
      <c r="G38" s="48">
        <f t="shared" si="2"/>
        <v>48921011</v>
      </c>
      <c r="H38" s="48">
        <f t="shared" si="2"/>
        <v>-16809085</v>
      </c>
      <c r="I38" s="48">
        <f t="shared" si="2"/>
        <v>-17846393</v>
      </c>
      <c r="J38" s="48">
        <f t="shared" si="2"/>
        <v>14265533</v>
      </c>
      <c r="K38" s="48">
        <f t="shared" si="2"/>
        <v>-19643731</v>
      </c>
      <c r="L38" s="48">
        <f t="shared" si="2"/>
        <v>35621077</v>
      </c>
      <c r="M38" s="48">
        <f t="shared" si="2"/>
        <v>-14160849</v>
      </c>
      <c r="N38" s="48">
        <f t="shared" si="2"/>
        <v>1816497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16082030</v>
      </c>
      <c r="X38" s="48">
        <f>IF(F22=F36,0,X22-X36)</f>
        <v>-18349630</v>
      </c>
      <c r="Y38" s="48">
        <f t="shared" si="2"/>
        <v>34431660</v>
      </c>
      <c r="Z38" s="49">
        <f>+IF(X38&lt;&gt;0,+(Y38/X38)*100,0)</f>
        <v>-187.6422576368025</v>
      </c>
      <c r="AA38" s="46">
        <f>+AA22-AA36</f>
        <v>-101035455</v>
      </c>
    </row>
    <row r="39" spans="1:27" ht="13.5">
      <c r="A39" s="23" t="s">
        <v>64</v>
      </c>
      <c r="B39" s="29"/>
      <c r="C39" s="6">
        <v>62052378</v>
      </c>
      <c r="D39" s="6">
        <v>0</v>
      </c>
      <c r="E39" s="7">
        <v>67142400</v>
      </c>
      <c r="F39" s="8">
        <v>67142400</v>
      </c>
      <c r="G39" s="8">
        <v>2190384</v>
      </c>
      <c r="H39" s="8">
        <v>5691533</v>
      </c>
      <c r="I39" s="8">
        <v>3662912</v>
      </c>
      <c r="J39" s="8">
        <v>11544829</v>
      </c>
      <c r="K39" s="8">
        <v>4147669</v>
      </c>
      <c r="L39" s="8">
        <v>3071128</v>
      </c>
      <c r="M39" s="8">
        <v>4171860</v>
      </c>
      <c r="N39" s="8">
        <v>11390657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22935486</v>
      </c>
      <c r="X39" s="8">
        <v>33571200</v>
      </c>
      <c r="Y39" s="8">
        <v>-10635714</v>
      </c>
      <c r="Z39" s="2">
        <v>-31.68</v>
      </c>
      <c r="AA39" s="6">
        <v>67142400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44381711</v>
      </c>
      <c r="D42" s="55">
        <f>SUM(D38:D41)</f>
        <v>0</v>
      </c>
      <c r="E42" s="56">
        <f t="shared" si="3"/>
        <v>-33893055</v>
      </c>
      <c r="F42" s="57">
        <f t="shared" si="3"/>
        <v>-33893055</v>
      </c>
      <c r="G42" s="57">
        <f t="shared" si="3"/>
        <v>51111395</v>
      </c>
      <c r="H42" s="57">
        <f t="shared" si="3"/>
        <v>-11117552</v>
      </c>
      <c r="I42" s="57">
        <f t="shared" si="3"/>
        <v>-14183481</v>
      </c>
      <c r="J42" s="57">
        <f t="shared" si="3"/>
        <v>25810362</v>
      </c>
      <c r="K42" s="57">
        <f t="shared" si="3"/>
        <v>-15496062</v>
      </c>
      <c r="L42" s="57">
        <f t="shared" si="3"/>
        <v>38692205</v>
      </c>
      <c r="M42" s="57">
        <f t="shared" si="3"/>
        <v>-9988989</v>
      </c>
      <c r="N42" s="57">
        <f t="shared" si="3"/>
        <v>13207154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39017516</v>
      </c>
      <c r="X42" s="57">
        <f t="shared" si="3"/>
        <v>15221570</v>
      </c>
      <c r="Y42" s="57">
        <f t="shared" si="3"/>
        <v>23795946</v>
      </c>
      <c r="Z42" s="58">
        <f>+IF(X42&lt;&gt;0,+(Y42/X42)*100,0)</f>
        <v>156.33043109219352</v>
      </c>
      <c r="AA42" s="55">
        <f>SUM(AA38:AA41)</f>
        <v>-33893055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44381711</v>
      </c>
      <c r="D44" s="63">
        <f>+D42-D43</f>
        <v>0</v>
      </c>
      <c r="E44" s="64">
        <f t="shared" si="4"/>
        <v>-33893055</v>
      </c>
      <c r="F44" s="65">
        <f t="shared" si="4"/>
        <v>-33893055</v>
      </c>
      <c r="G44" s="65">
        <f t="shared" si="4"/>
        <v>51111395</v>
      </c>
      <c r="H44" s="65">
        <f t="shared" si="4"/>
        <v>-11117552</v>
      </c>
      <c r="I44" s="65">
        <f t="shared" si="4"/>
        <v>-14183481</v>
      </c>
      <c r="J44" s="65">
        <f t="shared" si="4"/>
        <v>25810362</v>
      </c>
      <c r="K44" s="65">
        <f t="shared" si="4"/>
        <v>-15496062</v>
      </c>
      <c r="L44" s="65">
        <f t="shared" si="4"/>
        <v>38692205</v>
      </c>
      <c r="M44" s="65">
        <f t="shared" si="4"/>
        <v>-9988989</v>
      </c>
      <c r="N44" s="65">
        <f t="shared" si="4"/>
        <v>13207154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39017516</v>
      </c>
      <c r="X44" s="65">
        <f t="shared" si="4"/>
        <v>15221570</v>
      </c>
      <c r="Y44" s="65">
        <f t="shared" si="4"/>
        <v>23795946</v>
      </c>
      <c r="Z44" s="66">
        <f>+IF(X44&lt;&gt;0,+(Y44/X44)*100,0)</f>
        <v>156.33043109219352</v>
      </c>
      <c r="AA44" s="63">
        <f>+AA42-AA43</f>
        <v>-33893055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44381711</v>
      </c>
      <c r="D46" s="55">
        <f>SUM(D44:D45)</f>
        <v>0</v>
      </c>
      <c r="E46" s="56">
        <f t="shared" si="5"/>
        <v>-33893055</v>
      </c>
      <c r="F46" s="57">
        <f t="shared" si="5"/>
        <v>-33893055</v>
      </c>
      <c r="G46" s="57">
        <f t="shared" si="5"/>
        <v>51111395</v>
      </c>
      <c r="H46" s="57">
        <f t="shared" si="5"/>
        <v>-11117552</v>
      </c>
      <c r="I46" s="57">
        <f t="shared" si="5"/>
        <v>-14183481</v>
      </c>
      <c r="J46" s="57">
        <f t="shared" si="5"/>
        <v>25810362</v>
      </c>
      <c r="K46" s="57">
        <f t="shared" si="5"/>
        <v>-15496062</v>
      </c>
      <c r="L46" s="57">
        <f t="shared" si="5"/>
        <v>38692205</v>
      </c>
      <c r="M46" s="57">
        <f t="shared" si="5"/>
        <v>-9988989</v>
      </c>
      <c r="N46" s="57">
        <f t="shared" si="5"/>
        <v>13207154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39017516</v>
      </c>
      <c r="X46" s="57">
        <f t="shared" si="5"/>
        <v>15221570</v>
      </c>
      <c r="Y46" s="57">
        <f t="shared" si="5"/>
        <v>23795946</v>
      </c>
      <c r="Z46" s="58">
        <f>+IF(X46&lt;&gt;0,+(Y46/X46)*100,0)</f>
        <v>156.33043109219352</v>
      </c>
      <c r="AA46" s="55">
        <f>SUM(AA44:AA45)</f>
        <v>-33893055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44381711</v>
      </c>
      <c r="D48" s="71">
        <f>SUM(D46:D47)</f>
        <v>0</v>
      </c>
      <c r="E48" s="72">
        <f t="shared" si="6"/>
        <v>-33893055</v>
      </c>
      <c r="F48" s="73">
        <f t="shared" si="6"/>
        <v>-33893055</v>
      </c>
      <c r="G48" s="73">
        <f t="shared" si="6"/>
        <v>51111395</v>
      </c>
      <c r="H48" s="74">
        <f t="shared" si="6"/>
        <v>-11117552</v>
      </c>
      <c r="I48" s="74">
        <f t="shared" si="6"/>
        <v>-14183481</v>
      </c>
      <c r="J48" s="74">
        <f t="shared" si="6"/>
        <v>25810362</v>
      </c>
      <c r="K48" s="74">
        <f t="shared" si="6"/>
        <v>-15496062</v>
      </c>
      <c r="L48" s="74">
        <f t="shared" si="6"/>
        <v>38692205</v>
      </c>
      <c r="M48" s="73">
        <f t="shared" si="6"/>
        <v>-9988989</v>
      </c>
      <c r="N48" s="73">
        <f t="shared" si="6"/>
        <v>13207154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39017516</v>
      </c>
      <c r="X48" s="74">
        <f t="shared" si="6"/>
        <v>15221570</v>
      </c>
      <c r="Y48" s="74">
        <f t="shared" si="6"/>
        <v>23795946</v>
      </c>
      <c r="Z48" s="75">
        <f>+IF(X48&lt;&gt;0,+(Y48/X48)*100,0)</f>
        <v>156.33043109219352</v>
      </c>
      <c r="AA48" s="76">
        <f>SUM(AA46:AA47)</f>
        <v>-33893055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2891359</v>
      </c>
      <c r="D5" s="6">
        <v>0</v>
      </c>
      <c r="E5" s="7">
        <v>1000000</v>
      </c>
      <c r="F5" s="8">
        <v>2688431</v>
      </c>
      <c r="G5" s="8">
        <v>240947</v>
      </c>
      <c r="H5" s="8">
        <v>240947</v>
      </c>
      <c r="I5" s="8">
        <v>224035</v>
      </c>
      <c r="J5" s="8">
        <v>705929</v>
      </c>
      <c r="K5" s="8">
        <v>224035</v>
      </c>
      <c r="L5" s="8">
        <v>224035</v>
      </c>
      <c r="M5" s="8">
        <v>224035</v>
      </c>
      <c r="N5" s="8">
        <v>672105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1378034</v>
      </c>
      <c r="X5" s="8">
        <v>499998</v>
      </c>
      <c r="Y5" s="8">
        <v>878036</v>
      </c>
      <c r="Z5" s="2">
        <v>175.61</v>
      </c>
      <c r="AA5" s="6">
        <v>2688431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264600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25002</v>
      </c>
      <c r="Y10" s="26">
        <v>-25002</v>
      </c>
      <c r="Z10" s="27">
        <v>-100</v>
      </c>
      <c r="AA10" s="28">
        <v>264600</v>
      </c>
    </row>
    <row r="11" spans="1:27" ht="13.5">
      <c r="A11" s="25" t="s">
        <v>38</v>
      </c>
      <c r="B11" s="29"/>
      <c r="C11" s="6">
        <v>169893</v>
      </c>
      <c r="D11" s="6">
        <v>0</v>
      </c>
      <c r="E11" s="7">
        <v>50000</v>
      </c>
      <c r="F11" s="8">
        <v>0</v>
      </c>
      <c r="G11" s="8">
        <v>15180</v>
      </c>
      <c r="H11" s="8">
        <v>15180</v>
      </c>
      <c r="I11" s="8">
        <v>22050</v>
      </c>
      <c r="J11" s="8">
        <v>52410</v>
      </c>
      <c r="K11" s="8">
        <v>22050</v>
      </c>
      <c r="L11" s="8">
        <v>22050</v>
      </c>
      <c r="M11" s="8">
        <v>22050</v>
      </c>
      <c r="N11" s="8">
        <v>66150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118560</v>
      </c>
      <c r="X11" s="8"/>
      <c r="Y11" s="8">
        <v>118560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813025</v>
      </c>
      <c r="D12" s="6">
        <v>0</v>
      </c>
      <c r="E12" s="7">
        <v>1024139</v>
      </c>
      <c r="F12" s="8">
        <v>1024139</v>
      </c>
      <c r="G12" s="8">
        <v>78949</v>
      </c>
      <c r="H12" s="8">
        <v>78949</v>
      </c>
      <c r="I12" s="8">
        <v>71728</v>
      </c>
      <c r="J12" s="8">
        <v>229626</v>
      </c>
      <c r="K12" s="8">
        <v>71728</v>
      </c>
      <c r="L12" s="8">
        <v>71728</v>
      </c>
      <c r="M12" s="8">
        <v>71728</v>
      </c>
      <c r="N12" s="8">
        <v>215184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444810</v>
      </c>
      <c r="X12" s="8">
        <v>512070</v>
      </c>
      <c r="Y12" s="8">
        <v>-67260</v>
      </c>
      <c r="Z12" s="2">
        <v>-13.13</v>
      </c>
      <c r="AA12" s="6">
        <v>1024139</v>
      </c>
    </row>
    <row r="13" spans="1:27" ht="13.5">
      <c r="A13" s="23" t="s">
        <v>40</v>
      </c>
      <c r="B13" s="29"/>
      <c r="C13" s="6">
        <v>1754380</v>
      </c>
      <c r="D13" s="6">
        <v>0</v>
      </c>
      <c r="E13" s="7">
        <v>1300000</v>
      </c>
      <c r="F13" s="8">
        <v>1320000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649998</v>
      </c>
      <c r="Y13" s="8">
        <v>-649998</v>
      </c>
      <c r="Z13" s="2">
        <v>-100</v>
      </c>
      <c r="AA13" s="6">
        <v>1320000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10000</v>
      </c>
      <c r="F14" s="8">
        <v>10000</v>
      </c>
      <c r="G14" s="8">
        <v>34156</v>
      </c>
      <c r="H14" s="8">
        <v>34156</v>
      </c>
      <c r="I14" s="8">
        <v>34156</v>
      </c>
      <c r="J14" s="8">
        <v>102468</v>
      </c>
      <c r="K14" s="8">
        <v>34156</v>
      </c>
      <c r="L14" s="8">
        <v>34156</v>
      </c>
      <c r="M14" s="8">
        <v>34156</v>
      </c>
      <c r="N14" s="8">
        <v>102468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204936</v>
      </c>
      <c r="X14" s="8">
        <v>4998</v>
      </c>
      <c r="Y14" s="8">
        <v>199938</v>
      </c>
      <c r="Z14" s="2">
        <v>4000.36</v>
      </c>
      <c r="AA14" s="6">
        <v>10000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605789</v>
      </c>
      <c r="D16" s="6">
        <v>0</v>
      </c>
      <c r="E16" s="7">
        <v>1000000</v>
      </c>
      <c r="F16" s="8">
        <v>1011632</v>
      </c>
      <c r="G16" s="8">
        <v>111050</v>
      </c>
      <c r="H16" s="8">
        <v>111050</v>
      </c>
      <c r="I16" s="8">
        <v>0</v>
      </c>
      <c r="J16" s="8">
        <v>222100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222100</v>
      </c>
      <c r="X16" s="8">
        <v>499998</v>
      </c>
      <c r="Y16" s="8">
        <v>-277898</v>
      </c>
      <c r="Z16" s="2">
        <v>-55.58</v>
      </c>
      <c r="AA16" s="6">
        <v>1011632</v>
      </c>
    </row>
    <row r="17" spans="1:27" ht="13.5">
      <c r="A17" s="23" t="s">
        <v>44</v>
      </c>
      <c r="B17" s="29"/>
      <c r="C17" s="6">
        <v>172276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74367030</v>
      </c>
      <c r="D19" s="6">
        <v>0</v>
      </c>
      <c r="E19" s="7">
        <v>85992000</v>
      </c>
      <c r="F19" s="8">
        <v>85992000</v>
      </c>
      <c r="G19" s="8">
        <v>288960</v>
      </c>
      <c r="H19" s="8">
        <v>1490800</v>
      </c>
      <c r="I19" s="8">
        <v>0</v>
      </c>
      <c r="J19" s="8">
        <v>1779760</v>
      </c>
      <c r="K19" s="8">
        <v>0</v>
      </c>
      <c r="L19" s="8">
        <v>26643000</v>
      </c>
      <c r="M19" s="8">
        <v>390000</v>
      </c>
      <c r="N19" s="8">
        <v>27033000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28812760</v>
      </c>
      <c r="X19" s="8">
        <v>43006002</v>
      </c>
      <c r="Y19" s="8">
        <v>-14193242</v>
      </c>
      <c r="Z19" s="2">
        <v>-33</v>
      </c>
      <c r="AA19" s="6">
        <v>85992000</v>
      </c>
    </row>
    <row r="20" spans="1:27" ht="13.5">
      <c r="A20" s="23" t="s">
        <v>47</v>
      </c>
      <c r="B20" s="29"/>
      <c r="C20" s="6">
        <v>1822164</v>
      </c>
      <c r="D20" s="6">
        <v>0</v>
      </c>
      <c r="E20" s="7">
        <v>238000</v>
      </c>
      <c r="F20" s="26">
        <v>218000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609000</v>
      </c>
      <c r="Y20" s="26">
        <v>-609000</v>
      </c>
      <c r="Z20" s="27">
        <v>-100</v>
      </c>
      <c r="AA20" s="28">
        <v>218000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82595916</v>
      </c>
      <c r="D22" s="33">
        <f>SUM(D5:D21)</f>
        <v>0</v>
      </c>
      <c r="E22" s="34">
        <f t="shared" si="0"/>
        <v>90614139</v>
      </c>
      <c r="F22" s="35">
        <f t="shared" si="0"/>
        <v>92528802</v>
      </c>
      <c r="G22" s="35">
        <f t="shared" si="0"/>
        <v>769242</v>
      </c>
      <c r="H22" s="35">
        <f t="shared" si="0"/>
        <v>1971082</v>
      </c>
      <c r="I22" s="35">
        <f t="shared" si="0"/>
        <v>351969</v>
      </c>
      <c r="J22" s="35">
        <f t="shared" si="0"/>
        <v>3092293</v>
      </c>
      <c r="K22" s="35">
        <f t="shared" si="0"/>
        <v>351969</v>
      </c>
      <c r="L22" s="35">
        <f t="shared" si="0"/>
        <v>26994969</v>
      </c>
      <c r="M22" s="35">
        <f t="shared" si="0"/>
        <v>741969</v>
      </c>
      <c r="N22" s="35">
        <f t="shared" si="0"/>
        <v>28088907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31181200</v>
      </c>
      <c r="X22" s="35">
        <f t="shared" si="0"/>
        <v>45807066</v>
      </c>
      <c r="Y22" s="35">
        <f t="shared" si="0"/>
        <v>-14625866</v>
      </c>
      <c r="Z22" s="36">
        <f>+IF(X22&lt;&gt;0,+(Y22/X22)*100,0)</f>
        <v>-31.92927920771001</v>
      </c>
      <c r="AA22" s="33">
        <f>SUM(AA5:AA21)</f>
        <v>92528802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33435607</v>
      </c>
      <c r="D25" s="6">
        <v>0</v>
      </c>
      <c r="E25" s="7">
        <v>47699126</v>
      </c>
      <c r="F25" s="8">
        <v>39150729</v>
      </c>
      <c r="G25" s="8">
        <v>3472645</v>
      </c>
      <c r="H25" s="8">
        <v>3698979</v>
      </c>
      <c r="I25" s="8">
        <v>3294392</v>
      </c>
      <c r="J25" s="8">
        <v>10466016</v>
      </c>
      <c r="K25" s="8">
        <v>3559100</v>
      </c>
      <c r="L25" s="8">
        <v>3663385</v>
      </c>
      <c r="M25" s="8">
        <v>4037511</v>
      </c>
      <c r="N25" s="8">
        <v>11259996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21726012</v>
      </c>
      <c r="X25" s="8">
        <v>21621852</v>
      </c>
      <c r="Y25" s="8">
        <v>104160</v>
      </c>
      <c r="Z25" s="2">
        <v>0.48</v>
      </c>
      <c r="AA25" s="6">
        <v>39150729</v>
      </c>
    </row>
    <row r="26" spans="1:27" ht="13.5">
      <c r="A26" s="25" t="s">
        <v>52</v>
      </c>
      <c r="B26" s="24"/>
      <c r="C26" s="6">
        <v>9026935</v>
      </c>
      <c r="D26" s="6">
        <v>0</v>
      </c>
      <c r="E26" s="7">
        <v>0</v>
      </c>
      <c r="F26" s="8">
        <v>9747910</v>
      </c>
      <c r="G26" s="8">
        <v>384909</v>
      </c>
      <c r="H26" s="8">
        <v>400409</v>
      </c>
      <c r="I26" s="8">
        <v>711991</v>
      </c>
      <c r="J26" s="8">
        <v>1497309</v>
      </c>
      <c r="K26" s="8">
        <v>426216</v>
      </c>
      <c r="L26" s="8">
        <v>400153</v>
      </c>
      <c r="M26" s="8">
        <v>400166</v>
      </c>
      <c r="N26" s="8">
        <v>1226535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2723844</v>
      </c>
      <c r="X26" s="8">
        <v>4651758</v>
      </c>
      <c r="Y26" s="8">
        <v>-1927914</v>
      </c>
      <c r="Z26" s="2">
        <v>-41.44</v>
      </c>
      <c r="AA26" s="6">
        <v>9747910</v>
      </c>
    </row>
    <row r="27" spans="1:27" ht="13.5">
      <c r="A27" s="25" t="s">
        <v>53</v>
      </c>
      <c r="B27" s="24"/>
      <c r="C27" s="6">
        <v>1906457</v>
      </c>
      <c r="D27" s="6">
        <v>0</v>
      </c>
      <c r="E27" s="7">
        <v>0</v>
      </c>
      <c r="F27" s="8">
        <v>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250002</v>
      </c>
      <c r="Y27" s="8">
        <v>-250002</v>
      </c>
      <c r="Z27" s="2">
        <v>-100</v>
      </c>
      <c r="AA27" s="6">
        <v>500000</v>
      </c>
    </row>
    <row r="28" spans="1:27" ht="13.5">
      <c r="A28" s="25" t="s">
        <v>54</v>
      </c>
      <c r="B28" s="24"/>
      <c r="C28" s="6">
        <v>9127790</v>
      </c>
      <c r="D28" s="6">
        <v>0</v>
      </c>
      <c r="E28" s="7">
        <v>5450000</v>
      </c>
      <c r="F28" s="8">
        <v>3000000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2025000</v>
      </c>
      <c r="Y28" s="8">
        <v>-2025000</v>
      </c>
      <c r="Z28" s="2">
        <v>-100</v>
      </c>
      <c r="AA28" s="6">
        <v>3000000</v>
      </c>
    </row>
    <row r="29" spans="1:27" ht="13.5">
      <c r="A29" s="25" t="s">
        <v>55</v>
      </c>
      <c r="B29" s="24"/>
      <c r="C29" s="6">
        <v>11689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25002</v>
      </c>
      <c r="Y29" s="8">
        <v>-25002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500000</v>
      </c>
      <c r="F31" s="8">
        <v>3450000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1725000</v>
      </c>
      <c r="Y31" s="8">
        <v>-1725000</v>
      </c>
      <c r="Z31" s="2">
        <v>-100</v>
      </c>
      <c r="AA31" s="6">
        <v>3450000</v>
      </c>
    </row>
    <row r="32" spans="1:27" ht="13.5">
      <c r="A32" s="25" t="s">
        <v>58</v>
      </c>
      <c r="B32" s="24"/>
      <c r="C32" s="6">
        <v>791503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58287207</v>
      </c>
      <c r="F33" s="8">
        <v>5200000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27788502</v>
      </c>
      <c r="Y33" s="8">
        <v>-27788502</v>
      </c>
      <c r="Z33" s="2">
        <v>-100</v>
      </c>
      <c r="AA33" s="6">
        <v>5200000</v>
      </c>
    </row>
    <row r="34" spans="1:27" ht="13.5">
      <c r="A34" s="25" t="s">
        <v>60</v>
      </c>
      <c r="B34" s="24"/>
      <c r="C34" s="6">
        <v>57754713</v>
      </c>
      <c r="D34" s="6">
        <v>0</v>
      </c>
      <c r="E34" s="7">
        <v>37149389</v>
      </c>
      <c r="F34" s="8">
        <v>32180498</v>
      </c>
      <c r="G34" s="8">
        <v>1643405</v>
      </c>
      <c r="H34" s="8">
        <v>3019123</v>
      </c>
      <c r="I34" s="8">
        <v>4683798</v>
      </c>
      <c r="J34" s="8">
        <v>9346326</v>
      </c>
      <c r="K34" s="8">
        <v>4433477</v>
      </c>
      <c r="L34" s="8">
        <v>2895429</v>
      </c>
      <c r="M34" s="8">
        <v>4920908</v>
      </c>
      <c r="N34" s="8">
        <v>12249814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21596140</v>
      </c>
      <c r="X34" s="8">
        <v>18041490</v>
      </c>
      <c r="Y34" s="8">
        <v>3554650</v>
      </c>
      <c r="Z34" s="2">
        <v>19.7</v>
      </c>
      <c r="AA34" s="6">
        <v>32180498</v>
      </c>
    </row>
    <row r="35" spans="1:27" ht="13.5">
      <c r="A35" s="23" t="s">
        <v>61</v>
      </c>
      <c r="B35" s="29"/>
      <c r="C35" s="6">
        <v>412629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112467323</v>
      </c>
      <c r="D36" s="33">
        <f>SUM(D25:D35)</f>
        <v>0</v>
      </c>
      <c r="E36" s="34">
        <f t="shared" si="1"/>
        <v>149085722</v>
      </c>
      <c r="F36" s="35">
        <f t="shared" si="1"/>
        <v>93229137</v>
      </c>
      <c r="G36" s="35">
        <f t="shared" si="1"/>
        <v>5500959</v>
      </c>
      <c r="H36" s="35">
        <f t="shared" si="1"/>
        <v>7118511</v>
      </c>
      <c r="I36" s="35">
        <f t="shared" si="1"/>
        <v>8690181</v>
      </c>
      <c r="J36" s="35">
        <f t="shared" si="1"/>
        <v>21309651</v>
      </c>
      <c r="K36" s="35">
        <f t="shared" si="1"/>
        <v>8418793</v>
      </c>
      <c r="L36" s="35">
        <f t="shared" si="1"/>
        <v>6958967</v>
      </c>
      <c r="M36" s="35">
        <f t="shared" si="1"/>
        <v>9358585</v>
      </c>
      <c r="N36" s="35">
        <f t="shared" si="1"/>
        <v>24736345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46045996</v>
      </c>
      <c r="X36" s="35">
        <f t="shared" si="1"/>
        <v>76128606</v>
      </c>
      <c r="Y36" s="35">
        <f t="shared" si="1"/>
        <v>-30082610</v>
      </c>
      <c r="Z36" s="36">
        <f>+IF(X36&lt;&gt;0,+(Y36/X36)*100,0)</f>
        <v>-39.51551405000113</v>
      </c>
      <c r="AA36" s="33">
        <f>SUM(AA25:AA35)</f>
        <v>93229137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-29871407</v>
      </c>
      <c r="D38" s="46">
        <f>+D22-D36</f>
        <v>0</v>
      </c>
      <c r="E38" s="47">
        <f t="shared" si="2"/>
        <v>-58471583</v>
      </c>
      <c r="F38" s="48">
        <f t="shared" si="2"/>
        <v>-700335</v>
      </c>
      <c r="G38" s="48">
        <f t="shared" si="2"/>
        <v>-4731717</v>
      </c>
      <c r="H38" s="48">
        <f t="shared" si="2"/>
        <v>-5147429</v>
      </c>
      <c r="I38" s="48">
        <f t="shared" si="2"/>
        <v>-8338212</v>
      </c>
      <c r="J38" s="48">
        <f t="shared" si="2"/>
        <v>-18217358</v>
      </c>
      <c r="K38" s="48">
        <f t="shared" si="2"/>
        <v>-8066824</v>
      </c>
      <c r="L38" s="48">
        <f t="shared" si="2"/>
        <v>20036002</v>
      </c>
      <c r="M38" s="48">
        <f t="shared" si="2"/>
        <v>-8616616</v>
      </c>
      <c r="N38" s="48">
        <f t="shared" si="2"/>
        <v>3352562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-14864796</v>
      </c>
      <c r="X38" s="48">
        <f>IF(F22=F36,0,X22-X36)</f>
        <v>-30321540</v>
      </c>
      <c r="Y38" s="48">
        <f t="shared" si="2"/>
        <v>15456744</v>
      </c>
      <c r="Z38" s="49">
        <f>+IF(X38&lt;&gt;0,+(Y38/X38)*100,0)</f>
        <v>-50.97611796762301</v>
      </c>
      <c r="AA38" s="46">
        <f>+AA22-AA36</f>
        <v>-700335</v>
      </c>
    </row>
    <row r="39" spans="1:27" ht="13.5">
      <c r="A39" s="23" t="s">
        <v>64</v>
      </c>
      <c r="B39" s="29"/>
      <c r="C39" s="6">
        <v>44271000</v>
      </c>
      <c r="D39" s="6">
        <v>0</v>
      </c>
      <c r="E39" s="7">
        <v>55577000</v>
      </c>
      <c r="F39" s="8">
        <v>58577000</v>
      </c>
      <c r="G39" s="8">
        <v>1949876</v>
      </c>
      <c r="H39" s="8">
        <v>0</v>
      </c>
      <c r="I39" s="8">
        <v>0</v>
      </c>
      <c r="J39" s="8">
        <v>1949876</v>
      </c>
      <c r="K39" s="8">
        <v>10000000</v>
      </c>
      <c r="L39" s="8">
        <v>20700000</v>
      </c>
      <c r="M39" s="8">
        <v>10000000</v>
      </c>
      <c r="N39" s="8">
        <v>40700000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42649876</v>
      </c>
      <c r="X39" s="8">
        <v>27829836</v>
      </c>
      <c r="Y39" s="8">
        <v>14820040</v>
      </c>
      <c r="Z39" s="2">
        <v>53.25</v>
      </c>
      <c r="AA39" s="6">
        <v>58577000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27829836</v>
      </c>
      <c r="Y40" s="26">
        <v>-27829836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61498150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61498150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14399593</v>
      </c>
      <c r="D42" s="55">
        <f>SUM(D38:D41)</f>
        <v>0</v>
      </c>
      <c r="E42" s="56">
        <f t="shared" si="3"/>
        <v>-2894583</v>
      </c>
      <c r="F42" s="57">
        <f t="shared" si="3"/>
        <v>119374815</v>
      </c>
      <c r="G42" s="57">
        <f t="shared" si="3"/>
        <v>-2781841</v>
      </c>
      <c r="H42" s="57">
        <f t="shared" si="3"/>
        <v>-5147429</v>
      </c>
      <c r="I42" s="57">
        <f t="shared" si="3"/>
        <v>-8338212</v>
      </c>
      <c r="J42" s="57">
        <f t="shared" si="3"/>
        <v>-16267482</v>
      </c>
      <c r="K42" s="57">
        <f t="shared" si="3"/>
        <v>1933176</v>
      </c>
      <c r="L42" s="57">
        <f t="shared" si="3"/>
        <v>40736002</v>
      </c>
      <c r="M42" s="57">
        <f t="shared" si="3"/>
        <v>1383384</v>
      </c>
      <c r="N42" s="57">
        <f t="shared" si="3"/>
        <v>44052562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27785080</v>
      </c>
      <c r="X42" s="57">
        <f t="shared" si="3"/>
        <v>25338132</v>
      </c>
      <c r="Y42" s="57">
        <f t="shared" si="3"/>
        <v>2446948</v>
      </c>
      <c r="Z42" s="58">
        <f>+IF(X42&lt;&gt;0,+(Y42/X42)*100,0)</f>
        <v>9.657175990716285</v>
      </c>
      <c r="AA42" s="55">
        <f>SUM(AA38:AA41)</f>
        <v>119374815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14399593</v>
      </c>
      <c r="D44" s="63">
        <f>+D42-D43</f>
        <v>0</v>
      </c>
      <c r="E44" s="64">
        <f t="shared" si="4"/>
        <v>-2894583</v>
      </c>
      <c r="F44" s="65">
        <f t="shared" si="4"/>
        <v>119374815</v>
      </c>
      <c r="G44" s="65">
        <f t="shared" si="4"/>
        <v>-2781841</v>
      </c>
      <c r="H44" s="65">
        <f t="shared" si="4"/>
        <v>-5147429</v>
      </c>
      <c r="I44" s="65">
        <f t="shared" si="4"/>
        <v>-8338212</v>
      </c>
      <c r="J44" s="65">
        <f t="shared" si="4"/>
        <v>-16267482</v>
      </c>
      <c r="K44" s="65">
        <f t="shared" si="4"/>
        <v>1933176</v>
      </c>
      <c r="L44" s="65">
        <f t="shared" si="4"/>
        <v>40736002</v>
      </c>
      <c r="M44" s="65">
        <f t="shared" si="4"/>
        <v>1383384</v>
      </c>
      <c r="N44" s="65">
        <f t="shared" si="4"/>
        <v>44052562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27785080</v>
      </c>
      <c r="X44" s="65">
        <f t="shared" si="4"/>
        <v>25338132</v>
      </c>
      <c r="Y44" s="65">
        <f t="shared" si="4"/>
        <v>2446948</v>
      </c>
      <c r="Z44" s="66">
        <f>+IF(X44&lt;&gt;0,+(Y44/X44)*100,0)</f>
        <v>9.657175990716285</v>
      </c>
      <c r="AA44" s="63">
        <f>+AA42-AA43</f>
        <v>119374815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14399593</v>
      </c>
      <c r="D46" s="55">
        <f>SUM(D44:D45)</f>
        <v>0</v>
      </c>
      <c r="E46" s="56">
        <f t="shared" si="5"/>
        <v>-2894583</v>
      </c>
      <c r="F46" s="57">
        <f t="shared" si="5"/>
        <v>119374815</v>
      </c>
      <c r="G46" s="57">
        <f t="shared" si="5"/>
        <v>-2781841</v>
      </c>
      <c r="H46" s="57">
        <f t="shared" si="5"/>
        <v>-5147429</v>
      </c>
      <c r="I46" s="57">
        <f t="shared" si="5"/>
        <v>-8338212</v>
      </c>
      <c r="J46" s="57">
        <f t="shared" si="5"/>
        <v>-16267482</v>
      </c>
      <c r="K46" s="57">
        <f t="shared" si="5"/>
        <v>1933176</v>
      </c>
      <c r="L46" s="57">
        <f t="shared" si="5"/>
        <v>40736002</v>
      </c>
      <c r="M46" s="57">
        <f t="shared" si="5"/>
        <v>1383384</v>
      </c>
      <c r="N46" s="57">
        <f t="shared" si="5"/>
        <v>44052562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27785080</v>
      </c>
      <c r="X46" s="57">
        <f t="shared" si="5"/>
        <v>25338132</v>
      </c>
      <c r="Y46" s="57">
        <f t="shared" si="5"/>
        <v>2446948</v>
      </c>
      <c r="Z46" s="58">
        <f>+IF(X46&lt;&gt;0,+(Y46/X46)*100,0)</f>
        <v>9.657175990716285</v>
      </c>
      <c r="AA46" s="55">
        <f>SUM(AA44:AA45)</f>
        <v>119374815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14399593</v>
      </c>
      <c r="D48" s="71">
        <f>SUM(D46:D47)</f>
        <v>0</v>
      </c>
      <c r="E48" s="72">
        <f t="shared" si="6"/>
        <v>-2894583</v>
      </c>
      <c r="F48" s="73">
        <f t="shared" si="6"/>
        <v>119374815</v>
      </c>
      <c r="G48" s="73">
        <f t="shared" si="6"/>
        <v>-2781841</v>
      </c>
      <c r="H48" s="74">
        <f t="shared" si="6"/>
        <v>-5147429</v>
      </c>
      <c r="I48" s="74">
        <f t="shared" si="6"/>
        <v>-8338212</v>
      </c>
      <c r="J48" s="74">
        <f t="shared" si="6"/>
        <v>-16267482</v>
      </c>
      <c r="K48" s="74">
        <f t="shared" si="6"/>
        <v>1933176</v>
      </c>
      <c r="L48" s="74">
        <f t="shared" si="6"/>
        <v>40736002</v>
      </c>
      <c r="M48" s="73">
        <f t="shared" si="6"/>
        <v>1383384</v>
      </c>
      <c r="N48" s="73">
        <f t="shared" si="6"/>
        <v>44052562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27785080</v>
      </c>
      <c r="X48" s="74">
        <f t="shared" si="6"/>
        <v>25338132</v>
      </c>
      <c r="Y48" s="74">
        <f t="shared" si="6"/>
        <v>2446948</v>
      </c>
      <c r="Z48" s="75">
        <f>+IF(X48&lt;&gt;0,+(Y48/X48)*100,0)</f>
        <v>9.657175990716285</v>
      </c>
      <c r="AA48" s="76">
        <f>SUM(AA46:AA47)</f>
        <v>119374815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18503988</v>
      </c>
      <c r="F8" s="8">
        <v>18503988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9251994</v>
      </c>
      <c r="Y8" s="8">
        <v>-9251994</v>
      </c>
      <c r="Z8" s="2">
        <v>-100</v>
      </c>
      <c r="AA8" s="6">
        <v>18503988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2722080</v>
      </c>
      <c r="F9" s="8">
        <v>2722080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1361040</v>
      </c>
      <c r="Y9" s="8">
        <v>-1361040</v>
      </c>
      <c r="Z9" s="2">
        <v>-100</v>
      </c>
      <c r="AA9" s="6">
        <v>2722080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16722505</v>
      </c>
      <c r="D11" s="6">
        <v>0</v>
      </c>
      <c r="E11" s="7">
        <v>0</v>
      </c>
      <c r="F11" s="8">
        <v>0</v>
      </c>
      <c r="G11" s="8">
        <v>6681098</v>
      </c>
      <c r="H11" s="8">
        <v>561865</v>
      </c>
      <c r="I11" s="8">
        <v>6151838</v>
      </c>
      <c r="J11" s="8">
        <v>13394801</v>
      </c>
      <c r="K11" s="8">
        <v>2986572</v>
      </c>
      <c r="L11" s="8">
        <v>-1077649</v>
      </c>
      <c r="M11" s="8">
        <v>0</v>
      </c>
      <c r="N11" s="8">
        <v>1908923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15303724</v>
      </c>
      <c r="X11" s="8"/>
      <c r="Y11" s="8">
        <v>15303724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255199</v>
      </c>
      <c r="D12" s="6">
        <v>0</v>
      </c>
      <c r="E12" s="7">
        <v>472584</v>
      </c>
      <c r="F12" s="8">
        <v>472584</v>
      </c>
      <c r="G12" s="8">
        <v>23441</v>
      </c>
      <c r="H12" s="8">
        <v>70323</v>
      </c>
      <c r="I12" s="8">
        <v>23441</v>
      </c>
      <c r="J12" s="8">
        <v>117205</v>
      </c>
      <c r="K12" s="8">
        <v>0</v>
      </c>
      <c r="L12" s="8">
        <v>23441</v>
      </c>
      <c r="M12" s="8">
        <v>0</v>
      </c>
      <c r="N12" s="8">
        <v>23441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140646</v>
      </c>
      <c r="X12" s="8">
        <v>236292</v>
      </c>
      <c r="Y12" s="8">
        <v>-95646</v>
      </c>
      <c r="Z12" s="2">
        <v>-40.48</v>
      </c>
      <c r="AA12" s="6">
        <v>472584</v>
      </c>
    </row>
    <row r="13" spans="1:27" ht="13.5">
      <c r="A13" s="23" t="s">
        <v>40</v>
      </c>
      <c r="B13" s="29"/>
      <c r="C13" s="6">
        <v>16487429</v>
      </c>
      <c r="D13" s="6">
        <v>0</v>
      </c>
      <c r="E13" s="7">
        <v>14675712</v>
      </c>
      <c r="F13" s="8">
        <v>14675712</v>
      </c>
      <c r="G13" s="8">
        <v>795328</v>
      </c>
      <c r="H13" s="8">
        <v>2648644</v>
      </c>
      <c r="I13" s="8">
        <v>1936380</v>
      </c>
      <c r="J13" s="8">
        <v>5380352</v>
      </c>
      <c r="K13" s="8">
        <v>1966801</v>
      </c>
      <c r="L13" s="8">
        <v>1709511</v>
      </c>
      <c r="M13" s="8">
        <v>0</v>
      </c>
      <c r="N13" s="8">
        <v>3676312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9056664</v>
      </c>
      <c r="X13" s="8">
        <v>7337856</v>
      </c>
      <c r="Y13" s="8">
        <v>1718808</v>
      </c>
      <c r="Z13" s="2">
        <v>23.42</v>
      </c>
      <c r="AA13" s="6">
        <v>14675712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3798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492969297</v>
      </c>
      <c r="D19" s="6">
        <v>0</v>
      </c>
      <c r="E19" s="7">
        <v>374626400</v>
      </c>
      <c r="F19" s="8">
        <v>374626400</v>
      </c>
      <c r="G19" s="8">
        <v>0</v>
      </c>
      <c r="H19" s="8">
        <v>276355725</v>
      </c>
      <c r="I19" s="8">
        <v>136488000</v>
      </c>
      <c r="J19" s="8">
        <v>412843725</v>
      </c>
      <c r="K19" s="8">
        <v>2843120</v>
      </c>
      <c r="L19" s="8">
        <v>112274000</v>
      </c>
      <c r="M19" s="8">
        <v>0</v>
      </c>
      <c r="N19" s="8">
        <v>115117120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527960845</v>
      </c>
      <c r="X19" s="8">
        <v>181193994</v>
      </c>
      <c r="Y19" s="8">
        <v>346766851</v>
      </c>
      <c r="Z19" s="2">
        <v>191.38</v>
      </c>
      <c r="AA19" s="6">
        <v>374626400</v>
      </c>
    </row>
    <row r="20" spans="1:27" ht="13.5">
      <c r="A20" s="23" t="s">
        <v>47</v>
      </c>
      <c r="B20" s="29"/>
      <c r="C20" s="6">
        <v>1299378</v>
      </c>
      <c r="D20" s="6">
        <v>0</v>
      </c>
      <c r="E20" s="7">
        <v>324232464</v>
      </c>
      <c r="F20" s="26">
        <v>324232464</v>
      </c>
      <c r="G20" s="26">
        <v>1225079</v>
      </c>
      <c r="H20" s="26">
        <v>106719</v>
      </c>
      <c r="I20" s="26">
        <v>113940</v>
      </c>
      <c r="J20" s="26">
        <v>1445738</v>
      </c>
      <c r="K20" s="26">
        <v>229775</v>
      </c>
      <c r="L20" s="26">
        <v>45858</v>
      </c>
      <c r="M20" s="26">
        <v>0</v>
      </c>
      <c r="N20" s="26">
        <v>275633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1721371</v>
      </c>
      <c r="X20" s="26">
        <v>162116232</v>
      </c>
      <c r="Y20" s="26">
        <v>-160394861</v>
      </c>
      <c r="Z20" s="27">
        <v>-98.94</v>
      </c>
      <c r="AA20" s="28">
        <v>324232464</v>
      </c>
    </row>
    <row r="21" spans="1:27" ht="13.5">
      <c r="A21" s="23" t="s">
        <v>48</v>
      </c>
      <c r="B21" s="29"/>
      <c r="C21" s="6">
        <v>626646</v>
      </c>
      <c r="D21" s="6">
        <v>0</v>
      </c>
      <c r="E21" s="7">
        <v>996372</v>
      </c>
      <c r="F21" s="8">
        <v>996372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498186</v>
      </c>
      <c r="Y21" s="8">
        <v>-498186</v>
      </c>
      <c r="Z21" s="2">
        <v>-100</v>
      </c>
      <c r="AA21" s="6">
        <v>996372</v>
      </c>
    </row>
    <row r="22" spans="1:27" ht="24.75" customHeight="1">
      <c r="A22" s="31" t="s">
        <v>49</v>
      </c>
      <c r="B22" s="32"/>
      <c r="C22" s="33">
        <f aca="true" t="shared" si="0" ref="C22:Y22">SUM(C5:C21)</f>
        <v>528364252</v>
      </c>
      <c r="D22" s="33">
        <f>SUM(D5:D21)</f>
        <v>0</v>
      </c>
      <c r="E22" s="34">
        <f t="shared" si="0"/>
        <v>736229600</v>
      </c>
      <c r="F22" s="35">
        <f t="shared" si="0"/>
        <v>736229600</v>
      </c>
      <c r="G22" s="35">
        <f t="shared" si="0"/>
        <v>8724946</v>
      </c>
      <c r="H22" s="35">
        <f t="shared" si="0"/>
        <v>279743276</v>
      </c>
      <c r="I22" s="35">
        <f t="shared" si="0"/>
        <v>144713599</v>
      </c>
      <c r="J22" s="35">
        <f t="shared" si="0"/>
        <v>433181821</v>
      </c>
      <c r="K22" s="35">
        <f t="shared" si="0"/>
        <v>8026268</v>
      </c>
      <c r="L22" s="35">
        <f t="shared" si="0"/>
        <v>112975161</v>
      </c>
      <c r="M22" s="35">
        <f t="shared" si="0"/>
        <v>0</v>
      </c>
      <c r="N22" s="35">
        <f t="shared" si="0"/>
        <v>121001429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554183250</v>
      </c>
      <c r="X22" s="35">
        <f t="shared" si="0"/>
        <v>361995594</v>
      </c>
      <c r="Y22" s="35">
        <f t="shared" si="0"/>
        <v>192187656</v>
      </c>
      <c r="Z22" s="36">
        <f>+IF(X22&lt;&gt;0,+(Y22/X22)*100,0)</f>
        <v>53.09115889404996</v>
      </c>
      <c r="AA22" s="33">
        <f>SUM(AA5:AA21)</f>
        <v>736229600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139512194</v>
      </c>
      <c r="D25" s="6">
        <v>0</v>
      </c>
      <c r="E25" s="7">
        <v>167666248</v>
      </c>
      <c r="F25" s="8">
        <v>167666248</v>
      </c>
      <c r="G25" s="8">
        <v>11847990</v>
      </c>
      <c r="H25" s="8">
        <v>12683805</v>
      </c>
      <c r="I25" s="8">
        <v>12756898</v>
      </c>
      <c r="J25" s="8">
        <v>37288693</v>
      </c>
      <c r="K25" s="8">
        <v>12863842</v>
      </c>
      <c r="L25" s="8">
        <v>12845887</v>
      </c>
      <c r="M25" s="8">
        <v>0</v>
      </c>
      <c r="N25" s="8">
        <v>25709729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62998422</v>
      </c>
      <c r="X25" s="8">
        <v>83833110</v>
      </c>
      <c r="Y25" s="8">
        <v>-20834688</v>
      </c>
      <c r="Z25" s="2">
        <v>-24.85</v>
      </c>
      <c r="AA25" s="6">
        <v>167666248</v>
      </c>
    </row>
    <row r="26" spans="1:27" ht="13.5">
      <c r="A26" s="25" t="s">
        <v>52</v>
      </c>
      <c r="B26" s="24"/>
      <c r="C26" s="6">
        <v>7593441</v>
      </c>
      <c r="D26" s="6">
        <v>0</v>
      </c>
      <c r="E26" s="7">
        <v>8329248</v>
      </c>
      <c r="F26" s="8">
        <v>8329248</v>
      </c>
      <c r="G26" s="8">
        <v>657629</v>
      </c>
      <c r="H26" s="8">
        <v>747688</v>
      </c>
      <c r="I26" s="8">
        <v>714925</v>
      </c>
      <c r="J26" s="8">
        <v>2120242</v>
      </c>
      <c r="K26" s="8">
        <v>661768</v>
      </c>
      <c r="L26" s="8">
        <v>687482</v>
      </c>
      <c r="M26" s="8">
        <v>0</v>
      </c>
      <c r="N26" s="8">
        <v>1349250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3469492</v>
      </c>
      <c r="X26" s="8">
        <v>4164630</v>
      </c>
      <c r="Y26" s="8">
        <v>-695138</v>
      </c>
      <c r="Z26" s="2">
        <v>-16.69</v>
      </c>
      <c r="AA26" s="6">
        <v>8329248</v>
      </c>
    </row>
    <row r="27" spans="1:27" ht="13.5">
      <c r="A27" s="25" t="s">
        <v>53</v>
      </c>
      <c r="B27" s="24"/>
      <c r="C27" s="6">
        <v>14013824</v>
      </c>
      <c r="D27" s="6">
        <v>0</v>
      </c>
      <c r="E27" s="7">
        <v>15000000</v>
      </c>
      <c r="F27" s="8">
        <v>15000000</v>
      </c>
      <c r="G27" s="8">
        <v>1250000</v>
      </c>
      <c r="H27" s="8">
        <v>1250000</v>
      </c>
      <c r="I27" s="8">
        <v>1250000</v>
      </c>
      <c r="J27" s="8">
        <v>3750000</v>
      </c>
      <c r="K27" s="8">
        <v>1250000</v>
      </c>
      <c r="L27" s="8">
        <v>1250000</v>
      </c>
      <c r="M27" s="8">
        <v>0</v>
      </c>
      <c r="N27" s="8">
        <v>2500000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6250000</v>
      </c>
      <c r="X27" s="8">
        <v>7500000</v>
      </c>
      <c r="Y27" s="8">
        <v>-1250000</v>
      </c>
      <c r="Z27" s="2">
        <v>-16.67</v>
      </c>
      <c r="AA27" s="6">
        <v>15000000</v>
      </c>
    </row>
    <row r="28" spans="1:27" ht="13.5">
      <c r="A28" s="25" t="s">
        <v>54</v>
      </c>
      <c r="B28" s="24"/>
      <c r="C28" s="6">
        <v>51744530</v>
      </c>
      <c r="D28" s="6">
        <v>0</v>
      </c>
      <c r="E28" s="7">
        <v>50000000</v>
      </c>
      <c r="F28" s="8">
        <v>50000000</v>
      </c>
      <c r="G28" s="8">
        <v>4166667</v>
      </c>
      <c r="H28" s="8">
        <v>4166667</v>
      </c>
      <c r="I28" s="8">
        <v>4166667</v>
      </c>
      <c r="J28" s="8">
        <v>12500001</v>
      </c>
      <c r="K28" s="8">
        <v>4166667</v>
      </c>
      <c r="L28" s="8">
        <v>4166667</v>
      </c>
      <c r="M28" s="8">
        <v>0</v>
      </c>
      <c r="N28" s="8">
        <v>8333334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20833335</v>
      </c>
      <c r="X28" s="8">
        <v>25000002</v>
      </c>
      <c r="Y28" s="8">
        <v>-4166667</v>
      </c>
      <c r="Z28" s="2">
        <v>-16.67</v>
      </c>
      <c r="AA28" s="6">
        <v>50000000</v>
      </c>
    </row>
    <row r="29" spans="1:27" ht="13.5">
      <c r="A29" s="25" t="s">
        <v>55</v>
      </c>
      <c r="B29" s="24"/>
      <c r="C29" s="6">
        <v>2174501</v>
      </c>
      <c r="D29" s="6">
        <v>0</v>
      </c>
      <c r="E29" s="7">
        <v>2100000</v>
      </c>
      <c r="F29" s="8">
        <v>2100000</v>
      </c>
      <c r="G29" s="8">
        <v>0</v>
      </c>
      <c r="H29" s="8">
        <v>0</v>
      </c>
      <c r="I29" s="8">
        <v>0</v>
      </c>
      <c r="J29" s="8">
        <v>0</v>
      </c>
      <c r="K29" s="8">
        <v>1025654</v>
      </c>
      <c r="L29" s="8">
        <v>0</v>
      </c>
      <c r="M29" s="8">
        <v>0</v>
      </c>
      <c r="N29" s="8">
        <v>1025654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1025654</v>
      </c>
      <c r="X29" s="8">
        <v>1050000</v>
      </c>
      <c r="Y29" s="8">
        <v>-24346</v>
      </c>
      <c r="Z29" s="2">
        <v>-2.32</v>
      </c>
      <c r="AA29" s="6">
        <v>2100000</v>
      </c>
    </row>
    <row r="30" spans="1:27" ht="13.5">
      <c r="A30" s="25" t="s">
        <v>56</v>
      </c>
      <c r="B30" s="24"/>
      <c r="C30" s="6">
        <v>2338164</v>
      </c>
      <c r="D30" s="6">
        <v>0</v>
      </c>
      <c r="E30" s="7">
        <v>3500000</v>
      </c>
      <c r="F30" s="8">
        <v>3500000</v>
      </c>
      <c r="G30" s="8">
        <v>0</v>
      </c>
      <c r="H30" s="8">
        <v>182630</v>
      </c>
      <c r="I30" s="8">
        <v>309146</v>
      </c>
      <c r="J30" s="8">
        <v>491776</v>
      </c>
      <c r="K30" s="8">
        <v>216115</v>
      </c>
      <c r="L30" s="8">
        <v>224843</v>
      </c>
      <c r="M30" s="8">
        <v>0</v>
      </c>
      <c r="N30" s="8">
        <v>440958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932734</v>
      </c>
      <c r="X30" s="8">
        <v>1750002</v>
      </c>
      <c r="Y30" s="8">
        <v>-817268</v>
      </c>
      <c r="Z30" s="2">
        <v>-46.7</v>
      </c>
      <c r="AA30" s="6">
        <v>3500000</v>
      </c>
    </row>
    <row r="31" spans="1:27" ht="13.5">
      <c r="A31" s="25" t="s">
        <v>57</v>
      </c>
      <c r="B31" s="24"/>
      <c r="C31" s="6">
        <v>50091983</v>
      </c>
      <c r="D31" s="6">
        <v>0</v>
      </c>
      <c r="E31" s="7">
        <v>37600000</v>
      </c>
      <c r="F31" s="8">
        <v>37600000</v>
      </c>
      <c r="G31" s="8">
        <v>311837</v>
      </c>
      <c r="H31" s="8">
        <v>3739203</v>
      </c>
      <c r="I31" s="8">
        <v>6009123</v>
      </c>
      <c r="J31" s="8">
        <v>10060163</v>
      </c>
      <c r="K31" s="8">
        <v>5073481</v>
      </c>
      <c r="L31" s="8">
        <v>6394633</v>
      </c>
      <c r="M31" s="8">
        <v>0</v>
      </c>
      <c r="N31" s="8">
        <v>11468114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21528277</v>
      </c>
      <c r="X31" s="8">
        <v>18799992</v>
      </c>
      <c r="Y31" s="8">
        <v>2728285</v>
      </c>
      <c r="Z31" s="2">
        <v>14.51</v>
      </c>
      <c r="AA31" s="6">
        <v>37600000</v>
      </c>
    </row>
    <row r="32" spans="1:27" ht="13.5">
      <c r="A32" s="25" t="s">
        <v>58</v>
      </c>
      <c r="B32" s="24"/>
      <c r="C32" s="6">
        <v>27347565</v>
      </c>
      <c r="D32" s="6">
        <v>0</v>
      </c>
      <c r="E32" s="7">
        <v>8000000</v>
      </c>
      <c r="F32" s="8">
        <v>8000000</v>
      </c>
      <c r="G32" s="8">
        <v>0</v>
      </c>
      <c r="H32" s="8">
        <v>633653</v>
      </c>
      <c r="I32" s="8">
        <v>633653</v>
      </c>
      <c r="J32" s="8">
        <v>1267306</v>
      </c>
      <c r="K32" s="8">
        <v>1212544</v>
      </c>
      <c r="L32" s="8">
        <v>587454</v>
      </c>
      <c r="M32" s="8">
        <v>0</v>
      </c>
      <c r="N32" s="8">
        <v>1799998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3067304</v>
      </c>
      <c r="X32" s="8">
        <v>4000002</v>
      </c>
      <c r="Y32" s="8">
        <v>-932698</v>
      </c>
      <c r="Z32" s="2">
        <v>-23.32</v>
      </c>
      <c r="AA32" s="6">
        <v>8000000</v>
      </c>
    </row>
    <row r="33" spans="1:27" ht="13.5">
      <c r="A33" s="25" t="s">
        <v>59</v>
      </c>
      <c r="B33" s="24"/>
      <c r="C33" s="6">
        <v>148303096</v>
      </c>
      <c r="D33" s="6">
        <v>0</v>
      </c>
      <c r="E33" s="7">
        <v>20000000</v>
      </c>
      <c r="F33" s="8">
        <v>20000000</v>
      </c>
      <c r="G33" s="8">
        <v>43173</v>
      </c>
      <c r="H33" s="8">
        <v>144355</v>
      </c>
      <c r="I33" s="8">
        <v>218145</v>
      </c>
      <c r="J33" s="8">
        <v>405673</v>
      </c>
      <c r="K33" s="8">
        <v>-1370630</v>
      </c>
      <c r="L33" s="8">
        <v>654718</v>
      </c>
      <c r="M33" s="8">
        <v>0</v>
      </c>
      <c r="N33" s="8">
        <v>-715912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-310239</v>
      </c>
      <c r="X33" s="8">
        <v>10000002</v>
      </c>
      <c r="Y33" s="8">
        <v>-10310241</v>
      </c>
      <c r="Z33" s="2">
        <v>-103.1</v>
      </c>
      <c r="AA33" s="6">
        <v>20000000</v>
      </c>
    </row>
    <row r="34" spans="1:27" ht="13.5">
      <c r="A34" s="25" t="s">
        <v>60</v>
      </c>
      <c r="B34" s="24"/>
      <c r="C34" s="6">
        <v>63602778</v>
      </c>
      <c r="D34" s="6">
        <v>0</v>
      </c>
      <c r="E34" s="7">
        <v>163601268</v>
      </c>
      <c r="F34" s="8">
        <v>163601268</v>
      </c>
      <c r="G34" s="8">
        <v>2555052</v>
      </c>
      <c r="H34" s="8">
        <v>9811806</v>
      </c>
      <c r="I34" s="8">
        <v>14846753</v>
      </c>
      <c r="J34" s="8">
        <v>27213611</v>
      </c>
      <c r="K34" s="8">
        <v>13645155</v>
      </c>
      <c r="L34" s="8">
        <v>16112883</v>
      </c>
      <c r="M34" s="8">
        <v>0</v>
      </c>
      <c r="N34" s="8">
        <v>29758038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56971649</v>
      </c>
      <c r="X34" s="8">
        <v>81800634</v>
      </c>
      <c r="Y34" s="8">
        <v>-24828985</v>
      </c>
      <c r="Z34" s="2">
        <v>-30.35</v>
      </c>
      <c r="AA34" s="6">
        <v>163601268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506722076</v>
      </c>
      <c r="D36" s="33">
        <f>SUM(D25:D35)</f>
        <v>0</v>
      </c>
      <c r="E36" s="34">
        <f t="shared" si="1"/>
        <v>475796764</v>
      </c>
      <c r="F36" s="35">
        <f t="shared" si="1"/>
        <v>475796764</v>
      </c>
      <c r="G36" s="35">
        <f t="shared" si="1"/>
        <v>20832348</v>
      </c>
      <c r="H36" s="35">
        <f t="shared" si="1"/>
        <v>33359807</v>
      </c>
      <c r="I36" s="35">
        <f t="shared" si="1"/>
        <v>40905310</v>
      </c>
      <c r="J36" s="35">
        <f t="shared" si="1"/>
        <v>95097465</v>
      </c>
      <c r="K36" s="35">
        <f t="shared" si="1"/>
        <v>38744596</v>
      </c>
      <c r="L36" s="35">
        <f t="shared" si="1"/>
        <v>42924567</v>
      </c>
      <c r="M36" s="35">
        <f t="shared" si="1"/>
        <v>0</v>
      </c>
      <c r="N36" s="35">
        <f t="shared" si="1"/>
        <v>81669163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176766628</v>
      </c>
      <c r="X36" s="35">
        <f t="shared" si="1"/>
        <v>237898374</v>
      </c>
      <c r="Y36" s="35">
        <f t="shared" si="1"/>
        <v>-61131746</v>
      </c>
      <c r="Z36" s="36">
        <f>+IF(X36&lt;&gt;0,+(Y36/X36)*100,0)</f>
        <v>-25.69658000268636</v>
      </c>
      <c r="AA36" s="33">
        <f>SUM(AA25:AA35)</f>
        <v>475796764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21642176</v>
      </c>
      <c r="D38" s="46">
        <f>+D22-D36</f>
        <v>0</v>
      </c>
      <c r="E38" s="47">
        <f t="shared" si="2"/>
        <v>260432836</v>
      </c>
      <c r="F38" s="48">
        <f t="shared" si="2"/>
        <v>260432836</v>
      </c>
      <c r="G38" s="48">
        <f t="shared" si="2"/>
        <v>-12107402</v>
      </c>
      <c r="H38" s="48">
        <f t="shared" si="2"/>
        <v>246383469</v>
      </c>
      <c r="I38" s="48">
        <f t="shared" si="2"/>
        <v>103808289</v>
      </c>
      <c r="J38" s="48">
        <f t="shared" si="2"/>
        <v>338084356</v>
      </c>
      <c r="K38" s="48">
        <f t="shared" si="2"/>
        <v>-30718328</v>
      </c>
      <c r="L38" s="48">
        <f t="shared" si="2"/>
        <v>70050594</v>
      </c>
      <c r="M38" s="48">
        <f t="shared" si="2"/>
        <v>0</v>
      </c>
      <c r="N38" s="48">
        <f t="shared" si="2"/>
        <v>39332266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377416622</v>
      </c>
      <c r="X38" s="48">
        <f>IF(F22=F36,0,X22-X36)</f>
        <v>124097220</v>
      </c>
      <c r="Y38" s="48">
        <f t="shared" si="2"/>
        <v>253319402</v>
      </c>
      <c r="Z38" s="49">
        <f>+IF(X38&lt;&gt;0,+(Y38/X38)*100,0)</f>
        <v>204.12979597770197</v>
      </c>
      <c r="AA38" s="46">
        <f>+AA22-AA36</f>
        <v>260432836</v>
      </c>
    </row>
    <row r="39" spans="1:27" ht="13.5">
      <c r="A39" s="23" t="s">
        <v>64</v>
      </c>
      <c r="B39" s="29"/>
      <c r="C39" s="6">
        <v>244041495</v>
      </c>
      <c r="D39" s="6">
        <v>0</v>
      </c>
      <c r="E39" s="7">
        <v>523481596</v>
      </c>
      <c r="F39" s="8">
        <v>523481596</v>
      </c>
      <c r="G39" s="8">
        <v>0</v>
      </c>
      <c r="H39" s="8">
        <v>27701658</v>
      </c>
      <c r="I39" s="8">
        <v>0</v>
      </c>
      <c r="J39" s="8">
        <v>27701658</v>
      </c>
      <c r="K39" s="8">
        <v>35887677</v>
      </c>
      <c r="L39" s="8">
        <v>0</v>
      </c>
      <c r="M39" s="8">
        <v>0</v>
      </c>
      <c r="N39" s="8">
        <v>35887677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63589335</v>
      </c>
      <c r="X39" s="8">
        <v>267860004</v>
      </c>
      <c r="Y39" s="8">
        <v>-204270669</v>
      </c>
      <c r="Z39" s="2">
        <v>-76.26</v>
      </c>
      <c r="AA39" s="6">
        <v>523481596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265683671</v>
      </c>
      <c r="D42" s="55">
        <f>SUM(D38:D41)</f>
        <v>0</v>
      </c>
      <c r="E42" s="56">
        <f t="shared" si="3"/>
        <v>783914432</v>
      </c>
      <c r="F42" s="57">
        <f t="shared" si="3"/>
        <v>783914432</v>
      </c>
      <c r="G42" s="57">
        <f t="shared" si="3"/>
        <v>-12107402</v>
      </c>
      <c r="H42" s="57">
        <f t="shared" si="3"/>
        <v>274085127</v>
      </c>
      <c r="I42" s="57">
        <f t="shared" si="3"/>
        <v>103808289</v>
      </c>
      <c r="J42" s="57">
        <f t="shared" si="3"/>
        <v>365786014</v>
      </c>
      <c r="K42" s="57">
        <f t="shared" si="3"/>
        <v>5169349</v>
      </c>
      <c r="L42" s="57">
        <f t="shared" si="3"/>
        <v>70050594</v>
      </c>
      <c r="M42" s="57">
        <f t="shared" si="3"/>
        <v>0</v>
      </c>
      <c r="N42" s="57">
        <f t="shared" si="3"/>
        <v>75219943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441005957</v>
      </c>
      <c r="X42" s="57">
        <f t="shared" si="3"/>
        <v>391957224</v>
      </c>
      <c r="Y42" s="57">
        <f t="shared" si="3"/>
        <v>49048733</v>
      </c>
      <c r="Z42" s="58">
        <f>+IF(X42&lt;&gt;0,+(Y42/X42)*100,0)</f>
        <v>12.513797423976042</v>
      </c>
      <c r="AA42" s="55">
        <f>SUM(AA38:AA41)</f>
        <v>783914432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265683671</v>
      </c>
      <c r="D44" s="63">
        <f>+D42-D43</f>
        <v>0</v>
      </c>
      <c r="E44" s="64">
        <f t="shared" si="4"/>
        <v>783914432</v>
      </c>
      <c r="F44" s="65">
        <f t="shared" si="4"/>
        <v>783914432</v>
      </c>
      <c r="G44" s="65">
        <f t="shared" si="4"/>
        <v>-12107402</v>
      </c>
      <c r="H44" s="65">
        <f t="shared" si="4"/>
        <v>274085127</v>
      </c>
      <c r="I44" s="65">
        <f t="shared" si="4"/>
        <v>103808289</v>
      </c>
      <c r="J44" s="65">
        <f t="shared" si="4"/>
        <v>365786014</v>
      </c>
      <c r="K44" s="65">
        <f t="shared" si="4"/>
        <v>5169349</v>
      </c>
      <c r="L44" s="65">
        <f t="shared" si="4"/>
        <v>70050594</v>
      </c>
      <c r="M44" s="65">
        <f t="shared" si="4"/>
        <v>0</v>
      </c>
      <c r="N44" s="65">
        <f t="shared" si="4"/>
        <v>75219943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441005957</v>
      </c>
      <c r="X44" s="65">
        <f t="shared" si="4"/>
        <v>391957224</v>
      </c>
      <c r="Y44" s="65">
        <f t="shared" si="4"/>
        <v>49048733</v>
      </c>
      <c r="Z44" s="66">
        <f>+IF(X44&lt;&gt;0,+(Y44/X44)*100,0)</f>
        <v>12.513797423976042</v>
      </c>
      <c r="AA44" s="63">
        <f>+AA42-AA43</f>
        <v>783914432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265683671</v>
      </c>
      <c r="D46" s="55">
        <f>SUM(D44:D45)</f>
        <v>0</v>
      </c>
      <c r="E46" s="56">
        <f t="shared" si="5"/>
        <v>783914432</v>
      </c>
      <c r="F46" s="57">
        <f t="shared" si="5"/>
        <v>783914432</v>
      </c>
      <c r="G46" s="57">
        <f t="shared" si="5"/>
        <v>-12107402</v>
      </c>
      <c r="H46" s="57">
        <f t="shared" si="5"/>
        <v>274085127</v>
      </c>
      <c r="I46" s="57">
        <f t="shared" si="5"/>
        <v>103808289</v>
      </c>
      <c r="J46" s="57">
        <f t="shared" si="5"/>
        <v>365786014</v>
      </c>
      <c r="K46" s="57">
        <f t="shared" si="5"/>
        <v>5169349</v>
      </c>
      <c r="L46" s="57">
        <f t="shared" si="5"/>
        <v>70050594</v>
      </c>
      <c r="M46" s="57">
        <f t="shared" si="5"/>
        <v>0</v>
      </c>
      <c r="N46" s="57">
        <f t="shared" si="5"/>
        <v>75219943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441005957</v>
      </c>
      <c r="X46" s="57">
        <f t="shared" si="5"/>
        <v>391957224</v>
      </c>
      <c r="Y46" s="57">
        <f t="shared" si="5"/>
        <v>49048733</v>
      </c>
      <c r="Z46" s="58">
        <f>+IF(X46&lt;&gt;0,+(Y46/X46)*100,0)</f>
        <v>12.513797423976042</v>
      </c>
      <c r="AA46" s="55">
        <f>SUM(AA44:AA45)</f>
        <v>783914432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265683671</v>
      </c>
      <c r="D48" s="71">
        <f>SUM(D46:D47)</f>
        <v>0</v>
      </c>
      <c r="E48" s="72">
        <f t="shared" si="6"/>
        <v>783914432</v>
      </c>
      <c r="F48" s="73">
        <f t="shared" si="6"/>
        <v>783914432</v>
      </c>
      <c r="G48" s="73">
        <f t="shared" si="6"/>
        <v>-12107402</v>
      </c>
      <c r="H48" s="74">
        <f t="shared" si="6"/>
        <v>274085127</v>
      </c>
      <c r="I48" s="74">
        <f t="shared" si="6"/>
        <v>103808289</v>
      </c>
      <c r="J48" s="74">
        <f t="shared" si="6"/>
        <v>365786014</v>
      </c>
      <c r="K48" s="74">
        <f t="shared" si="6"/>
        <v>5169349</v>
      </c>
      <c r="L48" s="74">
        <f t="shared" si="6"/>
        <v>70050594</v>
      </c>
      <c r="M48" s="73">
        <f t="shared" si="6"/>
        <v>0</v>
      </c>
      <c r="N48" s="73">
        <f t="shared" si="6"/>
        <v>75219943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441005957</v>
      </c>
      <c r="X48" s="74">
        <f t="shared" si="6"/>
        <v>391957224</v>
      </c>
      <c r="Y48" s="74">
        <f t="shared" si="6"/>
        <v>49048733</v>
      </c>
      <c r="Z48" s="75">
        <f>+IF(X48&lt;&gt;0,+(Y48/X48)*100,0)</f>
        <v>12.513797423976042</v>
      </c>
      <c r="AA48" s="76">
        <f>SUM(AA46:AA47)</f>
        <v>783914432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8496011</v>
      </c>
      <c r="D5" s="6">
        <v>0</v>
      </c>
      <c r="E5" s="7">
        <v>9080300</v>
      </c>
      <c r="F5" s="8">
        <v>9080300</v>
      </c>
      <c r="G5" s="8">
        <v>9027205</v>
      </c>
      <c r="H5" s="8">
        <v>-3647</v>
      </c>
      <c r="I5" s="8">
        <v>298</v>
      </c>
      <c r="J5" s="8">
        <v>9023856</v>
      </c>
      <c r="K5" s="8">
        <v>20</v>
      </c>
      <c r="L5" s="8">
        <v>-15460</v>
      </c>
      <c r="M5" s="8">
        <v>0</v>
      </c>
      <c r="N5" s="8">
        <v>-15440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9008416</v>
      </c>
      <c r="X5" s="8">
        <v>9040000</v>
      </c>
      <c r="Y5" s="8">
        <v>-31584</v>
      </c>
      <c r="Z5" s="2">
        <v>-0.35</v>
      </c>
      <c r="AA5" s="6">
        <v>9080300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65137544</v>
      </c>
      <c r="D7" s="6">
        <v>0</v>
      </c>
      <c r="E7" s="7">
        <v>80025140</v>
      </c>
      <c r="F7" s="8">
        <v>80025140</v>
      </c>
      <c r="G7" s="8">
        <v>6016575</v>
      </c>
      <c r="H7" s="8">
        <v>5734281</v>
      </c>
      <c r="I7" s="8">
        <v>6762159</v>
      </c>
      <c r="J7" s="8">
        <v>18513015</v>
      </c>
      <c r="K7" s="8">
        <v>6699451</v>
      </c>
      <c r="L7" s="8">
        <v>6022491</v>
      </c>
      <c r="M7" s="8">
        <v>6420331</v>
      </c>
      <c r="N7" s="8">
        <v>19142273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37655288</v>
      </c>
      <c r="X7" s="8">
        <v>39373710</v>
      </c>
      <c r="Y7" s="8">
        <v>-1718422</v>
      </c>
      <c r="Z7" s="2">
        <v>-4.36</v>
      </c>
      <c r="AA7" s="6">
        <v>80025140</v>
      </c>
    </row>
    <row r="8" spans="1:27" ht="13.5">
      <c r="A8" s="25" t="s">
        <v>35</v>
      </c>
      <c r="B8" s="24"/>
      <c r="C8" s="6">
        <v>8369394</v>
      </c>
      <c r="D8" s="6">
        <v>0</v>
      </c>
      <c r="E8" s="7">
        <v>12038400</v>
      </c>
      <c r="F8" s="8">
        <v>12038400</v>
      </c>
      <c r="G8" s="8">
        <v>1202537</v>
      </c>
      <c r="H8" s="8">
        <v>1154958</v>
      </c>
      <c r="I8" s="8">
        <v>1214924</v>
      </c>
      <c r="J8" s="8">
        <v>3572419</v>
      </c>
      <c r="K8" s="8">
        <v>1099611</v>
      </c>
      <c r="L8" s="8">
        <v>992048</v>
      </c>
      <c r="M8" s="8">
        <v>932009</v>
      </c>
      <c r="N8" s="8">
        <v>3023668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6596087</v>
      </c>
      <c r="X8" s="8">
        <v>6019002</v>
      </c>
      <c r="Y8" s="8">
        <v>577085</v>
      </c>
      <c r="Z8" s="2">
        <v>9.59</v>
      </c>
      <c r="AA8" s="6">
        <v>12038400</v>
      </c>
    </row>
    <row r="9" spans="1:27" ht="13.5">
      <c r="A9" s="25" t="s">
        <v>36</v>
      </c>
      <c r="B9" s="24"/>
      <c r="C9" s="6">
        <v>3349396</v>
      </c>
      <c r="D9" s="6">
        <v>0</v>
      </c>
      <c r="E9" s="7">
        <v>6094020</v>
      </c>
      <c r="F9" s="8">
        <v>6094020</v>
      </c>
      <c r="G9" s="8">
        <v>500329</v>
      </c>
      <c r="H9" s="8">
        <v>507394</v>
      </c>
      <c r="I9" s="8">
        <v>520301</v>
      </c>
      <c r="J9" s="8">
        <v>1528024</v>
      </c>
      <c r="K9" s="8">
        <v>545180</v>
      </c>
      <c r="L9" s="8">
        <v>523609</v>
      </c>
      <c r="M9" s="8">
        <v>511265</v>
      </c>
      <c r="N9" s="8">
        <v>1580054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3108078</v>
      </c>
      <c r="X9" s="8">
        <v>3046998</v>
      </c>
      <c r="Y9" s="8">
        <v>61080</v>
      </c>
      <c r="Z9" s="2">
        <v>2</v>
      </c>
      <c r="AA9" s="6">
        <v>6094020</v>
      </c>
    </row>
    <row r="10" spans="1:27" ht="13.5">
      <c r="A10" s="25" t="s">
        <v>37</v>
      </c>
      <c r="B10" s="24"/>
      <c r="C10" s="6">
        <v>4160896</v>
      </c>
      <c r="D10" s="6">
        <v>0</v>
      </c>
      <c r="E10" s="7">
        <v>8289600</v>
      </c>
      <c r="F10" s="26">
        <v>8289600</v>
      </c>
      <c r="G10" s="26">
        <v>688832</v>
      </c>
      <c r="H10" s="26">
        <v>703081</v>
      </c>
      <c r="I10" s="26">
        <v>702249</v>
      </c>
      <c r="J10" s="26">
        <v>2094162</v>
      </c>
      <c r="K10" s="26">
        <v>702825</v>
      </c>
      <c r="L10" s="26">
        <v>702740</v>
      </c>
      <c r="M10" s="26">
        <v>687837</v>
      </c>
      <c r="N10" s="26">
        <v>2093402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4187564</v>
      </c>
      <c r="X10" s="26">
        <v>4144998</v>
      </c>
      <c r="Y10" s="26">
        <v>42566</v>
      </c>
      <c r="Z10" s="27">
        <v>1.03</v>
      </c>
      <c r="AA10" s="28">
        <v>8289600</v>
      </c>
    </row>
    <row r="11" spans="1:27" ht="13.5">
      <c r="A11" s="25" t="s">
        <v>38</v>
      </c>
      <c r="B11" s="29"/>
      <c r="C11" s="6">
        <v>178380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43023</v>
      </c>
      <c r="D12" s="6">
        <v>0</v>
      </c>
      <c r="E12" s="7">
        <v>54480</v>
      </c>
      <c r="F12" s="8">
        <v>54480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27000</v>
      </c>
      <c r="Y12" s="8">
        <v>-27000</v>
      </c>
      <c r="Z12" s="2">
        <v>-100</v>
      </c>
      <c r="AA12" s="6">
        <v>54480</v>
      </c>
    </row>
    <row r="13" spans="1:27" ht="13.5">
      <c r="A13" s="23" t="s">
        <v>40</v>
      </c>
      <c r="B13" s="29"/>
      <c r="C13" s="6">
        <v>1701070</v>
      </c>
      <c r="D13" s="6">
        <v>0</v>
      </c>
      <c r="E13" s="7">
        <v>1478400</v>
      </c>
      <c r="F13" s="8">
        <v>1478400</v>
      </c>
      <c r="G13" s="8">
        <v>117207</v>
      </c>
      <c r="H13" s="8">
        <v>16999</v>
      </c>
      <c r="I13" s="8">
        <v>70663</v>
      </c>
      <c r="J13" s="8">
        <v>204869</v>
      </c>
      <c r="K13" s="8">
        <v>195430</v>
      </c>
      <c r="L13" s="8">
        <v>58690</v>
      </c>
      <c r="M13" s="8">
        <v>19555</v>
      </c>
      <c r="N13" s="8">
        <v>273675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478544</v>
      </c>
      <c r="X13" s="8">
        <v>739002</v>
      </c>
      <c r="Y13" s="8">
        <v>-260458</v>
      </c>
      <c r="Z13" s="2">
        <v>-35.24</v>
      </c>
      <c r="AA13" s="6">
        <v>1478400</v>
      </c>
    </row>
    <row r="14" spans="1:27" ht="13.5">
      <c r="A14" s="23" t="s">
        <v>41</v>
      </c>
      <c r="B14" s="29"/>
      <c r="C14" s="6">
        <v>2420796</v>
      </c>
      <c r="D14" s="6">
        <v>0</v>
      </c>
      <c r="E14" s="7">
        <v>2423200</v>
      </c>
      <c r="F14" s="8">
        <v>2423200</v>
      </c>
      <c r="G14" s="8">
        <v>219029</v>
      </c>
      <c r="H14" s="8">
        <v>234902</v>
      </c>
      <c r="I14" s="8">
        <v>236770</v>
      </c>
      <c r="J14" s="8">
        <v>690701</v>
      </c>
      <c r="K14" s="8">
        <v>273419</v>
      </c>
      <c r="L14" s="8">
        <v>272004</v>
      </c>
      <c r="M14" s="8">
        <v>276090</v>
      </c>
      <c r="N14" s="8">
        <v>821513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1512214</v>
      </c>
      <c r="X14" s="8">
        <v>1211502</v>
      </c>
      <c r="Y14" s="8">
        <v>300712</v>
      </c>
      <c r="Z14" s="2">
        <v>24.82</v>
      </c>
      <c r="AA14" s="6">
        <v>2423200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43514</v>
      </c>
      <c r="D16" s="6">
        <v>0</v>
      </c>
      <c r="E16" s="7">
        <v>95040</v>
      </c>
      <c r="F16" s="8">
        <v>95040</v>
      </c>
      <c r="G16" s="8">
        <v>5623</v>
      </c>
      <c r="H16" s="8">
        <v>8313</v>
      </c>
      <c r="I16" s="8">
        <v>6503</v>
      </c>
      <c r="J16" s="8">
        <v>20439</v>
      </c>
      <c r="K16" s="8">
        <v>7676</v>
      </c>
      <c r="L16" s="8">
        <v>7587</v>
      </c>
      <c r="M16" s="8">
        <v>3660</v>
      </c>
      <c r="N16" s="8">
        <v>18923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39362</v>
      </c>
      <c r="X16" s="8">
        <v>47502</v>
      </c>
      <c r="Y16" s="8">
        <v>-8140</v>
      </c>
      <c r="Z16" s="2">
        <v>-17.14</v>
      </c>
      <c r="AA16" s="6">
        <v>95040</v>
      </c>
    </row>
    <row r="17" spans="1:27" ht="13.5">
      <c r="A17" s="23" t="s">
        <v>44</v>
      </c>
      <c r="B17" s="29"/>
      <c r="C17" s="6">
        <v>766508</v>
      </c>
      <c r="D17" s="6">
        <v>0</v>
      </c>
      <c r="E17" s="7">
        <v>612750</v>
      </c>
      <c r="F17" s="8">
        <v>612750</v>
      </c>
      <c r="G17" s="8">
        <v>57171</v>
      </c>
      <c r="H17" s="8">
        <v>54289</v>
      </c>
      <c r="I17" s="8">
        <v>51697</v>
      </c>
      <c r="J17" s="8">
        <v>163157</v>
      </c>
      <c r="K17" s="8">
        <v>74308</v>
      </c>
      <c r="L17" s="8">
        <v>62724</v>
      </c>
      <c r="M17" s="8">
        <v>13076</v>
      </c>
      <c r="N17" s="8">
        <v>150108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313265</v>
      </c>
      <c r="X17" s="8">
        <v>306498</v>
      </c>
      <c r="Y17" s="8">
        <v>6767</v>
      </c>
      <c r="Z17" s="2">
        <v>2.21</v>
      </c>
      <c r="AA17" s="6">
        <v>612750</v>
      </c>
    </row>
    <row r="18" spans="1:27" ht="13.5">
      <c r="A18" s="25" t="s">
        <v>45</v>
      </c>
      <c r="B18" s="24"/>
      <c r="C18" s="6">
        <v>654549</v>
      </c>
      <c r="D18" s="6">
        <v>0</v>
      </c>
      <c r="E18" s="7">
        <v>668450</v>
      </c>
      <c r="F18" s="8">
        <v>668450</v>
      </c>
      <c r="G18" s="8">
        <v>66054</v>
      </c>
      <c r="H18" s="8">
        <v>67913</v>
      </c>
      <c r="I18" s="8">
        <v>57584</v>
      </c>
      <c r="J18" s="8">
        <v>191551</v>
      </c>
      <c r="K18" s="8">
        <v>75447</v>
      </c>
      <c r="L18" s="8">
        <v>43959</v>
      </c>
      <c r="M18" s="8">
        <v>43697</v>
      </c>
      <c r="N18" s="8">
        <v>163103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354654</v>
      </c>
      <c r="X18" s="8">
        <v>334002</v>
      </c>
      <c r="Y18" s="8">
        <v>20652</v>
      </c>
      <c r="Z18" s="2">
        <v>6.18</v>
      </c>
      <c r="AA18" s="6">
        <v>668450</v>
      </c>
    </row>
    <row r="19" spans="1:27" ht="13.5">
      <c r="A19" s="23" t="s">
        <v>46</v>
      </c>
      <c r="B19" s="29"/>
      <c r="C19" s="6">
        <v>50466842</v>
      </c>
      <c r="D19" s="6">
        <v>0</v>
      </c>
      <c r="E19" s="7">
        <v>50061200</v>
      </c>
      <c r="F19" s="8">
        <v>50061200</v>
      </c>
      <c r="G19" s="8">
        <v>17106805</v>
      </c>
      <c r="H19" s="8">
        <v>311376</v>
      </c>
      <c r="I19" s="8">
        <v>1160896</v>
      </c>
      <c r="J19" s="8">
        <v>18579077</v>
      </c>
      <c r="K19" s="8">
        <v>598680</v>
      </c>
      <c r="L19" s="8">
        <v>1089392</v>
      </c>
      <c r="M19" s="8">
        <v>14820901</v>
      </c>
      <c r="N19" s="8">
        <v>16508973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35088050</v>
      </c>
      <c r="X19" s="8">
        <v>35662746</v>
      </c>
      <c r="Y19" s="8">
        <v>-574696</v>
      </c>
      <c r="Z19" s="2">
        <v>-1.61</v>
      </c>
      <c r="AA19" s="6">
        <v>50061200</v>
      </c>
    </row>
    <row r="20" spans="1:27" ht="13.5">
      <c r="A20" s="23" t="s">
        <v>47</v>
      </c>
      <c r="B20" s="29"/>
      <c r="C20" s="6">
        <v>3205379</v>
      </c>
      <c r="D20" s="6">
        <v>0</v>
      </c>
      <c r="E20" s="7">
        <v>2548640</v>
      </c>
      <c r="F20" s="26">
        <v>2548640</v>
      </c>
      <c r="G20" s="26">
        <v>708341</v>
      </c>
      <c r="H20" s="26">
        <v>114984</v>
      </c>
      <c r="I20" s="26">
        <v>361500</v>
      </c>
      <c r="J20" s="26">
        <v>1184825</v>
      </c>
      <c r="K20" s="26">
        <v>964708</v>
      </c>
      <c r="L20" s="26">
        <v>144763</v>
      </c>
      <c r="M20" s="26">
        <v>64812</v>
      </c>
      <c r="N20" s="26">
        <v>1174283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2359108</v>
      </c>
      <c r="X20" s="26">
        <v>1274502</v>
      </c>
      <c r="Y20" s="26">
        <v>1084606</v>
      </c>
      <c r="Z20" s="27">
        <v>85.1</v>
      </c>
      <c r="AA20" s="28">
        <v>2548640</v>
      </c>
    </row>
    <row r="21" spans="1:27" ht="13.5">
      <c r="A21" s="23" t="s">
        <v>48</v>
      </c>
      <c r="B21" s="29"/>
      <c r="C21" s="6">
        <v>3953299</v>
      </c>
      <c r="D21" s="6">
        <v>0</v>
      </c>
      <c r="E21" s="7">
        <v>100000</v>
      </c>
      <c r="F21" s="8">
        <v>100000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49998</v>
      </c>
      <c r="Y21" s="8">
        <v>-49998</v>
      </c>
      <c r="Z21" s="2">
        <v>-100</v>
      </c>
      <c r="AA21" s="6">
        <v>100000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152946601</v>
      </c>
      <c r="D22" s="33">
        <f>SUM(D5:D21)</f>
        <v>0</v>
      </c>
      <c r="E22" s="34">
        <f t="shared" si="0"/>
        <v>173569620</v>
      </c>
      <c r="F22" s="35">
        <f t="shared" si="0"/>
        <v>173569620</v>
      </c>
      <c r="G22" s="35">
        <f t="shared" si="0"/>
        <v>35715708</v>
      </c>
      <c r="H22" s="35">
        <f t="shared" si="0"/>
        <v>8904843</v>
      </c>
      <c r="I22" s="35">
        <f t="shared" si="0"/>
        <v>11145544</v>
      </c>
      <c r="J22" s="35">
        <f t="shared" si="0"/>
        <v>55766095</v>
      </c>
      <c r="K22" s="35">
        <f t="shared" si="0"/>
        <v>11236755</v>
      </c>
      <c r="L22" s="35">
        <f t="shared" si="0"/>
        <v>9904547</v>
      </c>
      <c r="M22" s="35">
        <f t="shared" si="0"/>
        <v>23793233</v>
      </c>
      <c r="N22" s="35">
        <f t="shared" si="0"/>
        <v>44934535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100700630</v>
      </c>
      <c r="X22" s="35">
        <f t="shared" si="0"/>
        <v>101277460</v>
      </c>
      <c r="Y22" s="35">
        <f t="shared" si="0"/>
        <v>-576830</v>
      </c>
      <c r="Z22" s="36">
        <f>+IF(X22&lt;&gt;0,+(Y22/X22)*100,0)</f>
        <v>-0.5695541732582946</v>
      </c>
      <c r="AA22" s="33">
        <f>SUM(AA5:AA21)</f>
        <v>173569620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54159663</v>
      </c>
      <c r="D25" s="6">
        <v>0</v>
      </c>
      <c r="E25" s="7">
        <v>63161937</v>
      </c>
      <c r="F25" s="8">
        <v>63161937</v>
      </c>
      <c r="G25" s="8">
        <v>4495767</v>
      </c>
      <c r="H25" s="8">
        <v>4551142</v>
      </c>
      <c r="I25" s="8">
        <v>4467044</v>
      </c>
      <c r="J25" s="8">
        <v>13513953</v>
      </c>
      <c r="K25" s="8">
        <v>4700869</v>
      </c>
      <c r="L25" s="8">
        <v>7201006</v>
      </c>
      <c r="M25" s="8">
        <v>4646578</v>
      </c>
      <c r="N25" s="8">
        <v>16548453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30062406</v>
      </c>
      <c r="X25" s="8">
        <v>33226886</v>
      </c>
      <c r="Y25" s="8">
        <v>-3164480</v>
      </c>
      <c r="Z25" s="2">
        <v>-9.52</v>
      </c>
      <c r="AA25" s="6">
        <v>63161937</v>
      </c>
    </row>
    <row r="26" spans="1:27" ht="13.5">
      <c r="A26" s="25" t="s">
        <v>52</v>
      </c>
      <c r="B26" s="24"/>
      <c r="C26" s="6">
        <v>3046510</v>
      </c>
      <c r="D26" s="6">
        <v>0</v>
      </c>
      <c r="E26" s="7">
        <v>3215120</v>
      </c>
      <c r="F26" s="8">
        <v>3215120</v>
      </c>
      <c r="G26" s="8">
        <v>243410</v>
      </c>
      <c r="H26" s="8">
        <v>243410</v>
      </c>
      <c r="I26" s="8">
        <v>243410</v>
      </c>
      <c r="J26" s="8">
        <v>730230</v>
      </c>
      <c r="K26" s="8">
        <v>243410</v>
      </c>
      <c r="L26" s="8">
        <v>243410</v>
      </c>
      <c r="M26" s="8">
        <v>243410</v>
      </c>
      <c r="N26" s="8">
        <v>730230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1460460</v>
      </c>
      <c r="X26" s="8">
        <v>1607496</v>
      </c>
      <c r="Y26" s="8">
        <v>-147036</v>
      </c>
      <c r="Z26" s="2">
        <v>-9.15</v>
      </c>
      <c r="AA26" s="6">
        <v>3215120</v>
      </c>
    </row>
    <row r="27" spans="1:27" ht="13.5">
      <c r="A27" s="25" t="s">
        <v>53</v>
      </c>
      <c r="B27" s="24"/>
      <c r="C27" s="6">
        <v>4133249</v>
      </c>
      <c r="D27" s="6">
        <v>0</v>
      </c>
      <c r="E27" s="7">
        <v>6269820</v>
      </c>
      <c r="F27" s="8">
        <v>6269820</v>
      </c>
      <c r="G27" s="8">
        <v>522483</v>
      </c>
      <c r="H27" s="8">
        <v>522483</v>
      </c>
      <c r="I27" s="8">
        <v>522483</v>
      </c>
      <c r="J27" s="8">
        <v>1567449</v>
      </c>
      <c r="K27" s="8">
        <v>522483</v>
      </c>
      <c r="L27" s="8">
        <v>522483</v>
      </c>
      <c r="M27" s="8">
        <v>522483</v>
      </c>
      <c r="N27" s="8">
        <v>1567449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3134898</v>
      </c>
      <c r="X27" s="8">
        <v>3135000</v>
      </c>
      <c r="Y27" s="8">
        <v>-102</v>
      </c>
      <c r="Z27" s="2">
        <v>0</v>
      </c>
      <c r="AA27" s="6">
        <v>6269820</v>
      </c>
    </row>
    <row r="28" spans="1:27" ht="13.5">
      <c r="A28" s="25" t="s">
        <v>54</v>
      </c>
      <c r="B28" s="24"/>
      <c r="C28" s="6">
        <v>32930737</v>
      </c>
      <c r="D28" s="6">
        <v>0</v>
      </c>
      <c r="E28" s="7">
        <v>21624000</v>
      </c>
      <c r="F28" s="8">
        <v>21624000</v>
      </c>
      <c r="G28" s="8">
        <v>1766795</v>
      </c>
      <c r="H28" s="8">
        <v>1766795</v>
      </c>
      <c r="I28" s="8">
        <v>1766795</v>
      </c>
      <c r="J28" s="8">
        <v>5300385</v>
      </c>
      <c r="K28" s="8">
        <v>1766795</v>
      </c>
      <c r="L28" s="8">
        <v>1766795</v>
      </c>
      <c r="M28" s="8">
        <v>1766795</v>
      </c>
      <c r="N28" s="8">
        <v>5300385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10600770</v>
      </c>
      <c r="X28" s="8">
        <v>10812000</v>
      </c>
      <c r="Y28" s="8">
        <v>-211230</v>
      </c>
      <c r="Z28" s="2">
        <v>-1.95</v>
      </c>
      <c r="AA28" s="6">
        <v>21624000</v>
      </c>
    </row>
    <row r="29" spans="1:27" ht="13.5">
      <c r="A29" s="25" t="s">
        <v>55</v>
      </c>
      <c r="B29" s="24"/>
      <c r="C29" s="6">
        <v>3435226</v>
      </c>
      <c r="D29" s="6">
        <v>0</v>
      </c>
      <c r="E29" s="7">
        <v>1281400</v>
      </c>
      <c r="F29" s="8">
        <v>1281400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94135</v>
      </c>
      <c r="N29" s="8">
        <v>94135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94135</v>
      </c>
      <c r="X29" s="8">
        <v>640500</v>
      </c>
      <c r="Y29" s="8">
        <v>-546365</v>
      </c>
      <c r="Z29" s="2">
        <v>-85.3</v>
      </c>
      <c r="AA29" s="6">
        <v>1281400</v>
      </c>
    </row>
    <row r="30" spans="1:27" ht="13.5">
      <c r="A30" s="25" t="s">
        <v>56</v>
      </c>
      <c r="B30" s="24"/>
      <c r="C30" s="6">
        <v>53650958</v>
      </c>
      <c r="D30" s="6">
        <v>0</v>
      </c>
      <c r="E30" s="7">
        <v>59919900</v>
      </c>
      <c r="F30" s="8">
        <v>59919900</v>
      </c>
      <c r="G30" s="8">
        <v>19234</v>
      </c>
      <c r="H30" s="8">
        <v>6929921</v>
      </c>
      <c r="I30" s="8">
        <v>7174208</v>
      </c>
      <c r="J30" s="8">
        <v>14123363</v>
      </c>
      <c r="K30" s="8">
        <v>4459365</v>
      </c>
      <c r="L30" s="8">
        <v>4011025</v>
      </c>
      <c r="M30" s="8">
        <v>3951564</v>
      </c>
      <c r="N30" s="8">
        <v>12421954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26545317</v>
      </c>
      <c r="X30" s="8">
        <v>27935430</v>
      </c>
      <c r="Y30" s="8">
        <v>-1390113</v>
      </c>
      <c r="Z30" s="2">
        <v>-4.98</v>
      </c>
      <c r="AA30" s="6">
        <v>59919900</v>
      </c>
    </row>
    <row r="31" spans="1:27" ht="13.5">
      <c r="A31" s="25" t="s">
        <v>57</v>
      </c>
      <c r="B31" s="24"/>
      <c r="C31" s="6">
        <v>3312873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1351727</v>
      </c>
      <c r="D32" s="6">
        <v>0</v>
      </c>
      <c r="E32" s="7">
        <v>0</v>
      </c>
      <c r="F32" s="8">
        <v>0</v>
      </c>
      <c r="G32" s="8">
        <v>197823</v>
      </c>
      <c r="H32" s="8">
        <v>80331</v>
      </c>
      <c r="I32" s="8">
        <v>67194</v>
      </c>
      <c r="J32" s="8">
        <v>345348</v>
      </c>
      <c r="K32" s="8">
        <v>99671</v>
      </c>
      <c r="L32" s="8">
        <v>64070</v>
      </c>
      <c r="M32" s="8">
        <v>188525</v>
      </c>
      <c r="N32" s="8">
        <v>352266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697614</v>
      </c>
      <c r="X32" s="8"/>
      <c r="Y32" s="8">
        <v>697614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349830</v>
      </c>
      <c r="F33" s="8">
        <v>349830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175002</v>
      </c>
      <c r="Y33" s="8">
        <v>-175002</v>
      </c>
      <c r="Z33" s="2">
        <v>-100</v>
      </c>
      <c r="AA33" s="6">
        <v>349830</v>
      </c>
    </row>
    <row r="34" spans="1:27" ht="13.5">
      <c r="A34" s="25" t="s">
        <v>60</v>
      </c>
      <c r="B34" s="24"/>
      <c r="C34" s="6">
        <v>28915072</v>
      </c>
      <c r="D34" s="6">
        <v>0</v>
      </c>
      <c r="E34" s="7">
        <v>43647135</v>
      </c>
      <c r="F34" s="8">
        <v>43647135</v>
      </c>
      <c r="G34" s="8">
        <v>3170353</v>
      </c>
      <c r="H34" s="8">
        <v>3020493</v>
      </c>
      <c r="I34" s="8">
        <v>3301765</v>
      </c>
      <c r="J34" s="8">
        <v>9492611</v>
      </c>
      <c r="K34" s="8">
        <v>4401681</v>
      </c>
      <c r="L34" s="8">
        <v>4272190</v>
      </c>
      <c r="M34" s="8">
        <v>4975628</v>
      </c>
      <c r="N34" s="8">
        <v>13649499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23142110</v>
      </c>
      <c r="X34" s="8">
        <v>21823500</v>
      </c>
      <c r="Y34" s="8">
        <v>1318610</v>
      </c>
      <c r="Z34" s="2">
        <v>6.04</v>
      </c>
      <c r="AA34" s="6">
        <v>43647135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184936015</v>
      </c>
      <c r="D36" s="33">
        <f>SUM(D25:D35)</f>
        <v>0</v>
      </c>
      <c r="E36" s="34">
        <f t="shared" si="1"/>
        <v>199469142</v>
      </c>
      <c r="F36" s="35">
        <f t="shared" si="1"/>
        <v>199469142</v>
      </c>
      <c r="G36" s="35">
        <f t="shared" si="1"/>
        <v>10415865</v>
      </c>
      <c r="H36" s="35">
        <f t="shared" si="1"/>
        <v>17114575</v>
      </c>
      <c r="I36" s="35">
        <f t="shared" si="1"/>
        <v>17542899</v>
      </c>
      <c r="J36" s="35">
        <f t="shared" si="1"/>
        <v>45073339</v>
      </c>
      <c r="K36" s="35">
        <f t="shared" si="1"/>
        <v>16194274</v>
      </c>
      <c r="L36" s="35">
        <f t="shared" si="1"/>
        <v>18080979</v>
      </c>
      <c r="M36" s="35">
        <f t="shared" si="1"/>
        <v>16389118</v>
      </c>
      <c r="N36" s="35">
        <f t="shared" si="1"/>
        <v>50664371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95737710</v>
      </c>
      <c r="X36" s="35">
        <f t="shared" si="1"/>
        <v>99355814</v>
      </c>
      <c r="Y36" s="35">
        <f t="shared" si="1"/>
        <v>-3618104</v>
      </c>
      <c r="Z36" s="36">
        <f>+IF(X36&lt;&gt;0,+(Y36/X36)*100,0)</f>
        <v>-3.6415624353900418</v>
      </c>
      <c r="AA36" s="33">
        <f>SUM(AA25:AA35)</f>
        <v>199469142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-31989414</v>
      </c>
      <c r="D38" s="46">
        <f>+D22-D36</f>
        <v>0</v>
      </c>
      <c r="E38" s="47">
        <f t="shared" si="2"/>
        <v>-25899522</v>
      </c>
      <c r="F38" s="48">
        <f t="shared" si="2"/>
        <v>-25899522</v>
      </c>
      <c r="G38" s="48">
        <f t="shared" si="2"/>
        <v>25299843</v>
      </c>
      <c r="H38" s="48">
        <f t="shared" si="2"/>
        <v>-8209732</v>
      </c>
      <c r="I38" s="48">
        <f t="shared" si="2"/>
        <v>-6397355</v>
      </c>
      <c r="J38" s="48">
        <f t="shared" si="2"/>
        <v>10692756</v>
      </c>
      <c r="K38" s="48">
        <f t="shared" si="2"/>
        <v>-4957519</v>
      </c>
      <c r="L38" s="48">
        <f t="shared" si="2"/>
        <v>-8176432</v>
      </c>
      <c r="M38" s="48">
        <f t="shared" si="2"/>
        <v>7404115</v>
      </c>
      <c r="N38" s="48">
        <f t="shared" si="2"/>
        <v>-5729836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4962920</v>
      </c>
      <c r="X38" s="48">
        <f>IF(F22=F36,0,X22-X36)</f>
        <v>1921646</v>
      </c>
      <c r="Y38" s="48">
        <f t="shared" si="2"/>
        <v>3041274</v>
      </c>
      <c r="Z38" s="49">
        <f>+IF(X38&lt;&gt;0,+(Y38/X38)*100,0)</f>
        <v>158.26400908387913</v>
      </c>
      <c r="AA38" s="46">
        <f>+AA22-AA36</f>
        <v>-25899522</v>
      </c>
    </row>
    <row r="39" spans="1:27" ht="13.5">
      <c r="A39" s="23" t="s">
        <v>64</v>
      </c>
      <c r="B39" s="29"/>
      <c r="C39" s="6">
        <v>40538934</v>
      </c>
      <c r="D39" s="6">
        <v>0</v>
      </c>
      <c r="E39" s="7">
        <v>18146450</v>
      </c>
      <c r="F39" s="8">
        <v>18146450</v>
      </c>
      <c r="G39" s="8">
        <v>0</v>
      </c>
      <c r="H39" s="8">
        <v>1440051</v>
      </c>
      <c r="I39" s="8">
        <v>373987</v>
      </c>
      <c r="J39" s="8">
        <v>1814038</v>
      </c>
      <c r="K39" s="8">
        <v>366524</v>
      </c>
      <c r="L39" s="8">
        <v>11947200</v>
      </c>
      <c r="M39" s="8">
        <v>1781249</v>
      </c>
      <c r="N39" s="8">
        <v>14094973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15909011</v>
      </c>
      <c r="X39" s="8">
        <v>9207996</v>
      </c>
      <c r="Y39" s="8">
        <v>6701015</v>
      </c>
      <c r="Z39" s="2">
        <v>72.77</v>
      </c>
      <c r="AA39" s="6">
        <v>18146450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8549520</v>
      </c>
      <c r="D42" s="55">
        <f>SUM(D38:D41)</f>
        <v>0</v>
      </c>
      <c r="E42" s="56">
        <f t="shared" si="3"/>
        <v>-7753072</v>
      </c>
      <c r="F42" s="57">
        <f t="shared" si="3"/>
        <v>-7753072</v>
      </c>
      <c r="G42" s="57">
        <f t="shared" si="3"/>
        <v>25299843</v>
      </c>
      <c r="H42" s="57">
        <f t="shared" si="3"/>
        <v>-6769681</v>
      </c>
      <c r="I42" s="57">
        <f t="shared" si="3"/>
        <v>-6023368</v>
      </c>
      <c r="J42" s="57">
        <f t="shared" si="3"/>
        <v>12506794</v>
      </c>
      <c r="K42" s="57">
        <f t="shared" si="3"/>
        <v>-4590995</v>
      </c>
      <c r="L42" s="57">
        <f t="shared" si="3"/>
        <v>3770768</v>
      </c>
      <c r="M42" s="57">
        <f t="shared" si="3"/>
        <v>9185364</v>
      </c>
      <c r="N42" s="57">
        <f t="shared" si="3"/>
        <v>8365137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20871931</v>
      </c>
      <c r="X42" s="57">
        <f t="shared" si="3"/>
        <v>11129642</v>
      </c>
      <c r="Y42" s="57">
        <f t="shared" si="3"/>
        <v>9742289</v>
      </c>
      <c r="Z42" s="58">
        <f>+IF(X42&lt;&gt;0,+(Y42/X42)*100,0)</f>
        <v>87.53461252392485</v>
      </c>
      <c r="AA42" s="55">
        <f>SUM(AA38:AA41)</f>
        <v>-7753072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8549520</v>
      </c>
      <c r="D44" s="63">
        <f>+D42-D43</f>
        <v>0</v>
      </c>
      <c r="E44" s="64">
        <f t="shared" si="4"/>
        <v>-7753072</v>
      </c>
      <c r="F44" s="65">
        <f t="shared" si="4"/>
        <v>-7753072</v>
      </c>
      <c r="G44" s="65">
        <f t="shared" si="4"/>
        <v>25299843</v>
      </c>
      <c r="H44" s="65">
        <f t="shared" si="4"/>
        <v>-6769681</v>
      </c>
      <c r="I44" s="65">
        <f t="shared" si="4"/>
        <v>-6023368</v>
      </c>
      <c r="J44" s="65">
        <f t="shared" si="4"/>
        <v>12506794</v>
      </c>
      <c r="K44" s="65">
        <f t="shared" si="4"/>
        <v>-4590995</v>
      </c>
      <c r="L44" s="65">
        <f t="shared" si="4"/>
        <v>3770768</v>
      </c>
      <c r="M44" s="65">
        <f t="shared" si="4"/>
        <v>9185364</v>
      </c>
      <c r="N44" s="65">
        <f t="shared" si="4"/>
        <v>8365137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20871931</v>
      </c>
      <c r="X44" s="65">
        <f t="shared" si="4"/>
        <v>11129642</v>
      </c>
      <c r="Y44" s="65">
        <f t="shared" si="4"/>
        <v>9742289</v>
      </c>
      <c r="Z44" s="66">
        <f>+IF(X44&lt;&gt;0,+(Y44/X44)*100,0)</f>
        <v>87.53461252392485</v>
      </c>
      <c r="AA44" s="63">
        <f>+AA42-AA43</f>
        <v>-7753072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8549520</v>
      </c>
      <c r="D46" s="55">
        <f>SUM(D44:D45)</f>
        <v>0</v>
      </c>
      <c r="E46" s="56">
        <f t="shared" si="5"/>
        <v>-7753072</v>
      </c>
      <c r="F46" s="57">
        <f t="shared" si="5"/>
        <v>-7753072</v>
      </c>
      <c r="G46" s="57">
        <f t="shared" si="5"/>
        <v>25299843</v>
      </c>
      <c r="H46" s="57">
        <f t="shared" si="5"/>
        <v>-6769681</v>
      </c>
      <c r="I46" s="57">
        <f t="shared" si="5"/>
        <v>-6023368</v>
      </c>
      <c r="J46" s="57">
        <f t="shared" si="5"/>
        <v>12506794</v>
      </c>
      <c r="K46" s="57">
        <f t="shared" si="5"/>
        <v>-4590995</v>
      </c>
      <c r="L46" s="57">
        <f t="shared" si="5"/>
        <v>3770768</v>
      </c>
      <c r="M46" s="57">
        <f t="shared" si="5"/>
        <v>9185364</v>
      </c>
      <c r="N46" s="57">
        <f t="shared" si="5"/>
        <v>8365137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20871931</v>
      </c>
      <c r="X46" s="57">
        <f t="shared" si="5"/>
        <v>11129642</v>
      </c>
      <c r="Y46" s="57">
        <f t="shared" si="5"/>
        <v>9742289</v>
      </c>
      <c r="Z46" s="58">
        <f>+IF(X46&lt;&gt;0,+(Y46/X46)*100,0)</f>
        <v>87.53461252392485</v>
      </c>
      <c r="AA46" s="55">
        <f>SUM(AA44:AA45)</f>
        <v>-7753072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8549520</v>
      </c>
      <c r="D48" s="71">
        <f>SUM(D46:D47)</f>
        <v>0</v>
      </c>
      <c r="E48" s="72">
        <f t="shared" si="6"/>
        <v>-7753072</v>
      </c>
      <c r="F48" s="73">
        <f t="shared" si="6"/>
        <v>-7753072</v>
      </c>
      <c r="G48" s="73">
        <f t="shared" si="6"/>
        <v>25299843</v>
      </c>
      <c r="H48" s="74">
        <f t="shared" si="6"/>
        <v>-6769681</v>
      </c>
      <c r="I48" s="74">
        <f t="shared" si="6"/>
        <v>-6023368</v>
      </c>
      <c r="J48" s="74">
        <f t="shared" si="6"/>
        <v>12506794</v>
      </c>
      <c r="K48" s="74">
        <f t="shared" si="6"/>
        <v>-4590995</v>
      </c>
      <c r="L48" s="74">
        <f t="shared" si="6"/>
        <v>3770768</v>
      </c>
      <c r="M48" s="73">
        <f t="shared" si="6"/>
        <v>9185364</v>
      </c>
      <c r="N48" s="73">
        <f t="shared" si="6"/>
        <v>8365137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20871931</v>
      </c>
      <c r="X48" s="74">
        <f t="shared" si="6"/>
        <v>11129642</v>
      </c>
      <c r="Y48" s="74">
        <f t="shared" si="6"/>
        <v>9742289</v>
      </c>
      <c r="Z48" s="75">
        <f>+IF(X48&lt;&gt;0,+(Y48/X48)*100,0)</f>
        <v>87.53461252392485</v>
      </c>
      <c r="AA48" s="76">
        <f>SUM(AA46:AA47)</f>
        <v>-7753072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1593890</v>
      </c>
      <c r="D5" s="6">
        <v>0</v>
      </c>
      <c r="E5" s="7">
        <v>1676503</v>
      </c>
      <c r="F5" s="8">
        <v>1676503</v>
      </c>
      <c r="G5" s="8">
        <v>2226286</v>
      </c>
      <c r="H5" s="8">
        <v>0</v>
      </c>
      <c r="I5" s="8">
        <v>-1442</v>
      </c>
      <c r="J5" s="8">
        <v>2224844</v>
      </c>
      <c r="K5" s="8">
        <v>1442</v>
      </c>
      <c r="L5" s="8">
        <v>0</v>
      </c>
      <c r="M5" s="8">
        <v>-503</v>
      </c>
      <c r="N5" s="8">
        <v>939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2225783</v>
      </c>
      <c r="X5" s="8">
        <v>854802</v>
      </c>
      <c r="Y5" s="8">
        <v>1370981</v>
      </c>
      <c r="Z5" s="2">
        <v>160.39</v>
      </c>
      <c r="AA5" s="6">
        <v>1676503</v>
      </c>
    </row>
    <row r="6" spans="1:27" ht="13.5">
      <c r="A6" s="23" t="s">
        <v>33</v>
      </c>
      <c r="B6" s="24"/>
      <c r="C6" s="6">
        <v>231287</v>
      </c>
      <c r="D6" s="6">
        <v>0</v>
      </c>
      <c r="E6" s="7">
        <v>197043</v>
      </c>
      <c r="F6" s="8">
        <v>197043</v>
      </c>
      <c r="G6" s="8">
        <v>23632</v>
      </c>
      <c r="H6" s="8">
        <v>23567</v>
      </c>
      <c r="I6" s="8">
        <v>29921</v>
      </c>
      <c r="J6" s="8">
        <v>77120</v>
      </c>
      <c r="K6" s="8">
        <v>16000</v>
      </c>
      <c r="L6" s="8">
        <v>32566</v>
      </c>
      <c r="M6" s="8">
        <v>50119</v>
      </c>
      <c r="N6" s="8">
        <v>98685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175805</v>
      </c>
      <c r="X6" s="8">
        <v>100014</v>
      </c>
      <c r="Y6" s="8">
        <v>75791</v>
      </c>
      <c r="Z6" s="2">
        <v>75.78</v>
      </c>
      <c r="AA6" s="6">
        <v>197043</v>
      </c>
    </row>
    <row r="7" spans="1:27" ht="13.5">
      <c r="A7" s="25" t="s">
        <v>34</v>
      </c>
      <c r="B7" s="24"/>
      <c r="C7" s="6">
        <v>6595498</v>
      </c>
      <c r="D7" s="6">
        <v>0</v>
      </c>
      <c r="E7" s="7">
        <v>9219863</v>
      </c>
      <c r="F7" s="8">
        <v>9219863</v>
      </c>
      <c r="G7" s="8">
        <v>557078</v>
      </c>
      <c r="H7" s="8">
        <v>549438</v>
      </c>
      <c r="I7" s="8">
        <v>568036</v>
      </c>
      <c r="J7" s="8">
        <v>1674552</v>
      </c>
      <c r="K7" s="8">
        <v>523226</v>
      </c>
      <c r="L7" s="8">
        <v>584528</v>
      </c>
      <c r="M7" s="8">
        <v>616990</v>
      </c>
      <c r="N7" s="8">
        <v>1724744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3399296</v>
      </c>
      <c r="X7" s="8">
        <v>4625544</v>
      </c>
      <c r="Y7" s="8">
        <v>-1226248</v>
      </c>
      <c r="Z7" s="2">
        <v>-26.51</v>
      </c>
      <c r="AA7" s="6">
        <v>9219863</v>
      </c>
    </row>
    <row r="8" spans="1:27" ht="13.5">
      <c r="A8" s="25" t="s">
        <v>35</v>
      </c>
      <c r="B8" s="24"/>
      <c r="C8" s="6">
        <v>1238415</v>
      </c>
      <c r="D8" s="6">
        <v>0</v>
      </c>
      <c r="E8" s="7">
        <v>2101817</v>
      </c>
      <c r="F8" s="8">
        <v>2101817</v>
      </c>
      <c r="G8" s="8">
        <v>111325</v>
      </c>
      <c r="H8" s="8">
        <v>111373</v>
      </c>
      <c r="I8" s="8">
        <v>111146</v>
      </c>
      <c r="J8" s="8">
        <v>333844</v>
      </c>
      <c r="K8" s="8">
        <v>111492</v>
      </c>
      <c r="L8" s="8">
        <v>111373</v>
      </c>
      <c r="M8" s="8">
        <v>113373</v>
      </c>
      <c r="N8" s="8">
        <v>336238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670082</v>
      </c>
      <c r="X8" s="8">
        <v>663816</v>
      </c>
      <c r="Y8" s="8">
        <v>6266</v>
      </c>
      <c r="Z8" s="2">
        <v>0.94</v>
      </c>
      <c r="AA8" s="6">
        <v>2101817</v>
      </c>
    </row>
    <row r="9" spans="1:27" ht="13.5">
      <c r="A9" s="25" t="s">
        <v>36</v>
      </c>
      <c r="B9" s="24"/>
      <c r="C9" s="6">
        <v>1514705</v>
      </c>
      <c r="D9" s="6">
        <v>0</v>
      </c>
      <c r="E9" s="7">
        <v>1595088</v>
      </c>
      <c r="F9" s="8">
        <v>1595088</v>
      </c>
      <c r="G9" s="8">
        <v>130771</v>
      </c>
      <c r="H9" s="8">
        <v>129914</v>
      </c>
      <c r="I9" s="8">
        <v>130388</v>
      </c>
      <c r="J9" s="8">
        <v>391073</v>
      </c>
      <c r="K9" s="8">
        <v>130782</v>
      </c>
      <c r="L9" s="8">
        <v>129914</v>
      </c>
      <c r="M9" s="8">
        <v>129677</v>
      </c>
      <c r="N9" s="8">
        <v>390373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781446</v>
      </c>
      <c r="X9" s="8">
        <v>809628</v>
      </c>
      <c r="Y9" s="8">
        <v>-28182</v>
      </c>
      <c r="Z9" s="2">
        <v>-3.48</v>
      </c>
      <c r="AA9" s="6">
        <v>1595088</v>
      </c>
    </row>
    <row r="10" spans="1:27" ht="13.5">
      <c r="A10" s="25" t="s">
        <v>37</v>
      </c>
      <c r="B10" s="24"/>
      <c r="C10" s="6">
        <v>1280768</v>
      </c>
      <c r="D10" s="6">
        <v>0</v>
      </c>
      <c r="E10" s="7">
        <v>1352284</v>
      </c>
      <c r="F10" s="26">
        <v>1352284</v>
      </c>
      <c r="G10" s="26">
        <v>113900</v>
      </c>
      <c r="H10" s="26">
        <v>113900</v>
      </c>
      <c r="I10" s="26">
        <v>113778</v>
      </c>
      <c r="J10" s="26">
        <v>341578</v>
      </c>
      <c r="K10" s="26">
        <v>114022</v>
      </c>
      <c r="L10" s="26">
        <v>113900</v>
      </c>
      <c r="M10" s="26">
        <v>113900</v>
      </c>
      <c r="N10" s="26">
        <v>341822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683400</v>
      </c>
      <c r="X10" s="26">
        <v>686388</v>
      </c>
      <c r="Y10" s="26">
        <v>-2988</v>
      </c>
      <c r="Z10" s="27">
        <v>-0.44</v>
      </c>
      <c r="AA10" s="28">
        <v>1352284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20269</v>
      </c>
      <c r="D12" s="6">
        <v>0</v>
      </c>
      <c r="E12" s="7">
        <v>69080</v>
      </c>
      <c r="F12" s="8">
        <v>69080</v>
      </c>
      <c r="G12" s="8">
        <v>42167</v>
      </c>
      <c r="H12" s="8">
        <v>3269</v>
      </c>
      <c r="I12" s="8">
        <v>16634</v>
      </c>
      <c r="J12" s="8">
        <v>62070</v>
      </c>
      <c r="K12" s="8">
        <v>827</v>
      </c>
      <c r="L12" s="8">
        <v>1091</v>
      </c>
      <c r="M12" s="8">
        <v>1262</v>
      </c>
      <c r="N12" s="8">
        <v>3180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65250</v>
      </c>
      <c r="X12" s="8">
        <v>2172</v>
      </c>
      <c r="Y12" s="8">
        <v>63078</v>
      </c>
      <c r="Z12" s="2">
        <v>2904.14</v>
      </c>
      <c r="AA12" s="6">
        <v>69080</v>
      </c>
    </row>
    <row r="13" spans="1:27" ht="13.5">
      <c r="A13" s="23" t="s">
        <v>40</v>
      </c>
      <c r="B13" s="29"/>
      <c r="C13" s="6">
        <v>61173</v>
      </c>
      <c r="D13" s="6">
        <v>0</v>
      </c>
      <c r="E13" s="7">
        <v>45616</v>
      </c>
      <c r="F13" s="8">
        <v>45616</v>
      </c>
      <c r="G13" s="8">
        <v>984</v>
      </c>
      <c r="H13" s="8">
        <v>14718</v>
      </c>
      <c r="I13" s="8">
        <v>14223</v>
      </c>
      <c r="J13" s="8">
        <v>29925</v>
      </c>
      <c r="K13" s="8">
        <v>1126</v>
      </c>
      <c r="L13" s="8">
        <v>436</v>
      </c>
      <c r="M13" s="8">
        <v>1150</v>
      </c>
      <c r="N13" s="8">
        <v>2712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32637</v>
      </c>
      <c r="X13" s="8">
        <v>23154</v>
      </c>
      <c r="Y13" s="8">
        <v>9483</v>
      </c>
      <c r="Z13" s="2">
        <v>40.96</v>
      </c>
      <c r="AA13" s="6">
        <v>45616</v>
      </c>
    </row>
    <row r="14" spans="1:27" ht="13.5">
      <c r="A14" s="23" t="s">
        <v>41</v>
      </c>
      <c r="B14" s="29"/>
      <c r="C14" s="6">
        <v>722520</v>
      </c>
      <c r="D14" s="6">
        <v>0</v>
      </c>
      <c r="E14" s="7">
        <v>639956</v>
      </c>
      <c r="F14" s="8">
        <v>639956</v>
      </c>
      <c r="G14" s="8">
        <v>101928</v>
      </c>
      <c r="H14" s="8">
        <v>103552</v>
      </c>
      <c r="I14" s="8">
        <v>115560</v>
      </c>
      <c r="J14" s="8">
        <v>321040</v>
      </c>
      <c r="K14" s="8">
        <v>0</v>
      </c>
      <c r="L14" s="8">
        <v>118065</v>
      </c>
      <c r="M14" s="8">
        <v>236715</v>
      </c>
      <c r="N14" s="8">
        <v>354780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675820</v>
      </c>
      <c r="X14" s="8">
        <v>324828</v>
      </c>
      <c r="Y14" s="8">
        <v>350992</v>
      </c>
      <c r="Z14" s="2">
        <v>108.05</v>
      </c>
      <c r="AA14" s="6">
        <v>639956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126357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649188</v>
      </c>
      <c r="F18" s="8">
        <v>649188</v>
      </c>
      <c r="G18" s="8">
        <v>16062</v>
      </c>
      <c r="H18" s="8">
        <v>46709</v>
      </c>
      <c r="I18" s="8">
        <v>20674</v>
      </c>
      <c r="J18" s="8">
        <v>83445</v>
      </c>
      <c r="K18" s="8">
        <v>1354</v>
      </c>
      <c r="L18" s="8">
        <v>11450</v>
      </c>
      <c r="M18" s="8">
        <v>-4000</v>
      </c>
      <c r="N18" s="8">
        <v>8804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92249</v>
      </c>
      <c r="X18" s="8">
        <v>61326</v>
      </c>
      <c r="Y18" s="8">
        <v>30923</v>
      </c>
      <c r="Z18" s="2">
        <v>50.42</v>
      </c>
      <c r="AA18" s="6">
        <v>649188</v>
      </c>
    </row>
    <row r="19" spans="1:27" ht="13.5">
      <c r="A19" s="23" t="s">
        <v>46</v>
      </c>
      <c r="B19" s="29"/>
      <c r="C19" s="6">
        <v>23877507</v>
      </c>
      <c r="D19" s="6">
        <v>0</v>
      </c>
      <c r="E19" s="7">
        <v>24524400</v>
      </c>
      <c r="F19" s="8">
        <v>24524400</v>
      </c>
      <c r="G19" s="8">
        <v>7150350</v>
      </c>
      <c r="H19" s="8">
        <v>-363226</v>
      </c>
      <c r="I19" s="8">
        <v>-211735</v>
      </c>
      <c r="J19" s="8">
        <v>6575389</v>
      </c>
      <c r="K19" s="8">
        <v>-10870</v>
      </c>
      <c r="L19" s="8">
        <v>-295843</v>
      </c>
      <c r="M19" s="8">
        <v>7217100</v>
      </c>
      <c r="N19" s="8">
        <v>6910387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13485776</v>
      </c>
      <c r="X19" s="8">
        <v>15883500</v>
      </c>
      <c r="Y19" s="8">
        <v>-2397724</v>
      </c>
      <c r="Z19" s="2">
        <v>-15.1</v>
      </c>
      <c r="AA19" s="6">
        <v>24524400</v>
      </c>
    </row>
    <row r="20" spans="1:27" ht="13.5">
      <c r="A20" s="23" t="s">
        <v>47</v>
      </c>
      <c r="B20" s="29"/>
      <c r="C20" s="6">
        <v>1044665</v>
      </c>
      <c r="D20" s="6">
        <v>0</v>
      </c>
      <c r="E20" s="7">
        <v>1717285</v>
      </c>
      <c r="F20" s="26">
        <v>1717285</v>
      </c>
      <c r="G20" s="26">
        <v>1609</v>
      </c>
      <c r="H20" s="26">
        <v>6690</v>
      </c>
      <c r="I20" s="26">
        <v>3017</v>
      </c>
      <c r="J20" s="26">
        <v>11316</v>
      </c>
      <c r="K20" s="26">
        <v>5590</v>
      </c>
      <c r="L20" s="26">
        <v>17025</v>
      </c>
      <c r="M20" s="26">
        <v>377851</v>
      </c>
      <c r="N20" s="26">
        <v>400466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411782</v>
      </c>
      <c r="X20" s="26">
        <v>277134</v>
      </c>
      <c r="Y20" s="26">
        <v>134648</v>
      </c>
      <c r="Z20" s="27">
        <v>48.59</v>
      </c>
      <c r="AA20" s="28">
        <v>1717285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38307054</v>
      </c>
      <c r="D22" s="33">
        <f>SUM(D5:D21)</f>
        <v>0</v>
      </c>
      <c r="E22" s="34">
        <f t="shared" si="0"/>
        <v>43788123</v>
      </c>
      <c r="F22" s="35">
        <f t="shared" si="0"/>
        <v>43788123</v>
      </c>
      <c r="G22" s="35">
        <f t="shared" si="0"/>
        <v>10476092</v>
      </c>
      <c r="H22" s="35">
        <f t="shared" si="0"/>
        <v>739904</v>
      </c>
      <c r="I22" s="35">
        <f t="shared" si="0"/>
        <v>910200</v>
      </c>
      <c r="J22" s="35">
        <f t="shared" si="0"/>
        <v>12126196</v>
      </c>
      <c r="K22" s="35">
        <f t="shared" si="0"/>
        <v>894991</v>
      </c>
      <c r="L22" s="35">
        <f t="shared" si="0"/>
        <v>824505</v>
      </c>
      <c r="M22" s="35">
        <f t="shared" si="0"/>
        <v>8853634</v>
      </c>
      <c r="N22" s="35">
        <f t="shared" si="0"/>
        <v>10573130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22699326</v>
      </c>
      <c r="X22" s="35">
        <f t="shared" si="0"/>
        <v>24312306</v>
      </c>
      <c r="Y22" s="35">
        <f t="shared" si="0"/>
        <v>-1612980</v>
      </c>
      <c r="Z22" s="36">
        <f>+IF(X22&lt;&gt;0,+(Y22/X22)*100,0)</f>
        <v>-6.634417977463758</v>
      </c>
      <c r="AA22" s="33">
        <f>SUM(AA5:AA21)</f>
        <v>43788123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17842909</v>
      </c>
      <c r="D25" s="6">
        <v>0</v>
      </c>
      <c r="E25" s="7">
        <v>21082291</v>
      </c>
      <c r="F25" s="8">
        <v>21082291</v>
      </c>
      <c r="G25" s="8">
        <v>1593829</v>
      </c>
      <c r="H25" s="8">
        <v>1668763</v>
      </c>
      <c r="I25" s="8">
        <v>1568745</v>
      </c>
      <c r="J25" s="8">
        <v>4831337</v>
      </c>
      <c r="K25" s="8">
        <v>1585925</v>
      </c>
      <c r="L25" s="8">
        <v>2286537</v>
      </c>
      <c r="M25" s="8">
        <v>1572388</v>
      </c>
      <c r="N25" s="8">
        <v>5444850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10276187</v>
      </c>
      <c r="X25" s="8">
        <v>9618396</v>
      </c>
      <c r="Y25" s="8">
        <v>657791</v>
      </c>
      <c r="Z25" s="2">
        <v>6.84</v>
      </c>
      <c r="AA25" s="6">
        <v>21082291</v>
      </c>
    </row>
    <row r="26" spans="1:27" ht="13.5">
      <c r="A26" s="25" t="s">
        <v>52</v>
      </c>
      <c r="B26" s="24"/>
      <c r="C26" s="6">
        <v>1593348</v>
      </c>
      <c r="D26" s="6">
        <v>0</v>
      </c>
      <c r="E26" s="7">
        <v>2030720</v>
      </c>
      <c r="F26" s="8">
        <v>2030720</v>
      </c>
      <c r="G26" s="8">
        <v>121756</v>
      </c>
      <c r="H26" s="8">
        <v>142359</v>
      </c>
      <c r="I26" s="8">
        <v>142359</v>
      </c>
      <c r="J26" s="8">
        <v>406474</v>
      </c>
      <c r="K26" s="8">
        <v>142359</v>
      </c>
      <c r="L26" s="8">
        <v>142359</v>
      </c>
      <c r="M26" s="8">
        <v>142359</v>
      </c>
      <c r="N26" s="8">
        <v>427077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833551</v>
      </c>
      <c r="X26" s="8">
        <v>725826</v>
      </c>
      <c r="Y26" s="8">
        <v>107725</v>
      </c>
      <c r="Z26" s="2">
        <v>14.84</v>
      </c>
      <c r="AA26" s="6">
        <v>2030720</v>
      </c>
    </row>
    <row r="27" spans="1:27" ht="13.5">
      <c r="A27" s="25" t="s">
        <v>53</v>
      </c>
      <c r="B27" s="24"/>
      <c r="C27" s="6">
        <v>8183394</v>
      </c>
      <c r="D27" s="6">
        <v>0</v>
      </c>
      <c r="E27" s="7">
        <v>645217</v>
      </c>
      <c r="F27" s="8">
        <v>645217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322608</v>
      </c>
      <c r="Y27" s="8">
        <v>-322608</v>
      </c>
      <c r="Z27" s="2">
        <v>-100</v>
      </c>
      <c r="AA27" s="6">
        <v>645217</v>
      </c>
    </row>
    <row r="28" spans="1:27" ht="13.5">
      <c r="A28" s="25" t="s">
        <v>54</v>
      </c>
      <c r="B28" s="24"/>
      <c r="C28" s="6">
        <v>2815430</v>
      </c>
      <c r="D28" s="6">
        <v>0</v>
      </c>
      <c r="E28" s="7">
        <v>1217716</v>
      </c>
      <c r="F28" s="8">
        <v>1217716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594402</v>
      </c>
      <c r="Y28" s="8">
        <v>-594402</v>
      </c>
      <c r="Z28" s="2">
        <v>-100</v>
      </c>
      <c r="AA28" s="6">
        <v>1217716</v>
      </c>
    </row>
    <row r="29" spans="1:27" ht="13.5">
      <c r="A29" s="25" t="s">
        <v>55</v>
      </c>
      <c r="B29" s="24"/>
      <c r="C29" s="6">
        <v>616474</v>
      </c>
      <c r="D29" s="6">
        <v>0</v>
      </c>
      <c r="E29" s="7">
        <v>93720</v>
      </c>
      <c r="F29" s="8">
        <v>93720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14580</v>
      </c>
      <c r="N29" s="8">
        <v>14580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14580</v>
      </c>
      <c r="X29" s="8">
        <v>46860</v>
      </c>
      <c r="Y29" s="8">
        <v>-32280</v>
      </c>
      <c r="Z29" s="2">
        <v>-68.89</v>
      </c>
      <c r="AA29" s="6">
        <v>93720</v>
      </c>
    </row>
    <row r="30" spans="1:27" ht="13.5">
      <c r="A30" s="25" t="s">
        <v>56</v>
      </c>
      <c r="B30" s="24"/>
      <c r="C30" s="6">
        <v>5879737</v>
      </c>
      <c r="D30" s="6">
        <v>0</v>
      </c>
      <c r="E30" s="7">
        <v>6409268</v>
      </c>
      <c r="F30" s="8">
        <v>6409268</v>
      </c>
      <c r="G30" s="8">
        <v>0</v>
      </c>
      <c r="H30" s="8">
        <v>758649</v>
      </c>
      <c r="I30" s="8">
        <v>0</v>
      </c>
      <c r="J30" s="8">
        <v>758649</v>
      </c>
      <c r="K30" s="8">
        <v>0</v>
      </c>
      <c r="L30" s="8">
        <v>730750</v>
      </c>
      <c r="M30" s="8">
        <v>0</v>
      </c>
      <c r="N30" s="8">
        <v>730750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1489399</v>
      </c>
      <c r="X30" s="8">
        <v>3204636</v>
      </c>
      <c r="Y30" s="8">
        <v>-1715237</v>
      </c>
      <c r="Z30" s="2">
        <v>-53.52</v>
      </c>
      <c r="AA30" s="6">
        <v>6409268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2643653</v>
      </c>
      <c r="F32" s="8">
        <v>2643653</v>
      </c>
      <c r="G32" s="8">
        <v>613026</v>
      </c>
      <c r="H32" s="8">
        <v>15032</v>
      </c>
      <c r="I32" s="8">
        <v>92664</v>
      </c>
      <c r="J32" s="8">
        <v>720722</v>
      </c>
      <c r="K32" s="8">
        <v>61160</v>
      </c>
      <c r="L32" s="8">
        <v>752339</v>
      </c>
      <c r="M32" s="8">
        <v>229680</v>
      </c>
      <c r="N32" s="8">
        <v>1043179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1763901</v>
      </c>
      <c r="X32" s="8">
        <v>1350180</v>
      </c>
      <c r="Y32" s="8">
        <v>413721</v>
      </c>
      <c r="Z32" s="2">
        <v>30.64</v>
      </c>
      <c r="AA32" s="6">
        <v>2643653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665464</v>
      </c>
      <c r="H33" s="8">
        <v>162137</v>
      </c>
      <c r="I33" s="8">
        <v>162321</v>
      </c>
      <c r="J33" s="8">
        <v>989922</v>
      </c>
      <c r="K33" s="8">
        <v>207241</v>
      </c>
      <c r="L33" s="8">
        <v>168757</v>
      </c>
      <c r="M33" s="8">
        <v>-335194</v>
      </c>
      <c r="N33" s="8">
        <v>40804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1030726</v>
      </c>
      <c r="X33" s="8"/>
      <c r="Y33" s="8">
        <v>1030726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16150432</v>
      </c>
      <c r="D34" s="6">
        <v>0</v>
      </c>
      <c r="E34" s="7">
        <v>10139572</v>
      </c>
      <c r="F34" s="8">
        <v>10139572</v>
      </c>
      <c r="G34" s="8">
        <v>572341</v>
      </c>
      <c r="H34" s="8">
        <v>459939</v>
      </c>
      <c r="I34" s="8">
        <v>727694</v>
      </c>
      <c r="J34" s="8">
        <v>1759974</v>
      </c>
      <c r="K34" s="8">
        <v>195561</v>
      </c>
      <c r="L34" s="8">
        <v>224391</v>
      </c>
      <c r="M34" s="8">
        <v>2581893</v>
      </c>
      <c r="N34" s="8">
        <v>3001845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4761819</v>
      </c>
      <c r="X34" s="8">
        <v>3860256</v>
      </c>
      <c r="Y34" s="8">
        <v>901563</v>
      </c>
      <c r="Z34" s="2">
        <v>23.36</v>
      </c>
      <c r="AA34" s="6">
        <v>10139572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53081724</v>
      </c>
      <c r="D36" s="33">
        <f>SUM(D25:D35)</f>
        <v>0</v>
      </c>
      <c r="E36" s="34">
        <f t="shared" si="1"/>
        <v>44262157</v>
      </c>
      <c r="F36" s="35">
        <f t="shared" si="1"/>
        <v>44262157</v>
      </c>
      <c r="G36" s="35">
        <f t="shared" si="1"/>
        <v>3566416</v>
      </c>
      <c r="H36" s="35">
        <f t="shared" si="1"/>
        <v>3206879</v>
      </c>
      <c r="I36" s="35">
        <f t="shared" si="1"/>
        <v>2693783</v>
      </c>
      <c r="J36" s="35">
        <f t="shared" si="1"/>
        <v>9467078</v>
      </c>
      <c r="K36" s="35">
        <f t="shared" si="1"/>
        <v>2192246</v>
      </c>
      <c r="L36" s="35">
        <f t="shared" si="1"/>
        <v>4305133</v>
      </c>
      <c r="M36" s="35">
        <f t="shared" si="1"/>
        <v>4205706</v>
      </c>
      <c r="N36" s="35">
        <f t="shared" si="1"/>
        <v>10703085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20170163</v>
      </c>
      <c r="X36" s="35">
        <f t="shared" si="1"/>
        <v>19723164</v>
      </c>
      <c r="Y36" s="35">
        <f t="shared" si="1"/>
        <v>446999</v>
      </c>
      <c r="Z36" s="36">
        <f>+IF(X36&lt;&gt;0,+(Y36/X36)*100,0)</f>
        <v>2.266365579072404</v>
      </c>
      <c r="AA36" s="33">
        <f>SUM(AA25:AA35)</f>
        <v>44262157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-14774670</v>
      </c>
      <c r="D38" s="46">
        <f>+D22-D36</f>
        <v>0</v>
      </c>
      <c r="E38" s="47">
        <f t="shared" si="2"/>
        <v>-474034</v>
      </c>
      <c r="F38" s="48">
        <f t="shared" si="2"/>
        <v>-474034</v>
      </c>
      <c r="G38" s="48">
        <f t="shared" si="2"/>
        <v>6909676</v>
      </c>
      <c r="H38" s="48">
        <f t="shared" si="2"/>
        <v>-2466975</v>
      </c>
      <c r="I38" s="48">
        <f t="shared" si="2"/>
        <v>-1783583</v>
      </c>
      <c r="J38" s="48">
        <f t="shared" si="2"/>
        <v>2659118</v>
      </c>
      <c r="K38" s="48">
        <f t="shared" si="2"/>
        <v>-1297255</v>
      </c>
      <c r="L38" s="48">
        <f t="shared" si="2"/>
        <v>-3480628</v>
      </c>
      <c r="M38" s="48">
        <f t="shared" si="2"/>
        <v>4647928</v>
      </c>
      <c r="N38" s="48">
        <f t="shared" si="2"/>
        <v>-129955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2529163</v>
      </c>
      <c r="X38" s="48">
        <f>IF(F22=F36,0,X22-X36)</f>
        <v>4589142</v>
      </c>
      <c r="Y38" s="48">
        <f t="shared" si="2"/>
        <v>-2059979</v>
      </c>
      <c r="Z38" s="49">
        <f>+IF(X38&lt;&gt;0,+(Y38/X38)*100,0)</f>
        <v>-44.88810762447534</v>
      </c>
      <c r="AA38" s="46">
        <f>+AA22-AA36</f>
        <v>-474034</v>
      </c>
    </row>
    <row r="39" spans="1:27" ht="13.5">
      <c r="A39" s="23" t="s">
        <v>64</v>
      </c>
      <c r="B39" s="29"/>
      <c r="C39" s="6">
        <v>13167185</v>
      </c>
      <c r="D39" s="6">
        <v>0</v>
      </c>
      <c r="E39" s="7">
        <v>7284600</v>
      </c>
      <c r="F39" s="8">
        <v>7284600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4000998</v>
      </c>
      <c r="Y39" s="8">
        <v>-4000998</v>
      </c>
      <c r="Z39" s="2">
        <v>-100</v>
      </c>
      <c r="AA39" s="6">
        <v>7284600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-1607485</v>
      </c>
      <c r="D42" s="55">
        <f>SUM(D38:D41)</f>
        <v>0</v>
      </c>
      <c r="E42" s="56">
        <f t="shared" si="3"/>
        <v>6810566</v>
      </c>
      <c r="F42" s="57">
        <f t="shared" si="3"/>
        <v>6810566</v>
      </c>
      <c r="G42" s="57">
        <f t="shared" si="3"/>
        <v>6909676</v>
      </c>
      <c r="H42" s="57">
        <f t="shared" si="3"/>
        <v>-2466975</v>
      </c>
      <c r="I42" s="57">
        <f t="shared" si="3"/>
        <v>-1783583</v>
      </c>
      <c r="J42" s="57">
        <f t="shared" si="3"/>
        <v>2659118</v>
      </c>
      <c r="K42" s="57">
        <f t="shared" si="3"/>
        <v>-1297255</v>
      </c>
      <c r="L42" s="57">
        <f t="shared" si="3"/>
        <v>-3480628</v>
      </c>
      <c r="M42" s="57">
        <f t="shared" si="3"/>
        <v>4647928</v>
      </c>
      <c r="N42" s="57">
        <f t="shared" si="3"/>
        <v>-129955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2529163</v>
      </c>
      <c r="X42" s="57">
        <f t="shared" si="3"/>
        <v>8590140</v>
      </c>
      <c r="Y42" s="57">
        <f t="shared" si="3"/>
        <v>-6060977</v>
      </c>
      <c r="Z42" s="58">
        <f>+IF(X42&lt;&gt;0,+(Y42/X42)*100,0)</f>
        <v>-70.55737159114986</v>
      </c>
      <c r="AA42" s="55">
        <f>SUM(AA38:AA41)</f>
        <v>6810566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-1607485</v>
      </c>
      <c r="D44" s="63">
        <f>+D42-D43</f>
        <v>0</v>
      </c>
      <c r="E44" s="64">
        <f t="shared" si="4"/>
        <v>6810566</v>
      </c>
      <c r="F44" s="65">
        <f t="shared" si="4"/>
        <v>6810566</v>
      </c>
      <c r="G44" s="65">
        <f t="shared" si="4"/>
        <v>6909676</v>
      </c>
      <c r="H44" s="65">
        <f t="shared" si="4"/>
        <v>-2466975</v>
      </c>
      <c r="I44" s="65">
        <f t="shared" si="4"/>
        <v>-1783583</v>
      </c>
      <c r="J44" s="65">
        <f t="shared" si="4"/>
        <v>2659118</v>
      </c>
      <c r="K44" s="65">
        <f t="shared" si="4"/>
        <v>-1297255</v>
      </c>
      <c r="L44" s="65">
        <f t="shared" si="4"/>
        <v>-3480628</v>
      </c>
      <c r="M44" s="65">
        <f t="shared" si="4"/>
        <v>4647928</v>
      </c>
      <c r="N44" s="65">
        <f t="shared" si="4"/>
        <v>-129955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2529163</v>
      </c>
      <c r="X44" s="65">
        <f t="shared" si="4"/>
        <v>8590140</v>
      </c>
      <c r="Y44" s="65">
        <f t="shared" si="4"/>
        <v>-6060977</v>
      </c>
      <c r="Z44" s="66">
        <f>+IF(X44&lt;&gt;0,+(Y44/X44)*100,0)</f>
        <v>-70.55737159114986</v>
      </c>
      <c r="AA44" s="63">
        <f>+AA42-AA43</f>
        <v>6810566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-1607485</v>
      </c>
      <c r="D46" s="55">
        <f>SUM(D44:D45)</f>
        <v>0</v>
      </c>
      <c r="E46" s="56">
        <f t="shared" si="5"/>
        <v>6810566</v>
      </c>
      <c r="F46" s="57">
        <f t="shared" si="5"/>
        <v>6810566</v>
      </c>
      <c r="G46" s="57">
        <f t="shared" si="5"/>
        <v>6909676</v>
      </c>
      <c r="H46" s="57">
        <f t="shared" si="5"/>
        <v>-2466975</v>
      </c>
      <c r="I46" s="57">
        <f t="shared" si="5"/>
        <v>-1783583</v>
      </c>
      <c r="J46" s="57">
        <f t="shared" si="5"/>
        <v>2659118</v>
      </c>
      <c r="K46" s="57">
        <f t="shared" si="5"/>
        <v>-1297255</v>
      </c>
      <c r="L46" s="57">
        <f t="shared" si="5"/>
        <v>-3480628</v>
      </c>
      <c r="M46" s="57">
        <f t="shared" si="5"/>
        <v>4647928</v>
      </c>
      <c r="N46" s="57">
        <f t="shared" si="5"/>
        <v>-129955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2529163</v>
      </c>
      <c r="X46" s="57">
        <f t="shared" si="5"/>
        <v>8590140</v>
      </c>
      <c r="Y46" s="57">
        <f t="shared" si="5"/>
        <v>-6060977</v>
      </c>
      <c r="Z46" s="58">
        <f>+IF(X46&lt;&gt;0,+(Y46/X46)*100,0)</f>
        <v>-70.55737159114986</v>
      </c>
      <c r="AA46" s="55">
        <f>SUM(AA44:AA45)</f>
        <v>6810566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-1607485</v>
      </c>
      <c r="D48" s="71">
        <f>SUM(D46:D47)</f>
        <v>0</v>
      </c>
      <c r="E48" s="72">
        <f t="shared" si="6"/>
        <v>6810566</v>
      </c>
      <c r="F48" s="73">
        <f t="shared" si="6"/>
        <v>6810566</v>
      </c>
      <c r="G48" s="73">
        <f t="shared" si="6"/>
        <v>6909676</v>
      </c>
      <c r="H48" s="74">
        <f t="shared" si="6"/>
        <v>-2466975</v>
      </c>
      <c r="I48" s="74">
        <f t="shared" si="6"/>
        <v>-1783583</v>
      </c>
      <c r="J48" s="74">
        <f t="shared" si="6"/>
        <v>2659118</v>
      </c>
      <c r="K48" s="74">
        <f t="shared" si="6"/>
        <v>-1297255</v>
      </c>
      <c r="L48" s="74">
        <f t="shared" si="6"/>
        <v>-3480628</v>
      </c>
      <c r="M48" s="73">
        <f t="shared" si="6"/>
        <v>4647928</v>
      </c>
      <c r="N48" s="73">
        <f t="shared" si="6"/>
        <v>-129955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2529163</v>
      </c>
      <c r="X48" s="74">
        <f t="shared" si="6"/>
        <v>8590140</v>
      </c>
      <c r="Y48" s="74">
        <f t="shared" si="6"/>
        <v>-6060977</v>
      </c>
      <c r="Z48" s="75">
        <f>+IF(X48&lt;&gt;0,+(Y48/X48)*100,0)</f>
        <v>-70.55737159114986</v>
      </c>
      <c r="AA48" s="76">
        <f>SUM(AA46:AA47)</f>
        <v>6810566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45925379</v>
      </c>
      <c r="F5" s="8">
        <v>45925379</v>
      </c>
      <c r="G5" s="8">
        <v>15828200</v>
      </c>
      <c r="H5" s="8">
        <v>-4862396</v>
      </c>
      <c r="I5" s="8">
        <v>3858486</v>
      </c>
      <c r="J5" s="8">
        <v>14824290</v>
      </c>
      <c r="K5" s="8">
        <v>5247169</v>
      </c>
      <c r="L5" s="8">
        <v>5400986</v>
      </c>
      <c r="M5" s="8">
        <v>0</v>
      </c>
      <c r="N5" s="8">
        <v>10648155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25472445</v>
      </c>
      <c r="X5" s="8">
        <v>32543063</v>
      </c>
      <c r="Y5" s="8">
        <v>-7070618</v>
      </c>
      <c r="Z5" s="2">
        <v>-21.73</v>
      </c>
      <c r="AA5" s="6">
        <v>45925379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144242000</v>
      </c>
      <c r="F7" s="8">
        <v>144242000</v>
      </c>
      <c r="G7" s="8">
        <v>50600586</v>
      </c>
      <c r="H7" s="8">
        <v>14764410</v>
      </c>
      <c r="I7" s="8">
        <v>9903481</v>
      </c>
      <c r="J7" s="8">
        <v>75268477</v>
      </c>
      <c r="K7" s="8">
        <v>7681043</v>
      </c>
      <c r="L7" s="8">
        <v>9339163</v>
      </c>
      <c r="M7" s="8">
        <v>0</v>
      </c>
      <c r="N7" s="8">
        <v>17020206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92288683</v>
      </c>
      <c r="X7" s="8">
        <v>78677454</v>
      </c>
      <c r="Y7" s="8">
        <v>13611229</v>
      </c>
      <c r="Z7" s="2">
        <v>17.3</v>
      </c>
      <c r="AA7" s="6">
        <v>144242000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50837378</v>
      </c>
      <c r="F8" s="8">
        <v>50837378</v>
      </c>
      <c r="G8" s="8">
        <v>6699994</v>
      </c>
      <c r="H8" s="8">
        <v>-2191297</v>
      </c>
      <c r="I8" s="8">
        <v>-682380</v>
      </c>
      <c r="J8" s="8">
        <v>3826317</v>
      </c>
      <c r="K8" s="8">
        <v>2366979</v>
      </c>
      <c r="L8" s="8">
        <v>13960150</v>
      </c>
      <c r="M8" s="8">
        <v>0</v>
      </c>
      <c r="N8" s="8">
        <v>16327129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20153446</v>
      </c>
      <c r="X8" s="8">
        <v>31067381</v>
      </c>
      <c r="Y8" s="8">
        <v>-10913935</v>
      </c>
      <c r="Z8" s="2">
        <v>-35.13</v>
      </c>
      <c r="AA8" s="6">
        <v>50837378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24217236</v>
      </c>
      <c r="F9" s="8">
        <v>24217236</v>
      </c>
      <c r="G9" s="8">
        <v>7318133</v>
      </c>
      <c r="H9" s="8">
        <v>-1261445</v>
      </c>
      <c r="I9" s="8">
        <v>1349955</v>
      </c>
      <c r="J9" s="8">
        <v>7406643</v>
      </c>
      <c r="K9" s="8">
        <v>1302444</v>
      </c>
      <c r="L9" s="8">
        <v>1346549</v>
      </c>
      <c r="M9" s="8">
        <v>0</v>
      </c>
      <c r="N9" s="8">
        <v>2648993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10055636</v>
      </c>
      <c r="X9" s="8">
        <v>15472137</v>
      </c>
      <c r="Y9" s="8">
        <v>-5416501</v>
      </c>
      <c r="Z9" s="2">
        <v>-35.01</v>
      </c>
      <c r="AA9" s="6">
        <v>24217236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10907789</v>
      </c>
      <c r="F10" s="26">
        <v>10907789</v>
      </c>
      <c r="G10" s="26">
        <v>951913</v>
      </c>
      <c r="H10" s="26">
        <v>-813936</v>
      </c>
      <c r="I10" s="26">
        <v>822578</v>
      </c>
      <c r="J10" s="26">
        <v>960555</v>
      </c>
      <c r="K10" s="26">
        <v>682909</v>
      </c>
      <c r="L10" s="26">
        <v>821439</v>
      </c>
      <c r="M10" s="26">
        <v>0</v>
      </c>
      <c r="N10" s="26">
        <v>1504348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2464903</v>
      </c>
      <c r="X10" s="26">
        <v>6348965</v>
      </c>
      <c r="Y10" s="26">
        <v>-3884062</v>
      </c>
      <c r="Z10" s="27">
        <v>-61.18</v>
      </c>
      <c r="AA10" s="28">
        <v>10907789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3998</v>
      </c>
      <c r="J11" s="8">
        <v>3998</v>
      </c>
      <c r="K11" s="8">
        <v>5231</v>
      </c>
      <c r="L11" s="8">
        <v>7541</v>
      </c>
      <c r="M11" s="8">
        <v>0</v>
      </c>
      <c r="N11" s="8">
        <v>12772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16770</v>
      </c>
      <c r="X11" s="8"/>
      <c r="Y11" s="8">
        <v>16770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4323326</v>
      </c>
      <c r="F12" s="8">
        <v>4323326</v>
      </c>
      <c r="G12" s="8">
        <v>129634</v>
      </c>
      <c r="H12" s="8">
        <v>-128498</v>
      </c>
      <c r="I12" s="8">
        <v>104784</v>
      </c>
      <c r="J12" s="8">
        <v>105920</v>
      </c>
      <c r="K12" s="8">
        <v>100798</v>
      </c>
      <c r="L12" s="8">
        <v>28468</v>
      </c>
      <c r="M12" s="8">
        <v>0</v>
      </c>
      <c r="N12" s="8">
        <v>129266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235186</v>
      </c>
      <c r="X12" s="8">
        <v>2358180</v>
      </c>
      <c r="Y12" s="8">
        <v>-2122994</v>
      </c>
      <c r="Z12" s="2">
        <v>-90.03</v>
      </c>
      <c r="AA12" s="6">
        <v>4323326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100000</v>
      </c>
      <c r="F13" s="8">
        <v>100000</v>
      </c>
      <c r="G13" s="8">
        <v>154522</v>
      </c>
      <c r="H13" s="8">
        <v>-31436</v>
      </c>
      <c r="I13" s="8">
        <v>1071355</v>
      </c>
      <c r="J13" s="8">
        <v>1194441</v>
      </c>
      <c r="K13" s="8">
        <v>196239</v>
      </c>
      <c r="L13" s="8">
        <v>2626238</v>
      </c>
      <c r="M13" s="8">
        <v>0</v>
      </c>
      <c r="N13" s="8">
        <v>2822477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4016918</v>
      </c>
      <c r="X13" s="8">
        <v>54540</v>
      </c>
      <c r="Y13" s="8">
        <v>3962378</v>
      </c>
      <c r="Z13" s="2">
        <v>7265.09</v>
      </c>
      <c r="AA13" s="6">
        <v>100000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9500000</v>
      </c>
      <c r="F14" s="8">
        <v>9500000</v>
      </c>
      <c r="G14" s="8">
        <v>1082944</v>
      </c>
      <c r="H14" s="8">
        <v>-1084026</v>
      </c>
      <c r="I14" s="8">
        <v>0</v>
      </c>
      <c r="J14" s="8">
        <v>-1082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-1082</v>
      </c>
      <c r="X14" s="8">
        <v>5181816</v>
      </c>
      <c r="Y14" s="8">
        <v>-5182898</v>
      </c>
      <c r="Z14" s="2">
        <v>-100.02</v>
      </c>
      <c r="AA14" s="6">
        <v>9500000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1041306</v>
      </c>
      <c r="F16" s="8">
        <v>1041306</v>
      </c>
      <c r="G16" s="8">
        <v>11580</v>
      </c>
      <c r="H16" s="8">
        <v>0</v>
      </c>
      <c r="I16" s="8">
        <v>8567</v>
      </c>
      <c r="J16" s="8">
        <v>20147</v>
      </c>
      <c r="K16" s="8">
        <v>13600</v>
      </c>
      <c r="L16" s="8">
        <v>750</v>
      </c>
      <c r="M16" s="8">
        <v>0</v>
      </c>
      <c r="N16" s="8">
        <v>14350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34497</v>
      </c>
      <c r="X16" s="8">
        <v>567984</v>
      </c>
      <c r="Y16" s="8">
        <v>-533487</v>
      </c>
      <c r="Z16" s="2">
        <v>-93.93</v>
      </c>
      <c r="AA16" s="6">
        <v>1041306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3372008</v>
      </c>
      <c r="F17" s="8">
        <v>3372008</v>
      </c>
      <c r="G17" s="8">
        <v>1330</v>
      </c>
      <c r="H17" s="8">
        <v>-404502</v>
      </c>
      <c r="I17" s="8">
        <v>8752</v>
      </c>
      <c r="J17" s="8">
        <v>-394420</v>
      </c>
      <c r="K17" s="8">
        <v>17014</v>
      </c>
      <c r="L17" s="8">
        <v>162144</v>
      </c>
      <c r="M17" s="8">
        <v>0</v>
      </c>
      <c r="N17" s="8">
        <v>179158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-215262</v>
      </c>
      <c r="X17" s="8">
        <v>1839276</v>
      </c>
      <c r="Y17" s="8">
        <v>-2054538</v>
      </c>
      <c r="Z17" s="2">
        <v>-111.7</v>
      </c>
      <c r="AA17" s="6">
        <v>3372008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-551577</v>
      </c>
      <c r="L18" s="8">
        <v>297350</v>
      </c>
      <c r="M18" s="8">
        <v>0</v>
      </c>
      <c r="N18" s="8">
        <v>-254227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-254227</v>
      </c>
      <c r="X18" s="8"/>
      <c r="Y18" s="8">
        <v>-254227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78153000</v>
      </c>
      <c r="F19" s="8">
        <v>78153000</v>
      </c>
      <c r="G19" s="8">
        <v>26766903</v>
      </c>
      <c r="H19" s="8">
        <v>-1383690</v>
      </c>
      <c r="I19" s="8">
        <v>1025</v>
      </c>
      <c r="J19" s="8">
        <v>25384238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25384238</v>
      </c>
      <c r="X19" s="8">
        <v>42593385</v>
      </c>
      <c r="Y19" s="8">
        <v>-17209147</v>
      </c>
      <c r="Z19" s="2">
        <v>-40.4</v>
      </c>
      <c r="AA19" s="6">
        <v>78153000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9390658</v>
      </c>
      <c r="F20" s="26">
        <v>9390658</v>
      </c>
      <c r="G20" s="26">
        <v>270135</v>
      </c>
      <c r="H20" s="26">
        <v>-287884</v>
      </c>
      <c r="I20" s="26">
        <v>66695</v>
      </c>
      <c r="J20" s="26">
        <v>48946</v>
      </c>
      <c r="K20" s="26">
        <v>142797</v>
      </c>
      <c r="L20" s="26">
        <v>139118</v>
      </c>
      <c r="M20" s="26">
        <v>0</v>
      </c>
      <c r="N20" s="26">
        <v>281915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330861</v>
      </c>
      <c r="X20" s="26">
        <v>5122362</v>
      </c>
      <c r="Y20" s="26">
        <v>-4791501</v>
      </c>
      <c r="Z20" s="27">
        <v>-93.54</v>
      </c>
      <c r="AA20" s="28">
        <v>9390658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382010080</v>
      </c>
      <c r="F22" s="35">
        <f t="shared" si="0"/>
        <v>382010080</v>
      </c>
      <c r="G22" s="35">
        <f t="shared" si="0"/>
        <v>109815874</v>
      </c>
      <c r="H22" s="35">
        <f t="shared" si="0"/>
        <v>2315300</v>
      </c>
      <c r="I22" s="35">
        <f t="shared" si="0"/>
        <v>16517296</v>
      </c>
      <c r="J22" s="35">
        <f t="shared" si="0"/>
        <v>128648470</v>
      </c>
      <c r="K22" s="35">
        <f t="shared" si="0"/>
        <v>17204646</v>
      </c>
      <c r="L22" s="35">
        <f t="shared" si="0"/>
        <v>34129896</v>
      </c>
      <c r="M22" s="35">
        <f t="shared" si="0"/>
        <v>0</v>
      </c>
      <c r="N22" s="35">
        <f t="shared" si="0"/>
        <v>51334542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179983012</v>
      </c>
      <c r="X22" s="35">
        <f t="shared" si="0"/>
        <v>221826543</v>
      </c>
      <c r="Y22" s="35">
        <f t="shared" si="0"/>
        <v>-41843531</v>
      </c>
      <c r="Z22" s="36">
        <f>+IF(X22&lt;&gt;0,+(Y22/X22)*100,0)</f>
        <v>-18.86317590046021</v>
      </c>
      <c r="AA22" s="33">
        <f>SUM(AA5:AA21)</f>
        <v>382010080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135188460</v>
      </c>
      <c r="F25" s="8">
        <v>135188460</v>
      </c>
      <c r="G25" s="8">
        <v>9909968</v>
      </c>
      <c r="H25" s="8">
        <v>10288086</v>
      </c>
      <c r="I25" s="8">
        <v>10533843</v>
      </c>
      <c r="J25" s="8">
        <v>30731897</v>
      </c>
      <c r="K25" s="8">
        <v>10347781</v>
      </c>
      <c r="L25" s="8">
        <v>15356784</v>
      </c>
      <c r="M25" s="8">
        <v>0</v>
      </c>
      <c r="N25" s="8">
        <v>25704565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56436462</v>
      </c>
      <c r="X25" s="8">
        <v>73738908</v>
      </c>
      <c r="Y25" s="8">
        <v>-17302446</v>
      </c>
      <c r="Z25" s="2">
        <v>-23.46</v>
      </c>
      <c r="AA25" s="6">
        <v>135188460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9313000</v>
      </c>
      <c r="F26" s="8">
        <v>9313000</v>
      </c>
      <c r="G26" s="8">
        <v>1346727</v>
      </c>
      <c r="H26" s="8">
        <v>703443</v>
      </c>
      <c r="I26" s="8">
        <v>699003</v>
      </c>
      <c r="J26" s="8">
        <v>2749173</v>
      </c>
      <c r="K26" s="8">
        <v>699003</v>
      </c>
      <c r="L26" s="8">
        <v>699003</v>
      </c>
      <c r="M26" s="8">
        <v>0</v>
      </c>
      <c r="N26" s="8">
        <v>1398006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4147179</v>
      </c>
      <c r="X26" s="8">
        <v>5079816</v>
      </c>
      <c r="Y26" s="8">
        <v>-932637</v>
      </c>
      <c r="Z26" s="2">
        <v>-18.36</v>
      </c>
      <c r="AA26" s="6">
        <v>9313000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27081252</v>
      </c>
      <c r="F28" s="8">
        <v>27081252</v>
      </c>
      <c r="G28" s="8">
        <v>0</v>
      </c>
      <c r="H28" s="8">
        <v>0</v>
      </c>
      <c r="I28" s="8">
        <v>1875803</v>
      </c>
      <c r="J28" s="8">
        <v>1875803</v>
      </c>
      <c r="K28" s="8">
        <v>1875803</v>
      </c>
      <c r="L28" s="8">
        <v>1875803</v>
      </c>
      <c r="M28" s="8">
        <v>0</v>
      </c>
      <c r="N28" s="8">
        <v>3751606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5627409</v>
      </c>
      <c r="X28" s="8">
        <v>14771454</v>
      </c>
      <c r="Y28" s="8">
        <v>-9144045</v>
      </c>
      <c r="Z28" s="2">
        <v>-61.9</v>
      </c>
      <c r="AA28" s="6">
        <v>27081252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8392</v>
      </c>
      <c r="J29" s="8">
        <v>8392</v>
      </c>
      <c r="K29" s="8">
        <v>26088</v>
      </c>
      <c r="L29" s="8">
        <v>962651</v>
      </c>
      <c r="M29" s="8">
        <v>0</v>
      </c>
      <c r="N29" s="8">
        <v>988739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997131</v>
      </c>
      <c r="X29" s="8"/>
      <c r="Y29" s="8">
        <v>997131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79623733</v>
      </c>
      <c r="F30" s="8">
        <v>79623733</v>
      </c>
      <c r="G30" s="8">
        <v>0</v>
      </c>
      <c r="H30" s="8">
        <v>0</v>
      </c>
      <c r="I30" s="8">
        <v>0</v>
      </c>
      <c r="J30" s="8">
        <v>0</v>
      </c>
      <c r="K30" s="8">
        <v>120788</v>
      </c>
      <c r="L30" s="8">
        <v>1000000</v>
      </c>
      <c r="M30" s="8">
        <v>0</v>
      </c>
      <c r="N30" s="8">
        <v>1120788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1120788</v>
      </c>
      <c r="X30" s="8">
        <v>43431270</v>
      </c>
      <c r="Y30" s="8">
        <v>-42310482</v>
      </c>
      <c r="Z30" s="2">
        <v>-97.42</v>
      </c>
      <c r="AA30" s="6">
        <v>79623733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6340565</v>
      </c>
      <c r="F32" s="8">
        <v>6340565</v>
      </c>
      <c r="G32" s="8">
        <v>0</v>
      </c>
      <c r="H32" s="8">
        <v>0</v>
      </c>
      <c r="I32" s="8">
        <v>8619</v>
      </c>
      <c r="J32" s="8">
        <v>8619</v>
      </c>
      <c r="K32" s="8">
        <v>407961</v>
      </c>
      <c r="L32" s="8">
        <v>285468</v>
      </c>
      <c r="M32" s="8">
        <v>0</v>
      </c>
      <c r="N32" s="8">
        <v>693429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702048</v>
      </c>
      <c r="X32" s="8">
        <v>3458724</v>
      </c>
      <c r="Y32" s="8">
        <v>-2756676</v>
      </c>
      <c r="Z32" s="2">
        <v>-79.7</v>
      </c>
      <c r="AA32" s="6">
        <v>6340565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41862522</v>
      </c>
      <c r="F33" s="8">
        <v>41862522</v>
      </c>
      <c r="G33" s="8">
        <v>0</v>
      </c>
      <c r="H33" s="8">
        <v>0</v>
      </c>
      <c r="I33" s="8">
        <v>1615213</v>
      </c>
      <c r="J33" s="8">
        <v>1615213</v>
      </c>
      <c r="K33" s="8">
        <v>1713549</v>
      </c>
      <c r="L33" s="8">
        <v>1785531</v>
      </c>
      <c r="M33" s="8">
        <v>0</v>
      </c>
      <c r="N33" s="8">
        <v>3499080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5114293</v>
      </c>
      <c r="X33" s="8">
        <v>22834362</v>
      </c>
      <c r="Y33" s="8">
        <v>-17720069</v>
      </c>
      <c r="Z33" s="2">
        <v>-77.6</v>
      </c>
      <c r="AA33" s="6">
        <v>41862522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82600880</v>
      </c>
      <c r="F34" s="8">
        <v>82600880</v>
      </c>
      <c r="G34" s="8">
        <v>4961851</v>
      </c>
      <c r="H34" s="8">
        <v>6171523</v>
      </c>
      <c r="I34" s="8">
        <v>3120598</v>
      </c>
      <c r="J34" s="8">
        <v>14253972</v>
      </c>
      <c r="K34" s="8">
        <v>5363350</v>
      </c>
      <c r="L34" s="8">
        <v>4283420</v>
      </c>
      <c r="M34" s="8">
        <v>0</v>
      </c>
      <c r="N34" s="8">
        <v>9646770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23900742</v>
      </c>
      <c r="X34" s="8">
        <v>45055086</v>
      </c>
      <c r="Y34" s="8">
        <v>-21154344</v>
      </c>
      <c r="Z34" s="2">
        <v>-46.95</v>
      </c>
      <c r="AA34" s="6">
        <v>82600880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382010412</v>
      </c>
      <c r="F36" s="35">
        <f t="shared" si="1"/>
        <v>382010412</v>
      </c>
      <c r="G36" s="35">
        <f t="shared" si="1"/>
        <v>16218546</v>
      </c>
      <c r="H36" s="35">
        <f t="shared" si="1"/>
        <v>17163052</v>
      </c>
      <c r="I36" s="35">
        <f t="shared" si="1"/>
        <v>17861471</v>
      </c>
      <c r="J36" s="35">
        <f t="shared" si="1"/>
        <v>51243069</v>
      </c>
      <c r="K36" s="35">
        <f t="shared" si="1"/>
        <v>20554323</v>
      </c>
      <c r="L36" s="35">
        <f t="shared" si="1"/>
        <v>26248660</v>
      </c>
      <c r="M36" s="35">
        <f t="shared" si="1"/>
        <v>0</v>
      </c>
      <c r="N36" s="35">
        <f t="shared" si="1"/>
        <v>46802983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98046052</v>
      </c>
      <c r="X36" s="35">
        <f t="shared" si="1"/>
        <v>208369620</v>
      </c>
      <c r="Y36" s="35">
        <f t="shared" si="1"/>
        <v>-110323568</v>
      </c>
      <c r="Z36" s="36">
        <f>+IF(X36&lt;&gt;0,+(Y36/X36)*100,0)</f>
        <v>-52.94609070170594</v>
      </c>
      <c r="AA36" s="33">
        <f>SUM(AA25:AA35)</f>
        <v>382010412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-332</v>
      </c>
      <c r="F38" s="48">
        <f t="shared" si="2"/>
        <v>-332</v>
      </c>
      <c r="G38" s="48">
        <f t="shared" si="2"/>
        <v>93597328</v>
      </c>
      <c r="H38" s="48">
        <f t="shared" si="2"/>
        <v>-14847752</v>
      </c>
      <c r="I38" s="48">
        <f t="shared" si="2"/>
        <v>-1344175</v>
      </c>
      <c r="J38" s="48">
        <f t="shared" si="2"/>
        <v>77405401</v>
      </c>
      <c r="K38" s="48">
        <f t="shared" si="2"/>
        <v>-3349677</v>
      </c>
      <c r="L38" s="48">
        <f t="shared" si="2"/>
        <v>7881236</v>
      </c>
      <c r="M38" s="48">
        <f t="shared" si="2"/>
        <v>0</v>
      </c>
      <c r="N38" s="48">
        <f t="shared" si="2"/>
        <v>4531559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81936960</v>
      </c>
      <c r="X38" s="48">
        <f>IF(F22=F36,0,X22-X36)</f>
        <v>13456923</v>
      </c>
      <c r="Y38" s="48">
        <f t="shared" si="2"/>
        <v>68480037</v>
      </c>
      <c r="Z38" s="49">
        <f>+IF(X38&lt;&gt;0,+(Y38/X38)*100,0)</f>
        <v>508.88332347595366</v>
      </c>
      <c r="AA38" s="46">
        <f>+AA22-AA36</f>
        <v>-332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65296000</v>
      </c>
      <c r="F39" s="8">
        <v>65296000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48972000</v>
      </c>
      <c r="Y39" s="8">
        <v>-48972000</v>
      </c>
      <c r="Z39" s="2">
        <v>-100</v>
      </c>
      <c r="AA39" s="6">
        <v>65296000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65295668</v>
      </c>
      <c r="F42" s="57">
        <f t="shared" si="3"/>
        <v>65295668</v>
      </c>
      <c r="G42" s="57">
        <f t="shared" si="3"/>
        <v>93597328</v>
      </c>
      <c r="H42" s="57">
        <f t="shared" si="3"/>
        <v>-14847752</v>
      </c>
      <c r="I42" s="57">
        <f t="shared" si="3"/>
        <v>-1344175</v>
      </c>
      <c r="J42" s="57">
        <f t="shared" si="3"/>
        <v>77405401</v>
      </c>
      <c r="K42" s="57">
        <f t="shared" si="3"/>
        <v>-3349677</v>
      </c>
      <c r="L42" s="57">
        <f t="shared" si="3"/>
        <v>7881236</v>
      </c>
      <c r="M42" s="57">
        <f t="shared" si="3"/>
        <v>0</v>
      </c>
      <c r="N42" s="57">
        <f t="shared" si="3"/>
        <v>4531559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81936960</v>
      </c>
      <c r="X42" s="57">
        <f t="shared" si="3"/>
        <v>62428923</v>
      </c>
      <c r="Y42" s="57">
        <f t="shared" si="3"/>
        <v>19508037</v>
      </c>
      <c r="Z42" s="58">
        <f>+IF(X42&lt;&gt;0,+(Y42/X42)*100,0)</f>
        <v>31.24839587573856</v>
      </c>
      <c r="AA42" s="55">
        <f>SUM(AA38:AA41)</f>
        <v>65295668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65295668</v>
      </c>
      <c r="F44" s="65">
        <f t="shared" si="4"/>
        <v>65295668</v>
      </c>
      <c r="G44" s="65">
        <f t="shared" si="4"/>
        <v>93597328</v>
      </c>
      <c r="H44" s="65">
        <f t="shared" si="4"/>
        <v>-14847752</v>
      </c>
      <c r="I44" s="65">
        <f t="shared" si="4"/>
        <v>-1344175</v>
      </c>
      <c r="J44" s="65">
        <f t="shared" si="4"/>
        <v>77405401</v>
      </c>
      <c r="K44" s="65">
        <f t="shared" si="4"/>
        <v>-3349677</v>
      </c>
      <c r="L44" s="65">
        <f t="shared" si="4"/>
        <v>7881236</v>
      </c>
      <c r="M44" s="65">
        <f t="shared" si="4"/>
        <v>0</v>
      </c>
      <c r="N44" s="65">
        <f t="shared" si="4"/>
        <v>4531559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81936960</v>
      </c>
      <c r="X44" s="65">
        <f t="shared" si="4"/>
        <v>62428923</v>
      </c>
      <c r="Y44" s="65">
        <f t="shared" si="4"/>
        <v>19508037</v>
      </c>
      <c r="Z44" s="66">
        <f>+IF(X44&lt;&gt;0,+(Y44/X44)*100,0)</f>
        <v>31.24839587573856</v>
      </c>
      <c r="AA44" s="63">
        <f>+AA42-AA43</f>
        <v>65295668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65295668</v>
      </c>
      <c r="F46" s="57">
        <f t="shared" si="5"/>
        <v>65295668</v>
      </c>
      <c r="G46" s="57">
        <f t="shared" si="5"/>
        <v>93597328</v>
      </c>
      <c r="H46" s="57">
        <f t="shared" si="5"/>
        <v>-14847752</v>
      </c>
      <c r="I46" s="57">
        <f t="shared" si="5"/>
        <v>-1344175</v>
      </c>
      <c r="J46" s="57">
        <f t="shared" si="5"/>
        <v>77405401</v>
      </c>
      <c r="K46" s="57">
        <f t="shared" si="5"/>
        <v>-3349677</v>
      </c>
      <c r="L46" s="57">
        <f t="shared" si="5"/>
        <v>7881236</v>
      </c>
      <c r="M46" s="57">
        <f t="shared" si="5"/>
        <v>0</v>
      </c>
      <c r="N46" s="57">
        <f t="shared" si="5"/>
        <v>4531559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81936960</v>
      </c>
      <c r="X46" s="57">
        <f t="shared" si="5"/>
        <v>62428923</v>
      </c>
      <c r="Y46" s="57">
        <f t="shared" si="5"/>
        <v>19508037</v>
      </c>
      <c r="Z46" s="58">
        <f>+IF(X46&lt;&gt;0,+(Y46/X46)*100,0)</f>
        <v>31.24839587573856</v>
      </c>
      <c r="AA46" s="55">
        <f>SUM(AA44:AA45)</f>
        <v>65295668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65295668</v>
      </c>
      <c r="F48" s="73">
        <f t="shared" si="6"/>
        <v>65295668</v>
      </c>
      <c r="G48" s="73">
        <f t="shared" si="6"/>
        <v>93597328</v>
      </c>
      <c r="H48" s="74">
        <f t="shared" si="6"/>
        <v>-14847752</v>
      </c>
      <c r="I48" s="74">
        <f t="shared" si="6"/>
        <v>-1344175</v>
      </c>
      <c r="J48" s="74">
        <f t="shared" si="6"/>
        <v>77405401</v>
      </c>
      <c r="K48" s="74">
        <f t="shared" si="6"/>
        <v>-3349677</v>
      </c>
      <c r="L48" s="74">
        <f t="shared" si="6"/>
        <v>7881236</v>
      </c>
      <c r="M48" s="73">
        <f t="shared" si="6"/>
        <v>0</v>
      </c>
      <c r="N48" s="73">
        <f t="shared" si="6"/>
        <v>4531559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81936960</v>
      </c>
      <c r="X48" s="74">
        <f t="shared" si="6"/>
        <v>62428923</v>
      </c>
      <c r="Y48" s="74">
        <f t="shared" si="6"/>
        <v>19508037</v>
      </c>
      <c r="Z48" s="75">
        <f>+IF(X48&lt;&gt;0,+(Y48/X48)*100,0)</f>
        <v>31.24839587573856</v>
      </c>
      <c r="AA48" s="76">
        <f>SUM(AA46:AA47)</f>
        <v>65295668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75468000</v>
      </c>
      <c r="F5" s="8">
        <v>75468000</v>
      </c>
      <c r="G5" s="8">
        <v>9901533</v>
      </c>
      <c r="H5" s="8">
        <v>7873833</v>
      </c>
      <c r="I5" s="8">
        <v>7254627</v>
      </c>
      <c r="J5" s="8">
        <v>25029993</v>
      </c>
      <c r="K5" s="8">
        <v>7092556</v>
      </c>
      <c r="L5" s="8">
        <v>7106590</v>
      </c>
      <c r="M5" s="8">
        <v>6919945</v>
      </c>
      <c r="N5" s="8">
        <v>21119091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46149084</v>
      </c>
      <c r="X5" s="8">
        <v>38418000</v>
      </c>
      <c r="Y5" s="8">
        <v>7731084</v>
      </c>
      <c r="Z5" s="2">
        <v>20.12</v>
      </c>
      <c r="AA5" s="6">
        <v>75468000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5230000</v>
      </c>
      <c r="F6" s="8">
        <v>5230000</v>
      </c>
      <c r="G6" s="8">
        <v>416950</v>
      </c>
      <c r="H6" s="8">
        <v>434565</v>
      </c>
      <c r="I6" s="8">
        <v>456970</v>
      </c>
      <c r="J6" s="8">
        <v>1308485</v>
      </c>
      <c r="K6" s="8">
        <v>464326</v>
      </c>
      <c r="L6" s="8">
        <v>486420</v>
      </c>
      <c r="M6" s="8">
        <v>489760</v>
      </c>
      <c r="N6" s="8">
        <v>1440506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2748991</v>
      </c>
      <c r="X6" s="8">
        <v>634000</v>
      </c>
      <c r="Y6" s="8">
        <v>2114991</v>
      </c>
      <c r="Z6" s="2">
        <v>333.59</v>
      </c>
      <c r="AA6" s="6">
        <v>5230000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54122000</v>
      </c>
      <c r="F7" s="8">
        <v>54122000</v>
      </c>
      <c r="G7" s="8">
        <v>3582190</v>
      </c>
      <c r="H7" s="8">
        <v>5247620</v>
      </c>
      <c r="I7" s="8">
        <v>4219800</v>
      </c>
      <c r="J7" s="8">
        <v>13049610</v>
      </c>
      <c r="K7" s="8">
        <v>4529171</v>
      </c>
      <c r="L7" s="8">
        <v>4503121</v>
      </c>
      <c r="M7" s="8">
        <v>4403850</v>
      </c>
      <c r="N7" s="8">
        <v>13436142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26485752</v>
      </c>
      <c r="X7" s="8">
        <v>26583000</v>
      </c>
      <c r="Y7" s="8">
        <v>-97248</v>
      </c>
      <c r="Z7" s="2">
        <v>-0.37</v>
      </c>
      <c r="AA7" s="6">
        <v>54122000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41070000</v>
      </c>
      <c r="F8" s="8">
        <v>41070000</v>
      </c>
      <c r="G8" s="8">
        <v>2060752</v>
      </c>
      <c r="H8" s="8">
        <v>3063757</v>
      </c>
      <c r="I8" s="8">
        <v>2533818</v>
      </c>
      <c r="J8" s="8">
        <v>7658327</v>
      </c>
      <c r="K8" s="8">
        <v>2817753</v>
      </c>
      <c r="L8" s="8">
        <v>2597930</v>
      </c>
      <c r="M8" s="8">
        <v>2762339</v>
      </c>
      <c r="N8" s="8">
        <v>8178022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15836349</v>
      </c>
      <c r="X8" s="8">
        <v>13905000</v>
      </c>
      <c r="Y8" s="8">
        <v>1931349</v>
      </c>
      <c r="Z8" s="2">
        <v>13.89</v>
      </c>
      <c r="AA8" s="6">
        <v>41070000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14062000</v>
      </c>
      <c r="F9" s="8">
        <v>14062000</v>
      </c>
      <c r="G9" s="8">
        <v>1538594</v>
      </c>
      <c r="H9" s="8">
        <v>1486922</v>
      </c>
      <c r="I9" s="8">
        <v>1473240</v>
      </c>
      <c r="J9" s="8">
        <v>4498756</v>
      </c>
      <c r="K9" s="8">
        <v>1448084</v>
      </c>
      <c r="L9" s="8">
        <v>1342269</v>
      </c>
      <c r="M9" s="8">
        <v>0</v>
      </c>
      <c r="N9" s="8">
        <v>2790353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7289109</v>
      </c>
      <c r="X9" s="8">
        <v>7035000</v>
      </c>
      <c r="Y9" s="8">
        <v>254109</v>
      </c>
      <c r="Z9" s="2">
        <v>3.61</v>
      </c>
      <c r="AA9" s="6">
        <v>14062000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14572000</v>
      </c>
      <c r="F10" s="26">
        <v>14572000</v>
      </c>
      <c r="G10" s="26">
        <v>1793396</v>
      </c>
      <c r="H10" s="26">
        <v>1468220</v>
      </c>
      <c r="I10" s="26">
        <v>1390895</v>
      </c>
      <c r="J10" s="26">
        <v>4652511</v>
      </c>
      <c r="K10" s="26">
        <v>1356750</v>
      </c>
      <c r="L10" s="26">
        <v>1794266</v>
      </c>
      <c r="M10" s="26">
        <v>0</v>
      </c>
      <c r="N10" s="26">
        <v>3151016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7803527</v>
      </c>
      <c r="X10" s="26">
        <v>7488000</v>
      </c>
      <c r="Y10" s="26">
        <v>315527</v>
      </c>
      <c r="Z10" s="27">
        <v>4.21</v>
      </c>
      <c r="AA10" s="28">
        <v>14572000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83246</v>
      </c>
      <c r="H11" s="8">
        <v>148913</v>
      </c>
      <c r="I11" s="8">
        <v>308932</v>
      </c>
      <c r="J11" s="8">
        <v>541091</v>
      </c>
      <c r="K11" s="8">
        <v>94208</v>
      </c>
      <c r="L11" s="8">
        <v>106150</v>
      </c>
      <c r="M11" s="8">
        <v>56841</v>
      </c>
      <c r="N11" s="8">
        <v>257199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798290</v>
      </c>
      <c r="X11" s="8">
        <v>1372000</v>
      </c>
      <c r="Y11" s="8">
        <v>-573710</v>
      </c>
      <c r="Z11" s="2">
        <v>-41.82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1167000</v>
      </c>
      <c r="F12" s="8">
        <v>1167000</v>
      </c>
      <c r="G12" s="8">
        <v>63522</v>
      </c>
      <c r="H12" s="8">
        <v>69983</v>
      </c>
      <c r="I12" s="8">
        <v>61967</v>
      </c>
      <c r="J12" s="8">
        <v>195472</v>
      </c>
      <c r="K12" s="8">
        <v>63054</v>
      </c>
      <c r="L12" s="8">
        <v>66727</v>
      </c>
      <c r="M12" s="8">
        <v>56010</v>
      </c>
      <c r="N12" s="8">
        <v>185791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381263</v>
      </c>
      <c r="X12" s="8">
        <v>496000</v>
      </c>
      <c r="Y12" s="8">
        <v>-114737</v>
      </c>
      <c r="Z12" s="2">
        <v>-23.13</v>
      </c>
      <c r="AA12" s="6">
        <v>1167000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565000</v>
      </c>
      <c r="F13" s="8">
        <v>565000</v>
      </c>
      <c r="G13" s="8">
        <v>724</v>
      </c>
      <c r="H13" s="8">
        <v>2473</v>
      </c>
      <c r="I13" s="8">
        <v>1098</v>
      </c>
      <c r="J13" s="8">
        <v>4295</v>
      </c>
      <c r="K13" s="8">
        <v>413923</v>
      </c>
      <c r="L13" s="8">
        <v>167793</v>
      </c>
      <c r="M13" s="8">
        <v>90929</v>
      </c>
      <c r="N13" s="8">
        <v>672645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676940</v>
      </c>
      <c r="X13" s="8">
        <v>267000</v>
      </c>
      <c r="Y13" s="8">
        <v>409940</v>
      </c>
      <c r="Z13" s="2">
        <v>153.54</v>
      </c>
      <c r="AA13" s="6">
        <v>565000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2914000</v>
      </c>
      <c r="F14" s="8">
        <v>2914000</v>
      </c>
      <c r="G14" s="8">
        <v>257050</v>
      </c>
      <c r="H14" s="8">
        <v>256542</v>
      </c>
      <c r="I14" s="8">
        <v>256349</v>
      </c>
      <c r="J14" s="8">
        <v>769941</v>
      </c>
      <c r="K14" s="8">
        <v>255627</v>
      </c>
      <c r="L14" s="8">
        <v>285915</v>
      </c>
      <c r="M14" s="8">
        <v>257722</v>
      </c>
      <c r="N14" s="8">
        <v>799264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1569205</v>
      </c>
      <c r="X14" s="8">
        <v>1452000</v>
      </c>
      <c r="Y14" s="8">
        <v>117205</v>
      </c>
      <c r="Z14" s="2">
        <v>8.07</v>
      </c>
      <c r="AA14" s="6">
        <v>2914000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680000</v>
      </c>
      <c r="F16" s="8">
        <v>680000</v>
      </c>
      <c r="G16" s="8">
        <v>44220</v>
      </c>
      <c r="H16" s="8">
        <v>29050</v>
      </c>
      <c r="I16" s="8">
        <v>31750</v>
      </c>
      <c r="J16" s="8">
        <v>105020</v>
      </c>
      <c r="K16" s="8">
        <v>42390</v>
      </c>
      <c r="L16" s="8">
        <v>25650</v>
      </c>
      <c r="M16" s="8">
        <v>34600</v>
      </c>
      <c r="N16" s="8">
        <v>102640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207660</v>
      </c>
      <c r="X16" s="8">
        <v>313000</v>
      </c>
      <c r="Y16" s="8">
        <v>-105340</v>
      </c>
      <c r="Z16" s="2">
        <v>-33.65</v>
      </c>
      <c r="AA16" s="6">
        <v>680000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1661000</v>
      </c>
      <c r="F17" s="8">
        <v>1661000</v>
      </c>
      <c r="G17" s="8">
        <v>293147</v>
      </c>
      <c r="H17" s="8">
        <v>266807</v>
      </c>
      <c r="I17" s="8">
        <v>215994</v>
      </c>
      <c r="J17" s="8">
        <v>775948</v>
      </c>
      <c r="K17" s="8">
        <v>181332</v>
      </c>
      <c r="L17" s="8">
        <v>145886</v>
      </c>
      <c r="M17" s="8">
        <v>177305</v>
      </c>
      <c r="N17" s="8">
        <v>504523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1280471</v>
      </c>
      <c r="X17" s="8">
        <v>847000</v>
      </c>
      <c r="Y17" s="8">
        <v>433471</v>
      </c>
      <c r="Z17" s="2">
        <v>51.18</v>
      </c>
      <c r="AA17" s="6">
        <v>1661000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68869000</v>
      </c>
      <c r="F19" s="8">
        <v>68869000</v>
      </c>
      <c r="G19" s="8">
        <v>2224000</v>
      </c>
      <c r="H19" s="8">
        <v>800519</v>
      </c>
      <c r="I19" s="8">
        <v>1225415</v>
      </c>
      <c r="J19" s="8">
        <v>4249934</v>
      </c>
      <c r="K19" s="8">
        <v>1500145</v>
      </c>
      <c r="L19" s="8">
        <v>18623410</v>
      </c>
      <c r="M19" s="8">
        <v>928236</v>
      </c>
      <c r="N19" s="8">
        <v>21051791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25301725</v>
      </c>
      <c r="X19" s="8">
        <v>31591000</v>
      </c>
      <c r="Y19" s="8">
        <v>-6289275</v>
      </c>
      <c r="Z19" s="2">
        <v>-19.91</v>
      </c>
      <c r="AA19" s="6">
        <v>68869000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13652000</v>
      </c>
      <c r="F20" s="26">
        <v>13652000</v>
      </c>
      <c r="G20" s="26">
        <v>20199880</v>
      </c>
      <c r="H20" s="26">
        <v>971404</v>
      </c>
      <c r="I20" s="26">
        <v>1168903</v>
      </c>
      <c r="J20" s="26">
        <v>22340187</v>
      </c>
      <c r="K20" s="26">
        <v>566284</v>
      </c>
      <c r="L20" s="26">
        <v>705551</v>
      </c>
      <c r="M20" s="26">
        <v>1000033</v>
      </c>
      <c r="N20" s="26">
        <v>2271868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24612055</v>
      </c>
      <c r="X20" s="26">
        <v>7610000</v>
      </c>
      <c r="Y20" s="26">
        <v>17002055</v>
      </c>
      <c r="Z20" s="27">
        <v>223.42</v>
      </c>
      <c r="AA20" s="28">
        <v>13652000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512000</v>
      </c>
      <c r="F21" s="8">
        <v>512000</v>
      </c>
      <c r="G21" s="8">
        <v>3420</v>
      </c>
      <c r="H21" s="8">
        <v>0</v>
      </c>
      <c r="I21" s="30">
        <v>0</v>
      </c>
      <c r="J21" s="8">
        <v>3420</v>
      </c>
      <c r="K21" s="8">
        <v>7410</v>
      </c>
      <c r="L21" s="8">
        <v>0</v>
      </c>
      <c r="M21" s="8">
        <v>0</v>
      </c>
      <c r="N21" s="8">
        <v>7410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10830</v>
      </c>
      <c r="X21" s="8">
        <v>242000</v>
      </c>
      <c r="Y21" s="8">
        <v>-231170</v>
      </c>
      <c r="Z21" s="2">
        <v>-95.52</v>
      </c>
      <c r="AA21" s="6">
        <v>512000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294544000</v>
      </c>
      <c r="F22" s="35">
        <f t="shared" si="0"/>
        <v>294544000</v>
      </c>
      <c r="G22" s="35">
        <f t="shared" si="0"/>
        <v>42462624</v>
      </c>
      <c r="H22" s="35">
        <f t="shared" si="0"/>
        <v>22120608</v>
      </c>
      <c r="I22" s="35">
        <f t="shared" si="0"/>
        <v>20599758</v>
      </c>
      <c r="J22" s="35">
        <f t="shared" si="0"/>
        <v>85182990</v>
      </c>
      <c r="K22" s="35">
        <f t="shared" si="0"/>
        <v>20833013</v>
      </c>
      <c r="L22" s="35">
        <f t="shared" si="0"/>
        <v>37957678</v>
      </c>
      <c r="M22" s="35">
        <f t="shared" si="0"/>
        <v>17177570</v>
      </c>
      <c r="N22" s="35">
        <f t="shared" si="0"/>
        <v>75968261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161151251</v>
      </c>
      <c r="X22" s="35">
        <f t="shared" si="0"/>
        <v>138253000</v>
      </c>
      <c r="Y22" s="35">
        <f t="shared" si="0"/>
        <v>22898251</v>
      </c>
      <c r="Z22" s="36">
        <f>+IF(X22&lt;&gt;0,+(Y22/X22)*100,0)</f>
        <v>16.562570794123815</v>
      </c>
      <c r="AA22" s="33">
        <f>SUM(AA5:AA21)</f>
        <v>294544000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91204000</v>
      </c>
      <c r="F25" s="8">
        <v>91204000</v>
      </c>
      <c r="G25" s="8">
        <v>6789752</v>
      </c>
      <c r="H25" s="8">
        <v>6643931</v>
      </c>
      <c r="I25" s="8">
        <v>7077452</v>
      </c>
      <c r="J25" s="8">
        <v>20511135</v>
      </c>
      <c r="K25" s="8">
        <v>7264993</v>
      </c>
      <c r="L25" s="8">
        <v>7629177</v>
      </c>
      <c r="M25" s="8">
        <v>10937150</v>
      </c>
      <c r="N25" s="8">
        <v>25831320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46342455</v>
      </c>
      <c r="X25" s="8">
        <v>40964000</v>
      </c>
      <c r="Y25" s="8">
        <v>5378455</v>
      </c>
      <c r="Z25" s="2">
        <v>13.13</v>
      </c>
      <c r="AA25" s="6">
        <v>91204000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5377000</v>
      </c>
      <c r="F26" s="8">
        <v>5377000</v>
      </c>
      <c r="G26" s="8">
        <v>446060</v>
      </c>
      <c r="H26" s="8">
        <v>446061</v>
      </c>
      <c r="I26" s="8">
        <v>0</v>
      </c>
      <c r="J26" s="8">
        <v>892121</v>
      </c>
      <c r="K26" s="8">
        <v>470453</v>
      </c>
      <c r="L26" s="8">
        <v>289829</v>
      </c>
      <c r="M26" s="8">
        <v>432888</v>
      </c>
      <c r="N26" s="8">
        <v>1193170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2085291</v>
      </c>
      <c r="X26" s="8">
        <v>1488000</v>
      </c>
      <c r="Y26" s="8">
        <v>597291</v>
      </c>
      <c r="Z26" s="2">
        <v>40.14</v>
      </c>
      <c r="AA26" s="6">
        <v>5377000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1263000</v>
      </c>
      <c r="Y27" s="8">
        <v>-1263000</v>
      </c>
      <c r="Z27" s="2">
        <v>-100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1342000</v>
      </c>
      <c r="F28" s="8">
        <v>1342000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1399000</v>
      </c>
      <c r="Y28" s="8">
        <v>-1399000</v>
      </c>
      <c r="Z28" s="2">
        <v>-100</v>
      </c>
      <c r="AA28" s="6">
        <v>1342000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2201000</v>
      </c>
      <c r="F29" s="8">
        <v>2201000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299541</v>
      </c>
      <c r="N29" s="8">
        <v>299541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299541</v>
      </c>
      <c r="X29" s="8">
        <v>736000</v>
      </c>
      <c r="Y29" s="8">
        <v>-436459</v>
      </c>
      <c r="Z29" s="2">
        <v>-59.3</v>
      </c>
      <c r="AA29" s="6">
        <v>2201000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12095000</v>
      </c>
      <c r="F30" s="8">
        <v>12095000</v>
      </c>
      <c r="G30" s="8">
        <v>4051744</v>
      </c>
      <c r="H30" s="8">
        <v>776491</v>
      </c>
      <c r="I30" s="8">
        <v>1557663</v>
      </c>
      <c r="J30" s="8">
        <v>6385898</v>
      </c>
      <c r="K30" s="8">
        <v>1926860</v>
      </c>
      <c r="L30" s="8">
        <v>1502557</v>
      </c>
      <c r="M30" s="8">
        <v>1849105</v>
      </c>
      <c r="N30" s="8">
        <v>5278522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11664420</v>
      </c>
      <c r="X30" s="8">
        <v>21702000</v>
      </c>
      <c r="Y30" s="8">
        <v>-10037580</v>
      </c>
      <c r="Z30" s="2">
        <v>-46.25</v>
      </c>
      <c r="AA30" s="6">
        <v>12095000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10574000</v>
      </c>
      <c r="F31" s="8">
        <v>10574000</v>
      </c>
      <c r="G31" s="8">
        <v>145229</v>
      </c>
      <c r="H31" s="8">
        <v>107871</v>
      </c>
      <c r="I31" s="8">
        <v>359584</v>
      </c>
      <c r="J31" s="8">
        <v>612684</v>
      </c>
      <c r="K31" s="8">
        <v>302978</v>
      </c>
      <c r="L31" s="8">
        <v>559520</v>
      </c>
      <c r="M31" s="8">
        <v>214838</v>
      </c>
      <c r="N31" s="8">
        <v>1077336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1690020</v>
      </c>
      <c r="X31" s="8">
        <v>6407000</v>
      </c>
      <c r="Y31" s="8">
        <v>-4716980</v>
      </c>
      <c r="Z31" s="2">
        <v>-73.62</v>
      </c>
      <c r="AA31" s="6">
        <v>10574000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11505000</v>
      </c>
      <c r="F32" s="8">
        <v>11505000</v>
      </c>
      <c r="G32" s="8">
        <v>505561</v>
      </c>
      <c r="H32" s="8">
        <v>397792</v>
      </c>
      <c r="I32" s="8">
        <v>-4080</v>
      </c>
      <c r="J32" s="8">
        <v>899273</v>
      </c>
      <c r="K32" s="8">
        <v>3809687</v>
      </c>
      <c r="L32" s="8">
        <v>1759942</v>
      </c>
      <c r="M32" s="8">
        <v>251340</v>
      </c>
      <c r="N32" s="8">
        <v>5820969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6720242</v>
      </c>
      <c r="X32" s="8">
        <v>6925000</v>
      </c>
      <c r="Y32" s="8">
        <v>-204758</v>
      </c>
      <c r="Z32" s="2">
        <v>-2.96</v>
      </c>
      <c r="AA32" s="6">
        <v>11505000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3466994</v>
      </c>
      <c r="H33" s="8">
        <v>2757587</v>
      </c>
      <c r="I33" s="8">
        <v>1132425</v>
      </c>
      <c r="J33" s="8">
        <v>7357006</v>
      </c>
      <c r="K33" s="8">
        <v>4009100</v>
      </c>
      <c r="L33" s="8">
        <v>3815992</v>
      </c>
      <c r="M33" s="8">
        <v>4056687</v>
      </c>
      <c r="N33" s="8">
        <v>11881779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19238785</v>
      </c>
      <c r="X33" s="8">
        <v>445000</v>
      </c>
      <c r="Y33" s="8">
        <v>18793785</v>
      </c>
      <c r="Z33" s="2">
        <v>4223.32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100518000</v>
      </c>
      <c r="F34" s="8">
        <v>100518000</v>
      </c>
      <c r="G34" s="8">
        <v>6563113</v>
      </c>
      <c r="H34" s="8">
        <v>17046947</v>
      </c>
      <c r="I34" s="8">
        <v>20488423</v>
      </c>
      <c r="J34" s="8">
        <v>44098483</v>
      </c>
      <c r="K34" s="8">
        <v>17772786</v>
      </c>
      <c r="L34" s="8">
        <v>14811046</v>
      </c>
      <c r="M34" s="8">
        <v>13564604</v>
      </c>
      <c r="N34" s="8">
        <v>46148436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90246919</v>
      </c>
      <c r="X34" s="8">
        <v>56840000</v>
      </c>
      <c r="Y34" s="8">
        <v>33406919</v>
      </c>
      <c r="Z34" s="2">
        <v>58.77</v>
      </c>
      <c r="AA34" s="6">
        <v>100518000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188000</v>
      </c>
      <c r="F35" s="8">
        <v>188000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85000</v>
      </c>
      <c r="Y35" s="8">
        <v>-85000</v>
      </c>
      <c r="Z35" s="2">
        <v>-100</v>
      </c>
      <c r="AA35" s="6">
        <v>188000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235004000</v>
      </c>
      <c r="F36" s="35">
        <f t="shared" si="1"/>
        <v>235004000</v>
      </c>
      <c r="G36" s="35">
        <f t="shared" si="1"/>
        <v>21968453</v>
      </c>
      <c r="H36" s="35">
        <f t="shared" si="1"/>
        <v>28176680</v>
      </c>
      <c r="I36" s="35">
        <f t="shared" si="1"/>
        <v>30611467</v>
      </c>
      <c r="J36" s="35">
        <f t="shared" si="1"/>
        <v>80756600</v>
      </c>
      <c r="K36" s="35">
        <f t="shared" si="1"/>
        <v>35556857</v>
      </c>
      <c r="L36" s="35">
        <f t="shared" si="1"/>
        <v>30368063</v>
      </c>
      <c r="M36" s="35">
        <f t="shared" si="1"/>
        <v>31606153</v>
      </c>
      <c r="N36" s="35">
        <f t="shared" si="1"/>
        <v>97531073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178287673</v>
      </c>
      <c r="X36" s="35">
        <f t="shared" si="1"/>
        <v>138254000</v>
      </c>
      <c r="Y36" s="35">
        <f t="shared" si="1"/>
        <v>40033673</v>
      </c>
      <c r="Z36" s="36">
        <f>+IF(X36&lt;&gt;0,+(Y36/X36)*100,0)</f>
        <v>28.956611020295973</v>
      </c>
      <c r="AA36" s="33">
        <f>SUM(AA25:AA35)</f>
        <v>235004000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59540000</v>
      </c>
      <c r="F38" s="48">
        <f t="shared" si="2"/>
        <v>59540000</v>
      </c>
      <c r="G38" s="48">
        <f t="shared" si="2"/>
        <v>20494171</v>
      </c>
      <c r="H38" s="48">
        <f t="shared" si="2"/>
        <v>-6056072</v>
      </c>
      <c r="I38" s="48">
        <f t="shared" si="2"/>
        <v>-10011709</v>
      </c>
      <c r="J38" s="48">
        <f t="shared" si="2"/>
        <v>4426390</v>
      </c>
      <c r="K38" s="48">
        <f t="shared" si="2"/>
        <v>-14723844</v>
      </c>
      <c r="L38" s="48">
        <f t="shared" si="2"/>
        <v>7589615</v>
      </c>
      <c r="M38" s="48">
        <f t="shared" si="2"/>
        <v>-14428583</v>
      </c>
      <c r="N38" s="48">
        <f t="shared" si="2"/>
        <v>-21562812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-17136422</v>
      </c>
      <c r="X38" s="48">
        <f>IF(F22=F36,0,X22-X36)</f>
        <v>-1000</v>
      </c>
      <c r="Y38" s="48">
        <f t="shared" si="2"/>
        <v>-17135422</v>
      </c>
      <c r="Z38" s="49">
        <f>+IF(X38&lt;&gt;0,+(Y38/X38)*100,0)</f>
        <v>1713542.2</v>
      </c>
      <c r="AA38" s="46">
        <f>+AA22-AA36</f>
        <v>59540000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25920000</v>
      </c>
      <c r="F39" s="8">
        <v>25920000</v>
      </c>
      <c r="G39" s="8">
        <v>0</v>
      </c>
      <c r="H39" s="8">
        <v>797331</v>
      </c>
      <c r="I39" s="8">
        <v>1456099</v>
      </c>
      <c r="J39" s="8">
        <v>2253430</v>
      </c>
      <c r="K39" s="8">
        <v>3036337</v>
      </c>
      <c r="L39" s="8">
        <v>2058640</v>
      </c>
      <c r="M39" s="8">
        <v>5222556</v>
      </c>
      <c r="N39" s="8">
        <v>10317533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12570963</v>
      </c>
      <c r="X39" s="8">
        <v>15007000</v>
      </c>
      <c r="Y39" s="8">
        <v>-2436037</v>
      </c>
      <c r="Z39" s="2">
        <v>-16.23</v>
      </c>
      <c r="AA39" s="6">
        <v>25920000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85460000</v>
      </c>
      <c r="F42" s="57">
        <f t="shared" si="3"/>
        <v>85460000</v>
      </c>
      <c r="G42" s="57">
        <f t="shared" si="3"/>
        <v>20494171</v>
      </c>
      <c r="H42" s="57">
        <f t="shared" si="3"/>
        <v>-5258741</v>
      </c>
      <c r="I42" s="57">
        <f t="shared" si="3"/>
        <v>-8555610</v>
      </c>
      <c r="J42" s="57">
        <f t="shared" si="3"/>
        <v>6679820</v>
      </c>
      <c r="K42" s="57">
        <f t="shared" si="3"/>
        <v>-11687507</v>
      </c>
      <c r="L42" s="57">
        <f t="shared" si="3"/>
        <v>9648255</v>
      </c>
      <c r="M42" s="57">
        <f t="shared" si="3"/>
        <v>-9206027</v>
      </c>
      <c r="N42" s="57">
        <f t="shared" si="3"/>
        <v>-11245279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-4565459</v>
      </c>
      <c r="X42" s="57">
        <f t="shared" si="3"/>
        <v>15006000</v>
      </c>
      <c r="Y42" s="57">
        <f t="shared" si="3"/>
        <v>-19571459</v>
      </c>
      <c r="Z42" s="58">
        <f>+IF(X42&lt;&gt;0,+(Y42/X42)*100,0)</f>
        <v>-130.4242236438758</v>
      </c>
      <c r="AA42" s="55">
        <f>SUM(AA38:AA41)</f>
        <v>85460000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85460000</v>
      </c>
      <c r="F44" s="65">
        <f t="shared" si="4"/>
        <v>85460000</v>
      </c>
      <c r="G44" s="65">
        <f t="shared" si="4"/>
        <v>20494171</v>
      </c>
      <c r="H44" s="65">
        <f t="shared" si="4"/>
        <v>-5258741</v>
      </c>
      <c r="I44" s="65">
        <f t="shared" si="4"/>
        <v>-8555610</v>
      </c>
      <c r="J44" s="65">
        <f t="shared" si="4"/>
        <v>6679820</v>
      </c>
      <c r="K44" s="65">
        <f t="shared" si="4"/>
        <v>-11687507</v>
      </c>
      <c r="L44" s="65">
        <f t="shared" si="4"/>
        <v>9648255</v>
      </c>
      <c r="M44" s="65">
        <f t="shared" si="4"/>
        <v>-9206027</v>
      </c>
      <c r="N44" s="65">
        <f t="shared" si="4"/>
        <v>-11245279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-4565459</v>
      </c>
      <c r="X44" s="65">
        <f t="shared" si="4"/>
        <v>15006000</v>
      </c>
      <c r="Y44" s="65">
        <f t="shared" si="4"/>
        <v>-19571459</v>
      </c>
      <c r="Z44" s="66">
        <f>+IF(X44&lt;&gt;0,+(Y44/X44)*100,0)</f>
        <v>-130.4242236438758</v>
      </c>
      <c r="AA44" s="63">
        <f>+AA42-AA43</f>
        <v>85460000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85460000</v>
      </c>
      <c r="F46" s="57">
        <f t="shared" si="5"/>
        <v>85460000</v>
      </c>
      <c r="G46" s="57">
        <f t="shared" si="5"/>
        <v>20494171</v>
      </c>
      <c r="H46" s="57">
        <f t="shared" si="5"/>
        <v>-5258741</v>
      </c>
      <c r="I46" s="57">
        <f t="shared" si="5"/>
        <v>-8555610</v>
      </c>
      <c r="J46" s="57">
        <f t="shared" si="5"/>
        <v>6679820</v>
      </c>
      <c r="K46" s="57">
        <f t="shared" si="5"/>
        <v>-11687507</v>
      </c>
      <c r="L46" s="57">
        <f t="shared" si="5"/>
        <v>9648255</v>
      </c>
      <c r="M46" s="57">
        <f t="shared" si="5"/>
        <v>-9206027</v>
      </c>
      <c r="N46" s="57">
        <f t="shared" si="5"/>
        <v>-11245279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-4565459</v>
      </c>
      <c r="X46" s="57">
        <f t="shared" si="5"/>
        <v>15006000</v>
      </c>
      <c r="Y46" s="57">
        <f t="shared" si="5"/>
        <v>-19571459</v>
      </c>
      <c r="Z46" s="58">
        <f>+IF(X46&lt;&gt;0,+(Y46/X46)*100,0)</f>
        <v>-130.4242236438758</v>
      </c>
      <c r="AA46" s="55">
        <f>SUM(AA44:AA45)</f>
        <v>85460000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85460000</v>
      </c>
      <c r="F48" s="73">
        <f t="shared" si="6"/>
        <v>85460000</v>
      </c>
      <c r="G48" s="73">
        <f t="shared" si="6"/>
        <v>20494171</v>
      </c>
      <c r="H48" s="74">
        <f t="shared" si="6"/>
        <v>-5258741</v>
      </c>
      <c r="I48" s="74">
        <f t="shared" si="6"/>
        <v>-8555610</v>
      </c>
      <c r="J48" s="74">
        <f t="shared" si="6"/>
        <v>6679820</v>
      </c>
      <c r="K48" s="74">
        <f t="shared" si="6"/>
        <v>-11687507</v>
      </c>
      <c r="L48" s="74">
        <f t="shared" si="6"/>
        <v>9648255</v>
      </c>
      <c r="M48" s="73">
        <f t="shared" si="6"/>
        <v>-9206027</v>
      </c>
      <c r="N48" s="73">
        <f t="shared" si="6"/>
        <v>-11245279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-4565459</v>
      </c>
      <c r="X48" s="74">
        <f t="shared" si="6"/>
        <v>15006000</v>
      </c>
      <c r="Y48" s="74">
        <f t="shared" si="6"/>
        <v>-19571459</v>
      </c>
      <c r="Z48" s="75">
        <f>+IF(X48&lt;&gt;0,+(Y48/X48)*100,0)</f>
        <v>-130.4242236438758</v>
      </c>
      <c r="AA48" s="76">
        <f>SUM(AA46:AA47)</f>
        <v>85460000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119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13933346</v>
      </c>
      <c r="D5" s="6">
        <v>0</v>
      </c>
      <c r="E5" s="7">
        <v>14622526</v>
      </c>
      <c r="F5" s="8">
        <v>14622526</v>
      </c>
      <c r="G5" s="8">
        <v>6356893</v>
      </c>
      <c r="H5" s="8">
        <v>4054866</v>
      </c>
      <c r="I5" s="8">
        <v>0</v>
      </c>
      <c r="J5" s="8">
        <v>10411759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10411759</v>
      </c>
      <c r="X5" s="8">
        <v>7311264</v>
      </c>
      <c r="Y5" s="8">
        <v>3100495</v>
      </c>
      <c r="Z5" s="2">
        <v>42.41</v>
      </c>
      <c r="AA5" s="6">
        <v>14622526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14488595</v>
      </c>
      <c r="D7" s="6">
        <v>0</v>
      </c>
      <c r="E7" s="7">
        <v>10500716</v>
      </c>
      <c r="F7" s="8">
        <v>10500716</v>
      </c>
      <c r="G7" s="8">
        <v>2393379</v>
      </c>
      <c r="H7" s="8">
        <v>1428462</v>
      </c>
      <c r="I7" s="8">
        <v>0</v>
      </c>
      <c r="J7" s="8">
        <v>3821841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3821841</v>
      </c>
      <c r="X7" s="8">
        <v>5250300</v>
      </c>
      <c r="Y7" s="8">
        <v>-1428459</v>
      </c>
      <c r="Z7" s="2">
        <v>-27.21</v>
      </c>
      <c r="AA7" s="6">
        <v>10500716</v>
      </c>
    </row>
    <row r="8" spans="1:27" ht="13.5">
      <c r="A8" s="25" t="s">
        <v>35</v>
      </c>
      <c r="B8" s="24"/>
      <c r="C8" s="6">
        <v>20017568</v>
      </c>
      <c r="D8" s="6">
        <v>0</v>
      </c>
      <c r="E8" s="7">
        <v>7805532</v>
      </c>
      <c r="F8" s="8">
        <v>7805532</v>
      </c>
      <c r="G8" s="8">
        <v>1905829</v>
      </c>
      <c r="H8" s="8">
        <v>1883744</v>
      </c>
      <c r="I8" s="8">
        <v>0</v>
      </c>
      <c r="J8" s="8">
        <v>3789573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3789573</v>
      </c>
      <c r="X8" s="8">
        <v>3902850</v>
      </c>
      <c r="Y8" s="8">
        <v>-113277</v>
      </c>
      <c r="Z8" s="2">
        <v>-2.9</v>
      </c>
      <c r="AA8" s="6">
        <v>7805532</v>
      </c>
    </row>
    <row r="9" spans="1:27" ht="13.5">
      <c r="A9" s="25" t="s">
        <v>36</v>
      </c>
      <c r="B9" s="24"/>
      <c r="C9" s="6">
        <v>3518543</v>
      </c>
      <c r="D9" s="6">
        <v>0</v>
      </c>
      <c r="E9" s="7">
        <v>2483535</v>
      </c>
      <c r="F9" s="8">
        <v>2483535</v>
      </c>
      <c r="G9" s="8">
        <v>395780</v>
      </c>
      <c r="H9" s="8">
        <v>535517</v>
      </c>
      <c r="I9" s="8">
        <v>0</v>
      </c>
      <c r="J9" s="8">
        <v>931297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931297</v>
      </c>
      <c r="X9" s="8">
        <v>1241478</v>
      </c>
      <c r="Y9" s="8">
        <v>-310181</v>
      </c>
      <c r="Z9" s="2">
        <v>-24.98</v>
      </c>
      <c r="AA9" s="6">
        <v>2483535</v>
      </c>
    </row>
    <row r="10" spans="1:27" ht="13.5">
      <c r="A10" s="25" t="s">
        <v>37</v>
      </c>
      <c r="B10" s="24"/>
      <c r="C10" s="6">
        <v>7197178</v>
      </c>
      <c r="D10" s="6">
        <v>0</v>
      </c>
      <c r="E10" s="7">
        <v>4572953</v>
      </c>
      <c r="F10" s="26">
        <v>4572953</v>
      </c>
      <c r="G10" s="26">
        <v>812629</v>
      </c>
      <c r="H10" s="26">
        <v>639544</v>
      </c>
      <c r="I10" s="26">
        <v>0</v>
      </c>
      <c r="J10" s="26">
        <v>1452173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1452173</v>
      </c>
      <c r="X10" s="26">
        <v>2286486</v>
      </c>
      <c r="Y10" s="26">
        <v>-834313</v>
      </c>
      <c r="Z10" s="27">
        <v>-36.49</v>
      </c>
      <c r="AA10" s="28">
        <v>4572953</v>
      </c>
    </row>
    <row r="11" spans="1:27" ht="13.5">
      <c r="A11" s="25" t="s">
        <v>38</v>
      </c>
      <c r="B11" s="29"/>
      <c r="C11" s="6">
        <v>10901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128021</v>
      </c>
      <c r="D12" s="6">
        <v>0</v>
      </c>
      <c r="E12" s="7">
        <v>134341</v>
      </c>
      <c r="F12" s="8">
        <v>134341</v>
      </c>
      <c r="G12" s="8">
        <v>11993</v>
      </c>
      <c r="H12" s="8">
        <v>11436</v>
      </c>
      <c r="I12" s="8">
        <v>0</v>
      </c>
      <c r="J12" s="8">
        <v>23429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23429</v>
      </c>
      <c r="X12" s="8">
        <v>67182</v>
      </c>
      <c r="Y12" s="8">
        <v>-43753</v>
      </c>
      <c r="Z12" s="2">
        <v>-65.13</v>
      </c>
      <c r="AA12" s="6">
        <v>134341</v>
      </c>
    </row>
    <row r="13" spans="1:27" ht="13.5">
      <c r="A13" s="23" t="s">
        <v>40</v>
      </c>
      <c r="B13" s="29"/>
      <c r="C13" s="6">
        <v>549002</v>
      </c>
      <c r="D13" s="6">
        <v>0</v>
      </c>
      <c r="E13" s="7">
        <v>213161</v>
      </c>
      <c r="F13" s="8">
        <v>213161</v>
      </c>
      <c r="G13" s="8">
        <v>674074</v>
      </c>
      <c r="H13" s="8">
        <v>707974</v>
      </c>
      <c r="I13" s="8">
        <v>0</v>
      </c>
      <c r="J13" s="8">
        <v>1382048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1382048</v>
      </c>
      <c r="X13" s="8">
        <v>106578</v>
      </c>
      <c r="Y13" s="8">
        <v>1275470</v>
      </c>
      <c r="Z13" s="2">
        <v>1196.75</v>
      </c>
      <c r="AA13" s="6">
        <v>213161</v>
      </c>
    </row>
    <row r="14" spans="1:27" ht="13.5">
      <c r="A14" s="23" t="s">
        <v>41</v>
      </c>
      <c r="B14" s="29"/>
      <c r="C14" s="6">
        <v>7057611</v>
      </c>
      <c r="D14" s="6">
        <v>0</v>
      </c>
      <c r="E14" s="7">
        <v>1706100</v>
      </c>
      <c r="F14" s="8">
        <v>1706100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853050</v>
      </c>
      <c r="Y14" s="8">
        <v>-853050</v>
      </c>
      <c r="Z14" s="2">
        <v>-100</v>
      </c>
      <c r="AA14" s="6">
        <v>1706100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2012548</v>
      </c>
      <c r="D16" s="6">
        <v>0</v>
      </c>
      <c r="E16" s="7">
        <v>2804699</v>
      </c>
      <c r="F16" s="8">
        <v>2804699</v>
      </c>
      <c r="G16" s="8">
        <v>57766</v>
      </c>
      <c r="H16" s="8">
        <v>29758</v>
      </c>
      <c r="I16" s="8">
        <v>0</v>
      </c>
      <c r="J16" s="8">
        <v>87524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87524</v>
      </c>
      <c r="X16" s="8">
        <v>1402350</v>
      </c>
      <c r="Y16" s="8">
        <v>-1314826</v>
      </c>
      <c r="Z16" s="2">
        <v>-93.76</v>
      </c>
      <c r="AA16" s="6">
        <v>2804699</v>
      </c>
    </row>
    <row r="17" spans="1:27" ht="13.5">
      <c r="A17" s="23" t="s">
        <v>44</v>
      </c>
      <c r="B17" s="29"/>
      <c r="C17" s="6">
        <v>1989209</v>
      </c>
      <c r="D17" s="6">
        <v>0</v>
      </c>
      <c r="E17" s="7">
        <v>1284194</v>
      </c>
      <c r="F17" s="8">
        <v>1284194</v>
      </c>
      <c r="G17" s="8">
        <v>705</v>
      </c>
      <c r="H17" s="8">
        <v>0</v>
      </c>
      <c r="I17" s="8">
        <v>0</v>
      </c>
      <c r="J17" s="8">
        <v>705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705</v>
      </c>
      <c r="X17" s="8">
        <v>642096</v>
      </c>
      <c r="Y17" s="8">
        <v>-641391</v>
      </c>
      <c r="Z17" s="2">
        <v>-99.89</v>
      </c>
      <c r="AA17" s="6">
        <v>1284194</v>
      </c>
    </row>
    <row r="18" spans="1:27" ht="13.5">
      <c r="A18" s="25" t="s">
        <v>45</v>
      </c>
      <c r="B18" s="24"/>
      <c r="C18" s="6">
        <v>1120957</v>
      </c>
      <c r="D18" s="6">
        <v>0</v>
      </c>
      <c r="E18" s="7">
        <v>1342942</v>
      </c>
      <c r="F18" s="8">
        <v>1342942</v>
      </c>
      <c r="G18" s="8">
        <v>0</v>
      </c>
      <c r="H18" s="8">
        <v>117057</v>
      </c>
      <c r="I18" s="8">
        <v>0</v>
      </c>
      <c r="J18" s="8">
        <v>117057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117057</v>
      </c>
      <c r="X18" s="8">
        <v>671472</v>
      </c>
      <c r="Y18" s="8">
        <v>-554415</v>
      </c>
      <c r="Z18" s="2">
        <v>-82.57</v>
      </c>
      <c r="AA18" s="6">
        <v>1342942</v>
      </c>
    </row>
    <row r="19" spans="1:27" ht="13.5">
      <c r="A19" s="23" t="s">
        <v>46</v>
      </c>
      <c r="B19" s="29"/>
      <c r="C19" s="6">
        <v>50326809</v>
      </c>
      <c r="D19" s="6">
        <v>0</v>
      </c>
      <c r="E19" s="7">
        <v>54456133</v>
      </c>
      <c r="F19" s="8">
        <v>54456133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27228000</v>
      </c>
      <c r="Y19" s="8">
        <v>-27228000</v>
      </c>
      <c r="Z19" s="2">
        <v>-100</v>
      </c>
      <c r="AA19" s="6">
        <v>54456133</v>
      </c>
    </row>
    <row r="20" spans="1:27" ht="13.5">
      <c r="A20" s="23" t="s">
        <v>47</v>
      </c>
      <c r="B20" s="29"/>
      <c r="C20" s="6">
        <v>406179</v>
      </c>
      <c r="D20" s="6">
        <v>0</v>
      </c>
      <c r="E20" s="7">
        <v>7081356</v>
      </c>
      <c r="F20" s="26">
        <v>7081356</v>
      </c>
      <c r="G20" s="26">
        <v>46526</v>
      </c>
      <c r="H20" s="26">
        <v>26629</v>
      </c>
      <c r="I20" s="26">
        <v>0</v>
      </c>
      <c r="J20" s="26">
        <v>73155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73155</v>
      </c>
      <c r="X20" s="26">
        <v>3540678</v>
      </c>
      <c r="Y20" s="26">
        <v>-3467523</v>
      </c>
      <c r="Z20" s="27">
        <v>-97.93</v>
      </c>
      <c r="AA20" s="28">
        <v>7081356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122756467</v>
      </c>
      <c r="D22" s="33">
        <f>SUM(D5:D21)</f>
        <v>0</v>
      </c>
      <c r="E22" s="34">
        <f t="shared" si="0"/>
        <v>109008188</v>
      </c>
      <c r="F22" s="35">
        <f t="shared" si="0"/>
        <v>109008188</v>
      </c>
      <c r="G22" s="35">
        <f t="shared" si="0"/>
        <v>12655574</v>
      </c>
      <c r="H22" s="35">
        <f t="shared" si="0"/>
        <v>9434987</v>
      </c>
      <c r="I22" s="35">
        <f t="shared" si="0"/>
        <v>0</v>
      </c>
      <c r="J22" s="35">
        <f t="shared" si="0"/>
        <v>22090561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22090561</v>
      </c>
      <c r="X22" s="35">
        <f t="shared" si="0"/>
        <v>54503784</v>
      </c>
      <c r="Y22" s="35">
        <f t="shared" si="0"/>
        <v>-32413223</v>
      </c>
      <c r="Z22" s="36">
        <f>+IF(X22&lt;&gt;0,+(Y22/X22)*100,0)</f>
        <v>-59.46967461928882</v>
      </c>
      <c r="AA22" s="33">
        <f>SUM(AA5:AA21)</f>
        <v>109008188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37667431</v>
      </c>
      <c r="D25" s="6">
        <v>0</v>
      </c>
      <c r="E25" s="7">
        <v>48164283</v>
      </c>
      <c r="F25" s="8">
        <v>48164283</v>
      </c>
      <c r="G25" s="8">
        <v>3087476</v>
      </c>
      <c r="H25" s="8">
        <v>2461733</v>
      </c>
      <c r="I25" s="8">
        <v>0</v>
      </c>
      <c r="J25" s="8">
        <v>5549209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5549209</v>
      </c>
      <c r="X25" s="8">
        <v>17711838</v>
      </c>
      <c r="Y25" s="8">
        <v>-12162629</v>
      </c>
      <c r="Z25" s="2">
        <v>-68.67</v>
      </c>
      <c r="AA25" s="6">
        <v>48164283</v>
      </c>
    </row>
    <row r="26" spans="1:27" ht="13.5">
      <c r="A26" s="25" t="s">
        <v>52</v>
      </c>
      <c r="B26" s="24"/>
      <c r="C26" s="6">
        <v>5519224</v>
      </c>
      <c r="D26" s="6">
        <v>0</v>
      </c>
      <c r="E26" s="7">
        <v>5231000</v>
      </c>
      <c r="F26" s="8">
        <v>5231000</v>
      </c>
      <c r="G26" s="8">
        <v>423001</v>
      </c>
      <c r="H26" s="8">
        <v>423001</v>
      </c>
      <c r="I26" s="8">
        <v>0</v>
      </c>
      <c r="J26" s="8">
        <v>846002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846002</v>
      </c>
      <c r="X26" s="8">
        <v>2615502</v>
      </c>
      <c r="Y26" s="8">
        <v>-1769500</v>
      </c>
      <c r="Z26" s="2">
        <v>-67.65</v>
      </c>
      <c r="AA26" s="6">
        <v>5231000</v>
      </c>
    </row>
    <row r="27" spans="1:27" ht="13.5">
      <c r="A27" s="25" t="s">
        <v>53</v>
      </c>
      <c r="B27" s="24"/>
      <c r="C27" s="6">
        <v>42096988</v>
      </c>
      <c r="D27" s="6">
        <v>0</v>
      </c>
      <c r="E27" s="7">
        <v>10000000</v>
      </c>
      <c r="F27" s="8">
        <v>10000000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5923002</v>
      </c>
      <c r="Y27" s="8">
        <v>-5923002</v>
      </c>
      <c r="Z27" s="2">
        <v>-100</v>
      </c>
      <c r="AA27" s="6">
        <v>10000000</v>
      </c>
    </row>
    <row r="28" spans="1:27" ht="13.5">
      <c r="A28" s="25" t="s">
        <v>54</v>
      </c>
      <c r="B28" s="24"/>
      <c r="C28" s="6">
        <v>19309864</v>
      </c>
      <c r="D28" s="6">
        <v>0</v>
      </c>
      <c r="E28" s="7">
        <v>17500000</v>
      </c>
      <c r="F28" s="8">
        <v>17500000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8749998</v>
      </c>
      <c r="Y28" s="8">
        <v>-8749998</v>
      </c>
      <c r="Z28" s="2">
        <v>-100</v>
      </c>
      <c r="AA28" s="6">
        <v>17500000</v>
      </c>
    </row>
    <row r="29" spans="1:27" ht="13.5">
      <c r="A29" s="25" t="s">
        <v>55</v>
      </c>
      <c r="B29" s="24"/>
      <c r="C29" s="6">
        <v>327613</v>
      </c>
      <c r="D29" s="6">
        <v>0</v>
      </c>
      <c r="E29" s="7">
        <v>1038450</v>
      </c>
      <c r="F29" s="8">
        <v>1038450</v>
      </c>
      <c r="G29" s="8">
        <v>18559</v>
      </c>
      <c r="H29" s="8">
        <v>25058</v>
      </c>
      <c r="I29" s="8">
        <v>0</v>
      </c>
      <c r="J29" s="8">
        <v>43617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43617</v>
      </c>
      <c r="X29" s="8">
        <v>519228</v>
      </c>
      <c r="Y29" s="8">
        <v>-475611</v>
      </c>
      <c r="Z29" s="2">
        <v>-91.6</v>
      </c>
      <c r="AA29" s="6">
        <v>1038450</v>
      </c>
    </row>
    <row r="30" spans="1:27" ht="13.5">
      <c r="A30" s="25" t="s">
        <v>56</v>
      </c>
      <c r="B30" s="24"/>
      <c r="C30" s="6">
        <v>14734165</v>
      </c>
      <c r="D30" s="6">
        <v>0</v>
      </c>
      <c r="E30" s="7">
        <v>14177567</v>
      </c>
      <c r="F30" s="8">
        <v>14177567</v>
      </c>
      <c r="G30" s="8">
        <v>1706136</v>
      </c>
      <c r="H30" s="8">
        <v>1962784</v>
      </c>
      <c r="I30" s="8">
        <v>0</v>
      </c>
      <c r="J30" s="8">
        <v>3668920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3668920</v>
      </c>
      <c r="X30" s="8">
        <v>7088784</v>
      </c>
      <c r="Y30" s="8">
        <v>-3419864</v>
      </c>
      <c r="Z30" s="2">
        <v>-48.24</v>
      </c>
      <c r="AA30" s="6">
        <v>14177567</v>
      </c>
    </row>
    <row r="31" spans="1:27" ht="13.5">
      <c r="A31" s="25" t="s">
        <v>57</v>
      </c>
      <c r="B31" s="24"/>
      <c r="C31" s="6">
        <v>11816419</v>
      </c>
      <c r="D31" s="6">
        <v>0</v>
      </c>
      <c r="E31" s="7">
        <v>0</v>
      </c>
      <c r="F31" s="8">
        <v>0</v>
      </c>
      <c r="G31" s="8">
        <v>67478</v>
      </c>
      <c r="H31" s="8">
        <v>131850</v>
      </c>
      <c r="I31" s="8">
        <v>0</v>
      </c>
      <c r="J31" s="8">
        <v>199328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199328</v>
      </c>
      <c r="X31" s="8"/>
      <c r="Y31" s="8">
        <v>199328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1884882</v>
      </c>
      <c r="D32" s="6">
        <v>0</v>
      </c>
      <c r="E32" s="7">
        <v>2684375</v>
      </c>
      <c r="F32" s="8">
        <v>2684375</v>
      </c>
      <c r="G32" s="8">
        <v>221035</v>
      </c>
      <c r="H32" s="8">
        <v>249918</v>
      </c>
      <c r="I32" s="8">
        <v>0</v>
      </c>
      <c r="J32" s="8">
        <v>470953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470953</v>
      </c>
      <c r="X32" s="8">
        <v>1404690</v>
      </c>
      <c r="Y32" s="8">
        <v>-933737</v>
      </c>
      <c r="Z32" s="2">
        <v>-66.47</v>
      </c>
      <c r="AA32" s="6">
        <v>2684375</v>
      </c>
    </row>
    <row r="33" spans="1:27" ht="13.5">
      <c r="A33" s="25" t="s">
        <v>59</v>
      </c>
      <c r="B33" s="24"/>
      <c r="C33" s="6">
        <v>8043187</v>
      </c>
      <c r="D33" s="6">
        <v>0</v>
      </c>
      <c r="E33" s="7">
        <v>7243992</v>
      </c>
      <c r="F33" s="8">
        <v>7243992</v>
      </c>
      <c r="G33" s="8">
        <v>490207</v>
      </c>
      <c r="H33" s="8">
        <v>903397</v>
      </c>
      <c r="I33" s="8">
        <v>0</v>
      </c>
      <c r="J33" s="8">
        <v>1393604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1393604</v>
      </c>
      <c r="X33" s="8">
        <v>4400016</v>
      </c>
      <c r="Y33" s="8">
        <v>-3006412</v>
      </c>
      <c r="Z33" s="2">
        <v>-68.33</v>
      </c>
      <c r="AA33" s="6">
        <v>7243992</v>
      </c>
    </row>
    <row r="34" spans="1:27" ht="13.5">
      <c r="A34" s="25" t="s">
        <v>60</v>
      </c>
      <c r="B34" s="24"/>
      <c r="C34" s="6">
        <v>17936786</v>
      </c>
      <c r="D34" s="6">
        <v>0</v>
      </c>
      <c r="E34" s="7">
        <v>39451867</v>
      </c>
      <c r="F34" s="8">
        <v>39451867</v>
      </c>
      <c r="G34" s="8">
        <v>1178598</v>
      </c>
      <c r="H34" s="8">
        <v>1372344</v>
      </c>
      <c r="I34" s="8">
        <v>0</v>
      </c>
      <c r="J34" s="8">
        <v>2550942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2550942</v>
      </c>
      <c r="X34" s="8">
        <v>18257130</v>
      </c>
      <c r="Y34" s="8">
        <v>-15706188</v>
      </c>
      <c r="Z34" s="2">
        <v>-86.03</v>
      </c>
      <c r="AA34" s="6">
        <v>39451867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159336559</v>
      </c>
      <c r="D36" s="33">
        <f>SUM(D25:D35)</f>
        <v>0</v>
      </c>
      <c r="E36" s="34">
        <f t="shared" si="1"/>
        <v>145491534</v>
      </c>
      <c r="F36" s="35">
        <f t="shared" si="1"/>
        <v>145491534</v>
      </c>
      <c r="G36" s="35">
        <f t="shared" si="1"/>
        <v>7192490</v>
      </c>
      <c r="H36" s="35">
        <f t="shared" si="1"/>
        <v>7530085</v>
      </c>
      <c r="I36" s="35">
        <f t="shared" si="1"/>
        <v>0</v>
      </c>
      <c r="J36" s="35">
        <f t="shared" si="1"/>
        <v>14722575</v>
      </c>
      <c r="K36" s="35">
        <f t="shared" si="1"/>
        <v>0</v>
      </c>
      <c r="L36" s="35">
        <f t="shared" si="1"/>
        <v>0</v>
      </c>
      <c r="M36" s="35">
        <f t="shared" si="1"/>
        <v>0</v>
      </c>
      <c r="N36" s="35">
        <f t="shared" si="1"/>
        <v>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14722575</v>
      </c>
      <c r="X36" s="35">
        <f t="shared" si="1"/>
        <v>66670188</v>
      </c>
      <c r="Y36" s="35">
        <f t="shared" si="1"/>
        <v>-51947613</v>
      </c>
      <c r="Z36" s="36">
        <f>+IF(X36&lt;&gt;0,+(Y36/X36)*100,0)</f>
        <v>-77.91730390800757</v>
      </c>
      <c r="AA36" s="33">
        <f>SUM(AA25:AA35)</f>
        <v>145491534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-36580092</v>
      </c>
      <c r="D38" s="46">
        <f>+D22-D36</f>
        <v>0</v>
      </c>
      <c r="E38" s="47">
        <f t="shared" si="2"/>
        <v>-36483346</v>
      </c>
      <c r="F38" s="48">
        <f t="shared" si="2"/>
        <v>-36483346</v>
      </c>
      <c r="G38" s="48">
        <f t="shared" si="2"/>
        <v>5463084</v>
      </c>
      <c r="H38" s="48">
        <f t="shared" si="2"/>
        <v>1904902</v>
      </c>
      <c r="I38" s="48">
        <f t="shared" si="2"/>
        <v>0</v>
      </c>
      <c r="J38" s="48">
        <f t="shared" si="2"/>
        <v>7367986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7367986</v>
      </c>
      <c r="X38" s="48">
        <f>IF(F22=F36,0,X22-X36)</f>
        <v>-12166404</v>
      </c>
      <c r="Y38" s="48">
        <f t="shared" si="2"/>
        <v>19534390</v>
      </c>
      <c r="Z38" s="49">
        <f>+IF(X38&lt;&gt;0,+(Y38/X38)*100,0)</f>
        <v>-160.56009647550746</v>
      </c>
      <c r="AA38" s="46">
        <f>+AA22-AA36</f>
        <v>-36483346</v>
      </c>
    </row>
    <row r="39" spans="1:27" ht="13.5">
      <c r="A39" s="23" t="s">
        <v>64</v>
      </c>
      <c r="B39" s="29"/>
      <c r="C39" s="6">
        <v>22390495</v>
      </c>
      <c r="D39" s="6">
        <v>0</v>
      </c>
      <c r="E39" s="7">
        <v>25147000</v>
      </c>
      <c r="F39" s="8">
        <v>25147000</v>
      </c>
      <c r="G39" s="8">
        <v>0</v>
      </c>
      <c r="H39" s="8">
        <v>537887</v>
      </c>
      <c r="I39" s="8">
        <v>0</v>
      </c>
      <c r="J39" s="8">
        <v>537887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537887</v>
      </c>
      <c r="X39" s="8">
        <v>12073500</v>
      </c>
      <c r="Y39" s="8">
        <v>-11535613</v>
      </c>
      <c r="Z39" s="2">
        <v>-95.54</v>
      </c>
      <c r="AA39" s="6">
        <v>25147000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-14189597</v>
      </c>
      <c r="D42" s="55">
        <f>SUM(D38:D41)</f>
        <v>0</v>
      </c>
      <c r="E42" s="56">
        <f t="shared" si="3"/>
        <v>-11336346</v>
      </c>
      <c r="F42" s="57">
        <f t="shared" si="3"/>
        <v>-11336346</v>
      </c>
      <c r="G42" s="57">
        <f t="shared" si="3"/>
        <v>5463084</v>
      </c>
      <c r="H42" s="57">
        <f t="shared" si="3"/>
        <v>2442789</v>
      </c>
      <c r="I42" s="57">
        <f t="shared" si="3"/>
        <v>0</v>
      </c>
      <c r="J42" s="57">
        <f t="shared" si="3"/>
        <v>7905873</v>
      </c>
      <c r="K42" s="57">
        <f t="shared" si="3"/>
        <v>0</v>
      </c>
      <c r="L42" s="57">
        <f t="shared" si="3"/>
        <v>0</v>
      </c>
      <c r="M42" s="57">
        <f t="shared" si="3"/>
        <v>0</v>
      </c>
      <c r="N42" s="57">
        <f t="shared" si="3"/>
        <v>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7905873</v>
      </c>
      <c r="X42" s="57">
        <f t="shared" si="3"/>
        <v>-92904</v>
      </c>
      <c r="Y42" s="57">
        <f t="shared" si="3"/>
        <v>7998777</v>
      </c>
      <c r="Z42" s="58">
        <f>+IF(X42&lt;&gt;0,+(Y42/X42)*100,0)</f>
        <v>-8609.722939808835</v>
      </c>
      <c r="AA42" s="55">
        <f>SUM(AA38:AA41)</f>
        <v>-11336346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-14189597</v>
      </c>
      <c r="D44" s="63">
        <f>+D42-D43</f>
        <v>0</v>
      </c>
      <c r="E44" s="64">
        <f t="shared" si="4"/>
        <v>-11336346</v>
      </c>
      <c r="F44" s="65">
        <f t="shared" si="4"/>
        <v>-11336346</v>
      </c>
      <c r="G44" s="65">
        <f t="shared" si="4"/>
        <v>5463084</v>
      </c>
      <c r="H44" s="65">
        <f t="shared" si="4"/>
        <v>2442789</v>
      </c>
      <c r="I44" s="65">
        <f t="shared" si="4"/>
        <v>0</v>
      </c>
      <c r="J44" s="65">
        <f t="shared" si="4"/>
        <v>7905873</v>
      </c>
      <c r="K44" s="65">
        <f t="shared" si="4"/>
        <v>0</v>
      </c>
      <c r="L44" s="65">
        <f t="shared" si="4"/>
        <v>0</v>
      </c>
      <c r="M44" s="65">
        <f t="shared" si="4"/>
        <v>0</v>
      </c>
      <c r="N44" s="65">
        <f t="shared" si="4"/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7905873</v>
      </c>
      <c r="X44" s="65">
        <f t="shared" si="4"/>
        <v>-92904</v>
      </c>
      <c r="Y44" s="65">
        <f t="shared" si="4"/>
        <v>7998777</v>
      </c>
      <c r="Z44" s="66">
        <f>+IF(X44&lt;&gt;0,+(Y44/X44)*100,0)</f>
        <v>-8609.722939808835</v>
      </c>
      <c r="AA44" s="63">
        <f>+AA42-AA43</f>
        <v>-11336346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-14189597</v>
      </c>
      <c r="D46" s="55">
        <f>SUM(D44:D45)</f>
        <v>0</v>
      </c>
      <c r="E46" s="56">
        <f t="shared" si="5"/>
        <v>-11336346</v>
      </c>
      <c r="F46" s="57">
        <f t="shared" si="5"/>
        <v>-11336346</v>
      </c>
      <c r="G46" s="57">
        <f t="shared" si="5"/>
        <v>5463084</v>
      </c>
      <c r="H46" s="57">
        <f t="shared" si="5"/>
        <v>2442789</v>
      </c>
      <c r="I46" s="57">
        <f t="shared" si="5"/>
        <v>0</v>
      </c>
      <c r="J46" s="57">
        <f t="shared" si="5"/>
        <v>7905873</v>
      </c>
      <c r="K46" s="57">
        <f t="shared" si="5"/>
        <v>0</v>
      </c>
      <c r="L46" s="57">
        <f t="shared" si="5"/>
        <v>0</v>
      </c>
      <c r="M46" s="57">
        <f t="shared" si="5"/>
        <v>0</v>
      </c>
      <c r="N46" s="57">
        <f t="shared" si="5"/>
        <v>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7905873</v>
      </c>
      <c r="X46" s="57">
        <f t="shared" si="5"/>
        <v>-92904</v>
      </c>
      <c r="Y46" s="57">
        <f t="shared" si="5"/>
        <v>7998777</v>
      </c>
      <c r="Z46" s="58">
        <f>+IF(X46&lt;&gt;0,+(Y46/X46)*100,0)</f>
        <v>-8609.722939808835</v>
      </c>
      <c r="AA46" s="55">
        <f>SUM(AA44:AA45)</f>
        <v>-11336346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-14189597</v>
      </c>
      <c r="D48" s="71">
        <f>SUM(D46:D47)</f>
        <v>0</v>
      </c>
      <c r="E48" s="72">
        <f t="shared" si="6"/>
        <v>-11336346</v>
      </c>
      <c r="F48" s="73">
        <f t="shared" si="6"/>
        <v>-11336346</v>
      </c>
      <c r="G48" s="73">
        <f t="shared" si="6"/>
        <v>5463084</v>
      </c>
      <c r="H48" s="74">
        <f t="shared" si="6"/>
        <v>2442789</v>
      </c>
      <c r="I48" s="74">
        <f t="shared" si="6"/>
        <v>0</v>
      </c>
      <c r="J48" s="74">
        <f t="shared" si="6"/>
        <v>7905873</v>
      </c>
      <c r="K48" s="74">
        <f t="shared" si="6"/>
        <v>0</v>
      </c>
      <c r="L48" s="74">
        <f t="shared" si="6"/>
        <v>0</v>
      </c>
      <c r="M48" s="73">
        <f t="shared" si="6"/>
        <v>0</v>
      </c>
      <c r="N48" s="73">
        <f t="shared" si="6"/>
        <v>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7905873</v>
      </c>
      <c r="X48" s="74">
        <f t="shared" si="6"/>
        <v>-92904</v>
      </c>
      <c r="Y48" s="74">
        <f t="shared" si="6"/>
        <v>7998777</v>
      </c>
      <c r="Z48" s="75">
        <f>+IF(X48&lt;&gt;0,+(Y48/X48)*100,0)</f>
        <v>-8609.722939808835</v>
      </c>
      <c r="AA48" s="76">
        <f>SUM(AA46:AA47)</f>
        <v>-11336346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2015-02-02T09:15:15Z</dcterms:created>
  <dcterms:modified xsi:type="dcterms:W3CDTF">2015-02-16T09:47:52Z</dcterms:modified>
  <cp:category/>
  <cp:version/>
  <cp:contentType/>
  <cp:contentStatus/>
</cp:coreProperties>
</file>