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2" sheetId="10" r:id="rId10"/>
    <sheet name="GT483" sheetId="11" r:id="rId11"/>
    <sheet name="GT484" sheetId="12" r:id="rId12"/>
    <sheet name="DC48" sheetId="13" r:id="rId13"/>
  </sheets>
  <definedNames>
    <definedName name="_xlnm.Print_Area" localSheetId="7">'DC42'!$A$1:$AA$57</definedName>
    <definedName name="_xlnm.Print_Area" localSheetId="12">'DC48'!$A$1:$AA$57</definedName>
    <definedName name="_xlnm.Print_Area" localSheetId="1">'EKU'!$A$1:$AA$57</definedName>
    <definedName name="_xlnm.Print_Area" localSheetId="4">'GT421'!$A$1:$AA$57</definedName>
    <definedName name="_xlnm.Print_Area" localSheetId="5">'GT422'!$A$1:$AA$57</definedName>
    <definedName name="_xlnm.Print_Area" localSheetId="6">'GT423'!$A$1:$AA$57</definedName>
    <definedName name="_xlnm.Print_Area" localSheetId="8">'GT481'!$A$1:$AA$57</definedName>
    <definedName name="_xlnm.Print_Area" localSheetId="9">'GT482'!$A$1:$AA$57</definedName>
    <definedName name="_xlnm.Print_Area" localSheetId="10">'GT483'!$A$1:$AA$57</definedName>
    <definedName name="_xlnm.Print_Area" localSheetId="11">'GT484'!$A$1:$AA$57</definedName>
    <definedName name="_xlnm.Print_Area" localSheetId="2">'JHB'!$A$1:$AA$57</definedName>
    <definedName name="_xlnm.Print_Area" localSheetId="0">'Summary'!$A$1:$AA$57</definedName>
    <definedName name="_xlnm.Print_Area" localSheetId="3">'TSH'!$A$1:$AA$57</definedName>
  </definedNames>
  <calcPr calcMode="manual" fullCalcOnLoad="1"/>
</workbook>
</file>

<file path=xl/sharedStrings.xml><?xml version="1.0" encoding="utf-8"?>
<sst xmlns="http://schemas.openxmlformats.org/spreadsheetml/2006/main" count="988" uniqueCount="87">
  <si>
    <t>Gauteng: Ekurhuleni Metro(EKU) - Table C4 Quarterly Budget Statement - Financial Performance (revenue and expenditure)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</si>
  <si>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</si>
  <si>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</si>
  <si>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</si>
  <si>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</si>
  <si>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</si>
  <si>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</si>
  <si>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</si>
  <si>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</si>
  <si>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</si>
  <si>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</si>
  <si>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</si>
  <si>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</si>
  <si>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</si>
  <si>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</si>
  <si>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</si>
  <si>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</si>
  <si>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</si>
  <si>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</si>
  <si>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</si>
  <si>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</si>
  <si>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</si>
  <si>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</si>
  <si>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</si>
  <si>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</si>
  <si>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</si>
  <si>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</si>
  <si>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</si>
  <si>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</si>
  <si>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</si>
  <si>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</si>
  <si>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</si>
  <si>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</si>
  <si>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</si>
  <si>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</si>
  <si>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</si>
  <si>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</si>
  <si>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</si>
  <si>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</si>
  <si>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</si>
  <si>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</si>
  <si>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</si>
  <si>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</si>
  <si>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</si>
  <si>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</si>
  <si>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</si>
  <si>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</si>
  <si>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</si>
  <si>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</si>
  <si>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</si>
  <si>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</si>
  <si>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</si>
  <si>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</si>
  <si>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</si>
  <si>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</si>
  <si>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</si>
  <si>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</si>
  <si>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</si>
  <si>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</si>
  <si>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</si>
  <si>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</si>
  <si>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</si>
  <si>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</si>
  <si>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</si>
  <si>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</si>
  <si>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</si>
  <si>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</si>
  <si>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</si>
  <si>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</si>
  <si>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</si>
  <si>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</si>
  <si>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</si>
  <si>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</si>
  <si>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</si>
  <si>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Gauteng: City Of Johannesburg(JHB) - Table C4 Quarterly Budget Statement - Financial Performance (revenue and expenditure) for 2nd Quarter ended 31 December 2014 (Figures Finalised as at 2015/01/31)</t>
  </si>
  <si>
    <t>Gauteng: City Of Tshwane(TSH) - Table C4 Quarterly Budget Statement - Financial Performance (revenue and expenditure) for 2nd Quarter ended 31 December 2014 (Figures Finalised as at 2015/01/31)</t>
  </si>
  <si>
    <t>Gauteng: Emfuleni(GT421) - Table C4 Quarterly Budget Statement - Financial Performance (revenue and expenditure) for 2nd Quarter ended 31 December 2014 (Figures Finalised as at 2015/01/31)</t>
  </si>
  <si>
    <t>Gauteng: Midvaal(GT422) - Table C4 Quarterly Budget Statement - Financial Performance (revenue and expenditure) for 2nd Quarter ended 31 December 2014 (Figures Finalised as at 2015/01/31)</t>
  </si>
  <si>
    <t>Gauteng: Lesedi(GT423) - Table C4 Quarterly Budget Statement - Financial Performance (revenue and expenditure) for 2nd Quarter ended 31 December 2014 (Figures Finalised as at 2015/01/31)</t>
  </si>
  <si>
    <t>Gauteng: Sedibeng(DC42) - Table C4 Quarterly Budget Statement - Financial Performance (revenue and expenditure) for 2nd Quarter ended 31 December 2014 (Figures Finalised as at 2015/01/31)</t>
  </si>
  <si>
    <t>Gauteng: Mogale City(GT481) - Table C4 Quarterly Budget Statement - Financial Performance (revenue and expenditure) for 2nd Quarter ended 31 December 2014 (Figures Finalised as at 2015/01/31)</t>
  </si>
  <si>
    <t>Gauteng: Randfontein(GT482) - Table C4 Quarterly Budget Statement - Financial Performance (revenue and expenditure) for 2nd Quarter ended 31 December 2014 (Figures Finalised as at 2015/01/31)</t>
  </si>
  <si>
    <t>Gauteng: Westonaria(GT483) - Table C4 Quarterly Budget Statement - Financial Performance (revenue and expenditure) for 2nd Quarter ended 31 December 2014 (Figures Finalised as at 2015/01/31)</t>
  </si>
  <si>
    <t>Gauteng: Merafong City(GT484) - Table C4 Quarterly Budget Statement - Financial Performance (revenue and expenditure) for 2nd Quarter ended 31 December 2014 (Figures Finalised as at 2015/01/31)</t>
  </si>
  <si>
    <t>Gauteng: West Rand(DC48) - Table C4 Quarterly Budget Statement - Financial Performance (revenue and expenditure) for 2nd Quarter ended 31 December 2014 (Figures Finalised as at 2015/01/31)</t>
  </si>
  <si>
    <t>Summary - Table C4 Quarterly Budget Statement - Financial Performance (revenue and expenditure) for 2nd Quarter ended 31 December 2014 (Figures Finalised as at 2015/01/31)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</si>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</sst>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16726493535</v>
      </c>
      <c r="D5" s="6">
        <v>0</v>
      </c>
      <c r="E5" s="7">
        <v>18052298969</v>
      </c>
      <c r="F5" s="8">
        <v>18052298969</v>
      </c>
      <c r="G5" s="8">
        <v>1388603350</v>
      </c>
      <c r="H5" s="8">
        <v>1431213132</v>
      </c>
      <c r="I5" s="8">
        <v>1440721019</v>
      </c>
      <c r="J5" s="8">
        <v>4260537501</v>
      </c>
      <c r="K5" s="8">
        <v>1442656888</v>
      </c>
      <c r="L5" s="8">
        <v>1437172743</v>
      </c>
      <c r="M5" s="8">
        <v>1488421797</v>
      </c>
      <c r="N5" s="8">
        <v>4368251428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8628788929</v>
      </c>
      <c r="X5" s="8">
        <v>8995538017</v>
      </c>
      <c r="Y5" s="8">
        <v>-366749088</v>
      </c>
      <c r="Z5" s="2">
        <v>-4.08</v>
      </c>
      <c r="AA5" s="6">
        <v>18052298969</v>
      </c>
    </row>
    <row r="6" spans="1:27" ht="13.5">
      <c r="A6" s="23" t="s">
        <v>33</v>
      </c>
      <c r="B6" s="24"/>
      <c r="C6" s="6">
        <v>263977006</v>
      </c>
      <c r="D6" s="6">
        <v>0</v>
      </c>
      <c r="E6" s="7">
        <v>247013192</v>
      </c>
      <c r="F6" s="8">
        <v>247013192</v>
      </c>
      <c r="G6" s="8">
        <v>19361314</v>
      </c>
      <c r="H6" s="8">
        <v>12122843</v>
      </c>
      <c r="I6" s="8">
        <v>72663324</v>
      </c>
      <c r="J6" s="8">
        <v>104147481</v>
      </c>
      <c r="K6" s="8">
        <v>19168610</v>
      </c>
      <c r="L6" s="8">
        <v>17616869</v>
      </c>
      <c r="M6" s="8">
        <v>9530185</v>
      </c>
      <c r="N6" s="8">
        <v>46315664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150463145</v>
      </c>
      <c r="X6" s="8">
        <v>119147047</v>
      </c>
      <c r="Y6" s="8">
        <v>31316098</v>
      </c>
      <c r="Z6" s="2">
        <v>26.28</v>
      </c>
      <c r="AA6" s="6">
        <v>247013192</v>
      </c>
    </row>
    <row r="7" spans="1:27" ht="13.5">
      <c r="A7" s="25" t="s">
        <v>34</v>
      </c>
      <c r="B7" s="24"/>
      <c r="C7" s="6">
        <v>33648040683</v>
      </c>
      <c r="D7" s="6">
        <v>0</v>
      </c>
      <c r="E7" s="7">
        <v>39067874231</v>
      </c>
      <c r="F7" s="8">
        <v>39067874231</v>
      </c>
      <c r="G7" s="8">
        <v>3596236787</v>
      </c>
      <c r="H7" s="8">
        <v>3552793801</v>
      </c>
      <c r="I7" s="8">
        <v>3340330913</v>
      </c>
      <c r="J7" s="8">
        <v>10489361501</v>
      </c>
      <c r="K7" s="8">
        <v>3021129816</v>
      </c>
      <c r="L7" s="8">
        <v>2859770543</v>
      </c>
      <c r="M7" s="8">
        <v>2664264881</v>
      </c>
      <c r="N7" s="8">
        <v>8545165240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19034526741</v>
      </c>
      <c r="X7" s="8">
        <v>19268692414</v>
      </c>
      <c r="Y7" s="8">
        <v>-234165673</v>
      </c>
      <c r="Z7" s="2">
        <v>-1.22</v>
      </c>
      <c r="AA7" s="6">
        <v>39067874231</v>
      </c>
    </row>
    <row r="8" spans="1:27" ht="13.5">
      <c r="A8" s="25" t="s">
        <v>35</v>
      </c>
      <c r="B8" s="24"/>
      <c r="C8" s="6">
        <v>10775452447</v>
      </c>
      <c r="D8" s="6">
        <v>0</v>
      </c>
      <c r="E8" s="7">
        <v>12448959094</v>
      </c>
      <c r="F8" s="8">
        <v>12448959094</v>
      </c>
      <c r="G8" s="8">
        <v>1005180832</v>
      </c>
      <c r="H8" s="8">
        <v>959798781</v>
      </c>
      <c r="I8" s="8">
        <v>1033262773</v>
      </c>
      <c r="J8" s="8">
        <v>2998242386</v>
      </c>
      <c r="K8" s="8">
        <v>1237104194</v>
      </c>
      <c r="L8" s="8">
        <v>1117265564</v>
      </c>
      <c r="M8" s="8">
        <v>945908710</v>
      </c>
      <c r="N8" s="8">
        <v>3300278468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6298520854</v>
      </c>
      <c r="X8" s="8">
        <v>6370406638</v>
      </c>
      <c r="Y8" s="8">
        <v>-71885784</v>
      </c>
      <c r="Z8" s="2">
        <v>-1.13</v>
      </c>
      <c r="AA8" s="6">
        <v>12448959094</v>
      </c>
    </row>
    <row r="9" spans="1:27" ht="13.5">
      <c r="A9" s="25" t="s">
        <v>36</v>
      </c>
      <c r="B9" s="24"/>
      <c r="C9" s="6">
        <v>4311879718</v>
      </c>
      <c r="D9" s="6">
        <v>0</v>
      </c>
      <c r="E9" s="7">
        <v>4959871204</v>
      </c>
      <c r="F9" s="8">
        <v>4959871204</v>
      </c>
      <c r="G9" s="8">
        <v>357811388</v>
      </c>
      <c r="H9" s="8">
        <v>408482527</v>
      </c>
      <c r="I9" s="8">
        <v>442589643</v>
      </c>
      <c r="J9" s="8">
        <v>1208883558</v>
      </c>
      <c r="K9" s="8">
        <v>529674556</v>
      </c>
      <c r="L9" s="8">
        <v>475193112</v>
      </c>
      <c r="M9" s="8">
        <v>403939016</v>
      </c>
      <c r="N9" s="8">
        <v>1408806684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2617690242</v>
      </c>
      <c r="X9" s="8">
        <v>2521272722</v>
      </c>
      <c r="Y9" s="8">
        <v>96417520</v>
      </c>
      <c r="Z9" s="2">
        <v>3.82</v>
      </c>
      <c r="AA9" s="6">
        <v>4959871204</v>
      </c>
    </row>
    <row r="10" spans="1:27" ht="13.5">
      <c r="A10" s="25" t="s">
        <v>37</v>
      </c>
      <c r="B10" s="24"/>
      <c r="C10" s="6">
        <v>3302832342</v>
      </c>
      <c r="D10" s="6">
        <v>0</v>
      </c>
      <c r="E10" s="7">
        <v>3724926021</v>
      </c>
      <c r="F10" s="26">
        <v>3724926021</v>
      </c>
      <c r="G10" s="26">
        <v>304307059</v>
      </c>
      <c r="H10" s="26">
        <v>351498136</v>
      </c>
      <c r="I10" s="26">
        <v>302349797</v>
      </c>
      <c r="J10" s="26">
        <v>958154992</v>
      </c>
      <c r="K10" s="26">
        <v>306646062</v>
      </c>
      <c r="L10" s="26">
        <v>342850506</v>
      </c>
      <c r="M10" s="26">
        <v>315203493</v>
      </c>
      <c r="N10" s="26">
        <v>964700061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1922855053</v>
      </c>
      <c r="X10" s="26">
        <v>1822882020</v>
      </c>
      <c r="Y10" s="26">
        <v>99973033</v>
      </c>
      <c r="Z10" s="27">
        <v>5.48</v>
      </c>
      <c r="AA10" s="28">
        <v>3724926021</v>
      </c>
    </row>
    <row r="11" spans="1:27" ht="13.5">
      <c r="A11" s="25" t="s">
        <v>38</v>
      </c>
      <c r="B11" s="29"/>
      <c r="C11" s="6">
        <v>611496205</v>
      </c>
      <c r="D11" s="6">
        <v>0</v>
      </c>
      <c r="E11" s="7">
        <v>580886731</v>
      </c>
      <c r="F11" s="8">
        <v>580886731</v>
      </c>
      <c r="G11" s="8">
        <v>35679353</v>
      </c>
      <c r="H11" s="8">
        <v>38802180</v>
      </c>
      <c r="I11" s="8">
        <v>58706465</v>
      </c>
      <c r="J11" s="8">
        <v>133187998</v>
      </c>
      <c r="K11" s="8">
        <v>37643759</v>
      </c>
      <c r="L11" s="8">
        <v>36138023</v>
      </c>
      <c r="M11" s="8">
        <v>45258462</v>
      </c>
      <c r="N11" s="8">
        <v>119040244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252228242</v>
      </c>
      <c r="X11" s="8">
        <v>411190847</v>
      </c>
      <c r="Y11" s="8">
        <v>-158962605</v>
      </c>
      <c r="Z11" s="2">
        <v>-38.66</v>
      </c>
      <c r="AA11" s="6">
        <v>580886731</v>
      </c>
    </row>
    <row r="12" spans="1:27" ht="13.5">
      <c r="A12" s="25" t="s">
        <v>39</v>
      </c>
      <c r="B12" s="29"/>
      <c r="C12" s="6">
        <v>423129867</v>
      </c>
      <c r="D12" s="6">
        <v>0</v>
      </c>
      <c r="E12" s="7">
        <v>671050380</v>
      </c>
      <c r="F12" s="8">
        <v>671050380</v>
      </c>
      <c r="G12" s="8">
        <v>22118107</v>
      </c>
      <c r="H12" s="8">
        <v>26113862</v>
      </c>
      <c r="I12" s="8">
        <v>36228396</v>
      </c>
      <c r="J12" s="8">
        <v>84460365</v>
      </c>
      <c r="K12" s="8">
        <v>37428619</v>
      </c>
      <c r="L12" s="8">
        <v>36217833</v>
      </c>
      <c r="M12" s="8">
        <v>41747451</v>
      </c>
      <c r="N12" s="8">
        <v>115393903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199854268</v>
      </c>
      <c r="X12" s="8">
        <v>293089662</v>
      </c>
      <c r="Y12" s="8">
        <v>-93235394</v>
      </c>
      <c r="Z12" s="2">
        <v>-31.81</v>
      </c>
      <c r="AA12" s="6">
        <v>671050380</v>
      </c>
    </row>
    <row r="13" spans="1:27" ht="13.5">
      <c r="A13" s="23" t="s">
        <v>40</v>
      </c>
      <c r="B13" s="29"/>
      <c r="C13" s="6">
        <v>817607183</v>
      </c>
      <c r="D13" s="6">
        <v>0</v>
      </c>
      <c r="E13" s="7">
        <v>751034529</v>
      </c>
      <c r="F13" s="8">
        <v>751034529</v>
      </c>
      <c r="G13" s="8">
        <v>116236669</v>
      </c>
      <c r="H13" s="8">
        <v>64738557</v>
      </c>
      <c r="I13" s="8">
        <v>62698883</v>
      </c>
      <c r="J13" s="8">
        <v>243674109</v>
      </c>
      <c r="K13" s="8">
        <v>-12477089</v>
      </c>
      <c r="L13" s="8">
        <v>50058542</v>
      </c>
      <c r="M13" s="8">
        <v>290961828</v>
      </c>
      <c r="N13" s="8">
        <v>328543281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572217390</v>
      </c>
      <c r="X13" s="8">
        <v>359974322</v>
      </c>
      <c r="Y13" s="8">
        <v>212243068</v>
      </c>
      <c r="Z13" s="2">
        <v>58.96</v>
      </c>
      <c r="AA13" s="6">
        <v>751034529</v>
      </c>
    </row>
    <row r="14" spans="1:27" ht="13.5">
      <c r="A14" s="23" t="s">
        <v>41</v>
      </c>
      <c r="B14" s="29"/>
      <c r="C14" s="6">
        <v>887800367</v>
      </c>
      <c r="D14" s="6">
        <v>0</v>
      </c>
      <c r="E14" s="7">
        <v>636391455</v>
      </c>
      <c r="F14" s="8">
        <v>636391455</v>
      </c>
      <c r="G14" s="8">
        <v>76555236</v>
      </c>
      <c r="H14" s="8">
        <v>71684182</v>
      </c>
      <c r="I14" s="8">
        <v>70436927</v>
      </c>
      <c r="J14" s="8">
        <v>218676345</v>
      </c>
      <c r="K14" s="8">
        <v>71516151</v>
      </c>
      <c r="L14" s="8">
        <v>72640606</v>
      </c>
      <c r="M14" s="8">
        <v>74723975</v>
      </c>
      <c r="N14" s="8">
        <v>218880732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437557077</v>
      </c>
      <c r="X14" s="8">
        <v>281657553</v>
      </c>
      <c r="Y14" s="8">
        <v>155899524</v>
      </c>
      <c r="Z14" s="2">
        <v>55.35</v>
      </c>
      <c r="AA14" s="6">
        <v>636391455</v>
      </c>
    </row>
    <row r="15" spans="1:27" ht="13.5">
      <c r="A15" s="23" t="s">
        <v>42</v>
      </c>
      <c r="B15" s="29"/>
      <c r="C15" s="6">
        <v>6050</v>
      </c>
      <c r="D15" s="6">
        <v>0</v>
      </c>
      <c r="E15" s="7">
        <v>5000</v>
      </c>
      <c r="F15" s="8">
        <v>5000</v>
      </c>
      <c r="G15" s="8">
        <v>0</v>
      </c>
      <c r="H15" s="8">
        <v>0</v>
      </c>
      <c r="I15" s="8">
        <v>3025</v>
      </c>
      <c r="J15" s="8">
        <v>3025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3025</v>
      </c>
      <c r="X15" s="8"/>
      <c r="Y15" s="8">
        <v>3025</v>
      </c>
      <c r="Z15" s="2">
        <v>0</v>
      </c>
      <c r="AA15" s="6">
        <v>5000</v>
      </c>
    </row>
    <row r="16" spans="1:27" ht="13.5">
      <c r="A16" s="23" t="s">
        <v>43</v>
      </c>
      <c r="B16" s="29"/>
      <c r="C16" s="6">
        <v>737073170</v>
      </c>
      <c r="D16" s="6">
        <v>0</v>
      </c>
      <c r="E16" s="7">
        <v>885124496</v>
      </c>
      <c r="F16" s="8">
        <v>885124496</v>
      </c>
      <c r="G16" s="8">
        <v>25257101</v>
      </c>
      <c r="H16" s="8">
        <v>29283751</v>
      </c>
      <c r="I16" s="8">
        <v>38635548</v>
      </c>
      <c r="J16" s="8">
        <v>93176400</v>
      </c>
      <c r="K16" s="8">
        <v>27076997</v>
      </c>
      <c r="L16" s="8">
        <v>26921929</v>
      </c>
      <c r="M16" s="8">
        <v>604580249</v>
      </c>
      <c r="N16" s="8">
        <v>658579175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751755575</v>
      </c>
      <c r="X16" s="8">
        <v>429562272</v>
      </c>
      <c r="Y16" s="8">
        <v>322193303</v>
      </c>
      <c r="Z16" s="2">
        <v>75.01</v>
      </c>
      <c r="AA16" s="6">
        <v>885124496</v>
      </c>
    </row>
    <row r="17" spans="1:27" ht="13.5">
      <c r="A17" s="23" t="s">
        <v>44</v>
      </c>
      <c r="B17" s="29"/>
      <c r="C17" s="6">
        <v>187567844</v>
      </c>
      <c r="D17" s="6">
        <v>0</v>
      </c>
      <c r="E17" s="7">
        <v>217662632</v>
      </c>
      <c r="F17" s="8">
        <v>217662632</v>
      </c>
      <c r="G17" s="8">
        <v>4799401</v>
      </c>
      <c r="H17" s="8">
        <v>12511844</v>
      </c>
      <c r="I17" s="8">
        <v>19322029</v>
      </c>
      <c r="J17" s="8">
        <v>36633274</v>
      </c>
      <c r="K17" s="8">
        <v>22600345</v>
      </c>
      <c r="L17" s="8">
        <v>16618391</v>
      </c>
      <c r="M17" s="8">
        <v>10681555</v>
      </c>
      <c r="N17" s="8">
        <v>49900291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86533565</v>
      </c>
      <c r="X17" s="8">
        <v>101896949</v>
      </c>
      <c r="Y17" s="8">
        <v>-15363384</v>
      </c>
      <c r="Z17" s="2">
        <v>-15.08</v>
      </c>
      <c r="AA17" s="6">
        <v>217662632</v>
      </c>
    </row>
    <row r="18" spans="1:27" ht="13.5">
      <c r="A18" s="25" t="s">
        <v>45</v>
      </c>
      <c r="B18" s="24"/>
      <c r="C18" s="6">
        <v>828196935</v>
      </c>
      <c r="D18" s="6">
        <v>0</v>
      </c>
      <c r="E18" s="7">
        <v>967451221</v>
      </c>
      <c r="F18" s="8">
        <v>967451221</v>
      </c>
      <c r="G18" s="8">
        <v>74664447</v>
      </c>
      <c r="H18" s="8">
        <v>72454182</v>
      </c>
      <c r="I18" s="8">
        <v>77334292</v>
      </c>
      <c r="J18" s="8">
        <v>224452921</v>
      </c>
      <c r="K18" s="8">
        <v>89677736</v>
      </c>
      <c r="L18" s="8">
        <v>69433688</v>
      </c>
      <c r="M18" s="8">
        <v>63702721</v>
      </c>
      <c r="N18" s="8">
        <v>222814145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447267066</v>
      </c>
      <c r="X18" s="8">
        <v>470856827</v>
      </c>
      <c r="Y18" s="8">
        <v>-23589761</v>
      </c>
      <c r="Z18" s="2">
        <v>-5.01</v>
      </c>
      <c r="AA18" s="6">
        <v>967451221</v>
      </c>
    </row>
    <row r="19" spans="1:27" ht="13.5">
      <c r="A19" s="23" t="s">
        <v>46</v>
      </c>
      <c r="B19" s="29"/>
      <c r="C19" s="6">
        <v>14225195484</v>
      </c>
      <c r="D19" s="6">
        <v>0</v>
      </c>
      <c r="E19" s="7">
        <v>13523588683</v>
      </c>
      <c r="F19" s="8">
        <v>13523588683</v>
      </c>
      <c r="G19" s="8">
        <v>2282333788</v>
      </c>
      <c r="H19" s="8">
        <v>796136762</v>
      </c>
      <c r="I19" s="8">
        <v>904041511</v>
      </c>
      <c r="J19" s="8">
        <v>3982512061</v>
      </c>
      <c r="K19" s="8">
        <v>507241649</v>
      </c>
      <c r="L19" s="8">
        <v>2134312044</v>
      </c>
      <c r="M19" s="8">
        <v>1069998184</v>
      </c>
      <c r="N19" s="8">
        <v>3711551877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7694063938</v>
      </c>
      <c r="X19" s="8">
        <v>7970797723</v>
      </c>
      <c r="Y19" s="8">
        <v>-276733785</v>
      </c>
      <c r="Z19" s="2">
        <v>-3.47</v>
      </c>
      <c r="AA19" s="6">
        <v>13523588683</v>
      </c>
    </row>
    <row r="20" spans="1:27" ht="13.5">
      <c r="A20" s="23" t="s">
        <v>47</v>
      </c>
      <c r="B20" s="29"/>
      <c r="C20" s="6">
        <v>3673726270</v>
      </c>
      <c r="D20" s="6">
        <v>0</v>
      </c>
      <c r="E20" s="7">
        <v>5010905208</v>
      </c>
      <c r="F20" s="26">
        <v>5010905208</v>
      </c>
      <c r="G20" s="26">
        <v>303988107</v>
      </c>
      <c r="H20" s="26">
        <v>767458199</v>
      </c>
      <c r="I20" s="26">
        <v>297117917</v>
      </c>
      <c r="J20" s="26">
        <v>1368564223</v>
      </c>
      <c r="K20" s="26">
        <v>266636057</v>
      </c>
      <c r="L20" s="26">
        <v>234952047</v>
      </c>
      <c r="M20" s="26">
        <v>813700142</v>
      </c>
      <c r="N20" s="26">
        <v>1315288246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2683852469</v>
      </c>
      <c r="X20" s="26">
        <v>1962867830</v>
      </c>
      <c r="Y20" s="26">
        <v>720984639</v>
      </c>
      <c r="Z20" s="27">
        <v>36.73</v>
      </c>
      <c r="AA20" s="28">
        <v>5010905208</v>
      </c>
    </row>
    <row r="21" spans="1:27" ht="13.5">
      <c r="A21" s="23" t="s">
        <v>48</v>
      </c>
      <c r="B21" s="29"/>
      <c r="C21" s="6">
        <v>8105571</v>
      </c>
      <c r="D21" s="6">
        <v>0</v>
      </c>
      <c r="E21" s="7">
        <v>28904789</v>
      </c>
      <c r="F21" s="8">
        <v>28904789</v>
      </c>
      <c r="G21" s="8">
        <v>1329624</v>
      </c>
      <c r="H21" s="8">
        <v>0</v>
      </c>
      <c r="I21" s="30">
        <v>0</v>
      </c>
      <c r="J21" s="8">
        <v>1329624</v>
      </c>
      <c r="K21" s="8">
        <v>25369</v>
      </c>
      <c r="L21" s="8">
        <v>734465</v>
      </c>
      <c r="M21" s="8">
        <v>29976</v>
      </c>
      <c r="N21" s="8">
        <v>789810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2119434</v>
      </c>
      <c r="X21" s="8">
        <v>1251720</v>
      </c>
      <c r="Y21" s="8">
        <v>867714</v>
      </c>
      <c r="Z21" s="2">
        <v>69.32</v>
      </c>
      <c r="AA21" s="6">
        <v>28904789</v>
      </c>
    </row>
    <row r="22" spans="1:27" ht="24.75" customHeight="1">
      <c r="A22" s="31" t="s">
        <v>49</v>
      </c>
      <c r="B22" s="32"/>
      <c r="C22" s="33">
        <f aca="true" t="shared" si="0" ref="C22:Y22">SUM(C5:C21)</f>
        <v>91428580677</v>
      </c>
      <c r="D22" s="33">
        <f>SUM(D5:D21)</f>
        <v>0</v>
      </c>
      <c r="E22" s="34">
        <f t="shared" si="0"/>
        <v>101773947835</v>
      </c>
      <c r="F22" s="35">
        <f t="shared" si="0"/>
        <v>101773947835</v>
      </c>
      <c r="G22" s="35">
        <f t="shared" si="0"/>
        <v>9614462563</v>
      </c>
      <c r="H22" s="35">
        <f t="shared" si="0"/>
        <v>8595092739</v>
      </c>
      <c r="I22" s="35">
        <f t="shared" si="0"/>
        <v>8196442462</v>
      </c>
      <c r="J22" s="35">
        <f t="shared" si="0"/>
        <v>26405997764</v>
      </c>
      <c r="K22" s="35">
        <f t="shared" si="0"/>
        <v>7603749719</v>
      </c>
      <c r="L22" s="35">
        <f t="shared" si="0"/>
        <v>8927896905</v>
      </c>
      <c r="M22" s="35">
        <f t="shared" si="0"/>
        <v>8842652625</v>
      </c>
      <c r="N22" s="35">
        <f t="shared" si="0"/>
        <v>25374299249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51780297013</v>
      </c>
      <c r="X22" s="35">
        <f t="shared" si="0"/>
        <v>51381084563</v>
      </c>
      <c r="Y22" s="35">
        <f t="shared" si="0"/>
        <v>399212450</v>
      </c>
      <c r="Z22" s="36">
        <f>+IF(X22&lt;&gt;0,+(Y22/X22)*100,0)</f>
        <v>0.7769638445652364</v>
      </c>
      <c r="AA22" s="33">
        <f>SUM(AA5:AA21)</f>
        <v>101773947835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22116524196</v>
      </c>
      <c r="D25" s="6">
        <v>0</v>
      </c>
      <c r="E25" s="7">
        <v>23716765668</v>
      </c>
      <c r="F25" s="8">
        <v>23716765668</v>
      </c>
      <c r="G25" s="8">
        <v>1846161389</v>
      </c>
      <c r="H25" s="8">
        <v>1829529022</v>
      </c>
      <c r="I25" s="8">
        <v>1823544236</v>
      </c>
      <c r="J25" s="8">
        <v>5499234647</v>
      </c>
      <c r="K25" s="8">
        <v>1981290437</v>
      </c>
      <c r="L25" s="8">
        <v>2305567981</v>
      </c>
      <c r="M25" s="8">
        <v>1868687104</v>
      </c>
      <c r="N25" s="8">
        <v>6155545522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11654780169</v>
      </c>
      <c r="X25" s="8">
        <v>12102478175</v>
      </c>
      <c r="Y25" s="8">
        <v>-447698006</v>
      </c>
      <c r="Z25" s="2">
        <v>-3.7</v>
      </c>
      <c r="AA25" s="6">
        <v>23716765668</v>
      </c>
    </row>
    <row r="26" spans="1:27" ht="13.5">
      <c r="A26" s="25" t="s">
        <v>52</v>
      </c>
      <c r="B26" s="24"/>
      <c r="C26" s="6">
        <v>457217972</v>
      </c>
      <c r="D26" s="6">
        <v>0</v>
      </c>
      <c r="E26" s="7">
        <v>508873398</v>
      </c>
      <c r="F26" s="8">
        <v>508873398</v>
      </c>
      <c r="G26" s="8">
        <v>37283026</v>
      </c>
      <c r="H26" s="8">
        <v>38303067</v>
      </c>
      <c r="I26" s="8">
        <v>37372155</v>
      </c>
      <c r="J26" s="8">
        <v>112958248</v>
      </c>
      <c r="K26" s="8">
        <v>37317648</v>
      </c>
      <c r="L26" s="8">
        <v>25939624</v>
      </c>
      <c r="M26" s="8">
        <v>49635220</v>
      </c>
      <c r="N26" s="8">
        <v>112892492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225850740</v>
      </c>
      <c r="X26" s="8">
        <v>246287808</v>
      </c>
      <c r="Y26" s="8">
        <v>-20437068</v>
      </c>
      <c r="Z26" s="2">
        <v>-8.3</v>
      </c>
      <c r="AA26" s="6">
        <v>508873398</v>
      </c>
    </row>
    <row r="27" spans="1:27" ht="13.5">
      <c r="A27" s="25" t="s">
        <v>53</v>
      </c>
      <c r="B27" s="24"/>
      <c r="C27" s="6">
        <v>5960112935</v>
      </c>
      <c r="D27" s="6">
        <v>0</v>
      </c>
      <c r="E27" s="7">
        <v>4139357782</v>
      </c>
      <c r="F27" s="8">
        <v>4139357782</v>
      </c>
      <c r="G27" s="8">
        <v>318185239</v>
      </c>
      <c r="H27" s="8">
        <v>276203583</v>
      </c>
      <c r="I27" s="8">
        <v>549174963</v>
      </c>
      <c r="J27" s="8">
        <v>1143563785</v>
      </c>
      <c r="K27" s="8">
        <v>224580206</v>
      </c>
      <c r="L27" s="8">
        <v>899437431</v>
      </c>
      <c r="M27" s="8">
        <v>458806385</v>
      </c>
      <c r="N27" s="8">
        <v>1582824022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2726387807</v>
      </c>
      <c r="X27" s="8">
        <v>1990441680</v>
      </c>
      <c r="Y27" s="8">
        <v>735946127</v>
      </c>
      <c r="Z27" s="2">
        <v>36.97</v>
      </c>
      <c r="AA27" s="6">
        <v>4139357782</v>
      </c>
    </row>
    <row r="28" spans="1:27" ht="13.5">
      <c r="A28" s="25" t="s">
        <v>54</v>
      </c>
      <c r="B28" s="24"/>
      <c r="C28" s="6">
        <v>6487152198</v>
      </c>
      <c r="D28" s="6">
        <v>0</v>
      </c>
      <c r="E28" s="7">
        <v>6412698154</v>
      </c>
      <c r="F28" s="8">
        <v>6412698154</v>
      </c>
      <c r="G28" s="8">
        <v>230954304</v>
      </c>
      <c r="H28" s="8">
        <v>542602970</v>
      </c>
      <c r="I28" s="8">
        <v>418408732</v>
      </c>
      <c r="J28" s="8">
        <v>1191966006</v>
      </c>
      <c r="K28" s="8">
        <v>389035270</v>
      </c>
      <c r="L28" s="8">
        <v>406229871</v>
      </c>
      <c r="M28" s="8">
        <v>532374740</v>
      </c>
      <c r="N28" s="8">
        <v>1327639881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2519605887</v>
      </c>
      <c r="X28" s="8">
        <v>3068572540</v>
      </c>
      <c r="Y28" s="8">
        <v>-548966653</v>
      </c>
      <c r="Z28" s="2">
        <v>-17.89</v>
      </c>
      <c r="AA28" s="6">
        <v>6412698154</v>
      </c>
    </row>
    <row r="29" spans="1:27" ht="13.5">
      <c r="A29" s="25" t="s">
        <v>55</v>
      </c>
      <c r="B29" s="24"/>
      <c r="C29" s="6">
        <v>2955687643</v>
      </c>
      <c r="D29" s="6">
        <v>0</v>
      </c>
      <c r="E29" s="7">
        <v>3538217170</v>
      </c>
      <c r="F29" s="8">
        <v>3538217170</v>
      </c>
      <c r="G29" s="8">
        <v>168492129</v>
      </c>
      <c r="H29" s="8">
        <v>145860425</v>
      </c>
      <c r="I29" s="8">
        <v>275028358</v>
      </c>
      <c r="J29" s="8">
        <v>589380912</v>
      </c>
      <c r="K29" s="8">
        <v>300338116</v>
      </c>
      <c r="L29" s="8">
        <v>170673378</v>
      </c>
      <c r="M29" s="8">
        <v>454258914</v>
      </c>
      <c r="N29" s="8">
        <v>925270408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1514651320</v>
      </c>
      <c r="X29" s="8">
        <v>1713274406</v>
      </c>
      <c r="Y29" s="8">
        <v>-198623086</v>
      </c>
      <c r="Z29" s="2">
        <v>-11.59</v>
      </c>
      <c r="AA29" s="6">
        <v>3538217170</v>
      </c>
    </row>
    <row r="30" spans="1:27" ht="13.5">
      <c r="A30" s="25" t="s">
        <v>56</v>
      </c>
      <c r="B30" s="24"/>
      <c r="C30" s="6">
        <v>31953641650</v>
      </c>
      <c r="D30" s="6">
        <v>0</v>
      </c>
      <c r="E30" s="7">
        <v>34956955747</v>
      </c>
      <c r="F30" s="8">
        <v>34956955747</v>
      </c>
      <c r="G30" s="8">
        <v>3091205568</v>
      </c>
      <c r="H30" s="8">
        <v>4640925101</v>
      </c>
      <c r="I30" s="8">
        <v>3208372364</v>
      </c>
      <c r="J30" s="8">
        <v>10940503033</v>
      </c>
      <c r="K30" s="8">
        <v>2611200128</v>
      </c>
      <c r="L30" s="8">
        <v>2538068402</v>
      </c>
      <c r="M30" s="8">
        <v>2334693057</v>
      </c>
      <c r="N30" s="8">
        <v>7483961587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18424464620</v>
      </c>
      <c r="X30" s="8">
        <v>18531777300</v>
      </c>
      <c r="Y30" s="8">
        <v>-107312680</v>
      </c>
      <c r="Z30" s="2">
        <v>-0.58</v>
      </c>
      <c r="AA30" s="6">
        <v>34956955747</v>
      </c>
    </row>
    <row r="31" spans="1:27" ht="13.5">
      <c r="A31" s="25" t="s">
        <v>57</v>
      </c>
      <c r="B31" s="24"/>
      <c r="C31" s="6">
        <v>1759891325</v>
      </c>
      <c r="D31" s="6">
        <v>0</v>
      </c>
      <c r="E31" s="7">
        <v>2912994085</v>
      </c>
      <c r="F31" s="8">
        <v>2912994085</v>
      </c>
      <c r="G31" s="8">
        <v>80562234</v>
      </c>
      <c r="H31" s="8">
        <v>140973332</v>
      </c>
      <c r="I31" s="8">
        <v>165312473</v>
      </c>
      <c r="J31" s="8">
        <v>386848039</v>
      </c>
      <c r="K31" s="8">
        <v>196818731</v>
      </c>
      <c r="L31" s="8">
        <v>192204251</v>
      </c>
      <c r="M31" s="8">
        <v>226349146</v>
      </c>
      <c r="N31" s="8">
        <v>615372128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1002220167</v>
      </c>
      <c r="X31" s="8">
        <v>1385073105</v>
      </c>
      <c r="Y31" s="8">
        <v>-382852938</v>
      </c>
      <c r="Z31" s="2">
        <v>-27.64</v>
      </c>
      <c r="AA31" s="6">
        <v>2912994085</v>
      </c>
    </row>
    <row r="32" spans="1:27" ht="13.5">
      <c r="A32" s="25" t="s">
        <v>58</v>
      </c>
      <c r="B32" s="24"/>
      <c r="C32" s="6">
        <v>6154747795</v>
      </c>
      <c r="D32" s="6">
        <v>0</v>
      </c>
      <c r="E32" s="7">
        <v>7358395782</v>
      </c>
      <c r="F32" s="8">
        <v>7358395782</v>
      </c>
      <c r="G32" s="8">
        <v>115991631</v>
      </c>
      <c r="H32" s="8">
        <v>626488841</v>
      </c>
      <c r="I32" s="8">
        <v>633696254</v>
      </c>
      <c r="J32" s="8">
        <v>1376176726</v>
      </c>
      <c r="K32" s="8">
        <v>596160400</v>
      </c>
      <c r="L32" s="8">
        <v>784468721</v>
      </c>
      <c r="M32" s="8">
        <v>692558325</v>
      </c>
      <c r="N32" s="8">
        <v>2073187446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3449364172</v>
      </c>
      <c r="X32" s="8">
        <v>3470224325</v>
      </c>
      <c r="Y32" s="8">
        <v>-20860153</v>
      </c>
      <c r="Z32" s="2">
        <v>-0.6</v>
      </c>
      <c r="AA32" s="6">
        <v>7358395782</v>
      </c>
    </row>
    <row r="33" spans="1:27" ht="13.5">
      <c r="A33" s="25" t="s">
        <v>59</v>
      </c>
      <c r="B33" s="24"/>
      <c r="C33" s="6">
        <v>1556546689</v>
      </c>
      <c r="D33" s="6">
        <v>0</v>
      </c>
      <c r="E33" s="7">
        <v>1663592222</v>
      </c>
      <c r="F33" s="8">
        <v>1663592222</v>
      </c>
      <c r="G33" s="8">
        <v>25748631</v>
      </c>
      <c r="H33" s="8">
        <v>128550379</v>
      </c>
      <c r="I33" s="8">
        <v>125206565</v>
      </c>
      <c r="J33" s="8">
        <v>279505575</v>
      </c>
      <c r="K33" s="8">
        <v>161189552</v>
      </c>
      <c r="L33" s="8">
        <v>175497409</v>
      </c>
      <c r="M33" s="8">
        <v>220976421</v>
      </c>
      <c r="N33" s="8">
        <v>557663382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837168957</v>
      </c>
      <c r="X33" s="8">
        <v>740975049</v>
      </c>
      <c r="Y33" s="8">
        <v>96193908</v>
      </c>
      <c r="Z33" s="2">
        <v>12.98</v>
      </c>
      <c r="AA33" s="6">
        <v>1663592222</v>
      </c>
    </row>
    <row r="34" spans="1:27" ht="13.5">
      <c r="A34" s="25" t="s">
        <v>60</v>
      </c>
      <c r="B34" s="24"/>
      <c r="C34" s="6">
        <v>11139350774</v>
      </c>
      <c r="D34" s="6">
        <v>0</v>
      </c>
      <c r="E34" s="7">
        <v>13336761829</v>
      </c>
      <c r="F34" s="8">
        <v>13336761829</v>
      </c>
      <c r="G34" s="8">
        <v>445227092</v>
      </c>
      <c r="H34" s="8">
        <v>1063261663</v>
      </c>
      <c r="I34" s="8">
        <v>883864208</v>
      </c>
      <c r="J34" s="8">
        <v>2392352963</v>
      </c>
      <c r="K34" s="8">
        <v>959675430</v>
      </c>
      <c r="L34" s="8">
        <v>1019063228</v>
      </c>
      <c r="M34" s="8">
        <v>1116513312</v>
      </c>
      <c r="N34" s="8">
        <v>3095251970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5487604933</v>
      </c>
      <c r="X34" s="8">
        <v>6340622614</v>
      </c>
      <c r="Y34" s="8">
        <v>-853017681</v>
      </c>
      <c r="Z34" s="2">
        <v>-13.45</v>
      </c>
      <c r="AA34" s="6">
        <v>13336761829</v>
      </c>
    </row>
    <row r="35" spans="1:27" ht="13.5">
      <c r="A35" s="23" t="s">
        <v>61</v>
      </c>
      <c r="B35" s="29"/>
      <c r="C35" s="6">
        <v>780860653</v>
      </c>
      <c r="D35" s="6">
        <v>0</v>
      </c>
      <c r="E35" s="7">
        <v>25000000</v>
      </c>
      <c r="F35" s="8">
        <v>25000000</v>
      </c>
      <c r="G35" s="8">
        <v>-10450</v>
      </c>
      <c r="H35" s="8">
        <v>192741</v>
      </c>
      <c r="I35" s="8">
        <v>632983</v>
      </c>
      <c r="J35" s="8">
        <v>815274</v>
      </c>
      <c r="K35" s="8">
        <v>10302</v>
      </c>
      <c r="L35" s="8">
        <v>16692</v>
      </c>
      <c r="M35" s="8">
        <v>423799</v>
      </c>
      <c r="N35" s="8">
        <v>450793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1266067</v>
      </c>
      <c r="X35" s="8"/>
      <c r="Y35" s="8">
        <v>1266067</v>
      </c>
      <c r="Z35" s="2">
        <v>0</v>
      </c>
      <c r="AA35" s="6">
        <v>25000000</v>
      </c>
    </row>
    <row r="36" spans="1:27" ht="12.75">
      <c r="A36" s="40" t="s">
        <v>62</v>
      </c>
      <c r="B36" s="32"/>
      <c r="C36" s="33">
        <f aca="true" t="shared" si="1" ref="C36:Y36">SUM(C25:C35)</f>
        <v>91321733830</v>
      </c>
      <c r="D36" s="33">
        <f>SUM(D25:D35)</f>
        <v>0</v>
      </c>
      <c r="E36" s="34">
        <f t="shared" si="1"/>
        <v>98569611837</v>
      </c>
      <c r="F36" s="35">
        <f t="shared" si="1"/>
        <v>98569611837</v>
      </c>
      <c r="G36" s="35">
        <f t="shared" si="1"/>
        <v>6359800793</v>
      </c>
      <c r="H36" s="35">
        <f t="shared" si="1"/>
        <v>9432891124</v>
      </c>
      <c r="I36" s="35">
        <f t="shared" si="1"/>
        <v>8120613291</v>
      </c>
      <c r="J36" s="35">
        <f t="shared" si="1"/>
        <v>23913305208</v>
      </c>
      <c r="K36" s="35">
        <f t="shared" si="1"/>
        <v>7457616220</v>
      </c>
      <c r="L36" s="35">
        <f t="shared" si="1"/>
        <v>8517166988</v>
      </c>
      <c r="M36" s="35">
        <f t="shared" si="1"/>
        <v>7955276423</v>
      </c>
      <c r="N36" s="35">
        <f t="shared" si="1"/>
        <v>23930059631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47843364839</v>
      </c>
      <c r="X36" s="35">
        <f t="shared" si="1"/>
        <v>49589727002</v>
      </c>
      <c r="Y36" s="35">
        <f t="shared" si="1"/>
        <v>-1746362163</v>
      </c>
      <c r="Z36" s="36">
        <f>+IF(X36&lt;&gt;0,+(Y36/X36)*100,0)</f>
        <v>-3.5216208448366078</v>
      </c>
      <c r="AA36" s="33">
        <f>SUM(AA25:AA35)</f>
        <v>98569611837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106846847</v>
      </c>
      <c r="D38" s="46">
        <f>+D22-D36</f>
        <v>0</v>
      </c>
      <c r="E38" s="47">
        <f t="shared" si="2"/>
        <v>3204335998</v>
      </c>
      <c r="F38" s="48">
        <f t="shared" si="2"/>
        <v>3204335998</v>
      </c>
      <c r="G38" s="48">
        <f t="shared" si="2"/>
        <v>3254661770</v>
      </c>
      <c r="H38" s="48">
        <f t="shared" si="2"/>
        <v>-837798385</v>
      </c>
      <c r="I38" s="48">
        <f t="shared" si="2"/>
        <v>75829171</v>
      </c>
      <c r="J38" s="48">
        <f t="shared" si="2"/>
        <v>2492692556</v>
      </c>
      <c r="K38" s="48">
        <f t="shared" si="2"/>
        <v>146133499</v>
      </c>
      <c r="L38" s="48">
        <f t="shared" si="2"/>
        <v>410729917</v>
      </c>
      <c r="M38" s="48">
        <f t="shared" si="2"/>
        <v>887376202</v>
      </c>
      <c r="N38" s="48">
        <f t="shared" si="2"/>
        <v>1444239618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3936932174</v>
      </c>
      <c r="X38" s="48">
        <f>IF(F22=F36,0,X22-X36)</f>
        <v>1791357561</v>
      </c>
      <c r="Y38" s="48">
        <f t="shared" si="2"/>
        <v>2145574613</v>
      </c>
      <c r="Z38" s="49">
        <f>+IF(X38&lt;&gt;0,+(Y38/X38)*100,0)</f>
        <v>119.7736654988222</v>
      </c>
      <c r="AA38" s="46">
        <f>+AA22-AA36</f>
        <v>3204335998</v>
      </c>
    </row>
    <row r="39" spans="1:27" ht="13.5">
      <c r="A39" s="23" t="s">
        <v>64</v>
      </c>
      <c r="B39" s="29"/>
      <c r="C39" s="6">
        <v>6745250932</v>
      </c>
      <c r="D39" s="6">
        <v>0</v>
      </c>
      <c r="E39" s="7">
        <v>7855338051</v>
      </c>
      <c r="F39" s="8">
        <v>7855338051</v>
      </c>
      <c r="G39" s="8">
        <v>-277687289</v>
      </c>
      <c r="H39" s="8">
        <v>577373108</v>
      </c>
      <c r="I39" s="8">
        <v>536466486</v>
      </c>
      <c r="J39" s="8">
        <v>836152305</v>
      </c>
      <c r="K39" s="8">
        <v>390358994</v>
      </c>
      <c r="L39" s="8">
        <v>471584800</v>
      </c>
      <c r="M39" s="8">
        <v>617482971</v>
      </c>
      <c r="N39" s="8">
        <v>1479426765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2315579070</v>
      </c>
      <c r="X39" s="8">
        <v>3288391534</v>
      </c>
      <c r="Y39" s="8">
        <v>-972812464</v>
      </c>
      <c r="Z39" s="2">
        <v>-29.58</v>
      </c>
      <c r="AA39" s="6">
        <v>7855338051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146434000</v>
      </c>
      <c r="Y40" s="26">
        <v>-146434000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-111800000</v>
      </c>
      <c r="F41" s="8">
        <v>-111800000</v>
      </c>
      <c r="G41" s="51">
        <v>-10301142</v>
      </c>
      <c r="H41" s="51">
        <v>-9454478</v>
      </c>
      <c r="I41" s="51">
        <v>-9440813</v>
      </c>
      <c r="J41" s="8">
        <v>-29196433</v>
      </c>
      <c r="K41" s="51">
        <v>-177306</v>
      </c>
      <c r="L41" s="51">
        <v>-18913115</v>
      </c>
      <c r="M41" s="8">
        <v>-9995260</v>
      </c>
      <c r="N41" s="51">
        <v>-29085681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-58282114</v>
      </c>
      <c r="X41" s="8">
        <v>-55200000</v>
      </c>
      <c r="Y41" s="51">
        <v>-3082114</v>
      </c>
      <c r="Z41" s="52">
        <v>5.58</v>
      </c>
      <c r="AA41" s="53">
        <v>-111800000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6852097779</v>
      </c>
      <c r="D42" s="55">
        <f>SUM(D38:D41)</f>
        <v>0</v>
      </c>
      <c r="E42" s="56">
        <f t="shared" si="3"/>
        <v>10947874049</v>
      </c>
      <c r="F42" s="57">
        <f t="shared" si="3"/>
        <v>10947874049</v>
      </c>
      <c r="G42" s="57">
        <f t="shared" si="3"/>
        <v>2966673339</v>
      </c>
      <c r="H42" s="57">
        <f t="shared" si="3"/>
        <v>-269879755</v>
      </c>
      <c r="I42" s="57">
        <f t="shared" si="3"/>
        <v>602854844</v>
      </c>
      <c r="J42" s="57">
        <f t="shared" si="3"/>
        <v>3299648428</v>
      </c>
      <c r="K42" s="57">
        <f t="shared" si="3"/>
        <v>536315187</v>
      </c>
      <c r="L42" s="57">
        <f t="shared" si="3"/>
        <v>863401602</v>
      </c>
      <c r="M42" s="57">
        <f t="shared" si="3"/>
        <v>1494863913</v>
      </c>
      <c r="N42" s="57">
        <f t="shared" si="3"/>
        <v>2894580702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6194229130</v>
      </c>
      <c r="X42" s="57">
        <f t="shared" si="3"/>
        <v>5170983095</v>
      </c>
      <c r="Y42" s="57">
        <f t="shared" si="3"/>
        <v>1023246035</v>
      </c>
      <c r="Z42" s="58">
        <f>+IF(X42&lt;&gt;0,+(Y42/X42)*100,0)</f>
        <v>19.788230133442354</v>
      </c>
      <c r="AA42" s="55">
        <f>SUM(AA38:AA41)</f>
        <v>10947874049</v>
      </c>
    </row>
    <row r="43" spans="1:27" ht="13.5">
      <c r="A43" s="23" t="s">
        <v>68</v>
      </c>
      <c r="B43" s="29"/>
      <c r="C43" s="50">
        <v>388591000</v>
      </c>
      <c r="D43" s="50">
        <v>0</v>
      </c>
      <c r="E43" s="59">
        <v>528805000</v>
      </c>
      <c r="F43" s="60">
        <v>528805000</v>
      </c>
      <c r="G43" s="60">
        <v>3320290</v>
      </c>
      <c r="H43" s="60">
        <v>2360876</v>
      </c>
      <c r="I43" s="60">
        <v>2626858</v>
      </c>
      <c r="J43" s="60">
        <v>8308024</v>
      </c>
      <c r="K43" s="60">
        <v>3782923</v>
      </c>
      <c r="L43" s="60">
        <v>2211006</v>
      </c>
      <c r="M43" s="60">
        <v>2780734</v>
      </c>
      <c r="N43" s="60">
        <v>8774663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17082687</v>
      </c>
      <c r="X43" s="60">
        <v>12994002</v>
      </c>
      <c r="Y43" s="60">
        <v>4088685</v>
      </c>
      <c r="Z43" s="61">
        <v>31.47</v>
      </c>
      <c r="AA43" s="50">
        <v>528805000</v>
      </c>
    </row>
    <row r="44" spans="1:27" ht="13.5">
      <c r="A44" s="62" t="s">
        <v>69</v>
      </c>
      <c r="B44" s="29"/>
      <c r="C44" s="63">
        <f aca="true" t="shared" si="4" ref="C44:Y44">+C42-C43</f>
        <v>6463506779</v>
      </c>
      <c r="D44" s="63">
        <f>+D42-D43</f>
        <v>0</v>
      </c>
      <c r="E44" s="64">
        <f t="shared" si="4"/>
        <v>10419069049</v>
      </c>
      <c r="F44" s="65">
        <f t="shared" si="4"/>
        <v>10419069049</v>
      </c>
      <c r="G44" s="65">
        <f t="shared" si="4"/>
        <v>2963353049</v>
      </c>
      <c r="H44" s="65">
        <f t="shared" si="4"/>
        <v>-272240631</v>
      </c>
      <c r="I44" s="65">
        <f t="shared" si="4"/>
        <v>600227986</v>
      </c>
      <c r="J44" s="65">
        <f t="shared" si="4"/>
        <v>3291340404</v>
      </c>
      <c r="K44" s="65">
        <f t="shared" si="4"/>
        <v>532532264</v>
      </c>
      <c r="L44" s="65">
        <f t="shared" si="4"/>
        <v>861190596</v>
      </c>
      <c r="M44" s="65">
        <f t="shared" si="4"/>
        <v>1492083179</v>
      </c>
      <c r="N44" s="65">
        <f t="shared" si="4"/>
        <v>2885806039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6177146443</v>
      </c>
      <c r="X44" s="65">
        <f t="shared" si="4"/>
        <v>5157989093</v>
      </c>
      <c r="Y44" s="65">
        <f t="shared" si="4"/>
        <v>1019157350</v>
      </c>
      <c r="Z44" s="66">
        <f>+IF(X44&lt;&gt;0,+(Y44/X44)*100,0)</f>
        <v>19.758811653617432</v>
      </c>
      <c r="AA44" s="63">
        <f>+AA42-AA43</f>
        <v>10419069049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6463506779</v>
      </c>
      <c r="D46" s="55">
        <f>SUM(D44:D45)</f>
        <v>0</v>
      </c>
      <c r="E46" s="56">
        <f t="shared" si="5"/>
        <v>10419069049</v>
      </c>
      <c r="F46" s="57">
        <f t="shared" si="5"/>
        <v>10419069049</v>
      </c>
      <c r="G46" s="57">
        <f t="shared" si="5"/>
        <v>2963353049</v>
      </c>
      <c r="H46" s="57">
        <f t="shared" si="5"/>
        <v>-272240631</v>
      </c>
      <c r="I46" s="57">
        <f t="shared" si="5"/>
        <v>600227986</v>
      </c>
      <c r="J46" s="57">
        <f t="shared" si="5"/>
        <v>3291340404</v>
      </c>
      <c r="K46" s="57">
        <f t="shared" si="5"/>
        <v>532532264</v>
      </c>
      <c r="L46" s="57">
        <f t="shared" si="5"/>
        <v>861190596</v>
      </c>
      <c r="M46" s="57">
        <f t="shared" si="5"/>
        <v>1492083179</v>
      </c>
      <c r="N46" s="57">
        <f t="shared" si="5"/>
        <v>2885806039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6177146443</v>
      </c>
      <c r="X46" s="57">
        <f t="shared" si="5"/>
        <v>5157989093</v>
      </c>
      <c r="Y46" s="57">
        <f t="shared" si="5"/>
        <v>1019157350</v>
      </c>
      <c r="Z46" s="58">
        <f>+IF(X46&lt;&gt;0,+(Y46/X46)*100,0)</f>
        <v>19.758811653617432</v>
      </c>
      <c r="AA46" s="55">
        <f>SUM(AA44:AA45)</f>
        <v>10419069049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6463506779</v>
      </c>
      <c r="D48" s="71">
        <f>SUM(D46:D47)</f>
        <v>0</v>
      </c>
      <c r="E48" s="72">
        <f t="shared" si="6"/>
        <v>10419069049</v>
      </c>
      <c r="F48" s="73">
        <f t="shared" si="6"/>
        <v>10419069049</v>
      </c>
      <c r="G48" s="73">
        <f t="shared" si="6"/>
        <v>2963353049</v>
      </c>
      <c r="H48" s="74">
        <f t="shared" si="6"/>
        <v>-272240631</v>
      </c>
      <c r="I48" s="74">
        <f t="shared" si="6"/>
        <v>600227986</v>
      </c>
      <c r="J48" s="74">
        <f t="shared" si="6"/>
        <v>3291340404</v>
      </c>
      <c r="K48" s="74">
        <f t="shared" si="6"/>
        <v>532532264</v>
      </c>
      <c r="L48" s="74">
        <f t="shared" si="6"/>
        <v>861190596</v>
      </c>
      <c r="M48" s="73">
        <f t="shared" si="6"/>
        <v>1492083179</v>
      </c>
      <c r="N48" s="73">
        <f t="shared" si="6"/>
        <v>2885806039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6177146443</v>
      </c>
      <c r="X48" s="74">
        <f t="shared" si="6"/>
        <v>5157989093</v>
      </c>
      <c r="Y48" s="74">
        <f t="shared" si="6"/>
        <v>1019157350</v>
      </c>
      <c r="Z48" s="75">
        <f>+IF(X48&lt;&gt;0,+(Y48/X48)*100,0)</f>
        <v>19.758811653617432</v>
      </c>
      <c r="AA48" s="76">
        <f>SUM(AA46:AA47)</f>
        <v>10419069049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74975018</v>
      </c>
      <c r="D5" s="6">
        <v>0</v>
      </c>
      <c r="E5" s="7">
        <v>112731753</v>
      </c>
      <c r="F5" s="8">
        <v>112731753</v>
      </c>
      <c r="G5" s="8">
        <v>12959415</v>
      </c>
      <c r="H5" s="8">
        <v>11076080</v>
      </c>
      <c r="I5" s="8">
        <v>8050641</v>
      </c>
      <c r="J5" s="8">
        <v>32086136</v>
      </c>
      <c r="K5" s="8">
        <v>7977477</v>
      </c>
      <c r="L5" s="8">
        <v>8889469</v>
      </c>
      <c r="M5" s="8">
        <v>8445467</v>
      </c>
      <c r="N5" s="8">
        <v>25312413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57398549</v>
      </c>
      <c r="X5" s="8">
        <v>56365878</v>
      </c>
      <c r="Y5" s="8">
        <v>1032671</v>
      </c>
      <c r="Z5" s="2">
        <v>1.83</v>
      </c>
      <c r="AA5" s="6">
        <v>112731753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358517740</v>
      </c>
      <c r="D7" s="6">
        <v>0</v>
      </c>
      <c r="E7" s="7">
        <v>411572014</v>
      </c>
      <c r="F7" s="8">
        <v>411572014</v>
      </c>
      <c r="G7" s="8">
        <v>34287443</v>
      </c>
      <c r="H7" s="8">
        <v>32848511</v>
      </c>
      <c r="I7" s="8">
        <v>34883757</v>
      </c>
      <c r="J7" s="8">
        <v>102019711</v>
      </c>
      <c r="K7" s="8">
        <v>32828953</v>
      </c>
      <c r="L7" s="8">
        <v>32374152</v>
      </c>
      <c r="M7" s="8">
        <v>30534230</v>
      </c>
      <c r="N7" s="8">
        <v>95737335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197757046</v>
      </c>
      <c r="X7" s="8">
        <v>212518293</v>
      </c>
      <c r="Y7" s="8">
        <v>-14761247</v>
      </c>
      <c r="Z7" s="2">
        <v>-6.95</v>
      </c>
      <c r="AA7" s="6">
        <v>411572014</v>
      </c>
    </row>
    <row r="8" spans="1:27" ht="13.5">
      <c r="A8" s="25" t="s">
        <v>35</v>
      </c>
      <c r="B8" s="24"/>
      <c r="C8" s="6">
        <v>68155035</v>
      </c>
      <c r="D8" s="6">
        <v>0</v>
      </c>
      <c r="E8" s="7">
        <v>124660688</v>
      </c>
      <c r="F8" s="8">
        <v>124660688</v>
      </c>
      <c r="G8" s="8">
        <v>5909896</v>
      </c>
      <c r="H8" s="8">
        <v>6804778</v>
      </c>
      <c r="I8" s="8">
        <v>7286960</v>
      </c>
      <c r="J8" s="8">
        <v>20001634</v>
      </c>
      <c r="K8" s="8">
        <v>7471579</v>
      </c>
      <c r="L8" s="8">
        <v>8724687</v>
      </c>
      <c r="M8" s="8">
        <v>7772153</v>
      </c>
      <c r="N8" s="8">
        <v>23968419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43970053</v>
      </c>
      <c r="X8" s="8">
        <v>58006127</v>
      </c>
      <c r="Y8" s="8">
        <v>-14036074</v>
      </c>
      <c r="Z8" s="2">
        <v>-24.2</v>
      </c>
      <c r="AA8" s="6">
        <v>124660688</v>
      </c>
    </row>
    <row r="9" spans="1:27" ht="13.5">
      <c r="A9" s="25" t="s">
        <v>36</v>
      </c>
      <c r="B9" s="24"/>
      <c r="C9" s="6">
        <v>31353445</v>
      </c>
      <c r="D9" s="6">
        <v>0</v>
      </c>
      <c r="E9" s="7">
        <v>39445229</v>
      </c>
      <c r="F9" s="8">
        <v>39445229</v>
      </c>
      <c r="G9" s="8">
        <v>2018241</v>
      </c>
      <c r="H9" s="8">
        <v>2666104</v>
      </c>
      <c r="I9" s="8">
        <v>2671912</v>
      </c>
      <c r="J9" s="8">
        <v>7356257</v>
      </c>
      <c r="K9" s="8">
        <v>2680108</v>
      </c>
      <c r="L9" s="8">
        <v>2734132</v>
      </c>
      <c r="M9" s="8">
        <v>2695287</v>
      </c>
      <c r="N9" s="8">
        <v>8109527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15465784</v>
      </c>
      <c r="X9" s="8">
        <v>18354342</v>
      </c>
      <c r="Y9" s="8">
        <v>-2888558</v>
      </c>
      <c r="Z9" s="2">
        <v>-15.74</v>
      </c>
      <c r="AA9" s="6">
        <v>39445229</v>
      </c>
    </row>
    <row r="10" spans="1:27" ht="13.5">
      <c r="A10" s="25" t="s">
        <v>37</v>
      </c>
      <c r="B10" s="24"/>
      <c r="C10" s="6">
        <v>38506420</v>
      </c>
      <c r="D10" s="6">
        <v>0</v>
      </c>
      <c r="E10" s="7">
        <v>38957657</v>
      </c>
      <c r="F10" s="26">
        <v>38957657</v>
      </c>
      <c r="G10" s="26">
        <v>2374057</v>
      </c>
      <c r="H10" s="26">
        <v>3439429</v>
      </c>
      <c r="I10" s="26">
        <v>3452153</v>
      </c>
      <c r="J10" s="26">
        <v>9265639</v>
      </c>
      <c r="K10" s="26">
        <v>3485929</v>
      </c>
      <c r="L10" s="26">
        <v>3431962</v>
      </c>
      <c r="M10" s="26">
        <v>3455722</v>
      </c>
      <c r="N10" s="26">
        <v>10373613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19639252</v>
      </c>
      <c r="X10" s="26">
        <v>20293940</v>
      </c>
      <c r="Y10" s="26">
        <v>-654688</v>
      </c>
      <c r="Z10" s="27">
        <v>-3.23</v>
      </c>
      <c r="AA10" s="28">
        <v>38957657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1674575</v>
      </c>
      <c r="F11" s="8">
        <v>1674575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837288</v>
      </c>
      <c r="Y11" s="8">
        <v>-837288</v>
      </c>
      <c r="Z11" s="2">
        <v>-100</v>
      </c>
      <c r="AA11" s="6">
        <v>1674575</v>
      </c>
    </row>
    <row r="12" spans="1:27" ht="13.5">
      <c r="A12" s="25" t="s">
        <v>39</v>
      </c>
      <c r="B12" s="29"/>
      <c r="C12" s="6">
        <v>1963019</v>
      </c>
      <c r="D12" s="6">
        <v>0</v>
      </c>
      <c r="E12" s="7">
        <v>2533126</v>
      </c>
      <c r="F12" s="8">
        <v>2533126</v>
      </c>
      <c r="G12" s="8">
        <v>117384</v>
      </c>
      <c r="H12" s="8">
        <v>150827</v>
      </c>
      <c r="I12" s="8">
        <v>143673</v>
      </c>
      <c r="J12" s="8">
        <v>411884</v>
      </c>
      <c r="K12" s="8">
        <v>149959</v>
      </c>
      <c r="L12" s="8">
        <v>129371</v>
      </c>
      <c r="M12" s="8">
        <v>139567</v>
      </c>
      <c r="N12" s="8">
        <v>418897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830781</v>
      </c>
      <c r="X12" s="8">
        <v>1097740</v>
      </c>
      <c r="Y12" s="8">
        <v>-266959</v>
      </c>
      <c r="Z12" s="2">
        <v>-24.32</v>
      </c>
      <c r="AA12" s="6">
        <v>2533126</v>
      </c>
    </row>
    <row r="13" spans="1:27" ht="13.5">
      <c r="A13" s="23" t="s">
        <v>40</v>
      </c>
      <c r="B13" s="29"/>
      <c r="C13" s="6">
        <v>2339429</v>
      </c>
      <c r="D13" s="6">
        <v>0</v>
      </c>
      <c r="E13" s="7">
        <v>1508040</v>
      </c>
      <c r="F13" s="8">
        <v>1508040</v>
      </c>
      <c r="G13" s="8">
        <v>25</v>
      </c>
      <c r="H13" s="8">
        <v>211942</v>
      </c>
      <c r="I13" s="8">
        <v>143325</v>
      </c>
      <c r="J13" s="8">
        <v>355292</v>
      </c>
      <c r="K13" s="8">
        <v>351518</v>
      </c>
      <c r="L13" s="8">
        <v>125538</v>
      </c>
      <c r="M13" s="8">
        <v>150167</v>
      </c>
      <c r="N13" s="8">
        <v>627223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982515</v>
      </c>
      <c r="X13" s="8">
        <v>754020</v>
      </c>
      <c r="Y13" s="8">
        <v>228495</v>
      </c>
      <c r="Z13" s="2">
        <v>30.3</v>
      </c>
      <c r="AA13" s="6">
        <v>1508040</v>
      </c>
    </row>
    <row r="14" spans="1:27" ht="13.5">
      <c r="A14" s="23" t="s">
        <v>41</v>
      </c>
      <c r="B14" s="29"/>
      <c r="C14" s="6">
        <v>12863582</v>
      </c>
      <c r="D14" s="6">
        <v>0</v>
      </c>
      <c r="E14" s="7">
        <v>8496000</v>
      </c>
      <c r="F14" s="8">
        <v>8496000</v>
      </c>
      <c r="G14" s="8">
        <v>1009992</v>
      </c>
      <c r="H14" s="8">
        <v>1101987</v>
      </c>
      <c r="I14" s="8">
        <v>1100902</v>
      </c>
      <c r="J14" s="8">
        <v>3212881</v>
      </c>
      <c r="K14" s="8">
        <v>1093113</v>
      </c>
      <c r="L14" s="8">
        <v>1071147</v>
      </c>
      <c r="M14" s="8">
        <v>-2278542</v>
      </c>
      <c r="N14" s="8">
        <v>-114282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3098599</v>
      </c>
      <c r="X14" s="8">
        <v>4248000</v>
      </c>
      <c r="Y14" s="8">
        <v>-1149401</v>
      </c>
      <c r="Z14" s="2">
        <v>-27.06</v>
      </c>
      <c r="AA14" s="6">
        <v>8496000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5209968</v>
      </c>
      <c r="D16" s="6">
        <v>0</v>
      </c>
      <c r="E16" s="7">
        <v>4006000</v>
      </c>
      <c r="F16" s="8">
        <v>4006000</v>
      </c>
      <c r="G16" s="8">
        <v>47931</v>
      </c>
      <c r="H16" s="8">
        <v>449118</v>
      </c>
      <c r="I16" s="8">
        <v>263005</v>
      </c>
      <c r="J16" s="8">
        <v>760054</v>
      </c>
      <c r="K16" s="8">
        <v>587949</v>
      </c>
      <c r="L16" s="8">
        <v>388041</v>
      </c>
      <c r="M16" s="8">
        <v>1248955</v>
      </c>
      <c r="N16" s="8">
        <v>2224945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2984999</v>
      </c>
      <c r="X16" s="8">
        <v>2002140</v>
      </c>
      <c r="Y16" s="8">
        <v>982859</v>
      </c>
      <c r="Z16" s="2">
        <v>49.09</v>
      </c>
      <c r="AA16" s="6">
        <v>4006000</v>
      </c>
    </row>
    <row r="17" spans="1:27" ht="13.5">
      <c r="A17" s="23" t="s">
        <v>44</v>
      </c>
      <c r="B17" s="29"/>
      <c r="C17" s="6">
        <v>25844</v>
      </c>
      <c r="D17" s="6">
        <v>0</v>
      </c>
      <c r="E17" s="7">
        <v>85788</v>
      </c>
      <c r="F17" s="8">
        <v>85788</v>
      </c>
      <c r="G17" s="8">
        <v>2539</v>
      </c>
      <c r="H17" s="8">
        <v>0</v>
      </c>
      <c r="I17" s="8">
        <v>0</v>
      </c>
      <c r="J17" s="8">
        <v>2539</v>
      </c>
      <c r="K17" s="8">
        <v>0</v>
      </c>
      <c r="L17" s="8">
        <v>0</v>
      </c>
      <c r="M17" s="8">
        <v>658</v>
      </c>
      <c r="N17" s="8">
        <v>658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3197</v>
      </c>
      <c r="X17" s="8">
        <v>42876</v>
      </c>
      <c r="Y17" s="8">
        <v>-39679</v>
      </c>
      <c r="Z17" s="2">
        <v>-92.54</v>
      </c>
      <c r="AA17" s="6">
        <v>85788</v>
      </c>
    </row>
    <row r="18" spans="1:27" ht="13.5">
      <c r="A18" s="25" t="s">
        <v>45</v>
      </c>
      <c r="B18" s="24"/>
      <c r="C18" s="6">
        <v>13562148</v>
      </c>
      <c r="D18" s="6">
        <v>0</v>
      </c>
      <c r="E18" s="7">
        <v>48852000</v>
      </c>
      <c r="F18" s="8">
        <v>48852000</v>
      </c>
      <c r="G18" s="8">
        <v>4441919</v>
      </c>
      <c r="H18" s="8">
        <v>1374878</v>
      </c>
      <c r="I18" s="8">
        <v>1204816</v>
      </c>
      <c r="J18" s="8">
        <v>7021613</v>
      </c>
      <c r="K18" s="8">
        <v>2404288</v>
      </c>
      <c r="L18" s="8">
        <v>72281</v>
      </c>
      <c r="M18" s="8">
        <v>1249109</v>
      </c>
      <c r="N18" s="8">
        <v>3725678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10747291</v>
      </c>
      <c r="X18" s="8">
        <v>24416232</v>
      </c>
      <c r="Y18" s="8">
        <v>-13668941</v>
      </c>
      <c r="Z18" s="2">
        <v>-55.98</v>
      </c>
      <c r="AA18" s="6">
        <v>48852000</v>
      </c>
    </row>
    <row r="19" spans="1:27" ht="13.5">
      <c r="A19" s="23" t="s">
        <v>46</v>
      </c>
      <c r="B19" s="29"/>
      <c r="C19" s="6">
        <v>144711259</v>
      </c>
      <c r="D19" s="6">
        <v>0</v>
      </c>
      <c r="E19" s="7">
        <v>131725281</v>
      </c>
      <c r="F19" s="8">
        <v>131725281</v>
      </c>
      <c r="G19" s="8">
        <v>39739000</v>
      </c>
      <c r="H19" s="8">
        <v>1068756</v>
      </c>
      <c r="I19" s="8">
        <v>1250417</v>
      </c>
      <c r="J19" s="8">
        <v>42058173</v>
      </c>
      <c r="K19" s="8">
        <v>397173</v>
      </c>
      <c r="L19" s="8">
        <v>5676468</v>
      </c>
      <c r="M19" s="8">
        <v>30557388</v>
      </c>
      <c r="N19" s="8">
        <v>36631029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78689202</v>
      </c>
      <c r="X19" s="8">
        <v>64053453</v>
      </c>
      <c r="Y19" s="8">
        <v>14635749</v>
      </c>
      <c r="Z19" s="2">
        <v>22.85</v>
      </c>
      <c r="AA19" s="6">
        <v>131725281</v>
      </c>
    </row>
    <row r="20" spans="1:27" ht="13.5">
      <c r="A20" s="23" t="s">
        <v>47</v>
      </c>
      <c r="B20" s="29"/>
      <c r="C20" s="6">
        <v>5090268</v>
      </c>
      <c r="D20" s="6">
        <v>0</v>
      </c>
      <c r="E20" s="7">
        <v>13570905</v>
      </c>
      <c r="F20" s="26">
        <v>13570905</v>
      </c>
      <c r="G20" s="26">
        <v>533741</v>
      </c>
      <c r="H20" s="26">
        <v>468932</v>
      </c>
      <c r="I20" s="26">
        <v>578762</v>
      </c>
      <c r="J20" s="26">
        <v>1581435</v>
      </c>
      <c r="K20" s="26">
        <v>559319</v>
      </c>
      <c r="L20" s="26">
        <v>982317</v>
      </c>
      <c r="M20" s="26">
        <v>448480</v>
      </c>
      <c r="N20" s="26">
        <v>1990116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3571551</v>
      </c>
      <c r="X20" s="26">
        <v>3055965</v>
      </c>
      <c r="Y20" s="26">
        <v>515586</v>
      </c>
      <c r="Z20" s="27">
        <v>16.87</v>
      </c>
      <c r="AA20" s="28">
        <v>13570905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757273175</v>
      </c>
      <c r="D22" s="33">
        <f>SUM(D5:D21)</f>
        <v>0</v>
      </c>
      <c r="E22" s="34">
        <f t="shared" si="0"/>
        <v>939819056</v>
      </c>
      <c r="F22" s="35">
        <f t="shared" si="0"/>
        <v>939819056</v>
      </c>
      <c r="G22" s="35">
        <f t="shared" si="0"/>
        <v>103441583</v>
      </c>
      <c r="H22" s="35">
        <f t="shared" si="0"/>
        <v>61661342</v>
      </c>
      <c r="I22" s="35">
        <f t="shared" si="0"/>
        <v>61030323</v>
      </c>
      <c r="J22" s="35">
        <f t="shared" si="0"/>
        <v>226133248</v>
      </c>
      <c r="K22" s="35">
        <f t="shared" si="0"/>
        <v>59987365</v>
      </c>
      <c r="L22" s="35">
        <f t="shared" si="0"/>
        <v>64599565</v>
      </c>
      <c r="M22" s="35">
        <f t="shared" si="0"/>
        <v>84418641</v>
      </c>
      <c r="N22" s="35">
        <f t="shared" si="0"/>
        <v>209005571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435138819</v>
      </c>
      <c r="X22" s="35">
        <f t="shared" si="0"/>
        <v>466046294</v>
      </c>
      <c r="Y22" s="35">
        <f t="shared" si="0"/>
        <v>-30907475</v>
      </c>
      <c r="Z22" s="36">
        <f>+IF(X22&lt;&gt;0,+(Y22/X22)*100,0)</f>
        <v>-6.631846534971052</v>
      </c>
      <c r="AA22" s="33">
        <f>SUM(AA5:AA21)</f>
        <v>939819056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215233539</v>
      </c>
      <c r="D25" s="6">
        <v>0</v>
      </c>
      <c r="E25" s="7">
        <v>231717704</v>
      </c>
      <c r="F25" s="8">
        <v>231717704</v>
      </c>
      <c r="G25" s="8">
        <v>17406938</v>
      </c>
      <c r="H25" s="8">
        <v>20250334</v>
      </c>
      <c r="I25" s="8">
        <v>17767372</v>
      </c>
      <c r="J25" s="8">
        <v>55424644</v>
      </c>
      <c r="K25" s="8">
        <v>18722652</v>
      </c>
      <c r="L25" s="8">
        <v>18637529</v>
      </c>
      <c r="M25" s="8">
        <v>21786456</v>
      </c>
      <c r="N25" s="8">
        <v>59146637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114571281</v>
      </c>
      <c r="X25" s="8">
        <v>113975119</v>
      </c>
      <c r="Y25" s="8">
        <v>596162</v>
      </c>
      <c r="Z25" s="2">
        <v>0.52</v>
      </c>
      <c r="AA25" s="6">
        <v>231717704</v>
      </c>
    </row>
    <row r="26" spans="1:27" ht="13.5">
      <c r="A26" s="25" t="s">
        <v>52</v>
      </c>
      <c r="B26" s="24"/>
      <c r="C26" s="6">
        <v>14071932</v>
      </c>
      <c r="D26" s="6">
        <v>0</v>
      </c>
      <c r="E26" s="7">
        <v>16464987</v>
      </c>
      <c r="F26" s="8">
        <v>16464987</v>
      </c>
      <c r="G26" s="8">
        <v>1134291</v>
      </c>
      <c r="H26" s="8">
        <v>1134291</v>
      </c>
      <c r="I26" s="8">
        <v>1157748</v>
      </c>
      <c r="J26" s="8">
        <v>3426330</v>
      </c>
      <c r="K26" s="8">
        <v>1173867</v>
      </c>
      <c r="L26" s="8">
        <v>1157748</v>
      </c>
      <c r="M26" s="8">
        <v>1157748</v>
      </c>
      <c r="N26" s="8">
        <v>3489363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6915693</v>
      </c>
      <c r="X26" s="8">
        <v>8232492</v>
      </c>
      <c r="Y26" s="8">
        <v>-1316799</v>
      </c>
      <c r="Z26" s="2">
        <v>-16</v>
      </c>
      <c r="AA26" s="6">
        <v>16464987</v>
      </c>
    </row>
    <row r="27" spans="1:27" ht="13.5">
      <c r="A27" s="25" t="s">
        <v>53</v>
      </c>
      <c r="B27" s="24"/>
      <c r="C27" s="6">
        <v>39316294</v>
      </c>
      <c r="D27" s="6">
        <v>0</v>
      </c>
      <c r="E27" s="7">
        <v>33910000</v>
      </c>
      <c r="F27" s="8">
        <v>33910000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33910000</v>
      </c>
    </row>
    <row r="28" spans="1:27" ht="13.5">
      <c r="A28" s="25" t="s">
        <v>54</v>
      </c>
      <c r="B28" s="24"/>
      <c r="C28" s="6">
        <v>100854490</v>
      </c>
      <c r="D28" s="6">
        <v>0</v>
      </c>
      <c r="E28" s="7">
        <v>109256294</v>
      </c>
      <c r="F28" s="8">
        <v>109256294</v>
      </c>
      <c r="G28" s="8">
        <v>10140</v>
      </c>
      <c r="H28" s="8">
        <v>21148</v>
      </c>
      <c r="I28" s="8">
        <v>255993</v>
      </c>
      <c r="J28" s="8">
        <v>287281</v>
      </c>
      <c r="K28" s="8">
        <v>21540</v>
      </c>
      <c r="L28" s="8">
        <v>0</v>
      </c>
      <c r="M28" s="8">
        <v>1010063</v>
      </c>
      <c r="N28" s="8">
        <v>1031603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1318884</v>
      </c>
      <c r="X28" s="8">
        <v>54632501</v>
      </c>
      <c r="Y28" s="8">
        <v>-53313617</v>
      </c>
      <c r="Z28" s="2">
        <v>-97.59</v>
      </c>
      <c r="AA28" s="6">
        <v>109256294</v>
      </c>
    </row>
    <row r="29" spans="1:27" ht="13.5">
      <c r="A29" s="25" t="s">
        <v>55</v>
      </c>
      <c r="B29" s="24"/>
      <c r="C29" s="6">
        <v>24697508</v>
      </c>
      <c r="D29" s="6">
        <v>0</v>
      </c>
      <c r="E29" s="7">
        <v>16316984</v>
      </c>
      <c r="F29" s="8">
        <v>16316984</v>
      </c>
      <c r="G29" s="8">
        <v>861982</v>
      </c>
      <c r="H29" s="8">
        <v>61896</v>
      </c>
      <c r="I29" s="8">
        <v>450440</v>
      </c>
      <c r="J29" s="8">
        <v>1374318</v>
      </c>
      <c r="K29" s="8">
        <v>788505</v>
      </c>
      <c r="L29" s="8">
        <v>1301239</v>
      </c>
      <c r="M29" s="8">
        <v>1231185</v>
      </c>
      <c r="N29" s="8">
        <v>3320929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4695247</v>
      </c>
      <c r="X29" s="8"/>
      <c r="Y29" s="8">
        <v>4695247</v>
      </c>
      <c r="Z29" s="2">
        <v>0</v>
      </c>
      <c r="AA29" s="6">
        <v>16316984</v>
      </c>
    </row>
    <row r="30" spans="1:27" ht="13.5">
      <c r="A30" s="25" t="s">
        <v>56</v>
      </c>
      <c r="B30" s="24"/>
      <c r="C30" s="6">
        <v>329571713</v>
      </c>
      <c r="D30" s="6">
        <v>0</v>
      </c>
      <c r="E30" s="7">
        <v>339767207</v>
      </c>
      <c r="F30" s="8">
        <v>339767207</v>
      </c>
      <c r="G30" s="8">
        <v>34535981</v>
      </c>
      <c r="H30" s="8">
        <v>38546539</v>
      </c>
      <c r="I30" s="8">
        <v>40972308</v>
      </c>
      <c r="J30" s="8">
        <v>114054828</v>
      </c>
      <c r="K30" s="8">
        <v>31659691</v>
      </c>
      <c r="L30" s="8">
        <v>30529159</v>
      </c>
      <c r="M30" s="8">
        <v>26143304</v>
      </c>
      <c r="N30" s="8">
        <v>88332154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202386982</v>
      </c>
      <c r="X30" s="8">
        <v>169883602</v>
      </c>
      <c r="Y30" s="8">
        <v>32503380</v>
      </c>
      <c r="Z30" s="2">
        <v>19.13</v>
      </c>
      <c r="AA30" s="6">
        <v>339767207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24897374</v>
      </c>
      <c r="D32" s="6">
        <v>0</v>
      </c>
      <c r="E32" s="7">
        <v>28899151</v>
      </c>
      <c r="F32" s="8">
        <v>28899151</v>
      </c>
      <c r="G32" s="8">
        <v>70205</v>
      </c>
      <c r="H32" s="8">
        <v>618171</v>
      </c>
      <c r="I32" s="8">
        <v>968166</v>
      </c>
      <c r="J32" s="8">
        <v>1656542</v>
      </c>
      <c r="K32" s="8">
        <v>3150288</v>
      </c>
      <c r="L32" s="8">
        <v>3359604</v>
      </c>
      <c r="M32" s="8">
        <v>2711489</v>
      </c>
      <c r="N32" s="8">
        <v>9221381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10877923</v>
      </c>
      <c r="X32" s="8"/>
      <c r="Y32" s="8">
        <v>10877923</v>
      </c>
      <c r="Z32" s="2">
        <v>0</v>
      </c>
      <c r="AA32" s="6">
        <v>28899151</v>
      </c>
    </row>
    <row r="33" spans="1:27" ht="13.5">
      <c r="A33" s="25" t="s">
        <v>59</v>
      </c>
      <c r="B33" s="24"/>
      <c r="C33" s="6">
        <v>420000</v>
      </c>
      <c r="D33" s="6">
        <v>0</v>
      </c>
      <c r="E33" s="7">
        <v>420000</v>
      </c>
      <c r="F33" s="8">
        <v>420000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210000</v>
      </c>
      <c r="Y33" s="8">
        <v>-210000</v>
      </c>
      <c r="Z33" s="2">
        <v>-100</v>
      </c>
      <c r="AA33" s="6">
        <v>420000</v>
      </c>
    </row>
    <row r="34" spans="1:27" ht="13.5">
      <c r="A34" s="25" t="s">
        <v>60</v>
      </c>
      <c r="B34" s="24"/>
      <c r="C34" s="6">
        <v>111468913</v>
      </c>
      <c r="D34" s="6">
        <v>0</v>
      </c>
      <c r="E34" s="7">
        <v>217976677</v>
      </c>
      <c r="F34" s="8">
        <v>217976677</v>
      </c>
      <c r="G34" s="8">
        <v>2889306</v>
      </c>
      <c r="H34" s="8">
        <v>1027856</v>
      </c>
      <c r="I34" s="8">
        <v>5159193</v>
      </c>
      <c r="J34" s="8">
        <v>9076355</v>
      </c>
      <c r="K34" s="8">
        <v>8979454</v>
      </c>
      <c r="L34" s="8">
        <v>7247101</v>
      </c>
      <c r="M34" s="8">
        <v>12925910</v>
      </c>
      <c r="N34" s="8">
        <v>29152465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38228820</v>
      </c>
      <c r="X34" s="8">
        <v>82569031</v>
      </c>
      <c r="Y34" s="8">
        <v>-44340211</v>
      </c>
      <c r="Z34" s="2">
        <v>-53.7</v>
      </c>
      <c r="AA34" s="6">
        <v>217976677</v>
      </c>
    </row>
    <row r="35" spans="1:27" ht="13.5">
      <c r="A35" s="23" t="s">
        <v>61</v>
      </c>
      <c r="B35" s="29"/>
      <c r="C35" s="6">
        <v>15523160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876054923</v>
      </c>
      <c r="D36" s="33">
        <f>SUM(D25:D35)</f>
        <v>0</v>
      </c>
      <c r="E36" s="34">
        <f t="shared" si="1"/>
        <v>994729004</v>
      </c>
      <c r="F36" s="35">
        <f t="shared" si="1"/>
        <v>994729004</v>
      </c>
      <c r="G36" s="35">
        <f t="shared" si="1"/>
        <v>56908843</v>
      </c>
      <c r="H36" s="35">
        <f t="shared" si="1"/>
        <v>61660235</v>
      </c>
      <c r="I36" s="35">
        <f t="shared" si="1"/>
        <v>66731220</v>
      </c>
      <c r="J36" s="35">
        <f t="shared" si="1"/>
        <v>185300298</v>
      </c>
      <c r="K36" s="35">
        <f t="shared" si="1"/>
        <v>64495997</v>
      </c>
      <c r="L36" s="35">
        <f t="shared" si="1"/>
        <v>62232380</v>
      </c>
      <c r="M36" s="35">
        <f t="shared" si="1"/>
        <v>66966155</v>
      </c>
      <c r="N36" s="35">
        <f t="shared" si="1"/>
        <v>193694532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378994830</v>
      </c>
      <c r="X36" s="35">
        <f t="shared" si="1"/>
        <v>429502745</v>
      </c>
      <c r="Y36" s="35">
        <f t="shared" si="1"/>
        <v>-50507915</v>
      </c>
      <c r="Z36" s="36">
        <f>+IF(X36&lt;&gt;0,+(Y36/X36)*100,0)</f>
        <v>-11.759625657340095</v>
      </c>
      <c r="AA36" s="33">
        <f>SUM(AA25:AA35)</f>
        <v>994729004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-118781748</v>
      </c>
      <c r="D38" s="46">
        <f>+D22-D36</f>
        <v>0</v>
      </c>
      <c r="E38" s="47">
        <f t="shared" si="2"/>
        <v>-54909948</v>
      </c>
      <c r="F38" s="48">
        <f t="shared" si="2"/>
        <v>-54909948</v>
      </c>
      <c r="G38" s="48">
        <f t="shared" si="2"/>
        <v>46532740</v>
      </c>
      <c r="H38" s="48">
        <f t="shared" si="2"/>
        <v>1107</v>
      </c>
      <c r="I38" s="48">
        <f t="shared" si="2"/>
        <v>-5700897</v>
      </c>
      <c r="J38" s="48">
        <f t="shared" si="2"/>
        <v>40832950</v>
      </c>
      <c r="K38" s="48">
        <f t="shared" si="2"/>
        <v>-4508632</v>
      </c>
      <c r="L38" s="48">
        <f t="shared" si="2"/>
        <v>2367185</v>
      </c>
      <c r="M38" s="48">
        <f t="shared" si="2"/>
        <v>17452486</v>
      </c>
      <c r="N38" s="48">
        <f t="shared" si="2"/>
        <v>15311039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56143989</v>
      </c>
      <c r="X38" s="48">
        <f>IF(F22=F36,0,X22-X36)</f>
        <v>36543549</v>
      </c>
      <c r="Y38" s="48">
        <f t="shared" si="2"/>
        <v>19600440</v>
      </c>
      <c r="Z38" s="49">
        <f>+IF(X38&lt;&gt;0,+(Y38/X38)*100,0)</f>
        <v>53.63584144495653</v>
      </c>
      <c r="AA38" s="46">
        <f>+AA22-AA36</f>
        <v>-54909948</v>
      </c>
    </row>
    <row r="39" spans="1:27" ht="13.5">
      <c r="A39" s="23" t="s">
        <v>64</v>
      </c>
      <c r="B39" s="29"/>
      <c r="C39" s="6">
        <v>9115233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-109666515</v>
      </c>
      <c r="D42" s="55">
        <f>SUM(D38:D41)</f>
        <v>0</v>
      </c>
      <c r="E42" s="56">
        <f t="shared" si="3"/>
        <v>-54909948</v>
      </c>
      <c r="F42" s="57">
        <f t="shared" si="3"/>
        <v>-54909948</v>
      </c>
      <c r="G42" s="57">
        <f t="shared" si="3"/>
        <v>46532740</v>
      </c>
      <c r="H42" s="57">
        <f t="shared" si="3"/>
        <v>1107</v>
      </c>
      <c r="I42" s="57">
        <f t="shared" si="3"/>
        <v>-5700897</v>
      </c>
      <c r="J42" s="57">
        <f t="shared" si="3"/>
        <v>40832950</v>
      </c>
      <c r="K42" s="57">
        <f t="shared" si="3"/>
        <v>-4508632</v>
      </c>
      <c r="L42" s="57">
        <f t="shared" si="3"/>
        <v>2367185</v>
      </c>
      <c r="M42" s="57">
        <f t="shared" si="3"/>
        <v>17452486</v>
      </c>
      <c r="N42" s="57">
        <f t="shared" si="3"/>
        <v>15311039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56143989</v>
      </c>
      <c r="X42" s="57">
        <f t="shared" si="3"/>
        <v>36543549</v>
      </c>
      <c r="Y42" s="57">
        <f t="shared" si="3"/>
        <v>19600440</v>
      </c>
      <c r="Z42" s="58">
        <f>+IF(X42&lt;&gt;0,+(Y42/X42)*100,0)</f>
        <v>53.63584144495653</v>
      </c>
      <c r="AA42" s="55">
        <f>SUM(AA38:AA41)</f>
        <v>-54909948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-109666515</v>
      </c>
      <c r="D44" s="63">
        <f>+D42-D43</f>
        <v>0</v>
      </c>
      <c r="E44" s="64">
        <f t="shared" si="4"/>
        <v>-54909948</v>
      </c>
      <c r="F44" s="65">
        <f t="shared" si="4"/>
        <v>-54909948</v>
      </c>
      <c r="G44" s="65">
        <f t="shared" si="4"/>
        <v>46532740</v>
      </c>
      <c r="H44" s="65">
        <f t="shared" si="4"/>
        <v>1107</v>
      </c>
      <c r="I44" s="65">
        <f t="shared" si="4"/>
        <v>-5700897</v>
      </c>
      <c r="J44" s="65">
        <f t="shared" si="4"/>
        <v>40832950</v>
      </c>
      <c r="K44" s="65">
        <f t="shared" si="4"/>
        <v>-4508632</v>
      </c>
      <c r="L44" s="65">
        <f t="shared" si="4"/>
        <v>2367185</v>
      </c>
      <c r="M44" s="65">
        <f t="shared" si="4"/>
        <v>17452486</v>
      </c>
      <c r="N44" s="65">
        <f t="shared" si="4"/>
        <v>15311039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56143989</v>
      </c>
      <c r="X44" s="65">
        <f t="shared" si="4"/>
        <v>36543549</v>
      </c>
      <c r="Y44" s="65">
        <f t="shared" si="4"/>
        <v>19600440</v>
      </c>
      <c r="Z44" s="66">
        <f>+IF(X44&lt;&gt;0,+(Y44/X44)*100,0)</f>
        <v>53.63584144495653</v>
      </c>
      <c r="AA44" s="63">
        <f>+AA42-AA43</f>
        <v>-54909948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-109666515</v>
      </c>
      <c r="D46" s="55">
        <f>SUM(D44:D45)</f>
        <v>0</v>
      </c>
      <c r="E46" s="56">
        <f t="shared" si="5"/>
        <v>-54909948</v>
      </c>
      <c r="F46" s="57">
        <f t="shared" si="5"/>
        <v>-54909948</v>
      </c>
      <c r="G46" s="57">
        <f t="shared" si="5"/>
        <v>46532740</v>
      </c>
      <c r="H46" s="57">
        <f t="shared" si="5"/>
        <v>1107</v>
      </c>
      <c r="I46" s="57">
        <f t="shared" si="5"/>
        <v>-5700897</v>
      </c>
      <c r="J46" s="57">
        <f t="shared" si="5"/>
        <v>40832950</v>
      </c>
      <c r="K46" s="57">
        <f t="shared" si="5"/>
        <v>-4508632</v>
      </c>
      <c r="L46" s="57">
        <f t="shared" si="5"/>
        <v>2367185</v>
      </c>
      <c r="M46" s="57">
        <f t="shared" si="5"/>
        <v>17452486</v>
      </c>
      <c r="N46" s="57">
        <f t="shared" si="5"/>
        <v>15311039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56143989</v>
      </c>
      <c r="X46" s="57">
        <f t="shared" si="5"/>
        <v>36543549</v>
      </c>
      <c r="Y46" s="57">
        <f t="shared" si="5"/>
        <v>19600440</v>
      </c>
      <c r="Z46" s="58">
        <f>+IF(X46&lt;&gt;0,+(Y46/X46)*100,0)</f>
        <v>53.63584144495653</v>
      </c>
      <c r="AA46" s="55">
        <f>SUM(AA44:AA45)</f>
        <v>-54909948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-109666515</v>
      </c>
      <c r="D48" s="71">
        <f>SUM(D46:D47)</f>
        <v>0</v>
      </c>
      <c r="E48" s="72">
        <f t="shared" si="6"/>
        <v>-54909948</v>
      </c>
      <c r="F48" s="73">
        <f t="shared" si="6"/>
        <v>-54909948</v>
      </c>
      <c r="G48" s="73">
        <f t="shared" si="6"/>
        <v>46532740</v>
      </c>
      <c r="H48" s="74">
        <f t="shared" si="6"/>
        <v>1107</v>
      </c>
      <c r="I48" s="74">
        <f t="shared" si="6"/>
        <v>-5700897</v>
      </c>
      <c r="J48" s="74">
        <f t="shared" si="6"/>
        <v>40832950</v>
      </c>
      <c r="K48" s="74">
        <f t="shared" si="6"/>
        <v>-4508632</v>
      </c>
      <c r="L48" s="74">
        <f t="shared" si="6"/>
        <v>2367185</v>
      </c>
      <c r="M48" s="73">
        <f t="shared" si="6"/>
        <v>17452486</v>
      </c>
      <c r="N48" s="73">
        <f t="shared" si="6"/>
        <v>15311039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56143989</v>
      </c>
      <c r="X48" s="74">
        <f t="shared" si="6"/>
        <v>36543549</v>
      </c>
      <c r="Y48" s="74">
        <f t="shared" si="6"/>
        <v>19600440</v>
      </c>
      <c r="Z48" s="75">
        <f>+IF(X48&lt;&gt;0,+(Y48/X48)*100,0)</f>
        <v>53.63584144495653</v>
      </c>
      <c r="AA48" s="76">
        <f>SUM(AA46:AA47)</f>
        <v>-54909948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27647144</v>
      </c>
      <c r="D5" s="6">
        <v>0</v>
      </c>
      <c r="E5" s="7">
        <v>62195000</v>
      </c>
      <c r="F5" s="8">
        <v>62195000</v>
      </c>
      <c r="G5" s="8">
        <v>10478145</v>
      </c>
      <c r="H5" s="8">
        <v>35184343</v>
      </c>
      <c r="I5" s="8">
        <v>18199635</v>
      </c>
      <c r="J5" s="8">
        <v>63862123</v>
      </c>
      <c r="K5" s="8">
        <v>17782515</v>
      </c>
      <c r="L5" s="8">
        <v>0</v>
      </c>
      <c r="M5" s="8">
        <v>17773312</v>
      </c>
      <c r="N5" s="8">
        <v>35555827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99417950</v>
      </c>
      <c r="X5" s="8">
        <v>31098000</v>
      </c>
      <c r="Y5" s="8">
        <v>68319950</v>
      </c>
      <c r="Z5" s="2">
        <v>219.69</v>
      </c>
      <c r="AA5" s="6">
        <v>62195000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86500440</v>
      </c>
      <c r="F7" s="8">
        <v>86500440</v>
      </c>
      <c r="G7" s="8">
        <v>9975979</v>
      </c>
      <c r="H7" s="8">
        <v>10372642</v>
      </c>
      <c r="I7" s="8">
        <v>8795582</v>
      </c>
      <c r="J7" s="8">
        <v>29144203</v>
      </c>
      <c r="K7" s="8">
        <v>5672491</v>
      </c>
      <c r="L7" s="8">
        <v>0</v>
      </c>
      <c r="M7" s="8">
        <v>7075620</v>
      </c>
      <c r="N7" s="8">
        <v>12748111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41892314</v>
      </c>
      <c r="X7" s="8">
        <v>43486000</v>
      </c>
      <c r="Y7" s="8">
        <v>-1593686</v>
      </c>
      <c r="Z7" s="2">
        <v>-3.66</v>
      </c>
      <c r="AA7" s="6">
        <v>86500440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111632400</v>
      </c>
      <c r="F8" s="8">
        <v>111632400</v>
      </c>
      <c r="G8" s="8">
        <v>11091097</v>
      </c>
      <c r="H8" s="8">
        <v>12054753</v>
      </c>
      <c r="I8" s="8">
        <v>14938894</v>
      </c>
      <c r="J8" s="8">
        <v>38084744</v>
      </c>
      <c r="K8" s="8">
        <v>11151902</v>
      </c>
      <c r="L8" s="8">
        <v>0</v>
      </c>
      <c r="M8" s="8">
        <v>13190623</v>
      </c>
      <c r="N8" s="8">
        <v>24342525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62427269</v>
      </c>
      <c r="X8" s="8">
        <v>59162000</v>
      </c>
      <c r="Y8" s="8">
        <v>3265269</v>
      </c>
      <c r="Z8" s="2">
        <v>5.52</v>
      </c>
      <c r="AA8" s="6">
        <v>111632400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16132000</v>
      </c>
      <c r="F9" s="8">
        <v>16132000</v>
      </c>
      <c r="G9" s="8">
        <v>1894268</v>
      </c>
      <c r="H9" s="8">
        <v>2050816</v>
      </c>
      <c r="I9" s="8">
        <v>2839109</v>
      </c>
      <c r="J9" s="8">
        <v>6784193</v>
      </c>
      <c r="K9" s="8">
        <v>1396191</v>
      </c>
      <c r="L9" s="8">
        <v>0</v>
      </c>
      <c r="M9" s="8">
        <v>2004374</v>
      </c>
      <c r="N9" s="8">
        <v>3400565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10184758</v>
      </c>
      <c r="X9" s="8">
        <v>8080000</v>
      </c>
      <c r="Y9" s="8">
        <v>2104758</v>
      </c>
      <c r="Z9" s="2">
        <v>26.05</v>
      </c>
      <c r="AA9" s="6">
        <v>16132000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15031000</v>
      </c>
      <c r="F10" s="26">
        <v>15031000</v>
      </c>
      <c r="G10" s="26">
        <v>0</v>
      </c>
      <c r="H10" s="26">
        <v>1303760</v>
      </c>
      <c r="I10" s="26">
        <v>1165409</v>
      </c>
      <c r="J10" s="26">
        <v>2469169</v>
      </c>
      <c r="K10" s="26">
        <v>1460297</v>
      </c>
      <c r="L10" s="26">
        <v>0</v>
      </c>
      <c r="M10" s="26">
        <v>1167518</v>
      </c>
      <c r="N10" s="26">
        <v>2627815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5096984</v>
      </c>
      <c r="X10" s="26">
        <v>8150000</v>
      </c>
      <c r="Y10" s="26">
        <v>-3053016</v>
      </c>
      <c r="Z10" s="27">
        <v>-37.46</v>
      </c>
      <c r="AA10" s="28">
        <v>15031000</v>
      </c>
    </row>
    <row r="11" spans="1:27" ht="13.5">
      <c r="A11" s="25" t="s">
        <v>38</v>
      </c>
      <c r="B11" s="29"/>
      <c r="C11" s="6">
        <v>213049950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353986</v>
      </c>
      <c r="D12" s="6">
        <v>0</v>
      </c>
      <c r="E12" s="7">
        <v>423000</v>
      </c>
      <c r="F12" s="8">
        <v>423000</v>
      </c>
      <c r="G12" s="8">
        <v>43067</v>
      </c>
      <c r="H12" s="8">
        <v>27379</v>
      </c>
      <c r="I12" s="8">
        <v>32334</v>
      </c>
      <c r="J12" s="8">
        <v>102780</v>
      </c>
      <c r="K12" s="8">
        <v>324560</v>
      </c>
      <c r="L12" s="8">
        <v>0</v>
      </c>
      <c r="M12" s="8">
        <v>34864</v>
      </c>
      <c r="N12" s="8">
        <v>359424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462204</v>
      </c>
      <c r="X12" s="8">
        <v>216000</v>
      </c>
      <c r="Y12" s="8">
        <v>246204</v>
      </c>
      <c r="Z12" s="2">
        <v>113.98</v>
      </c>
      <c r="AA12" s="6">
        <v>423000</v>
      </c>
    </row>
    <row r="13" spans="1:27" ht="13.5">
      <c r="A13" s="23" t="s">
        <v>40</v>
      </c>
      <c r="B13" s="29"/>
      <c r="C13" s="6">
        <v>6195117</v>
      </c>
      <c r="D13" s="6">
        <v>0</v>
      </c>
      <c r="E13" s="7">
        <v>500000</v>
      </c>
      <c r="F13" s="8">
        <v>500000</v>
      </c>
      <c r="G13" s="8">
        <v>39686</v>
      </c>
      <c r="H13" s="8">
        <v>0</v>
      </c>
      <c r="I13" s="8">
        <v>-238222</v>
      </c>
      <c r="J13" s="8">
        <v>-198536</v>
      </c>
      <c r="K13" s="8">
        <v>-290070</v>
      </c>
      <c r="L13" s="8">
        <v>0</v>
      </c>
      <c r="M13" s="8">
        <v>-125678</v>
      </c>
      <c r="N13" s="8">
        <v>-415748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-614284</v>
      </c>
      <c r="X13" s="8">
        <v>244000</v>
      </c>
      <c r="Y13" s="8">
        <v>-858284</v>
      </c>
      <c r="Z13" s="2">
        <v>-351.76</v>
      </c>
      <c r="AA13" s="6">
        <v>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23578357</v>
      </c>
      <c r="D16" s="6">
        <v>0</v>
      </c>
      <c r="E16" s="7">
        <v>7400000</v>
      </c>
      <c r="F16" s="8">
        <v>7400000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3388000</v>
      </c>
      <c r="Y16" s="8">
        <v>-3388000</v>
      </c>
      <c r="Z16" s="2">
        <v>-100</v>
      </c>
      <c r="AA16" s="6">
        <v>7400000</v>
      </c>
    </row>
    <row r="17" spans="1:27" ht="13.5">
      <c r="A17" s="23" t="s">
        <v>44</v>
      </c>
      <c r="B17" s="29"/>
      <c r="C17" s="6">
        <v>17912386</v>
      </c>
      <c r="D17" s="6">
        <v>0</v>
      </c>
      <c r="E17" s="7">
        <v>5500000</v>
      </c>
      <c r="F17" s="8">
        <v>5500000</v>
      </c>
      <c r="G17" s="8">
        <v>0</v>
      </c>
      <c r="H17" s="8">
        <v>114</v>
      </c>
      <c r="I17" s="8">
        <v>57</v>
      </c>
      <c r="J17" s="8">
        <v>171</v>
      </c>
      <c r="K17" s="8">
        <v>145</v>
      </c>
      <c r="L17" s="8">
        <v>0</v>
      </c>
      <c r="M17" s="8">
        <v>967567</v>
      </c>
      <c r="N17" s="8">
        <v>967712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967883</v>
      </c>
      <c r="X17" s="8">
        <v>2738000</v>
      </c>
      <c r="Y17" s="8">
        <v>-1770117</v>
      </c>
      <c r="Z17" s="2">
        <v>-64.65</v>
      </c>
      <c r="AA17" s="6">
        <v>5500000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5886000</v>
      </c>
      <c r="F18" s="8">
        <v>5886000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3046000</v>
      </c>
      <c r="Y18" s="8">
        <v>-3046000</v>
      </c>
      <c r="Z18" s="2">
        <v>-100</v>
      </c>
      <c r="AA18" s="6">
        <v>5886000</v>
      </c>
    </row>
    <row r="19" spans="1:27" ht="13.5">
      <c r="A19" s="23" t="s">
        <v>46</v>
      </c>
      <c r="B19" s="29"/>
      <c r="C19" s="6">
        <v>117224870</v>
      </c>
      <c r="D19" s="6">
        <v>0</v>
      </c>
      <c r="E19" s="7">
        <v>125884000</v>
      </c>
      <c r="F19" s="8">
        <v>125884000</v>
      </c>
      <c r="G19" s="8">
        <v>45100665</v>
      </c>
      <c r="H19" s="8">
        <v>0</v>
      </c>
      <c r="I19" s="8">
        <v>0</v>
      </c>
      <c r="J19" s="8">
        <v>45100665</v>
      </c>
      <c r="K19" s="8">
        <v>0</v>
      </c>
      <c r="L19" s="8">
        <v>0</v>
      </c>
      <c r="M19" s="8">
        <v>30932207</v>
      </c>
      <c r="N19" s="8">
        <v>30932207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76032872</v>
      </c>
      <c r="X19" s="8">
        <v>100000000</v>
      </c>
      <c r="Y19" s="8">
        <v>-23967128</v>
      </c>
      <c r="Z19" s="2">
        <v>-23.97</v>
      </c>
      <c r="AA19" s="6">
        <v>125884000</v>
      </c>
    </row>
    <row r="20" spans="1:27" ht="13.5">
      <c r="A20" s="23" t="s">
        <v>47</v>
      </c>
      <c r="B20" s="29"/>
      <c r="C20" s="6">
        <v>8242572</v>
      </c>
      <c r="D20" s="6">
        <v>0</v>
      </c>
      <c r="E20" s="7">
        <v>37173040</v>
      </c>
      <c r="F20" s="26">
        <v>37173040</v>
      </c>
      <c r="G20" s="26">
        <v>2569498</v>
      </c>
      <c r="H20" s="26">
        <v>151709</v>
      </c>
      <c r="I20" s="26">
        <v>119302</v>
      </c>
      <c r="J20" s="26">
        <v>2840509</v>
      </c>
      <c r="K20" s="26">
        <v>243334</v>
      </c>
      <c r="L20" s="26">
        <v>0</v>
      </c>
      <c r="M20" s="26">
        <v>302523</v>
      </c>
      <c r="N20" s="26">
        <v>545857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3386366</v>
      </c>
      <c r="X20" s="26">
        <v>24338000</v>
      </c>
      <c r="Y20" s="26">
        <v>-20951634</v>
      </c>
      <c r="Z20" s="27">
        <v>-86.09</v>
      </c>
      <c r="AA20" s="28">
        <v>37173040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414204382</v>
      </c>
      <c r="D22" s="33">
        <f>SUM(D5:D21)</f>
        <v>0</v>
      </c>
      <c r="E22" s="34">
        <f t="shared" si="0"/>
        <v>474256880</v>
      </c>
      <c r="F22" s="35">
        <f t="shared" si="0"/>
        <v>474256880</v>
      </c>
      <c r="G22" s="35">
        <f t="shared" si="0"/>
        <v>81192405</v>
      </c>
      <c r="H22" s="35">
        <f t="shared" si="0"/>
        <v>61145516</v>
      </c>
      <c r="I22" s="35">
        <f t="shared" si="0"/>
        <v>45852100</v>
      </c>
      <c r="J22" s="35">
        <f t="shared" si="0"/>
        <v>188190021</v>
      </c>
      <c r="K22" s="35">
        <f t="shared" si="0"/>
        <v>37741365</v>
      </c>
      <c r="L22" s="35">
        <f t="shared" si="0"/>
        <v>0</v>
      </c>
      <c r="M22" s="35">
        <f t="shared" si="0"/>
        <v>73322930</v>
      </c>
      <c r="N22" s="35">
        <f t="shared" si="0"/>
        <v>111064295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299254316</v>
      </c>
      <c r="X22" s="35">
        <f t="shared" si="0"/>
        <v>283946000</v>
      </c>
      <c r="Y22" s="35">
        <f t="shared" si="0"/>
        <v>15308316</v>
      </c>
      <c r="Z22" s="36">
        <f>+IF(X22&lt;&gt;0,+(Y22/X22)*100,0)</f>
        <v>5.391277214681665</v>
      </c>
      <c r="AA22" s="33">
        <f>SUM(AA5:AA21)</f>
        <v>474256880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123986527</v>
      </c>
      <c r="D25" s="6">
        <v>0</v>
      </c>
      <c r="E25" s="7">
        <v>136495000</v>
      </c>
      <c r="F25" s="8">
        <v>136495000</v>
      </c>
      <c r="G25" s="8">
        <v>10280250</v>
      </c>
      <c r="H25" s="8">
        <v>10791047</v>
      </c>
      <c r="I25" s="8">
        <v>11592114</v>
      </c>
      <c r="J25" s="8">
        <v>32663411</v>
      </c>
      <c r="K25" s="8">
        <v>11200736</v>
      </c>
      <c r="L25" s="8">
        <v>0</v>
      </c>
      <c r="M25" s="8">
        <v>747400</v>
      </c>
      <c r="N25" s="8">
        <v>11948136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44611547</v>
      </c>
      <c r="X25" s="8">
        <v>64200000</v>
      </c>
      <c r="Y25" s="8">
        <v>-19588453</v>
      </c>
      <c r="Z25" s="2">
        <v>-30.51</v>
      </c>
      <c r="AA25" s="6">
        <v>136495000</v>
      </c>
    </row>
    <row r="26" spans="1:27" ht="13.5">
      <c r="A26" s="25" t="s">
        <v>52</v>
      </c>
      <c r="B26" s="24"/>
      <c r="C26" s="6">
        <v>10215718</v>
      </c>
      <c r="D26" s="6">
        <v>0</v>
      </c>
      <c r="E26" s="7">
        <v>11626000</v>
      </c>
      <c r="F26" s="8">
        <v>11626000</v>
      </c>
      <c r="G26" s="8">
        <v>840097</v>
      </c>
      <c r="H26" s="8">
        <v>508768</v>
      </c>
      <c r="I26" s="8">
        <v>508768</v>
      </c>
      <c r="J26" s="8">
        <v>1857633</v>
      </c>
      <c r="K26" s="8">
        <v>646768</v>
      </c>
      <c r="L26" s="8">
        <v>0</v>
      </c>
      <c r="M26" s="8">
        <v>1200</v>
      </c>
      <c r="N26" s="8">
        <v>647968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2505601</v>
      </c>
      <c r="X26" s="8">
        <v>5814000</v>
      </c>
      <c r="Y26" s="8">
        <v>-3308399</v>
      </c>
      <c r="Z26" s="2">
        <v>-56.9</v>
      </c>
      <c r="AA26" s="6">
        <v>11626000</v>
      </c>
    </row>
    <row r="27" spans="1:27" ht="13.5">
      <c r="A27" s="25" t="s">
        <v>53</v>
      </c>
      <c r="B27" s="24"/>
      <c r="C27" s="6">
        <v>57928451</v>
      </c>
      <c r="D27" s="6">
        <v>0</v>
      </c>
      <c r="E27" s="7">
        <v>75000000</v>
      </c>
      <c r="F27" s="8">
        <v>75000000</v>
      </c>
      <c r="G27" s="8">
        <v>601522</v>
      </c>
      <c r="H27" s="8">
        <v>360891</v>
      </c>
      <c r="I27" s="8">
        <v>358233</v>
      </c>
      <c r="J27" s="8">
        <v>1320646</v>
      </c>
      <c r="K27" s="8">
        <v>353881</v>
      </c>
      <c r="L27" s="8">
        <v>0</v>
      </c>
      <c r="M27" s="8">
        <v>355597</v>
      </c>
      <c r="N27" s="8">
        <v>709478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2030124</v>
      </c>
      <c r="X27" s="8">
        <v>37500000</v>
      </c>
      <c r="Y27" s="8">
        <v>-35469876</v>
      </c>
      <c r="Z27" s="2">
        <v>-94.59</v>
      </c>
      <c r="AA27" s="6">
        <v>75000000</v>
      </c>
    </row>
    <row r="28" spans="1:27" ht="13.5">
      <c r="A28" s="25" t="s">
        <v>54</v>
      </c>
      <c r="B28" s="24"/>
      <c r="C28" s="6">
        <v>90382920</v>
      </c>
      <c r="D28" s="6">
        <v>0</v>
      </c>
      <c r="E28" s="7">
        <v>117500000</v>
      </c>
      <c r="F28" s="8">
        <v>117500000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58752000</v>
      </c>
      <c r="Y28" s="8">
        <v>-58752000</v>
      </c>
      <c r="Z28" s="2">
        <v>-100</v>
      </c>
      <c r="AA28" s="6">
        <v>117500000</v>
      </c>
    </row>
    <row r="29" spans="1:27" ht="13.5">
      <c r="A29" s="25" t="s">
        <v>55</v>
      </c>
      <c r="B29" s="24"/>
      <c r="C29" s="6">
        <v>7771049</v>
      </c>
      <c r="D29" s="6">
        <v>0</v>
      </c>
      <c r="E29" s="7">
        <v>1835909</v>
      </c>
      <c r="F29" s="8">
        <v>1835909</v>
      </c>
      <c r="G29" s="8">
        <v>835857</v>
      </c>
      <c r="H29" s="8">
        <v>204961</v>
      </c>
      <c r="I29" s="8">
        <v>969859</v>
      </c>
      <c r="J29" s="8">
        <v>2010677</v>
      </c>
      <c r="K29" s="8">
        <v>847701</v>
      </c>
      <c r="L29" s="8">
        <v>0</v>
      </c>
      <c r="M29" s="8">
        <v>1125816</v>
      </c>
      <c r="N29" s="8">
        <v>1973517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3984194</v>
      </c>
      <c r="X29" s="8">
        <v>918000</v>
      </c>
      <c r="Y29" s="8">
        <v>3066194</v>
      </c>
      <c r="Z29" s="2">
        <v>334.01</v>
      </c>
      <c r="AA29" s="6">
        <v>1835909</v>
      </c>
    </row>
    <row r="30" spans="1:27" ht="13.5">
      <c r="A30" s="25" t="s">
        <v>56</v>
      </c>
      <c r="B30" s="24"/>
      <c r="C30" s="6">
        <v>185479415</v>
      </c>
      <c r="D30" s="6">
        <v>0</v>
      </c>
      <c r="E30" s="7">
        <v>173807055</v>
      </c>
      <c r="F30" s="8">
        <v>173807055</v>
      </c>
      <c r="G30" s="8">
        <v>18261720</v>
      </c>
      <c r="H30" s="8">
        <v>12165730</v>
      </c>
      <c r="I30" s="8">
        <v>18757106</v>
      </c>
      <c r="J30" s="8">
        <v>49184556</v>
      </c>
      <c r="K30" s="8">
        <v>16700266</v>
      </c>
      <c r="L30" s="8">
        <v>0</v>
      </c>
      <c r="M30" s="8">
        <v>13666709</v>
      </c>
      <c r="N30" s="8">
        <v>30366975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79551531</v>
      </c>
      <c r="X30" s="8">
        <v>83677900</v>
      </c>
      <c r="Y30" s="8">
        <v>-4126369</v>
      </c>
      <c r="Z30" s="2">
        <v>-4.93</v>
      </c>
      <c r="AA30" s="6">
        <v>173807055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455000</v>
      </c>
      <c r="F31" s="8">
        <v>455000</v>
      </c>
      <c r="G31" s="8">
        <v>90145</v>
      </c>
      <c r="H31" s="8">
        <v>0</v>
      </c>
      <c r="I31" s="8">
        <v>0</v>
      </c>
      <c r="J31" s="8">
        <v>90145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90145</v>
      </c>
      <c r="X31" s="8">
        <v>228000</v>
      </c>
      <c r="Y31" s="8">
        <v>-137855</v>
      </c>
      <c r="Z31" s="2">
        <v>-60.46</v>
      </c>
      <c r="AA31" s="6">
        <v>455000</v>
      </c>
    </row>
    <row r="32" spans="1:27" ht="13.5">
      <c r="A32" s="25" t="s">
        <v>58</v>
      </c>
      <c r="B32" s="24"/>
      <c r="C32" s="6">
        <v>21221765</v>
      </c>
      <c r="D32" s="6">
        <v>0</v>
      </c>
      <c r="E32" s="7">
        <v>14900000</v>
      </c>
      <c r="F32" s="8">
        <v>14900000</v>
      </c>
      <c r="G32" s="8">
        <v>551064</v>
      </c>
      <c r="H32" s="8">
        <v>34436</v>
      </c>
      <c r="I32" s="8">
        <v>41772</v>
      </c>
      <c r="J32" s="8">
        <v>627272</v>
      </c>
      <c r="K32" s="8">
        <v>1647939</v>
      </c>
      <c r="L32" s="8">
        <v>0</v>
      </c>
      <c r="M32" s="8">
        <v>653359</v>
      </c>
      <c r="N32" s="8">
        <v>2301298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2928570</v>
      </c>
      <c r="X32" s="8">
        <v>7452000</v>
      </c>
      <c r="Y32" s="8">
        <v>-4523430</v>
      </c>
      <c r="Z32" s="2">
        <v>-60.7</v>
      </c>
      <c r="AA32" s="6">
        <v>14900000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85396754</v>
      </c>
      <c r="D34" s="6">
        <v>0</v>
      </c>
      <c r="E34" s="7">
        <v>38277000</v>
      </c>
      <c r="F34" s="8">
        <v>38277000</v>
      </c>
      <c r="G34" s="8">
        <v>1035641</v>
      </c>
      <c r="H34" s="8">
        <v>5004660</v>
      </c>
      <c r="I34" s="8">
        <v>8160446</v>
      </c>
      <c r="J34" s="8">
        <v>14200747</v>
      </c>
      <c r="K34" s="8">
        <v>5498026</v>
      </c>
      <c r="L34" s="8">
        <v>0</v>
      </c>
      <c r="M34" s="8">
        <v>2979805</v>
      </c>
      <c r="N34" s="8">
        <v>8477831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22678578</v>
      </c>
      <c r="X34" s="8">
        <v>16407000</v>
      </c>
      <c r="Y34" s="8">
        <v>6271578</v>
      </c>
      <c r="Z34" s="2">
        <v>38.23</v>
      </c>
      <c r="AA34" s="6">
        <v>38277000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582382599</v>
      </c>
      <c r="D36" s="33">
        <f>SUM(D25:D35)</f>
        <v>0</v>
      </c>
      <c r="E36" s="34">
        <f t="shared" si="1"/>
        <v>569895964</v>
      </c>
      <c r="F36" s="35">
        <f t="shared" si="1"/>
        <v>569895964</v>
      </c>
      <c r="G36" s="35">
        <f t="shared" si="1"/>
        <v>32496296</v>
      </c>
      <c r="H36" s="35">
        <f t="shared" si="1"/>
        <v>29070493</v>
      </c>
      <c r="I36" s="35">
        <f t="shared" si="1"/>
        <v>40388298</v>
      </c>
      <c r="J36" s="35">
        <f t="shared" si="1"/>
        <v>101955087</v>
      </c>
      <c r="K36" s="35">
        <f t="shared" si="1"/>
        <v>36895317</v>
      </c>
      <c r="L36" s="35">
        <f t="shared" si="1"/>
        <v>0</v>
      </c>
      <c r="M36" s="35">
        <f t="shared" si="1"/>
        <v>19529886</v>
      </c>
      <c r="N36" s="35">
        <f t="shared" si="1"/>
        <v>56425203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158380290</v>
      </c>
      <c r="X36" s="35">
        <f t="shared" si="1"/>
        <v>274948900</v>
      </c>
      <c r="Y36" s="35">
        <f t="shared" si="1"/>
        <v>-116568610</v>
      </c>
      <c r="Z36" s="36">
        <f>+IF(X36&lt;&gt;0,+(Y36/X36)*100,0)</f>
        <v>-42.396463488306374</v>
      </c>
      <c r="AA36" s="33">
        <f>SUM(AA25:AA35)</f>
        <v>569895964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-168178217</v>
      </c>
      <c r="D38" s="46">
        <f>+D22-D36</f>
        <v>0</v>
      </c>
      <c r="E38" s="47">
        <f t="shared" si="2"/>
        <v>-95639084</v>
      </c>
      <c r="F38" s="48">
        <f t="shared" si="2"/>
        <v>-95639084</v>
      </c>
      <c r="G38" s="48">
        <f t="shared" si="2"/>
        <v>48696109</v>
      </c>
      <c r="H38" s="48">
        <f t="shared" si="2"/>
        <v>32075023</v>
      </c>
      <c r="I38" s="48">
        <f t="shared" si="2"/>
        <v>5463802</v>
      </c>
      <c r="J38" s="48">
        <f t="shared" si="2"/>
        <v>86234934</v>
      </c>
      <c r="K38" s="48">
        <f t="shared" si="2"/>
        <v>846048</v>
      </c>
      <c r="L38" s="48">
        <f t="shared" si="2"/>
        <v>0</v>
      </c>
      <c r="M38" s="48">
        <f t="shared" si="2"/>
        <v>53793044</v>
      </c>
      <c r="N38" s="48">
        <f t="shared" si="2"/>
        <v>54639092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140874026</v>
      </c>
      <c r="X38" s="48">
        <f>IF(F22=F36,0,X22-X36)</f>
        <v>8997100</v>
      </c>
      <c r="Y38" s="48">
        <f t="shared" si="2"/>
        <v>131876926</v>
      </c>
      <c r="Z38" s="49">
        <f>+IF(X38&lt;&gt;0,+(Y38/X38)*100,0)</f>
        <v>1465.7714819219527</v>
      </c>
      <c r="AA38" s="46">
        <f>+AA22-AA36</f>
        <v>-95639084</v>
      </c>
    </row>
    <row r="39" spans="1:27" ht="13.5">
      <c r="A39" s="23" t="s">
        <v>64</v>
      </c>
      <c r="B39" s="29"/>
      <c r="C39" s="6">
        <v>72829312</v>
      </c>
      <c r="D39" s="6">
        <v>0</v>
      </c>
      <c r="E39" s="7">
        <v>-16760000</v>
      </c>
      <c r="F39" s="8">
        <v>-16760000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-7847000</v>
      </c>
      <c r="Y39" s="8">
        <v>7847000</v>
      </c>
      <c r="Z39" s="2">
        <v>-100</v>
      </c>
      <c r="AA39" s="6">
        <v>-16760000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-95348905</v>
      </c>
      <c r="D42" s="55">
        <f>SUM(D38:D41)</f>
        <v>0</v>
      </c>
      <c r="E42" s="56">
        <f t="shared" si="3"/>
        <v>-112399084</v>
      </c>
      <c r="F42" s="57">
        <f t="shared" si="3"/>
        <v>-112399084</v>
      </c>
      <c r="G42" s="57">
        <f t="shared" si="3"/>
        <v>48696109</v>
      </c>
      <c r="H42" s="57">
        <f t="shared" si="3"/>
        <v>32075023</v>
      </c>
      <c r="I42" s="57">
        <f t="shared" si="3"/>
        <v>5463802</v>
      </c>
      <c r="J42" s="57">
        <f t="shared" si="3"/>
        <v>86234934</v>
      </c>
      <c r="K42" s="57">
        <f t="shared" si="3"/>
        <v>846048</v>
      </c>
      <c r="L42" s="57">
        <f t="shared" si="3"/>
        <v>0</v>
      </c>
      <c r="M42" s="57">
        <f t="shared" si="3"/>
        <v>53793044</v>
      </c>
      <c r="N42" s="57">
        <f t="shared" si="3"/>
        <v>54639092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140874026</v>
      </c>
      <c r="X42" s="57">
        <f t="shared" si="3"/>
        <v>1150100</v>
      </c>
      <c r="Y42" s="57">
        <f t="shared" si="3"/>
        <v>139723926</v>
      </c>
      <c r="Z42" s="58">
        <f>+IF(X42&lt;&gt;0,+(Y42/X42)*100,0)</f>
        <v>12148.850186940266</v>
      </c>
      <c r="AA42" s="55">
        <f>SUM(AA38:AA41)</f>
        <v>-112399084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-95348905</v>
      </c>
      <c r="D44" s="63">
        <f>+D42-D43</f>
        <v>0</v>
      </c>
      <c r="E44" s="64">
        <f t="shared" si="4"/>
        <v>-112399084</v>
      </c>
      <c r="F44" s="65">
        <f t="shared" si="4"/>
        <v>-112399084</v>
      </c>
      <c r="G44" s="65">
        <f t="shared" si="4"/>
        <v>48696109</v>
      </c>
      <c r="H44" s="65">
        <f t="shared" si="4"/>
        <v>32075023</v>
      </c>
      <c r="I44" s="65">
        <f t="shared" si="4"/>
        <v>5463802</v>
      </c>
      <c r="J44" s="65">
        <f t="shared" si="4"/>
        <v>86234934</v>
      </c>
      <c r="K44" s="65">
        <f t="shared" si="4"/>
        <v>846048</v>
      </c>
      <c r="L44" s="65">
        <f t="shared" si="4"/>
        <v>0</v>
      </c>
      <c r="M44" s="65">
        <f t="shared" si="4"/>
        <v>53793044</v>
      </c>
      <c r="N44" s="65">
        <f t="shared" si="4"/>
        <v>54639092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140874026</v>
      </c>
      <c r="X44" s="65">
        <f t="shared" si="4"/>
        <v>1150100</v>
      </c>
      <c r="Y44" s="65">
        <f t="shared" si="4"/>
        <v>139723926</v>
      </c>
      <c r="Z44" s="66">
        <f>+IF(X44&lt;&gt;0,+(Y44/X44)*100,0)</f>
        <v>12148.850186940266</v>
      </c>
      <c r="AA44" s="63">
        <f>+AA42-AA43</f>
        <v>-112399084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-95348905</v>
      </c>
      <c r="D46" s="55">
        <f>SUM(D44:D45)</f>
        <v>0</v>
      </c>
      <c r="E46" s="56">
        <f t="shared" si="5"/>
        <v>-112399084</v>
      </c>
      <c r="F46" s="57">
        <f t="shared" si="5"/>
        <v>-112399084</v>
      </c>
      <c r="G46" s="57">
        <f t="shared" si="5"/>
        <v>48696109</v>
      </c>
      <c r="H46" s="57">
        <f t="shared" si="5"/>
        <v>32075023</v>
      </c>
      <c r="I46" s="57">
        <f t="shared" si="5"/>
        <v>5463802</v>
      </c>
      <c r="J46" s="57">
        <f t="shared" si="5"/>
        <v>86234934</v>
      </c>
      <c r="K46" s="57">
        <f t="shared" si="5"/>
        <v>846048</v>
      </c>
      <c r="L46" s="57">
        <f t="shared" si="5"/>
        <v>0</v>
      </c>
      <c r="M46" s="57">
        <f t="shared" si="5"/>
        <v>53793044</v>
      </c>
      <c r="N46" s="57">
        <f t="shared" si="5"/>
        <v>54639092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140874026</v>
      </c>
      <c r="X46" s="57">
        <f t="shared" si="5"/>
        <v>1150100</v>
      </c>
      <c r="Y46" s="57">
        <f t="shared" si="5"/>
        <v>139723926</v>
      </c>
      <c r="Z46" s="58">
        <f>+IF(X46&lt;&gt;0,+(Y46/X46)*100,0)</f>
        <v>12148.850186940266</v>
      </c>
      <c r="AA46" s="55">
        <f>SUM(AA44:AA45)</f>
        <v>-112399084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-95348905</v>
      </c>
      <c r="D48" s="71">
        <f>SUM(D46:D47)</f>
        <v>0</v>
      </c>
      <c r="E48" s="72">
        <f t="shared" si="6"/>
        <v>-112399084</v>
      </c>
      <c r="F48" s="73">
        <f t="shared" si="6"/>
        <v>-112399084</v>
      </c>
      <c r="G48" s="73">
        <f t="shared" si="6"/>
        <v>48696109</v>
      </c>
      <c r="H48" s="74">
        <f t="shared" si="6"/>
        <v>32075023</v>
      </c>
      <c r="I48" s="74">
        <f t="shared" si="6"/>
        <v>5463802</v>
      </c>
      <c r="J48" s="74">
        <f t="shared" si="6"/>
        <v>86234934</v>
      </c>
      <c r="K48" s="74">
        <f t="shared" si="6"/>
        <v>846048</v>
      </c>
      <c r="L48" s="74">
        <f t="shared" si="6"/>
        <v>0</v>
      </c>
      <c r="M48" s="73">
        <f t="shared" si="6"/>
        <v>53793044</v>
      </c>
      <c r="N48" s="73">
        <f t="shared" si="6"/>
        <v>54639092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140874026</v>
      </c>
      <c r="X48" s="74">
        <f t="shared" si="6"/>
        <v>1150100</v>
      </c>
      <c r="Y48" s="74">
        <f t="shared" si="6"/>
        <v>139723926</v>
      </c>
      <c r="Z48" s="75">
        <f>+IF(X48&lt;&gt;0,+(Y48/X48)*100,0)</f>
        <v>12148.850186940266</v>
      </c>
      <c r="AA48" s="76">
        <f>SUM(AA46:AA47)</f>
        <v>-112399084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267770905</v>
      </c>
      <c r="D5" s="6">
        <v>0</v>
      </c>
      <c r="E5" s="7">
        <v>293355761</v>
      </c>
      <c r="F5" s="8">
        <v>293355761</v>
      </c>
      <c r="G5" s="8">
        <v>24277439</v>
      </c>
      <c r="H5" s="8">
        <v>24235075</v>
      </c>
      <c r="I5" s="8">
        <v>24278734</v>
      </c>
      <c r="J5" s="8">
        <v>72791248</v>
      </c>
      <c r="K5" s="8">
        <v>24288838</v>
      </c>
      <c r="L5" s="8">
        <v>11911479</v>
      </c>
      <c r="M5" s="8">
        <v>-1705</v>
      </c>
      <c r="N5" s="8">
        <v>36198612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108989860</v>
      </c>
      <c r="X5" s="8">
        <v>146677878</v>
      </c>
      <c r="Y5" s="8">
        <v>-37688018</v>
      </c>
      <c r="Z5" s="2">
        <v>-25.69</v>
      </c>
      <c r="AA5" s="6">
        <v>293355761</v>
      </c>
    </row>
    <row r="6" spans="1:27" ht="13.5">
      <c r="A6" s="23" t="s">
        <v>33</v>
      </c>
      <c r="B6" s="24"/>
      <c r="C6" s="6">
        <v>1666856</v>
      </c>
      <c r="D6" s="6">
        <v>0</v>
      </c>
      <c r="E6" s="7">
        <v>2292709</v>
      </c>
      <c r="F6" s="8">
        <v>2292709</v>
      </c>
      <c r="G6" s="8">
        <v>21460</v>
      </c>
      <c r="H6" s="8">
        <v>27564</v>
      </c>
      <c r="I6" s="8">
        <v>54658815</v>
      </c>
      <c r="J6" s="8">
        <v>54707839</v>
      </c>
      <c r="K6" s="8">
        <v>44941</v>
      </c>
      <c r="L6" s="8">
        <v>23113</v>
      </c>
      <c r="M6" s="8">
        <v>33977</v>
      </c>
      <c r="N6" s="8">
        <v>102031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54809870</v>
      </c>
      <c r="X6" s="8">
        <v>1146354</v>
      </c>
      <c r="Y6" s="8">
        <v>53663516</v>
      </c>
      <c r="Z6" s="2">
        <v>4681.23</v>
      </c>
      <c r="AA6" s="6">
        <v>2292709</v>
      </c>
    </row>
    <row r="7" spans="1:27" ht="13.5">
      <c r="A7" s="25" t="s">
        <v>34</v>
      </c>
      <c r="B7" s="24"/>
      <c r="C7" s="6">
        <v>213867305</v>
      </c>
      <c r="D7" s="6">
        <v>0</v>
      </c>
      <c r="E7" s="7">
        <v>238920000</v>
      </c>
      <c r="F7" s="8">
        <v>238920000</v>
      </c>
      <c r="G7" s="8">
        <v>20206976</v>
      </c>
      <c r="H7" s="8">
        <v>22250955</v>
      </c>
      <c r="I7" s="8">
        <v>0</v>
      </c>
      <c r="J7" s="8">
        <v>42457931</v>
      </c>
      <c r="K7" s="8">
        <v>18032097</v>
      </c>
      <c r="L7" s="8">
        <v>16051307</v>
      </c>
      <c r="M7" s="8">
        <v>4205182</v>
      </c>
      <c r="N7" s="8">
        <v>38288586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80746517</v>
      </c>
      <c r="X7" s="8">
        <v>119460216</v>
      </c>
      <c r="Y7" s="8">
        <v>-38713699</v>
      </c>
      <c r="Z7" s="2">
        <v>-32.41</v>
      </c>
      <c r="AA7" s="6">
        <v>238920000</v>
      </c>
    </row>
    <row r="8" spans="1:27" ht="13.5">
      <c r="A8" s="25" t="s">
        <v>35</v>
      </c>
      <c r="B8" s="24"/>
      <c r="C8" s="6">
        <v>235800066</v>
      </c>
      <c r="D8" s="6">
        <v>0</v>
      </c>
      <c r="E8" s="7">
        <v>258285000</v>
      </c>
      <c r="F8" s="8">
        <v>258285000</v>
      </c>
      <c r="G8" s="8">
        <v>6971012</v>
      </c>
      <c r="H8" s="8">
        <v>23474398</v>
      </c>
      <c r="I8" s="8">
        <v>0</v>
      </c>
      <c r="J8" s="8">
        <v>30445410</v>
      </c>
      <c r="K8" s="8">
        <v>22265272</v>
      </c>
      <c r="L8" s="8">
        <v>20661019</v>
      </c>
      <c r="M8" s="8">
        <v>152438</v>
      </c>
      <c r="N8" s="8">
        <v>43078729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73524139</v>
      </c>
      <c r="X8" s="8">
        <v>129142566</v>
      </c>
      <c r="Y8" s="8">
        <v>-55618427</v>
      </c>
      <c r="Z8" s="2">
        <v>-43.07</v>
      </c>
      <c r="AA8" s="6">
        <v>258285000</v>
      </c>
    </row>
    <row r="9" spans="1:27" ht="13.5">
      <c r="A9" s="25" t="s">
        <v>36</v>
      </c>
      <c r="B9" s="24"/>
      <c r="C9" s="6">
        <v>25229510</v>
      </c>
      <c r="D9" s="6">
        <v>0</v>
      </c>
      <c r="E9" s="7">
        <v>36398000</v>
      </c>
      <c r="F9" s="8">
        <v>36398000</v>
      </c>
      <c r="G9" s="8">
        <v>2636418</v>
      </c>
      <c r="H9" s="8">
        <v>2572897</v>
      </c>
      <c r="I9" s="8">
        <v>2868768</v>
      </c>
      <c r="J9" s="8">
        <v>8078083</v>
      </c>
      <c r="K9" s="8">
        <v>2933242</v>
      </c>
      <c r="L9" s="8">
        <v>3051909</v>
      </c>
      <c r="M9" s="8">
        <v>349</v>
      </c>
      <c r="N9" s="8">
        <v>5985500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14063583</v>
      </c>
      <c r="X9" s="8">
        <v>18198888</v>
      </c>
      <c r="Y9" s="8">
        <v>-4135305</v>
      </c>
      <c r="Z9" s="2">
        <v>-22.72</v>
      </c>
      <c r="AA9" s="6">
        <v>36398000</v>
      </c>
    </row>
    <row r="10" spans="1:27" ht="13.5">
      <c r="A10" s="25" t="s">
        <v>37</v>
      </c>
      <c r="B10" s="24"/>
      <c r="C10" s="6">
        <v>38543395</v>
      </c>
      <c r="D10" s="6">
        <v>0</v>
      </c>
      <c r="E10" s="7">
        <v>50225306</v>
      </c>
      <c r="F10" s="26">
        <v>50225306</v>
      </c>
      <c r="G10" s="26">
        <v>4227695</v>
      </c>
      <c r="H10" s="26">
        <v>4225334</v>
      </c>
      <c r="I10" s="26">
        <v>4222552</v>
      </c>
      <c r="J10" s="26">
        <v>12675581</v>
      </c>
      <c r="K10" s="26">
        <v>4216694</v>
      </c>
      <c r="L10" s="26">
        <v>4248372</v>
      </c>
      <c r="M10" s="26">
        <v>120</v>
      </c>
      <c r="N10" s="26">
        <v>8465186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21140767</v>
      </c>
      <c r="X10" s="26">
        <v>25112652</v>
      </c>
      <c r="Y10" s="26">
        <v>-3971885</v>
      </c>
      <c r="Z10" s="27">
        <v>-15.82</v>
      </c>
      <c r="AA10" s="28">
        <v>50225306</v>
      </c>
    </row>
    <row r="11" spans="1:27" ht="13.5">
      <c r="A11" s="25" t="s">
        <v>38</v>
      </c>
      <c r="B11" s="29"/>
      <c r="C11" s="6">
        <v>603312</v>
      </c>
      <c r="D11" s="6">
        <v>0</v>
      </c>
      <c r="E11" s="7">
        <v>638628</v>
      </c>
      <c r="F11" s="8">
        <v>638628</v>
      </c>
      <c r="G11" s="8">
        <v>64955</v>
      </c>
      <c r="H11" s="8">
        <v>65163</v>
      </c>
      <c r="I11" s="8">
        <v>65274</v>
      </c>
      <c r="J11" s="8">
        <v>195392</v>
      </c>
      <c r="K11" s="8">
        <v>66730</v>
      </c>
      <c r="L11" s="8">
        <v>65733</v>
      </c>
      <c r="M11" s="8">
        <v>0</v>
      </c>
      <c r="N11" s="8">
        <v>132463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327855</v>
      </c>
      <c r="X11" s="8">
        <v>319314</v>
      </c>
      <c r="Y11" s="8">
        <v>8541</v>
      </c>
      <c r="Z11" s="2">
        <v>2.67</v>
      </c>
      <c r="AA11" s="6">
        <v>638628</v>
      </c>
    </row>
    <row r="12" spans="1:27" ht="13.5">
      <c r="A12" s="25" t="s">
        <v>39</v>
      </c>
      <c r="B12" s="29"/>
      <c r="C12" s="6">
        <v>1293327</v>
      </c>
      <c r="D12" s="6">
        <v>0</v>
      </c>
      <c r="E12" s="7">
        <v>1051292</v>
      </c>
      <c r="F12" s="8">
        <v>1051292</v>
      </c>
      <c r="G12" s="8">
        <v>91575</v>
      </c>
      <c r="H12" s="8">
        <v>87187</v>
      </c>
      <c r="I12" s="8">
        <v>93057</v>
      </c>
      <c r="J12" s="8">
        <v>271819</v>
      </c>
      <c r="K12" s="8">
        <v>94487</v>
      </c>
      <c r="L12" s="8">
        <v>95528</v>
      </c>
      <c r="M12" s="8">
        <v>86102</v>
      </c>
      <c r="N12" s="8">
        <v>276117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547936</v>
      </c>
      <c r="X12" s="8">
        <v>525582</v>
      </c>
      <c r="Y12" s="8">
        <v>22354</v>
      </c>
      <c r="Z12" s="2">
        <v>4.25</v>
      </c>
      <c r="AA12" s="6">
        <v>1051292</v>
      </c>
    </row>
    <row r="13" spans="1:27" ht="13.5">
      <c r="A13" s="23" t="s">
        <v>40</v>
      </c>
      <c r="B13" s="29"/>
      <c r="C13" s="6">
        <v>16863276</v>
      </c>
      <c r="D13" s="6">
        <v>0</v>
      </c>
      <c r="E13" s="7">
        <v>17959000</v>
      </c>
      <c r="F13" s="8">
        <v>17959000</v>
      </c>
      <c r="G13" s="8">
        <v>64968</v>
      </c>
      <c r="H13" s="8">
        <v>209043</v>
      </c>
      <c r="I13" s="8">
        <v>207078</v>
      </c>
      <c r="J13" s="8">
        <v>481089</v>
      </c>
      <c r="K13" s="8">
        <v>87220</v>
      </c>
      <c r="L13" s="8">
        <v>47601</v>
      </c>
      <c r="M13" s="8">
        <v>77812</v>
      </c>
      <c r="N13" s="8">
        <v>212633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693722</v>
      </c>
      <c r="X13" s="8">
        <v>8979288</v>
      </c>
      <c r="Y13" s="8">
        <v>-8285566</v>
      </c>
      <c r="Z13" s="2">
        <v>-92.27</v>
      </c>
      <c r="AA13" s="6">
        <v>17959000</v>
      </c>
    </row>
    <row r="14" spans="1:27" ht="13.5">
      <c r="A14" s="23" t="s">
        <v>41</v>
      </c>
      <c r="B14" s="29"/>
      <c r="C14" s="6">
        <v>32839976</v>
      </c>
      <c r="D14" s="6">
        <v>0</v>
      </c>
      <c r="E14" s="7">
        <v>29895000</v>
      </c>
      <c r="F14" s="8">
        <v>29895000</v>
      </c>
      <c r="G14" s="8">
        <v>3139768</v>
      </c>
      <c r="H14" s="8">
        <v>3636139</v>
      </c>
      <c r="I14" s="8">
        <v>3695875</v>
      </c>
      <c r="J14" s="8">
        <v>10471782</v>
      </c>
      <c r="K14" s="8">
        <v>3795511</v>
      </c>
      <c r="L14" s="8">
        <v>2718307</v>
      </c>
      <c r="M14" s="8">
        <v>3614909</v>
      </c>
      <c r="N14" s="8">
        <v>10128727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20600509</v>
      </c>
      <c r="X14" s="8">
        <v>14947284</v>
      </c>
      <c r="Y14" s="8">
        <v>5653225</v>
      </c>
      <c r="Z14" s="2">
        <v>37.82</v>
      </c>
      <c r="AA14" s="6">
        <v>29895000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3365442</v>
      </c>
      <c r="D16" s="6">
        <v>0</v>
      </c>
      <c r="E16" s="7">
        <v>3493000</v>
      </c>
      <c r="F16" s="8">
        <v>3493000</v>
      </c>
      <c r="G16" s="8">
        <v>296292</v>
      </c>
      <c r="H16" s="8">
        <v>383490</v>
      </c>
      <c r="I16" s="8">
        <v>302639</v>
      </c>
      <c r="J16" s="8">
        <v>982421</v>
      </c>
      <c r="K16" s="8">
        <v>337677</v>
      </c>
      <c r="L16" s="8">
        <v>104919</v>
      </c>
      <c r="M16" s="8">
        <v>145063</v>
      </c>
      <c r="N16" s="8">
        <v>587659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1570080</v>
      </c>
      <c r="X16" s="8">
        <v>1746576</v>
      </c>
      <c r="Y16" s="8">
        <v>-176496</v>
      </c>
      <c r="Z16" s="2">
        <v>-10.11</v>
      </c>
      <c r="AA16" s="6">
        <v>3493000</v>
      </c>
    </row>
    <row r="17" spans="1:27" ht="13.5">
      <c r="A17" s="23" t="s">
        <v>44</v>
      </c>
      <c r="B17" s="29"/>
      <c r="C17" s="6">
        <v>12858969</v>
      </c>
      <c r="D17" s="6">
        <v>0</v>
      </c>
      <c r="E17" s="7">
        <v>37986669</v>
      </c>
      <c r="F17" s="8">
        <v>37986669</v>
      </c>
      <c r="G17" s="8">
        <v>2706779</v>
      </c>
      <c r="H17" s="8">
        <v>3435954</v>
      </c>
      <c r="I17" s="8">
        <v>2852215</v>
      </c>
      <c r="J17" s="8">
        <v>8994948</v>
      </c>
      <c r="K17" s="8">
        <v>3357806</v>
      </c>
      <c r="L17" s="8">
        <v>2284847</v>
      </c>
      <c r="M17" s="8">
        <v>1704565</v>
      </c>
      <c r="N17" s="8">
        <v>7347218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16342166</v>
      </c>
      <c r="X17" s="8">
        <v>18993336</v>
      </c>
      <c r="Y17" s="8">
        <v>-2651170</v>
      </c>
      <c r="Z17" s="2">
        <v>-13.96</v>
      </c>
      <c r="AA17" s="6">
        <v>37986669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527029681</v>
      </c>
      <c r="D19" s="6">
        <v>0</v>
      </c>
      <c r="E19" s="7">
        <v>187077084</v>
      </c>
      <c r="F19" s="8">
        <v>187077084</v>
      </c>
      <c r="G19" s="8">
        <v>69657000</v>
      </c>
      <c r="H19" s="8">
        <v>1576435</v>
      </c>
      <c r="I19" s="8">
        <v>0</v>
      </c>
      <c r="J19" s="8">
        <v>71233435</v>
      </c>
      <c r="K19" s="8">
        <v>500</v>
      </c>
      <c r="L19" s="8">
        <v>1000</v>
      </c>
      <c r="M19" s="8">
        <v>0</v>
      </c>
      <c r="N19" s="8">
        <v>1500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71234935</v>
      </c>
      <c r="X19" s="8">
        <v>91092250</v>
      </c>
      <c r="Y19" s="8">
        <v>-19857315</v>
      </c>
      <c r="Z19" s="2">
        <v>-21.8</v>
      </c>
      <c r="AA19" s="6">
        <v>187077084</v>
      </c>
    </row>
    <row r="20" spans="1:27" ht="13.5">
      <c r="A20" s="23" t="s">
        <v>47</v>
      </c>
      <c r="B20" s="29"/>
      <c r="C20" s="6">
        <v>10815850</v>
      </c>
      <c r="D20" s="6">
        <v>0</v>
      </c>
      <c r="E20" s="7">
        <v>12194097</v>
      </c>
      <c r="F20" s="26">
        <v>12194097</v>
      </c>
      <c r="G20" s="26">
        <v>1811941</v>
      </c>
      <c r="H20" s="26">
        <v>764296</v>
      </c>
      <c r="I20" s="26">
        <v>-1215429</v>
      </c>
      <c r="J20" s="26">
        <v>1360808</v>
      </c>
      <c r="K20" s="26">
        <v>1715820</v>
      </c>
      <c r="L20" s="26">
        <v>618590</v>
      </c>
      <c r="M20" s="26">
        <v>339527</v>
      </c>
      <c r="N20" s="26">
        <v>2673937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4034745</v>
      </c>
      <c r="X20" s="26">
        <v>6097086</v>
      </c>
      <c r="Y20" s="26">
        <v>-2062341</v>
      </c>
      <c r="Z20" s="27">
        <v>-33.83</v>
      </c>
      <c r="AA20" s="28">
        <v>12194097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403436</v>
      </c>
      <c r="F21" s="8">
        <v>403436</v>
      </c>
      <c r="G21" s="8">
        <v>1301335</v>
      </c>
      <c r="H21" s="8">
        <v>0</v>
      </c>
      <c r="I21" s="30">
        <v>0</v>
      </c>
      <c r="J21" s="8">
        <v>1301335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1301335</v>
      </c>
      <c r="X21" s="8">
        <v>201720</v>
      </c>
      <c r="Y21" s="8">
        <v>1099615</v>
      </c>
      <c r="Z21" s="2">
        <v>545.12</v>
      </c>
      <c r="AA21" s="6">
        <v>403436</v>
      </c>
    </row>
    <row r="22" spans="1:27" ht="24.75" customHeight="1">
      <c r="A22" s="31" t="s">
        <v>49</v>
      </c>
      <c r="B22" s="32"/>
      <c r="C22" s="33">
        <f aca="true" t="shared" si="0" ref="C22:Y22">SUM(C5:C21)</f>
        <v>1388547870</v>
      </c>
      <c r="D22" s="33">
        <f>SUM(D5:D21)</f>
        <v>0</v>
      </c>
      <c r="E22" s="34">
        <f t="shared" si="0"/>
        <v>1170174982</v>
      </c>
      <c r="F22" s="35">
        <f t="shared" si="0"/>
        <v>1170174982</v>
      </c>
      <c r="G22" s="35">
        <f t="shared" si="0"/>
        <v>137475613</v>
      </c>
      <c r="H22" s="35">
        <f t="shared" si="0"/>
        <v>86943930</v>
      </c>
      <c r="I22" s="35">
        <f t="shared" si="0"/>
        <v>92029578</v>
      </c>
      <c r="J22" s="35">
        <f t="shared" si="0"/>
        <v>316449121</v>
      </c>
      <c r="K22" s="35">
        <f t="shared" si="0"/>
        <v>81236835</v>
      </c>
      <c r="L22" s="35">
        <f t="shared" si="0"/>
        <v>61883724</v>
      </c>
      <c r="M22" s="35">
        <f t="shared" si="0"/>
        <v>10358339</v>
      </c>
      <c r="N22" s="35">
        <f t="shared" si="0"/>
        <v>153478898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469928019</v>
      </c>
      <c r="X22" s="35">
        <f t="shared" si="0"/>
        <v>582640990</v>
      </c>
      <c r="Y22" s="35">
        <f t="shared" si="0"/>
        <v>-112712971</v>
      </c>
      <c r="Z22" s="36">
        <f>+IF(X22&lt;&gt;0,+(Y22/X22)*100,0)</f>
        <v>-19.345183901324898</v>
      </c>
      <c r="AA22" s="33">
        <f>SUM(AA5:AA21)</f>
        <v>1170174982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299183061</v>
      </c>
      <c r="D25" s="6">
        <v>0</v>
      </c>
      <c r="E25" s="7">
        <v>345157648</v>
      </c>
      <c r="F25" s="8">
        <v>345157648</v>
      </c>
      <c r="G25" s="8">
        <v>25063315</v>
      </c>
      <c r="H25" s="8">
        <v>24033466</v>
      </c>
      <c r="I25" s="8">
        <v>24610763</v>
      </c>
      <c r="J25" s="8">
        <v>73707544</v>
      </c>
      <c r="K25" s="8">
        <v>25392425</v>
      </c>
      <c r="L25" s="8">
        <v>22715486</v>
      </c>
      <c r="M25" s="8">
        <v>23389737</v>
      </c>
      <c r="N25" s="8">
        <v>71497648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145205192</v>
      </c>
      <c r="X25" s="8">
        <v>172578726</v>
      </c>
      <c r="Y25" s="8">
        <v>-27373534</v>
      </c>
      <c r="Z25" s="2">
        <v>-15.86</v>
      </c>
      <c r="AA25" s="6">
        <v>345157648</v>
      </c>
    </row>
    <row r="26" spans="1:27" ht="13.5">
      <c r="A26" s="25" t="s">
        <v>52</v>
      </c>
      <c r="B26" s="24"/>
      <c r="C26" s="6">
        <v>17752644</v>
      </c>
      <c r="D26" s="6">
        <v>0</v>
      </c>
      <c r="E26" s="7">
        <v>19023000</v>
      </c>
      <c r="F26" s="8">
        <v>19023000</v>
      </c>
      <c r="G26" s="8">
        <v>1465775</v>
      </c>
      <c r="H26" s="8">
        <v>1501546</v>
      </c>
      <c r="I26" s="8">
        <v>1488728</v>
      </c>
      <c r="J26" s="8">
        <v>4456049</v>
      </c>
      <c r="K26" s="8">
        <v>1485409</v>
      </c>
      <c r="L26" s="8">
        <v>1485409</v>
      </c>
      <c r="M26" s="8">
        <v>1485409</v>
      </c>
      <c r="N26" s="8">
        <v>4456227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8912276</v>
      </c>
      <c r="X26" s="8">
        <v>9511614</v>
      </c>
      <c r="Y26" s="8">
        <v>-599338</v>
      </c>
      <c r="Z26" s="2">
        <v>-6.3</v>
      </c>
      <c r="AA26" s="6">
        <v>19023000</v>
      </c>
    </row>
    <row r="27" spans="1:27" ht="13.5">
      <c r="A27" s="25" t="s">
        <v>53</v>
      </c>
      <c r="B27" s="24"/>
      <c r="C27" s="6">
        <v>124928153</v>
      </c>
      <c r="D27" s="6">
        <v>0</v>
      </c>
      <c r="E27" s="7">
        <v>104841117</v>
      </c>
      <c r="F27" s="8">
        <v>104841117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52420560</v>
      </c>
      <c r="Y27" s="8">
        <v>-52420560</v>
      </c>
      <c r="Z27" s="2">
        <v>-100</v>
      </c>
      <c r="AA27" s="6">
        <v>104841117</v>
      </c>
    </row>
    <row r="28" spans="1:27" ht="13.5">
      <c r="A28" s="25" t="s">
        <v>54</v>
      </c>
      <c r="B28" s="24"/>
      <c r="C28" s="6">
        <v>111468555</v>
      </c>
      <c r="D28" s="6">
        <v>0</v>
      </c>
      <c r="E28" s="7">
        <v>109946800</v>
      </c>
      <c r="F28" s="8">
        <v>109946800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54973398</v>
      </c>
      <c r="Y28" s="8">
        <v>-54973398</v>
      </c>
      <c r="Z28" s="2">
        <v>-100</v>
      </c>
      <c r="AA28" s="6">
        <v>109946800</v>
      </c>
    </row>
    <row r="29" spans="1:27" ht="13.5">
      <c r="A29" s="25" t="s">
        <v>55</v>
      </c>
      <c r="B29" s="24"/>
      <c r="C29" s="6">
        <v>4451949</v>
      </c>
      <c r="D29" s="6">
        <v>0</v>
      </c>
      <c r="E29" s="7">
        <v>10008000</v>
      </c>
      <c r="F29" s="8">
        <v>10008000</v>
      </c>
      <c r="G29" s="8">
        <v>138466</v>
      </c>
      <c r="H29" s="8">
        <v>124289</v>
      </c>
      <c r="I29" s="8">
        <v>891150</v>
      </c>
      <c r="J29" s="8">
        <v>1153905</v>
      </c>
      <c r="K29" s="8">
        <v>220929</v>
      </c>
      <c r="L29" s="8">
        <v>105761</v>
      </c>
      <c r="M29" s="8">
        <v>120595</v>
      </c>
      <c r="N29" s="8">
        <v>447285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1601190</v>
      </c>
      <c r="X29" s="8">
        <v>4441428</v>
      </c>
      <c r="Y29" s="8">
        <v>-2840238</v>
      </c>
      <c r="Z29" s="2">
        <v>-63.95</v>
      </c>
      <c r="AA29" s="6">
        <v>10008000</v>
      </c>
    </row>
    <row r="30" spans="1:27" ht="13.5">
      <c r="A30" s="25" t="s">
        <v>56</v>
      </c>
      <c r="B30" s="24"/>
      <c r="C30" s="6">
        <v>313926989</v>
      </c>
      <c r="D30" s="6">
        <v>0</v>
      </c>
      <c r="E30" s="7">
        <v>350468870</v>
      </c>
      <c r="F30" s="8">
        <v>350468870</v>
      </c>
      <c r="G30" s="8">
        <v>87071</v>
      </c>
      <c r="H30" s="8">
        <v>38875359</v>
      </c>
      <c r="I30" s="8">
        <v>34826765</v>
      </c>
      <c r="J30" s="8">
        <v>73789195</v>
      </c>
      <c r="K30" s="8">
        <v>26886979</v>
      </c>
      <c r="L30" s="8">
        <v>26126807</v>
      </c>
      <c r="M30" s="8">
        <v>24937856</v>
      </c>
      <c r="N30" s="8">
        <v>77951642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151740837</v>
      </c>
      <c r="X30" s="8">
        <v>175234434</v>
      </c>
      <c r="Y30" s="8">
        <v>-23493597</v>
      </c>
      <c r="Z30" s="2">
        <v>-13.41</v>
      </c>
      <c r="AA30" s="6">
        <v>350468870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749114</v>
      </c>
      <c r="H31" s="8">
        <v>1197831</v>
      </c>
      <c r="I31" s="8">
        <v>3878616</v>
      </c>
      <c r="J31" s="8">
        <v>5825561</v>
      </c>
      <c r="K31" s="8">
        <v>2181486</v>
      </c>
      <c r="L31" s="8">
        <v>1317254</v>
      </c>
      <c r="M31" s="8">
        <v>1912618</v>
      </c>
      <c r="N31" s="8">
        <v>5411358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11236919</v>
      </c>
      <c r="X31" s="8"/>
      <c r="Y31" s="8">
        <v>11236919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101036666</v>
      </c>
      <c r="D32" s="6">
        <v>0</v>
      </c>
      <c r="E32" s="7">
        <v>104754784</v>
      </c>
      <c r="F32" s="8">
        <v>104754784</v>
      </c>
      <c r="G32" s="8">
        <v>4665890</v>
      </c>
      <c r="H32" s="8">
        <v>11846466</v>
      </c>
      <c r="I32" s="8">
        <v>12840662</v>
      </c>
      <c r="J32" s="8">
        <v>29353018</v>
      </c>
      <c r="K32" s="8">
        <v>12848968</v>
      </c>
      <c r="L32" s="8">
        <v>4553738</v>
      </c>
      <c r="M32" s="8">
        <v>12250031</v>
      </c>
      <c r="N32" s="8">
        <v>29652737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59005755</v>
      </c>
      <c r="X32" s="8">
        <v>52377630</v>
      </c>
      <c r="Y32" s="8">
        <v>6628125</v>
      </c>
      <c r="Z32" s="2">
        <v>12.65</v>
      </c>
      <c r="AA32" s="6">
        <v>104754784</v>
      </c>
    </row>
    <row r="33" spans="1:27" ht="13.5">
      <c r="A33" s="25" t="s">
        <v>59</v>
      </c>
      <c r="B33" s="24"/>
      <c r="C33" s="6">
        <v>144965609</v>
      </c>
      <c r="D33" s="6">
        <v>0</v>
      </c>
      <c r="E33" s="7">
        <v>0</v>
      </c>
      <c r="F33" s="8">
        <v>0</v>
      </c>
      <c r="G33" s="8">
        <v>846156</v>
      </c>
      <c r="H33" s="8">
        <v>-223989</v>
      </c>
      <c r="I33" s="8">
        <v>505090</v>
      </c>
      <c r="J33" s="8">
        <v>1127257</v>
      </c>
      <c r="K33" s="8">
        <v>729616</v>
      </c>
      <c r="L33" s="8">
        <v>1137447</v>
      </c>
      <c r="M33" s="8">
        <v>901736</v>
      </c>
      <c r="N33" s="8">
        <v>2768799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3896056</v>
      </c>
      <c r="X33" s="8"/>
      <c r="Y33" s="8">
        <v>3896056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194926376</v>
      </c>
      <c r="D34" s="6">
        <v>0</v>
      </c>
      <c r="E34" s="7">
        <v>202294325</v>
      </c>
      <c r="F34" s="8">
        <v>202294325</v>
      </c>
      <c r="G34" s="8">
        <v>3752937</v>
      </c>
      <c r="H34" s="8">
        <v>6645809</v>
      </c>
      <c r="I34" s="8">
        <v>9103105</v>
      </c>
      <c r="J34" s="8">
        <v>19501851</v>
      </c>
      <c r="K34" s="8">
        <v>10917509</v>
      </c>
      <c r="L34" s="8">
        <v>5020281</v>
      </c>
      <c r="M34" s="8">
        <v>8537855</v>
      </c>
      <c r="N34" s="8">
        <v>24475645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43977496</v>
      </c>
      <c r="X34" s="8">
        <v>101146956</v>
      </c>
      <c r="Y34" s="8">
        <v>-57169460</v>
      </c>
      <c r="Z34" s="2">
        <v>-56.52</v>
      </c>
      <c r="AA34" s="6">
        <v>202294325</v>
      </c>
    </row>
    <row r="35" spans="1:27" ht="13.5">
      <c r="A35" s="23" t="s">
        <v>61</v>
      </c>
      <c r="B35" s="29"/>
      <c r="C35" s="6">
        <v>702789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1313342791</v>
      </c>
      <c r="D36" s="33">
        <f>SUM(D25:D35)</f>
        <v>0</v>
      </c>
      <c r="E36" s="34">
        <f t="shared" si="1"/>
        <v>1246494544</v>
      </c>
      <c r="F36" s="35">
        <f t="shared" si="1"/>
        <v>1246494544</v>
      </c>
      <c r="G36" s="35">
        <f t="shared" si="1"/>
        <v>36768724</v>
      </c>
      <c r="H36" s="35">
        <f t="shared" si="1"/>
        <v>84000777</v>
      </c>
      <c r="I36" s="35">
        <f t="shared" si="1"/>
        <v>88144879</v>
      </c>
      <c r="J36" s="35">
        <f t="shared" si="1"/>
        <v>208914380</v>
      </c>
      <c r="K36" s="35">
        <f t="shared" si="1"/>
        <v>80663321</v>
      </c>
      <c r="L36" s="35">
        <f t="shared" si="1"/>
        <v>62462183</v>
      </c>
      <c r="M36" s="35">
        <f t="shared" si="1"/>
        <v>73535837</v>
      </c>
      <c r="N36" s="35">
        <f t="shared" si="1"/>
        <v>216661341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425575721</v>
      </c>
      <c r="X36" s="35">
        <f t="shared" si="1"/>
        <v>622684746</v>
      </c>
      <c r="Y36" s="35">
        <f t="shared" si="1"/>
        <v>-197109025</v>
      </c>
      <c r="Z36" s="36">
        <f>+IF(X36&lt;&gt;0,+(Y36/X36)*100,0)</f>
        <v>-31.654705895107956</v>
      </c>
      <c r="AA36" s="33">
        <f>SUM(AA25:AA35)</f>
        <v>1246494544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75205079</v>
      </c>
      <c r="D38" s="46">
        <f>+D22-D36</f>
        <v>0</v>
      </c>
      <c r="E38" s="47">
        <f t="shared" si="2"/>
        <v>-76319562</v>
      </c>
      <c r="F38" s="48">
        <f t="shared" si="2"/>
        <v>-76319562</v>
      </c>
      <c r="G38" s="48">
        <f t="shared" si="2"/>
        <v>100706889</v>
      </c>
      <c r="H38" s="48">
        <f t="shared" si="2"/>
        <v>2943153</v>
      </c>
      <c r="I38" s="48">
        <f t="shared" si="2"/>
        <v>3884699</v>
      </c>
      <c r="J38" s="48">
        <f t="shared" si="2"/>
        <v>107534741</v>
      </c>
      <c r="K38" s="48">
        <f t="shared" si="2"/>
        <v>573514</v>
      </c>
      <c r="L38" s="48">
        <f t="shared" si="2"/>
        <v>-578459</v>
      </c>
      <c r="M38" s="48">
        <f t="shared" si="2"/>
        <v>-63177498</v>
      </c>
      <c r="N38" s="48">
        <f t="shared" si="2"/>
        <v>-63182443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44352298</v>
      </c>
      <c r="X38" s="48">
        <f>IF(F22=F36,0,X22-X36)</f>
        <v>-40043756</v>
      </c>
      <c r="Y38" s="48">
        <f t="shared" si="2"/>
        <v>84396054</v>
      </c>
      <c r="Z38" s="49">
        <f>+IF(X38&lt;&gt;0,+(Y38/X38)*100,0)</f>
        <v>-210.7595850898702</v>
      </c>
      <c r="AA38" s="46">
        <f>+AA22-AA36</f>
        <v>-76319562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218503000</v>
      </c>
      <c r="F39" s="8">
        <v>218503000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87378915</v>
      </c>
      <c r="Y39" s="8">
        <v>-87378915</v>
      </c>
      <c r="Z39" s="2">
        <v>-100</v>
      </c>
      <c r="AA39" s="6">
        <v>218503000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75205079</v>
      </c>
      <c r="D42" s="55">
        <f>SUM(D38:D41)</f>
        <v>0</v>
      </c>
      <c r="E42" s="56">
        <f t="shared" si="3"/>
        <v>142183438</v>
      </c>
      <c r="F42" s="57">
        <f t="shared" si="3"/>
        <v>142183438</v>
      </c>
      <c r="G42" s="57">
        <f t="shared" si="3"/>
        <v>100706889</v>
      </c>
      <c r="H42" s="57">
        <f t="shared" si="3"/>
        <v>2943153</v>
      </c>
      <c r="I42" s="57">
        <f t="shared" si="3"/>
        <v>3884699</v>
      </c>
      <c r="J42" s="57">
        <f t="shared" si="3"/>
        <v>107534741</v>
      </c>
      <c r="K42" s="57">
        <f t="shared" si="3"/>
        <v>573514</v>
      </c>
      <c r="L42" s="57">
        <f t="shared" si="3"/>
        <v>-578459</v>
      </c>
      <c r="M42" s="57">
        <f t="shared" si="3"/>
        <v>-63177498</v>
      </c>
      <c r="N42" s="57">
        <f t="shared" si="3"/>
        <v>-63182443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44352298</v>
      </c>
      <c r="X42" s="57">
        <f t="shared" si="3"/>
        <v>47335159</v>
      </c>
      <c r="Y42" s="57">
        <f t="shared" si="3"/>
        <v>-2982861</v>
      </c>
      <c r="Z42" s="58">
        <f>+IF(X42&lt;&gt;0,+(Y42/X42)*100,0)</f>
        <v>-6.3015759596371055</v>
      </c>
      <c r="AA42" s="55">
        <f>SUM(AA38:AA41)</f>
        <v>142183438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75205079</v>
      </c>
      <c r="D44" s="63">
        <f>+D42-D43</f>
        <v>0</v>
      </c>
      <c r="E44" s="64">
        <f t="shared" si="4"/>
        <v>142183438</v>
      </c>
      <c r="F44" s="65">
        <f t="shared" si="4"/>
        <v>142183438</v>
      </c>
      <c r="G44" s="65">
        <f t="shared" si="4"/>
        <v>100706889</v>
      </c>
      <c r="H44" s="65">
        <f t="shared" si="4"/>
        <v>2943153</v>
      </c>
      <c r="I44" s="65">
        <f t="shared" si="4"/>
        <v>3884699</v>
      </c>
      <c r="J44" s="65">
        <f t="shared" si="4"/>
        <v>107534741</v>
      </c>
      <c r="K44" s="65">
        <f t="shared" si="4"/>
        <v>573514</v>
      </c>
      <c r="L44" s="65">
        <f t="shared" si="4"/>
        <v>-578459</v>
      </c>
      <c r="M44" s="65">
        <f t="shared" si="4"/>
        <v>-63177498</v>
      </c>
      <c r="N44" s="65">
        <f t="shared" si="4"/>
        <v>-63182443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44352298</v>
      </c>
      <c r="X44" s="65">
        <f t="shared" si="4"/>
        <v>47335159</v>
      </c>
      <c r="Y44" s="65">
        <f t="shared" si="4"/>
        <v>-2982861</v>
      </c>
      <c r="Z44" s="66">
        <f>+IF(X44&lt;&gt;0,+(Y44/X44)*100,0)</f>
        <v>-6.3015759596371055</v>
      </c>
      <c r="AA44" s="63">
        <f>+AA42-AA43</f>
        <v>142183438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75205079</v>
      </c>
      <c r="D46" s="55">
        <f>SUM(D44:D45)</f>
        <v>0</v>
      </c>
      <c r="E46" s="56">
        <f t="shared" si="5"/>
        <v>142183438</v>
      </c>
      <c r="F46" s="57">
        <f t="shared" si="5"/>
        <v>142183438</v>
      </c>
      <c r="G46" s="57">
        <f t="shared" si="5"/>
        <v>100706889</v>
      </c>
      <c r="H46" s="57">
        <f t="shared" si="5"/>
        <v>2943153</v>
      </c>
      <c r="I46" s="57">
        <f t="shared" si="5"/>
        <v>3884699</v>
      </c>
      <c r="J46" s="57">
        <f t="shared" si="5"/>
        <v>107534741</v>
      </c>
      <c r="K46" s="57">
        <f t="shared" si="5"/>
        <v>573514</v>
      </c>
      <c r="L46" s="57">
        <f t="shared" si="5"/>
        <v>-578459</v>
      </c>
      <c r="M46" s="57">
        <f t="shared" si="5"/>
        <v>-63177498</v>
      </c>
      <c r="N46" s="57">
        <f t="shared" si="5"/>
        <v>-63182443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44352298</v>
      </c>
      <c r="X46" s="57">
        <f t="shared" si="5"/>
        <v>47335159</v>
      </c>
      <c r="Y46" s="57">
        <f t="shared" si="5"/>
        <v>-2982861</v>
      </c>
      <c r="Z46" s="58">
        <f>+IF(X46&lt;&gt;0,+(Y46/X46)*100,0)</f>
        <v>-6.3015759596371055</v>
      </c>
      <c r="AA46" s="55">
        <f>SUM(AA44:AA45)</f>
        <v>142183438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75205079</v>
      </c>
      <c r="D48" s="71">
        <f>SUM(D46:D47)</f>
        <v>0</v>
      </c>
      <c r="E48" s="72">
        <f t="shared" si="6"/>
        <v>142183438</v>
      </c>
      <c r="F48" s="73">
        <f t="shared" si="6"/>
        <v>142183438</v>
      </c>
      <c r="G48" s="73">
        <f t="shared" si="6"/>
        <v>100706889</v>
      </c>
      <c r="H48" s="74">
        <f t="shared" si="6"/>
        <v>2943153</v>
      </c>
      <c r="I48" s="74">
        <f t="shared" si="6"/>
        <v>3884699</v>
      </c>
      <c r="J48" s="74">
        <f t="shared" si="6"/>
        <v>107534741</v>
      </c>
      <c r="K48" s="74">
        <f t="shared" si="6"/>
        <v>573514</v>
      </c>
      <c r="L48" s="74">
        <f t="shared" si="6"/>
        <v>-578459</v>
      </c>
      <c r="M48" s="73">
        <f t="shared" si="6"/>
        <v>-63177498</v>
      </c>
      <c r="N48" s="73">
        <f t="shared" si="6"/>
        <v>-63182443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44352298</v>
      </c>
      <c r="X48" s="74">
        <f t="shared" si="6"/>
        <v>47335159</v>
      </c>
      <c r="Y48" s="74">
        <f t="shared" si="6"/>
        <v>-2982861</v>
      </c>
      <c r="Z48" s="75">
        <f>+IF(X48&lt;&gt;0,+(Y48/X48)*100,0)</f>
        <v>-6.3015759596371055</v>
      </c>
      <c r="AA48" s="76">
        <f>SUM(AA46:AA47)</f>
        <v>142183438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2125467</v>
      </c>
      <c r="D11" s="6">
        <v>0</v>
      </c>
      <c r="E11" s="7">
        <v>4683021</v>
      </c>
      <c r="F11" s="8">
        <v>4683021</v>
      </c>
      <c r="G11" s="8">
        <v>67173</v>
      </c>
      <c r="H11" s="8">
        <v>60456</v>
      </c>
      <c r="I11" s="8">
        <v>82909</v>
      </c>
      <c r="J11" s="8">
        <v>210538</v>
      </c>
      <c r="K11" s="8">
        <v>129635</v>
      </c>
      <c r="L11" s="8">
        <v>9152</v>
      </c>
      <c r="M11" s="8">
        <v>0</v>
      </c>
      <c r="N11" s="8">
        <v>138787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349325</v>
      </c>
      <c r="X11" s="8">
        <v>1823922</v>
      </c>
      <c r="Y11" s="8">
        <v>-1474597</v>
      </c>
      <c r="Z11" s="2">
        <v>-80.85</v>
      </c>
      <c r="AA11" s="6">
        <v>4683021</v>
      </c>
    </row>
    <row r="12" spans="1:27" ht="13.5">
      <c r="A12" s="25" t="s">
        <v>39</v>
      </c>
      <c r="B12" s="29"/>
      <c r="C12" s="6">
        <v>1307333</v>
      </c>
      <c r="D12" s="6">
        <v>0</v>
      </c>
      <c r="E12" s="7">
        <v>1783431</v>
      </c>
      <c r="F12" s="8">
        <v>1783431</v>
      </c>
      <c r="G12" s="8">
        <v>127312</v>
      </c>
      <c r="H12" s="8">
        <v>182509</v>
      </c>
      <c r="I12" s="8">
        <v>176410</v>
      </c>
      <c r="J12" s="8">
        <v>486231</v>
      </c>
      <c r="K12" s="8">
        <v>159585</v>
      </c>
      <c r="L12" s="8">
        <v>0</v>
      </c>
      <c r="M12" s="8">
        <v>0</v>
      </c>
      <c r="N12" s="8">
        <v>159585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645816</v>
      </c>
      <c r="X12" s="8">
        <v>889146</v>
      </c>
      <c r="Y12" s="8">
        <v>-243330</v>
      </c>
      <c r="Z12" s="2">
        <v>-27.37</v>
      </c>
      <c r="AA12" s="6">
        <v>1783431</v>
      </c>
    </row>
    <row r="13" spans="1:27" ht="13.5">
      <c r="A13" s="23" t="s">
        <v>40</v>
      </c>
      <c r="B13" s="29"/>
      <c r="C13" s="6">
        <v>4430966</v>
      </c>
      <c r="D13" s="6">
        <v>0</v>
      </c>
      <c r="E13" s="7">
        <v>6193454</v>
      </c>
      <c r="F13" s="8">
        <v>6193454</v>
      </c>
      <c r="G13" s="8">
        <v>104798</v>
      </c>
      <c r="H13" s="8">
        <v>237138</v>
      </c>
      <c r="I13" s="8">
        <v>288108</v>
      </c>
      <c r="J13" s="8">
        <v>630044</v>
      </c>
      <c r="K13" s="8">
        <v>300322</v>
      </c>
      <c r="L13" s="8">
        <v>44608</v>
      </c>
      <c r="M13" s="8">
        <v>0</v>
      </c>
      <c r="N13" s="8">
        <v>344930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974974</v>
      </c>
      <c r="X13" s="8">
        <v>3084468</v>
      </c>
      <c r="Y13" s="8">
        <v>-2109494</v>
      </c>
      <c r="Z13" s="2">
        <v>-68.39</v>
      </c>
      <c r="AA13" s="6">
        <v>6193454</v>
      </c>
    </row>
    <row r="14" spans="1:27" ht="13.5">
      <c r="A14" s="23" t="s">
        <v>41</v>
      </c>
      <c r="B14" s="29"/>
      <c r="C14" s="6">
        <v>137714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175238</v>
      </c>
      <c r="D17" s="6">
        <v>0</v>
      </c>
      <c r="E17" s="7">
        <v>158876</v>
      </c>
      <c r="F17" s="8">
        <v>158876</v>
      </c>
      <c r="G17" s="8">
        <v>16150</v>
      </c>
      <c r="H17" s="8">
        <v>9629</v>
      </c>
      <c r="I17" s="8">
        <v>15284</v>
      </c>
      <c r="J17" s="8">
        <v>41063</v>
      </c>
      <c r="K17" s="8">
        <v>21050</v>
      </c>
      <c r="L17" s="8">
        <v>4954</v>
      </c>
      <c r="M17" s="8">
        <v>10543</v>
      </c>
      <c r="N17" s="8">
        <v>36547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77610</v>
      </c>
      <c r="X17" s="8">
        <v>79062</v>
      </c>
      <c r="Y17" s="8">
        <v>-1452</v>
      </c>
      <c r="Z17" s="2">
        <v>-1.84</v>
      </c>
      <c r="AA17" s="6">
        <v>158876</v>
      </c>
    </row>
    <row r="18" spans="1:27" ht="13.5">
      <c r="A18" s="25" t="s">
        <v>45</v>
      </c>
      <c r="B18" s="24"/>
      <c r="C18" s="6">
        <v>35834000</v>
      </c>
      <c r="D18" s="6">
        <v>0</v>
      </c>
      <c r="E18" s="7">
        <v>37789000</v>
      </c>
      <c r="F18" s="8">
        <v>37789000</v>
      </c>
      <c r="G18" s="8">
        <v>0</v>
      </c>
      <c r="H18" s="8">
        <v>0</v>
      </c>
      <c r="I18" s="8">
        <v>0</v>
      </c>
      <c r="J18" s="8">
        <v>0</v>
      </c>
      <c r="K18" s="8">
        <v>15115600</v>
      </c>
      <c r="L18" s="8">
        <v>0</v>
      </c>
      <c r="M18" s="8">
        <v>0</v>
      </c>
      <c r="N18" s="8">
        <v>15115600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15115600</v>
      </c>
      <c r="X18" s="8">
        <v>18894498</v>
      </c>
      <c r="Y18" s="8">
        <v>-3778898</v>
      </c>
      <c r="Z18" s="2">
        <v>-20</v>
      </c>
      <c r="AA18" s="6">
        <v>37789000</v>
      </c>
    </row>
    <row r="19" spans="1:27" ht="13.5">
      <c r="A19" s="23" t="s">
        <v>46</v>
      </c>
      <c r="B19" s="29"/>
      <c r="C19" s="6">
        <v>182259606</v>
      </c>
      <c r="D19" s="6">
        <v>0</v>
      </c>
      <c r="E19" s="7">
        <v>190259000</v>
      </c>
      <c r="F19" s="8">
        <v>190259000</v>
      </c>
      <c r="G19" s="8">
        <v>71844000</v>
      </c>
      <c r="H19" s="8">
        <v>5748304</v>
      </c>
      <c r="I19" s="8">
        <v>114702</v>
      </c>
      <c r="J19" s="8">
        <v>77707006</v>
      </c>
      <c r="K19" s="8">
        <v>0</v>
      </c>
      <c r="L19" s="8">
        <v>0</v>
      </c>
      <c r="M19" s="8">
        <v>921053</v>
      </c>
      <c r="N19" s="8">
        <v>921053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78628059</v>
      </c>
      <c r="X19" s="8">
        <v>94794498</v>
      </c>
      <c r="Y19" s="8">
        <v>-16166439</v>
      </c>
      <c r="Z19" s="2">
        <v>-17.05</v>
      </c>
      <c r="AA19" s="6">
        <v>190259000</v>
      </c>
    </row>
    <row r="20" spans="1:27" ht="13.5">
      <c r="A20" s="23" t="s">
        <v>47</v>
      </c>
      <c r="B20" s="29"/>
      <c r="C20" s="6">
        <v>11611139</v>
      </c>
      <c r="D20" s="6">
        <v>0</v>
      </c>
      <c r="E20" s="7">
        <v>47120219</v>
      </c>
      <c r="F20" s="26">
        <v>47120219</v>
      </c>
      <c r="G20" s="26">
        <v>249896</v>
      </c>
      <c r="H20" s="26">
        <v>116616</v>
      </c>
      <c r="I20" s="26">
        <v>3023185</v>
      </c>
      <c r="J20" s="26">
        <v>3389697</v>
      </c>
      <c r="K20" s="26">
        <v>3048286</v>
      </c>
      <c r="L20" s="26">
        <v>0</v>
      </c>
      <c r="M20" s="26">
        <v>0</v>
      </c>
      <c r="N20" s="26">
        <v>3048286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6437983</v>
      </c>
      <c r="X20" s="26">
        <v>22980516</v>
      </c>
      <c r="Y20" s="26">
        <v>-16542533</v>
      </c>
      <c r="Z20" s="27">
        <v>-71.99</v>
      </c>
      <c r="AA20" s="28">
        <v>47120219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237881463</v>
      </c>
      <c r="D22" s="33">
        <f>SUM(D5:D21)</f>
        <v>0</v>
      </c>
      <c r="E22" s="34">
        <f t="shared" si="0"/>
        <v>287987001</v>
      </c>
      <c r="F22" s="35">
        <f t="shared" si="0"/>
        <v>287987001</v>
      </c>
      <c r="G22" s="35">
        <f t="shared" si="0"/>
        <v>72409329</v>
      </c>
      <c r="H22" s="35">
        <f t="shared" si="0"/>
        <v>6354652</v>
      </c>
      <c r="I22" s="35">
        <f t="shared" si="0"/>
        <v>3700598</v>
      </c>
      <c r="J22" s="35">
        <f t="shared" si="0"/>
        <v>82464579</v>
      </c>
      <c r="K22" s="35">
        <f t="shared" si="0"/>
        <v>18774478</v>
      </c>
      <c r="L22" s="35">
        <f t="shared" si="0"/>
        <v>58714</v>
      </c>
      <c r="M22" s="35">
        <f t="shared" si="0"/>
        <v>931596</v>
      </c>
      <c r="N22" s="35">
        <f t="shared" si="0"/>
        <v>19764788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102229367</v>
      </c>
      <c r="X22" s="35">
        <f t="shared" si="0"/>
        <v>142546110</v>
      </c>
      <c r="Y22" s="35">
        <f t="shared" si="0"/>
        <v>-40316743</v>
      </c>
      <c r="Z22" s="36">
        <f>+IF(X22&lt;&gt;0,+(Y22/X22)*100,0)</f>
        <v>-28.283299347839097</v>
      </c>
      <c r="AA22" s="33">
        <f>SUM(AA5:AA21)</f>
        <v>287987001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162327317</v>
      </c>
      <c r="D25" s="6">
        <v>0</v>
      </c>
      <c r="E25" s="7">
        <v>185702943</v>
      </c>
      <c r="F25" s="8">
        <v>185702943</v>
      </c>
      <c r="G25" s="8">
        <v>14620490</v>
      </c>
      <c r="H25" s="8">
        <v>14546045</v>
      </c>
      <c r="I25" s="8">
        <v>14091227</v>
      </c>
      <c r="J25" s="8">
        <v>43257762</v>
      </c>
      <c r="K25" s="8">
        <v>13827780</v>
      </c>
      <c r="L25" s="8">
        <v>0</v>
      </c>
      <c r="M25" s="8">
        <v>0</v>
      </c>
      <c r="N25" s="8">
        <v>13827780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57085542</v>
      </c>
      <c r="X25" s="8">
        <v>93432012</v>
      </c>
      <c r="Y25" s="8">
        <v>-36346470</v>
      </c>
      <c r="Z25" s="2">
        <v>-38.9</v>
      </c>
      <c r="AA25" s="6">
        <v>185702943</v>
      </c>
    </row>
    <row r="26" spans="1:27" ht="13.5">
      <c r="A26" s="25" t="s">
        <v>52</v>
      </c>
      <c r="B26" s="24"/>
      <c r="C26" s="6">
        <v>9508812</v>
      </c>
      <c r="D26" s="6">
        <v>0</v>
      </c>
      <c r="E26" s="7">
        <v>12106915</v>
      </c>
      <c r="F26" s="8">
        <v>12106915</v>
      </c>
      <c r="G26" s="8">
        <v>782198</v>
      </c>
      <c r="H26" s="8">
        <v>827430</v>
      </c>
      <c r="I26" s="8">
        <v>842444</v>
      </c>
      <c r="J26" s="8">
        <v>2452072</v>
      </c>
      <c r="K26" s="8">
        <v>841597</v>
      </c>
      <c r="L26" s="8">
        <v>0</v>
      </c>
      <c r="M26" s="8">
        <v>0</v>
      </c>
      <c r="N26" s="8">
        <v>841597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3293669</v>
      </c>
      <c r="X26" s="8">
        <v>6053460</v>
      </c>
      <c r="Y26" s="8">
        <v>-2759791</v>
      </c>
      <c r="Z26" s="2">
        <v>-45.59</v>
      </c>
      <c r="AA26" s="6">
        <v>12106915</v>
      </c>
    </row>
    <row r="27" spans="1:27" ht="13.5">
      <c r="A27" s="25" t="s">
        <v>53</v>
      </c>
      <c r="B27" s="24"/>
      <c r="C27" s="6">
        <v>4417976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12106509</v>
      </c>
      <c r="D28" s="6">
        <v>0</v>
      </c>
      <c r="E28" s="7">
        <v>9164764</v>
      </c>
      <c r="F28" s="8">
        <v>9164764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4582380</v>
      </c>
      <c r="Y28" s="8">
        <v>-4582380</v>
      </c>
      <c r="Z28" s="2">
        <v>-100</v>
      </c>
      <c r="AA28" s="6">
        <v>9164764</v>
      </c>
    </row>
    <row r="29" spans="1:27" ht="13.5">
      <c r="A29" s="25" t="s">
        <v>55</v>
      </c>
      <c r="B29" s="24"/>
      <c r="C29" s="6">
        <v>804460</v>
      </c>
      <c r="D29" s="6">
        <v>0</v>
      </c>
      <c r="E29" s="7">
        <v>403036</v>
      </c>
      <c r="F29" s="8">
        <v>403036</v>
      </c>
      <c r="G29" s="8">
        <v>0</v>
      </c>
      <c r="H29" s="8">
        <v>0</v>
      </c>
      <c r="I29" s="8">
        <v>88214</v>
      </c>
      <c r="J29" s="8">
        <v>88214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88214</v>
      </c>
      <c r="X29" s="8">
        <v>200568</v>
      </c>
      <c r="Y29" s="8">
        <v>-112354</v>
      </c>
      <c r="Z29" s="2">
        <v>-56.02</v>
      </c>
      <c r="AA29" s="6">
        <v>403036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4394200</v>
      </c>
      <c r="D33" s="6">
        <v>0</v>
      </c>
      <c r="E33" s="7">
        <v>4394200</v>
      </c>
      <c r="F33" s="8">
        <v>4394200</v>
      </c>
      <c r="G33" s="8">
        <v>0</v>
      </c>
      <c r="H33" s="8">
        <v>0</v>
      </c>
      <c r="I33" s="8">
        <v>0</v>
      </c>
      <c r="J33" s="8">
        <v>0</v>
      </c>
      <c r="K33" s="8">
        <v>1098550</v>
      </c>
      <c r="L33" s="8">
        <v>0</v>
      </c>
      <c r="M33" s="8">
        <v>0</v>
      </c>
      <c r="N33" s="8">
        <v>1098550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1098550</v>
      </c>
      <c r="X33" s="8"/>
      <c r="Y33" s="8">
        <v>1098550</v>
      </c>
      <c r="Z33" s="2">
        <v>0</v>
      </c>
      <c r="AA33" s="6">
        <v>4394200</v>
      </c>
    </row>
    <row r="34" spans="1:27" ht="13.5">
      <c r="A34" s="25" t="s">
        <v>60</v>
      </c>
      <c r="B34" s="24"/>
      <c r="C34" s="6">
        <v>99401778</v>
      </c>
      <c r="D34" s="6">
        <v>0</v>
      </c>
      <c r="E34" s="7">
        <v>71129339</v>
      </c>
      <c r="F34" s="8">
        <v>71129339</v>
      </c>
      <c r="G34" s="8">
        <v>5634171</v>
      </c>
      <c r="H34" s="8">
        <v>5990005</v>
      </c>
      <c r="I34" s="8">
        <v>10670216</v>
      </c>
      <c r="J34" s="8">
        <v>22294392</v>
      </c>
      <c r="K34" s="8">
        <v>5219857</v>
      </c>
      <c r="L34" s="8">
        <v>28296</v>
      </c>
      <c r="M34" s="8">
        <v>699645</v>
      </c>
      <c r="N34" s="8">
        <v>5947798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28242190</v>
      </c>
      <c r="X34" s="8">
        <v>36209808</v>
      </c>
      <c r="Y34" s="8">
        <v>-7967618</v>
      </c>
      <c r="Z34" s="2">
        <v>-22</v>
      </c>
      <c r="AA34" s="6">
        <v>71129339</v>
      </c>
    </row>
    <row r="35" spans="1:27" ht="13.5">
      <c r="A35" s="23" t="s">
        <v>61</v>
      </c>
      <c r="B35" s="29"/>
      <c r="C35" s="6">
        <v>33301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292994353</v>
      </c>
      <c r="D36" s="33">
        <f>SUM(D25:D35)</f>
        <v>0</v>
      </c>
      <c r="E36" s="34">
        <f t="shared" si="1"/>
        <v>282901197</v>
      </c>
      <c r="F36" s="35">
        <f t="shared" si="1"/>
        <v>282901197</v>
      </c>
      <c r="G36" s="35">
        <f t="shared" si="1"/>
        <v>21036859</v>
      </c>
      <c r="H36" s="35">
        <f t="shared" si="1"/>
        <v>21363480</v>
      </c>
      <c r="I36" s="35">
        <f t="shared" si="1"/>
        <v>25692101</v>
      </c>
      <c r="J36" s="35">
        <f t="shared" si="1"/>
        <v>68092440</v>
      </c>
      <c r="K36" s="35">
        <f t="shared" si="1"/>
        <v>20987784</v>
      </c>
      <c r="L36" s="35">
        <f t="shared" si="1"/>
        <v>28296</v>
      </c>
      <c r="M36" s="35">
        <f t="shared" si="1"/>
        <v>699645</v>
      </c>
      <c r="N36" s="35">
        <f t="shared" si="1"/>
        <v>21715725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89808165</v>
      </c>
      <c r="X36" s="35">
        <f t="shared" si="1"/>
        <v>140478228</v>
      </c>
      <c r="Y36" s="35">
        <f t="shared" si="1"/>
        <v>-50670063</v>
      </c>
      <c r="Z36" s="36">
        <f>+IF(X36&lt;&gt;0,+(Y36/X36)*100,0)</f>
        <v>-36.06969116950991</v>
      </c>
      <c r="AA36" s="33">
        <f>SUM(AA25:AA35)</f>
        <v>282901197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-55112890</v>
      </c>
      <c r="D38" s="46">
        <f>+D22-D36</f>
        <v>0</v>
      </c>
      <c r="E38" s="47">
        <f t="shared" si="2"/>
        <v>5085804</v>
      </c>
      <c r="F38" s="48">
        <f t="shared" si="2"/>
        <v>5085804</v>
      </c>
      <c r="G38" s="48">
        <f t="shared" si="2"/>
        <v>51372470</v>
      </c>
      <c r="H38" s="48">
        <f t="shared" si="2"/>
        <v>-15008828</v>
      </c>
      <c r="I38" s="48">
        <f t="shared" si="2"/>
        <v>-21991503</v>
      </c>
      <c r="J38" s="48">
        <f t="shared" si="2"/>
        <v>14372139</v>
      </c>
      <c r="K38" s="48">
        <f t="shared" si="2"/>
        <v>-2213306</v>
      </c>
      <c r="L38" s="48">
        <f t="shared" si="2"/>
        <v>30418</v>
      </c>
      <c r="M38" s="48">
        <f t="shared" si="2"/>
        <v>231951</v>
      </c>
      <c r="N38" s="48">
        <f t="shared" si="2"/>
        <v>-1950937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12421202</v>
      </c>
      <c r="X38" s="48">
        <f>IF(F22=F36,0,X22-X36)</f>
        <v>2067882</v>
      </c>
      <c r="Y38" s="48">
        <f t="shared" si="2"/>
        <v>10353320</v>
      </c>
      <c r="Z38" s="49">
        <f>+IF(X38&lt;&gt;0,+(Y38/X38)*100,0)</f>
        <v>500.6726689433923</v>
      </c>
      <c r="AA38" s="46">
        <f>+AA22-AA36</f>
        <v>5085804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-55112890</v>
      </c>
      <c r="D42" s="55">
        <f>SUM(D38:D41)</f>
        <v>0</v>
      </c>
      <c r="E42" s="56">
        <f t="shared" si="3"/>
        <v>5085804</v>
      </c>
      <c r="F42" s="57">
        <f t="shared" si="3"/>
        <v>5085804</v>
      </c>
      <c r="G42" s="57">
        <f t="shared" si="3"/>
        <v>51372470</v>
      </c>
      <c r="H42" s="57">
        <f t="shared" si="3"/>
        <v>-15008828</v>
      </c>
      <c r="I42" s="57">
        <f t="shared" si="3"/>
        <v>-21991503</v>
      </c>
      <c r="J42" s="57">
        <f t="shared" si="3"/>
        <v>14372139</v>
      </c>
      <c r="K42" s="57">
        <f t="shared" si="3"/>
        <v>-2213306</v>
      </c>
      <c r="L42" s="57">
        <f t="shared" si="3"/>
        <v>30418</v>
      </c>
      <c r="M42" s="57">
        <f t="shared" si="3"/>
        <v>231951</v>
      </c>
      <c r="N42" s="57">
        <f t="shared" si="3"/>
        <v>-1950937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12421202</v>
      </c>
      <c r="X42" s="57">
        <f t="shared" si="3"/>
        <v>2067882</v>
      </c>
      <c r="Y42" s="57">
        <f t="shared" si="3"/>
        <v>10353320</v>
      </c>
      <c r="Z42" s="58">
        <f>+IF(X42&lt;&gt;0,+(Y42/X42)*100,0)</f>
        <v>500.6726689433923</v>
      </c>
      <c r="AA42" s="55">
        <f>SUM(AA38:AA41)</f>
        <v>5085804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-55112890</v>
      </c>
      <c r="D44" s="63">
        <f>+D42-D43</f>
        <v>0</v>
      </c>
      <c r="E44" s="64">
        <f t="shared" si="4"/>
        <v>5085804</v>
      </c>
      <c r="F44" s="65">
        <f t="shared" si="4"/>
        <v>5085804</v>
      </c>
      <c r="G44" s="65">
        <f t="shared" si="4"/>
        <v>51372470</v>
      </c>
      <c r="H44" s="65">
        <f t="shared" si="4"/>
        <v>-15008828</v>
      </c>
      <c r="I44" s="65">
        <f t="shared" si="4"/>
        <v>-21991503</v>
      </c>
      <c r="J44" s="65">
        <f t="shared" si="4"/>
        <v>14372139</v>
      </c>
      <c r="K44" s="65">
        <f t="shared" si="4"/>
        <v>-2213306</v>
      </c>
      <c r="L44" s="65">
        <f t="shared" si="4"/>
        <v>30418</v>
      </c>
      <c r="M44" s="65">
        <f t="shared" si="4"/>
        <v>231951</v>
      </c>
      <c r="N44" s="65">
        <f t="shared" si="4"/>
        <v>-1950937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12421202</v>
      </c>
      <c r="X44" s="65">
        <f t="shared" si="4"/>
        <v>2067882</v>
      </c>
      <c r="Y44" s="65">
        <f t="shared" si="4"/>
        <v>10353320</v>
      </c>
      <c r="Z44" s="66">
        <f>+IF(X44&lt;&gt;0,+(Y44/X44)*100,0)</f>
        <v>500.6726689433923</v>
      </c>
      <c r="AA44" s="63">
        <f>+AA42-AA43</f>
        <v>5085804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-55112890</v>
      </c>
      <c r="D46" s="55">
        <f>SUM(D44:D45)</f>
        <v>0</v>
      </c>
      <c r="E46" s="56">
        <f t="shared" si="5"/>
        <v>5085804</v>
      </c>
      <c r="F46" s="57">
        <f t="shared" si="5"/>
        <v>5085804</v>
      </c>
      <c r="G46" s="57">
        <f t="shared" si="5"/>
        <v>51372470</v>
      </c>
      <c r="H46" s="57">
        <f t="shared" si="5"/>
        <v>-15008828</v>
      </c>
      <c r="I46" s="57">
        <f t="shared" si="5"/>
        <v>-21991503</v>
      </c>
      <c r="J46" s="57">
        <f t="shared" si="5"/>
        <v>14372139</v>
      </c>
      <c r="K46" s="57">
        <f t="shared" si="5"/>
        <v>-2213306</v>
      </c>
      <c r="L46" s="57">
        <f t="shared" si="5"/>
        <v>30418</v>
      </c>
      <c r="M46" s="57">
        <f t="shared" si="5"/>
        <v>231951</v>
      </c>
      <c r="N46" s="57">
        <f t="shared" si="5"/>
        <v>-1950937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12421202</v>
      </c>
      <c r="X46" s="57">
        <f t="shared" si="5"/>
        <v>2067882</v>
      </c>
      <c r="Y46" s="57">
        <f t="shared" si="5"/>
        <v>10353320</v>
      </c>
      <c r="Z46" s="58">
        <f>+IF(X46&lt;&gt;0,+(Y46/X46)*100,0)</f>
        <v>500.6726689433923</v>
      </c>
      <c r="AA46" s="55">
        <f>SUM(AA44:AA45)</f>
        <v>5085804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-55112890</v>
      </c>
      <c r="D48" s="71">
        <f>SUM(D46:D47)</f>
        <v>0</v>
      </c>
      <c r="E48" s="72">
        <f t="shared" si="6"/>
        <v>5085804</v>
      </c>
      <c r="F48" s="73">
        <f t="shared" si="6"/>
        <v>5085804</v>
      </c>
      <c r="G48" s="73">
        <f t="shared" si="6"/>
        <v>51372470</v>
      </c>
      <c r="H48" s="74">
        <f t="shared" si="6"/>
        <v>-15008828</v>
      </c>
      <c r="I48" s="74">
        <f t="shared" si="6"/>
        <v>-21991503</v>
      </c>
      <c r="J48" s="74">
        <f t="shared" si="6"/>
        <v>14372139</v>
      </c>
      <c r="K48" s="74">
        <f t="shared" si="6"/>
        <v>-2213306</v>
      </c>
      <c r="L48" s="74">
        <f t="shared" si="6"/>
        <v>30418</v>
      </c>
      <c r="M48" s="73">
        <f t="shared" si="6"/>
        <v>231951</v>
      </c>
      <c r="N48" s="73">
        <f t="shared" si="6"/>
        <v>-1950937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12421202</v>
      </c>
      <c r="X48" s="74">
        <f t="shared" si="6"/>
        <v>2067882</v>
      </c>
      <c r="Y48" s="74">
        <f t="shared" si="6"/>
        <v>10353320</v>
      </c>
      <c r="Z48" s="75">
        <f>+IF(X48&lt;&gt;0,+(Y48/X48)*100,0)</f>
        <v>500.6726689433923</v>
      </c>
      <c r="AA48" s="76">
        <f>SUM(AA46:AA47)</f>
        <v>5085804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3427709390</v>
      </c>
      <c r="D5" s="6">
        <v>0</v>
      </c>
      <c r="E5" s="7">
        <v>4025720996</v>
      </c>
      <c r="F5" s="8">
        <v>4025720996</v>
      </c>
      <c r="G5" s="8">
        <v>332037827</v>
      </c>
      <c r="H5" s="8">
        <v>334634046</v>
      </c>
      <c r="I5" s="8">
        <v>337979124</v>
      </c>
      <c r="J5" s="8">
        <v>1004650997</v>
      </c>
      <c r="K5" s="8">
        <v>319603347</v>
      </c>
      <c r="L5" s="8">
        <v>329987053</v>
      </c>
      <c r="M5" s="8">
        <v>329253550</v>
      </c>
      <c r="N5" s="8">
        <v>978843950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1983494947</v>
      </c>
      <c r="X5" s="8">
        <v>1979053827</v>
      </c>
      <c r="Y5" s="8">
        <v>4441120</v>
      </c>
      <c r="Z5" s="2">
        <v>0.22</v>
      </c>
      <c r="AA5" s="6">
        <v>4025720996</v>
      </c>
    </row>
    <row r="6" spans="1:27" ht="13.5">
      <c r="A6" s="23" t="s">
        <v>33</v>
      </c>
      <c r="B6" s="24"/>
      <c r="C6" s="6">
        <v>106611391</v>
      </c>
      <c r="D6" s="6">
        <v>0</v>
      </c>
      <c r="E6" s="7">
        <v>108988649</v>
      </c>
      <c r="F6" s="8">
        <v>108988649</v>
      </c>
      <c r="G6" s="8">
        <v>7042330</v>
      </c>
      <c r="H6" s="8">
        <v>7863062</v>
      </c>
      <c r="I6" s="8">
        <v>7194697</v>
      </c>
      <c r="J6" s="8">
        <v>22100089</v>
      </c>
      <c r="K6" s="8">
        <v>7450114</v>
      </c>
      <c r="L6" s="8">
        <v>7471253</v>
      </c>
      <c r="M6" s="8">
        <v>5554179</v>
      </c>
      <c r="N6" s="8">
        <v>20475546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42575635</v>
      </c>
      <c r="X6" s="8">
        <v>50134777</v>
      </c>
      <c r="Y6" s="8">
        <v>-7559142</v>
      </c>
      <c r="Z6" s="2">
        <v>-15.08</v>
      </c>
      <c r="AA6" s="6">
        <v>108988649</v>
      </c>
    </row>
    <row r="7" spans="1:27" ht="13.5">
      <c r="A7" s="25" t="s">
        <v>34</v>
      </c>
      <c r="B7" s="24"/>
      <c r="C7" s="6">
        <v>10358668615</v>
      </c>
      <c r="D7" s="6">
        <v>0</v>
      </c>
      <c r="E7" s="7">
        <v>11717499438</v>
      </c>
      <c r="F7" s="8">
        <v>11717499438</v>
      </c>
      <c r="G7" s="8">
        <v>1086614127</v>
      </c>
      <c r="H7" s="8">
        <v>1192142802</v>
      </c>
      <c r="I7" s="8">
        <v>1213842186</v>
      </c>
      <c r="J7" s="8">
        <v>3492599115</v>
      </c>
      <c r="K7" s="8">
        <v>896531512</v>
      </c>
      <c r="L7" s="8">
        <v>927693407</v>
      </c>
      <c r="M7" s="8">
        <v>873682393</v>
      </c>
      <c r="N7" s="8">
        <v>2697907312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6190506427</v>
      </c>
      <c r="X7" s="8">
        <v>6008234877</v>
      </c>
      <c r="Y7" s="8">
        <v>182271550</v>
      </c>
      <c r="Z7" s="2">
        <v>3.03</v>
      </c>
      <c r="AA7" s="6">
        <v>11717499438</v>
      </c>
    </row>
    <row r="8" spans="1:27" ht="13.5">
      <c r="A8" s="25" t="s">
        <v>35</v>
      </c>
      <c r="B8" s="24"/>
      <c r="C8" s="6">
        <v>2576372920</v>
      </c>
      <c r="D8" s="6">
        <v>0</v>
      </c>
      <c r="E8" s="7">
        <v>2867860972</v>
      </c>
      <c r="F8" s="8">
        <v>2867860972</v>
      </c>
      <c r="G8" s="8">
        <v>247095620</v>
      </c>
      <c r="H8" s="8">
        <v>212680982</v>
      </c>
      <c r="I8" s="8">
        <v>248005436</v>
      </c>
      <c r="J8" s="8">
        <v>707782038</v>
      </c>
      <c r="K8" s="8">
        <v>263529628</v>
      </c>
      <c r="L8" s="8">
        <v>258940070</v>
      </c>
      <c r="M8" s="8">
        <v>244610072</v>
      </c>
      <c r="N8" s="8">
        <v>767079770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1474861808</v>
      </c>
      <c r="X8" s="8">
        <v>1619751430</v>
      </c>
      <c r="Y8" s="8">
        <v>-144889622</v>
      </c>
      <c r="Z8" s="2">
        <v>-8.95</v>
      </c>
      <c r="AA8" s="6">
        <v>2867860972</v>
      </c>
    </row>
    <row r="9" spans="1:27" ht="13.5">
      <c r="A9" s="25" t="s">
        <v>36</v>
      </c>
      <c r="B9" s="24"/>
      <c r="C9" s="6">
        <v>895456299</v>
      </c>
      <c r="D9" s="6">
        <v>0</v>
      </c>
      <c r="E9" s="7">
        <v>995311140</v>
      </c>
      <c r="F9" s="8">
        <v>995311140</v>
      </c>
      <c r="G9" s="8">
        <v>78243261</v>
      </c>
      <c r="H9" s="8">
        <v>79302255</v>
      </c>
      <c r="I9" s="8">
        <v>87381097</v>
      </c>
      <c r="J9" s="8">
        <v>244926613</v>
      </c>
      <c r="K9" s="8">
        <v>91207046</v>
      </c>
      <c r="L9" s="8">
        <v>94603915</v>
      </c>
      <c r="M9" s="8">
        <v>89705601</v>
      </c>
      <c r="N9" s="8">
        <v>275516562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520443175</v>
      </c>
      <c r="X9" s="8">
        <v>509484489</v>
      </c>
      <c r="Y9" s="8">
        <v>10958686</v>
      </c>
      <c r="Z9" s="2">
        <v>2.15</v>
      </c>
      <c r="AA9" s="6">
        <v>995311140</v>
      </c>
    </row>
    <row r="10" spans="1:27" ht="13.5">
      <c r="A10" s="25" t="s">
        <v>37</v>
      </c>
      <c r="B10" s="24"/>
      <c r="C10" s="6">
        <v>962651746</v>
      </c>
      <c r="D10" s="6">
        <v>0</v>
      </c>
      <c r="E10" s="7">
        <v>1231349159</v>
      </c>
      <c r="F10" s="26">
        <v>1231349159</v>
      </c>
      <c r="G10" s="26">
        <v>85222748</v>
      </c>
      <c r="H10" s="26">
        <v>116704949</v>
      </c>
      <c r="I10" s="26">
        <v>101492635</v>
      </c>
      <c r="J10" s="26">
        <v>303420332</v>
      </c>
      <c r="K10" s="26">
        <v>87781545</v>
      </c>
      <c r="L10" s="26">
        <v>113461338</v>
      </c>
      <c r="M10" s="26">
        <v>103785565</v>
      </c>
      <c r="N10" s="26">
        <v>305028448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608448780</v>
      </c>
      <c r="X10" s="26">
        <v>593345122</v>
      </c>
      <c r="Y10" s="26">
        <v>15103658</v>
      </c>
      <c r="Z10" s="27">
        <v>2.55</v>
      </c>
      <c r="AA10" s="28">
        <v>1231349159</v>
      </c>
    </row>
    <row r="11" spans="1:27" ht="13.5">
      <c r="A11" s="25" t="s">
        <v>38</v>
      </c>
      <c r="B11" s="29"/>
      <c r="C11" s="6">
        <v>67888786</v>
      </c>
      <c r="D11" s="6">
        <v>0</v>
      </c>
      <c r="E11" s="7">
        <v>78332753</v>
      </c>
      <c r="F11" s="8">
        <v>78332753</v>
      </c>
      <c r="G11" s="8">
        <v>6817037</v>
      </c>
      <c r="H11" s="8">
        <v>5882070</v>
      </c>
      <c r="I11" s="8">
        <v>4708112</v>
      </c>
      <c r="J11" s="8">
        <v>17407219</v>
      </c>
      <c r="K11" s="8">
        <v>8290620</v>
      </c>
      <c r="L11" s="8">
        <v>4750336</v>
      </c>
      <c r="M11" s="8">
        <v>5690103</v>
      </c>
      <c r="N11" s="8">
        <v>18731059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36138278</v>
      </c>
      <c r="X11" s="8">
        <v>38829605</v>
      </c>
      <c r="Y11" s="8">
        <v>-2691327</v>
      </c>
      <c r="Z11" s="2">
        <v>-6.93</v>
      </c>
      <c r="AA11" s="6">
        <v>78332753</v>
      </c>
    </row>
    <row r="12" spans="1:27" ht="13.5">
      <c r="A12" s="25" t="s">
        <v>39</v>
      </c>
      <c r="B12" s="29"/>
      <c r="C12" s="6">
        <v>55704908</v>
      </c>
      <c r="D12" s="6">
        <v>0</v>
      </c>
      <c r="E12" s="7">
        <v>65945354</v>
      </c>
      <c r="F12" s="8">
        <v>65945354</v>
      </c>
      <c r="G12" s="8">
        <v>3811979</v>
      </c>
      <c r="H12" s="8">
        <v>5398988</v>
      </c>
      <c r="I12" s="8">
        <v>4731563</v>
      </c>
      <c r="J12" s="8">
        <v>13942530</v>
      </c>
      <c r="K12" s="8">
        <v>4674038</v>
      </c>
      <c r="L12" s="8">
        <v>4027775</v>
      </c>
      <c r="M12" s="8">
        <v>4807642</v>
      </c>
      <c r="N12" s="8">
        <v>13509455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27451985</v>
      </c>
      <c r="X12" s="8">
        <v>32691594</v>
      </c>
      <c r="Y12" s="8">
        <v>-5239609</v>
      </c>
      <c r="Z12" s="2">
        <v>-16.03</v>
      </c>
      <c r="AA12" s="6">
        <v>65945354</v>
      </c>
    </row>
    <row r="13" spans="1:27" ht="13.5">
      <c r="A13" s="23" t="s">
        <v>40</v>
      </c>
      <c r="B13" s="29"/>
      <c r="C13" s="6">
        <v>370295276</v>
      </c>
      <c r="D13" s="6">
        <v>0</v>
      </c>
      <c r="E13" s="7">
        <v>220042500</v>
      </c>
      <c r="F13" s="8">
        <v>220042500</v>
      </c>
      <c r="G13" s="8">
        <v>29466889</v>
      </c>
      <c r="H13" s="8">
        <v>32119306</v>
      </c>
      <c r="I13" s="8">
        <v>31808854</v>
      </c>
      <c r="J13" s="8">
        <v>93395049</v>
      </c>
      <c r="K13" s="8">
        <v>29992842</v>
      </c>
      <c r="L13" s="8">
        <v>29842951</v>
      </c>
      <c r="M13" s="8">
        <v>28989375</v>
      </c>
      <c r="N13" s="8">
        <v>88825168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182220217</v>
      </c>
      <c r="X13" s="8">
        <v>96414159</v>
      </c>
      <c r="Y13" s="8">
        <v>85806058</v>
      </c>
      <c r="Z13" s="2">
        <v>89</v>
      </c>
      <c r="AA13" s="6">
        <v>220042500</v>
      </c>
    </row>
    <row r="14" spans="1:27" ht="13.5">
      <c r="A14" s="23" t="s">
        <v>41</v>
      </c>
      <c r="B14" s="29"/>
      <c r="C14" s="6">
        <v>362065026</v>
      </c>
      <c r="D14" s="6">
        <v>0</v>
      </c>
      <c r="E14" s="7">
        <v>219921038</v>
      </c>
      <c r="F14" s="8">
        <v>219921038</v>
      </c>
      <c r="G14" s="8">
        <v>25190509</v>
      </c>
      <c r="H14" s="8">
        <v>25027247</v>
      </c>
      <c r="I14" s="8">
        <v>22893829</v>
      </c>
      <c r="J14" s="8">
        <v>73111585</v>
      </c>
      <c r="K14" s="8">
        <v>22558328</v>
      </c>
      <c r="L14" s="8">
        <v>22399435</v>
      </c>
      <c r="M14" s="8">
        <v>24049485</v>
      </c>
      <c r="N14" s="8">
        <v>69007248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142118833</v>
      </c>
      <c r="X14" s="8">
        <v>74245047</v>
      </c>
      <c r="Y14" s="8">
        <v>67873786</v>
      </c>
      <c r="Z14" s="2">
        <v>91.42</v>
      </c>
      <c r="AA14" s="6">
        <v>219921038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167705348</v>
      </c>
      <c r="D16" s="6">
        <v>0</v>
      </c>
      <c r="E16" s="7">
        <v>253115614</v>
      </c>
      <c r="F16" s="8">
        <v>253115614</v>
      </c>
      <c r="G16" s="8">
        <v>9499144</v>
      </c>
      <c r="H16" s="8">
        <v>7805016</v>
      </c>
      <c r="I16" s="8">
        <v>10966805</v>
      </c>
      <c r="J16" s="8">
        <v>28270965</v>
      </c>
      <c r="K16" s="8">
        <v>13524253</v>
      </c>
      <c r="L16" s="8">
        <v>14001029</v>
      </c>
      <c r="M16" s="8">
        <v>20365964</v>
      </c>
      <c r="N16" s="8">
        <v>47891246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76162211</v>
      </c>
      <c r="X16" s="8">
        <v>114455179</v>
      </c>
      <c r="Y16" s="8">
        <v>-38292968</v>
      </c>
      <c r="Z16" s="2">
        <v>-33.46</v>
      </c>
      <c r="AA16" s="6">
        <v>253115614</v>
      </c>
    </row>
    <row r="17" spans="1:27" ht="13.5">
      <c r="A17" s="23" t="s">
        <v>44</v>
      </c>
      <c r="B17" s="29"/>
      <c r="C17" s="6">
        <v>41011475</v>
      </c>
      <c r="D17" s="6">
        <v>0</v>
      </c>
      <c r="E17" s="7">
        <v>45416893</v>
      </c>
      <c r="F17" s="8">
        <v>45416893</v>
      </c>
      <c r="G17" s="8">
        <v>1899882</v>
      </c>
      <c r="H17" s="8">
        <v>4032518</v>
      </c>
      <c r="I17" s="8">
        <v>6247266</v>
      </c>
      <c r="J17" s="8">
        <v>12179666</v>
      </c>
      <c r="K17" s="8">
        <v>3959200</v>
      </c>
      <c r="L17" s="8">
        <v>3243351</v>
      </c>
      <c r="M17" s="8">
        <v>3403722</v>
      </c>
      <c r="N17" s="8">
        <v>10606273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22785939</v>
      </c>
      <c r="X17" s="8">
        <v>22052893</v>
      </c>
      <c r="Y17" s="8">
        <v>733046</v>
      </c>
      <c r="Z17" s="2">
        <v>3.32</v>
      </c>
      <c r="AA17" s="6">
        <v>45416893</v>
      </c>
    </row>
    <row r="18" spans="1:27" ht="13.5">
      <c r="A18" s="25" t="s">
        <v>45</v>
      </c>
      <c r="B18" s="24"/>
      <c r="C18" s="6">
        <v>235640654</v>
      </c>
      <c r="D18" s="6">
        <v>0</v>
      </c>
      <c r="E18" s="7">
        <v>258556762</v>
      </c>
      <c r="F18" s="8">
        <v>258556762</v>
      </c>
      <c r="G18" s="8">
        <v>22775930</v>
      </c>
      <c r="H18" s="8">
        <v>21003677</v>
      </c>
      <c r="I18" s="8">
        <v>21508011</v>
      </c>
      <c r="J18" s="8">
        <v>65287618</v>
      </c>
      <c r="K18" s="8">
        <v>24669225</v>
      </c>
      <c r="L18" s="8">
        <v>21759845</v>
      </c>
      <c r="M18" s="8">
        <v>17249844</v>
      </c>
      <c r="N18" s="8">
        <v>63678914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128966532</v>
      </c>
      <c r="X18" s="8">
        <v>127060777</v>
      </c>
      <c r="Y18" s="8">
        <v>1905755</v>
      </c>
      <c r="Z18" s="2">
        <v>1.5</v>
      </c>
      <c r="AA18" s="6">
        <v>258556762</v>
      </c>
    </row>
    <row r="19" spans="1:27" ht="13.5">
      <c r="A19" s="23" t="s">
        <v>46</v>
      </c>
      <c r="B19" s="29"/>
      <c r="C19" s="6">
        <v>3823804196</v>
      </c>
      <c r="D19" s="6">
        <v>0</v>
      </c>
      <c r="E19" s="7">
        <v>2683115344</v>
      </c>
      <c r="F19" s="8">
        <v>2683115344</v>
      </c>
      <c r="G19" s="8">
        <v>809034709</v>
      </c>
      <c r="H19" s="8">
        <v>63628831</v>
      </c>
      <c r="I19" s="8">
        <v>12968257</v>
      </c>
      <c r="J19" s="8">
        <v>885631797</v>
      </c>
      <c r="K19" s="8">
        <v>41720392</v>
      </c>
      <c r="L19" s="8">
        <v>746014118</v>
      </c>
      <c r="M19" s="8">
        <v>122521344</v>
      </c>
      <c r="N19" s="8">
        <v>910255854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1795887651</v>
      </c>
      <c r="X19" s="8">
        <v>1621056354</v>
      </c>
      <c r="Y19" s="8">
        <v>174831297</v>
      </c>
      <c r="Z19" s="2">
        <v>10.79</v>
      </c>
      <c r="AA19" s="6">
        <v>2683115344</v>
      </c>
    </row>
    <row r="20" spans="1:27" ht="13.5">
      <c r="A20" s="23" t="s">
        <v>47</v>
      </c>
      <c r="B20" s="29"/>
      <c r="C20" s="6">
        <v>97020815</v>
      </c>
      <c r="D20" s="6">
        <v>0</v>
      </c>
      <c r="E20" s="7">
        <v>1534524150</v>
      </c>
      <c r="F20" s="26">
        <v>1534524150</v>
      </c>
      <c r="G20" s="26">
        <v>3348837</v>
      </c>
      <c r="H20" s="26">
        <v>499507125</v>
      </c>
      <c r="I20" s="26">
        <v>9856077</v>
      </c>
      <c r="J20" s="26">
        <v>512712039</v>
      </c>
      <c r="K20" s="26">
        <v>4619893</v>
      </c>
      <c r="L20" s="26">
        <v>5594100</v>
      </c>
      <c r="M20" s="26">
        <v>493104389</v>
      </c>
      <c r="N20" s="26">
        <v>503318382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1016030421</v>
      </c>
      <c r="X20" s="26">
        <v>579471002</v>
      </c>
      <c r="Y20" s="26">
        <v>436559419</v>
      </c>
      <c r="Z20" s="27">
        <v>75.34</v>
      </c>
      <c r="AA20" s="28">
        <v>1534524150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5000000</v>
      </c>
      <c r="F21" s="8">
        <v>5000000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5000000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23548606845</v>
      </c>
      <c r="D22" s="33">
        <f>SUM(D5:D21)</f>
        <v>0</v>
      </c>
      <c r="E22" s="34">
        <f t="shared" si="0"/>
        <v>26310700762</v>
      </c>
      <c r="F22" s="35">
        <f t="shared" si="0"/>
        <v>26310700762</v>
      </c>
      <c r="G22" s="35">
        <f t="shared" si="0"/>
        <v>2748100829</v>
      </c>
      <c r="H22" s="35">
        <f t="shared" si="0"/>
        <v>2607732874</v>
      </c>
      <c r="I22" s="35">
        <f t="shared" si="0"/>
        <v>2121583949</v>
      </c>
      <c r="J22" s="35">
        <f t="shared" si="0"/>
        <v>7477417652</v>
      </c>
      <c r="K22" s="35">
        <f t="shared" si="0"/>
        <v>1820111983</v>
      </c>
      <c r="L22" s="35">
        <f t="shared" si="0"/>
        <v>2583789976</v>
      </c>
      <c r="M22" s="35">
        <f t="shared" si="0"/>
        <v>2366773228</v>
      </c>
      <c r="N22" s="35">
        <f t="shared" si="0"/>
        <v>6770675187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14248092839</v>
      </c>
      <c r="X22" s="35">
        <f t="shared" si="0"/>
        <v>13466281132</v>
      </c>
      <c r="Y22" s="35">
        <f t="shared" si="0"/>
        <v>781811707</v>
      </c>
      <c r="Z22" s="36">
        <f>+IF(X22&lt;&gt;0,+(Y22/X22)*100,0)</f>
        <v>5.805698687978349</v>
      </c>
      <c r="AA22" s="33">
        <f>SUM(AA5:AA21)</f>
        <v>26310700762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5432135741</v>
      </c>
      <c r="D25" s="6">
        <v>0</v>
      </c>
      <c r="E25" s="7">
        <v>5446787652</v>
      </c>
      <c r="F25" s="8">
        <v>5446787652</v>
      </c>
      <c r="G25" s="8">
        <v>420172038</v>
      </c>
      <c r="H25" s="8">
        <v>405121050</v>
      </c>
      <c r="I25" s="8">
        <v>414276596</v>
      </c>
      <c r="J25" s="8">
        <v>1239569684</v>
      </c>
      <c r="K25" s="8">
        <v>419914453</v>
      </c>
      <c r="L25" s="8">
        <v>411935136</v>
      </c>
      <c r="M25" s="8">
        <v>427467091</v>
      </c>
      <c r="N25" s="8">
        <v>1259316680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2498886364</v>
      </c>
      <c r="X25" s="8">
        <v>2631598425</v>
      </c>
      <c r="Y25" s="8">
        <v>-132712061</v>
      </c>
      <c r="Z25" s="2">
        <v>-5.04</v>
      </c>
      <c r="AA25" s="6">
        <v>5446787652</v>
      </c>
    </row>
    <row r="26" spans="1:27" ht="13.5">
      <c r="A26" s="25" t="s">
        <v>52</v>
      </c>
      <c r="B26" s="24"/>
      <c r="C26" s="6">
        <v>94141267</v>
      </c>
      <c r="D26" s="6">
        <v>0</v>
      </c>
      <c r="E26" s="7">
        <v>101918572</v>
      </c>
      <c r="F26" s="8">
        <v>101918572</v>
      </c>
      <c r="G26" s="8">
        <v>7875275</v>
      </c>
      <c r="H26" s="8">
        <v>7865718</v>
      </c>
      <c r="I26" s="8">
        <v>7865718</v>
      </c>
      <c r="J26" s="8">
        <v>23606711</v>
      </c>
      <c r="K26" s="8">
        <v>7865718</v>
      </c>
      <c r="L26" s="8">
        <v>7865718</v>
      </c>
      <c r="M26" s="8">
        <v>7839046</v>
      </c>
      <c r="N26" s="8">
        <v>23570482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47177193</v>
      </c>
      <c r="X26" s="8">
        <v>44619166</v>
      </c>
      <c r="Y26" s="8">
        <v>2558027</v>
      </c>
      <c r="Z26" s="2">
        <v>5.73</v>
      </c>
      <c r="AA26" s="6">
        <v>101918572</v>
      </c>
    </row>
    <row r="27" spans="1:27" ht="13.5">
      <c r="A27" s="25" t="s">
        <v>53</v>
      </c>
      <c r="B27" s="24"/>
      <c r="C27" s="6">
        <v>1343750066</v>
      </c>
      <c r="D27" s="6">
        <v>0</v>
      </c>
      <c r="E27" s="7">
        <v>1230204146</v>
      </c>
      <c r="F27" s="8">
        <v>1230204146</v>
      </c>
      <c r="G27" s="8">
        <v>102517011</v>
      </c>
      <c r="H27" s="8">
        <v>102517011</v>
      </c>
      <c r="I27" s="8">
        <v>102517011</v>
      </c>
      <c r="J27" s="8">
        <v>307551033</v>
      </c>
      <c r="K27" s="8">
        <v>102517011</v>
      </c>
      <c r="L27" s="8">
        <v>102517011</v>
      </c>
      <c r="M27" s="8">
        <v>102517011</v>
      </c>
      <c r="N27" s="8">
        <v>307551033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615102066</v>
      </c>
      <c r="X27" s="8">
        <v>715148055</v>
      </c>
      <c r="Y27" s="8">
        <v>-100045989</v>
      </c>
      <c r="Z27" s="2">
        <v>-13.99</v>
      </c>
      <c r="AA27" s="6">
        <v>1230204146</v>
      </c>
    </row>
    <row r="28" spans="1:27" ht="13.5">
      <c r="A28" s="25" t="s">
        <v>54</v>
      </c>
      <c r="B28" s="24"/>
      <c r="C28" s="6">
        <v>1978922606</v>
      </c>
      <c r="D28" s="6">
        <v>0</v>
      </c>
      <c r="E28" s="7">
        <v>1431820255</v>
      </c>
      <c r="F28" s="8">
        <v>1431820255</v>
      </c>
      <c r="G28" s="8">
        <v>-29184804</v>
      </c>
      <c r="H28" s="8">
        <v>267821510</v>
      </c>
      <c r="I28" s="8">
        <v>119318353</v>
      </c>
      <c r="J28" s="8">
        <v>357955059</v>
      </c>
      <c r="K28" s="8">
        <v>119318353</v>
      </c>
      <c r="L28" s="8">
        <v>119318353</v>
      </c>
      <c r="M28" s="8">
        <v>119318353</v>
      </c>
      <c r="N28" s="8">
        <v>357955059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715910118</v>
      </c>
      <c r="X28" s="8">
        <v>687273720</v>
      </c>
      <c r="Y28" s="8">
        <v>28636398</v>
      </c>
      <c r="Z28" s="2">
        <v>4.17</v>
      </c>
      <c r="AA28" s="6">
        <v>1431820255</v>
      </c>
    </row>
    <row r="29" spans="1:27" ht="13.5">
      <c r="A29" s="25" t="s">
        <v>55</v>
      </c>
      <c r="B29" s="24"/>
      <c r="C29" s="6">
        <v>572960410</v>
      </c>
      <c r="D29" s="6">
        <v>0</v>
      </c>
      <c r="E29" s="7">
        <v>706964374</v>
      </c>
      <c r="F29" s="8">
        <v>706964374</v>
      </c>
      <c r="G29" s="8">
        <v>43032000</v>
      </c>
      <c r="H29" s="8">
        <v>20390635</v>
      </c>
      <c r="I29" s="8">
        <v>53099871</v>
      </c>
      <c r="J29" s="8">
        <v>116522506</v>
      </c>
      <c r="K29" s="8">
        <v>92420380</v>
      </c>
      <c r="L29" s="8">
        <v>36494688</v>
      </c>
      <c r="M29" s="8">
        <v>32808213</v>
      </c>
      <c r="N29" s="8">
        <v>161723281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278245787</v>
      </c>
      <c r="X29" s="8">
        <v>307806034</v>
      </c>
      <c r="Y29" s="8">
        <v>-29560247</v>
      </c>
      <c r="Z29" s="2">
        <v>-9.6</v>
      </c>
      <c r="AA29" s="6">
        <v>706964374</v>
      </c>
    </row>
    <row r="30" spans="1:27" ht="13.5">
      <c r="A30" s="25" t="s">
        <v>56</v>
      </c>
      <c r="B30" s="24"/>
      <c r="C30" s="6">
        <v>9485710668</v>
      </c>
      <c r="D30" s="6">
        <v>0</v>
      </c>
      <c r="E30" s="7">
        <v>10290877077</v>
      </c>
      <c r="F30" s="8">
        <v>10290877077</v>
      </c>
      <c r="G30" s="8">
        <v>1240615634</v>
      </c>
      <c r="H30" s="8">
        <v>1075175099</v>
      </c>
      <c r="I30" s="8">
        <v>775998011</v>
      </c>
      <c r="J30" s="8">
        <v>3091788744</v>
      </c>
      <c r="K30" s="8">
        <v>800357327</v>
      </c>
      <c r="L30" s="8">
        <v>763213973</v>
      </c>
      <c r="M30" s="8">
        <v>684174056</v>
      </c>
      <c r="N30" s="8">
        <v>2247745356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5339534100</v>
      </c>
      <c r="X30" s="8">
        <v>5893073126</v>
      </c>
      <c r="Y30" s="8">
        <v>-553539026</v>
      </c>
      <c r="Z30" s="2">
        <v>-9.39</v>
      </c>
      <c r="AA30" s="6">
        <v>10290877077</v>
      </c>
    </row>
    <row r="31" spans="1:27" ht="13.5">
      <c r="A31" s="25" t="s">
        <v>57</v>
      </c>
      <c r="B31" s="24"/>
      <c r="C31" s="6">
        <v>1336282933</v>
      </c>
      <c r="D31" s="6">
        <v>0</v>
      </c>
      <c r="E31" s="7">
        <v>2355213526</v>
      </c>
      <c r="F31" s="8">
        <v>2355213526</v>
      </c>
      <c r="G31" s="8">
        <v>75309196</v>
      </c>
      <c r="H31" s="8">
        <v>111581231</v>
      </c>
      <c r="I31" s="8">
        <v>137554094</v>
      </c>
      <c r="J31" s="8">
        <v>324444521</v>
      </c>
      <c r="K31" s="8">
        <v>153555731</v>
      </c>
      <c r="L31" s="8">
        <v>156008537</v>
      </c>
      <c r="M31" s="8">
        <v>170805192</v>
      </c>
      <c r="N31" s="8">
        <v>480369460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804813981</v>
      </c>
      <c r="X31" s="8">
        <v>1106950357</v>
      </c>
      <c r="Y31" s="8">
        <v>-302136376</v>
      </c>
      <c r="Z31" s="2">
        <v>-27.29</v>
      </c>
      <c r="AA31" s="6">
        <v>2355213526</v>
      </c>
    </row>
    <row r="32" spans="1:27" ht="13.5">
      <c r="A32" s="25" t="s">
        <v>58</v>
      </c>
      <c r="B32" s="24"/>
      <c r="C32" s="6">
        <v>685924859</v>
      </c>
      <c r="D32" s="6">
        <v>0</v>
      </c>
      <c r="E32" s="7">
        <v>902139256</v>
      </c>
      <c r="F32" s="8">
        <v>902139256</v>
      </c>
      <c r="G32" s="8">
        <v>445411</v>
      </c>
      <c r="H32" s="8">
        <v>25673516</v>
      </c>
      <c r="I32" s="8">
        <v>55702483</v>
      </c>
      <c r="J32" s="8">
        <v>81821410</v>
      </c>
      <c r="K32" s="8">
        <v>58076496</v>
      </c>
      <c r="L32" s="8">
        <v>52272374</v>
      </c>
      <c r="M32" s="8">
        <v>77291029</v>
      </c>
      <c r="N32" s="8">
        <v>187639899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269461309</v>
      </c>
      <c r="X32" s="8">
        <v>396941272</v>
      </c>
      <c r="Y32" s="8">
        <v>-127479963</v>
      </c>
      <c r="Z32" s="2">
        <v>-32.12</v>
      </c>
      <c r="AA32" s="6">
        <v>902139256</v>
      </c>
    </row>
    <row r="33" spans="1:27" ht="13.5">
      <c r="A33" s="25" t="s">
        <v>59</v>
      </c>
      <c r="B33" s="24"/>
      <c r="C33" s="6">
        <v>1060444402</v>
      </c>
      <c r="D33" s="6">
        <v>0</v>
      </c>
      <c r="E33" s="7">
        <v>1048821207</v>
      </c>
      <c r="F33" s="8">
        <v>1048821207</v>
      </c>
      <c r="G33" s="8">
        <v>22133528</v>
      </c>
      <c r="H33" s="8">
        <v>101890570</v>
      </c>
      <c r="I33" s="8">
        <v>65894825</v>
      </c>
      <c r="J33" s="8">
        <v>189918923</v>
      </c>
      <c r="K33" s="8">
        <v>62339248</v>
      </c>
      <c r="L33" s="8">
        <v>41800262</v>
      </c>
      <c r="M33" s="8">
        <v>118260486</v>
      </c>
      <c r="N33" s="8">
        <v>222399996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412318919</v>
      </c>
      <c r="X33" s="8">
        <v>431203933</v>
      </c>
      <c r="Y33" s="8">
        <v>-18885014</v>
      </c>
      <c r="Z33" s="2">
        <v>-4.38</v>
      </c>
      <c r="AA33" s="6">
        <v>1048821207</v>
      </c>
    </row>
    <row r="34" spans="1:27" ht="13.5">
      <c r="A34" s="25" t="s">
        <v>60</v>
      </c>
      <c r="B34" s="24"/>
      <c r="C34" s="6">
        <v>1217355400</v>
      </c>
      <c r="D34" s="6">
        <v>0</v>
      </c>
      <c r="E34" s="7">
        <v>2655071417</v>
      </c>
      <c r="F34" s="8">
        <v>2655071417</v>
      </c>
      <c r="G34" s="8">
        <v>37628147</v>
      </c>
      <c r="H34" s="8">
        <v>81787411</v>
      </c>
      <c r="I34" s="8">
        <v>135481837</v>
      </c>
      <c r="J34" s="8">
        <v>254897395</v>
      </c>
      <c r="K34" s="8">
        <v>152204260</v>
      </c>
      <c r="L34" s="8">
        <v>151921194</v>
      </c>
      <c r="M34" s="8">
        <v>133621603</v>
      </c>
      <c r="N34" s="8">
        <v>437747057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692644452</v>
      </c>
      <c r="X34" s="8">
        <v>1247883566</v>
      </c>
      <c r="Y34" s="8">
        <v>-555239114</v>
      </c>
      <c r="Z34" s="2">
        <v>-44.49</v>
      </c>
      <c r="AA34" s="6">
        <v>2655071417</v>
      </c>
    </row>
    <row r="35" spans="1:27" ht="13.5">
      <c r="A35" s="23" t="s">
        <v>61</v>
      </c>
      <c r="B35" s="29"/>
      <c r="C35" s="6">
        <v>720777</v>
      </c>
      <c r="D35" s="6">
        <v>0</v>
      </c>
      <c r="E35" s="7">
        <v>25000000</v>
      </c>
      <c r="F35" s="8">
        <v>25000000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25000000</v>
      </c>
    </row>
    <row r="36" spans="1:27" ht="12.75">
      <c r="A36" s="40" t="s">
        <v>62</v>
      </c>
      <c r="B36" s="32"/>
      <c r="C36" s="33">
        <f aca="true" t="shared" si="1" ref="C36:Y36">SUM(C25:C35)</f>
        <v>23208349129</v>
      </c>
      <c r="D36" s="33">
        <f>SUM(D25:D35)</f>
        <v>0</v>
      </c>
      <c r="E36" s="34">
        <f t="shared" si="1"/>
        <v>26194817482</v>
      </c>
      <c r="F36" s="35">
        <f t="shared" si="1"/>
        <v>26194817482</v>
      </c>
      <c r="G36" s="35">
        <f t="shared" si="1"/>
        <v>1920543436</v>
      </c>
      <c r="H36" s="35">
        <f t="shared" si="1"/>
        <v>2199823751</v>
      </c>
      <c r="I36" s="35">
        <f t="shared" si="1"/>
        <v>1867708799</v>
      </c>
      <c r="J36" s="35">
        <f t="shared" si="1"/>
        <v>5988075986</v>
      </c>
      <c r="K36" s="35">
        <f t="shared" si="1"/>
        <v>1968568977</v>
      </c>
      <c r="L36" s="35">
        <f t="shared" si="1"/>
        <v>1843347246</v>
      </c>
      <c r="M36" s="35">
        <f t="shared" si="1"/>
        <v>1874102080</v>
      </c>
      <c r="N36" s="35">
        <f t="shared" si="1"/>
        <v>5686018303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11674094289</v>
      </c>
      <c r="X36" s="35">
        <f t="shared" si="1"/>
        <v>13462497654</v>
      </c>
      <c r="Y36" s="35">
        <f t="shared" si="1"/>
        <v>-1788403365</v>
      </c>
      <c r="Z36" s="36">
        <f>+IF(X36&lt;&gt;0,+(Y36/X36)*100,0)</f>
        <v>-13.284335574005665</v>
      </c>
      <c r="AA36" s="33">
        <f>SUM(AA25:AA35)</f>
        <v>26194817482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340257716</v>
      </c>
      <c r="D38" s="46">
        <f>+D22-D36</f>
        <v>0</v>
      </c>
      <c r="E38" s="47">
        <f t="shared" si="2"/>
        <v>115883280</v>
      </c>
      <c r="F38" s="48">
        <f t="shared" si="2"/>
        <v>115883280</v>
      </c>
      <c r="G38" s="48">
        <f t="shared" si="2"/>
        <v>827557393</v>
      </c>
      <c r="H38" s="48">
        <f t="shared" si="2"/>
        <v>407909123</v>
      </c>
      <c r="I38" s="48">
        <f t="shared" si="2"/>
        <v>253875150</v>
      </c>
      <c r="J38" s="48">
        <f t="shared" si="2"/>
        <v>1489341666</v>
      </c>
      <c r="K38" s="48">
        <f t="shared" si="2"/>
        <v>-148456994</v>
      </c>
      <c r="L38" s="48">
        <f t="shared" si="2"/>
        <v>740442730</v>
      </c>
      <c r="M38" s="48">
        <f t="shared" si="2"/>
        <v>492671148</v>
      </c>
      <c r="N38" s="48">
        <f t="shared" si="2"/>
        <v>1084656884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2573998550</v>
      </c>
      <c r="X38" s="48">
        <f>IF(F22=F36,0,X22-X36)</f>
        <v>3783478</v>
      </c>
      <c r="Y38" s="48">
        <f t="shared" si="2"/>
        <v>2570215072</v>
      </c>
      <c r="Z38" s="49">
        <f>+IF(X38&lt;&gt;0,+(Y38/X38)*100,0)</f>
        <v>67932.602541894</v>
      </c>
      <c r="AA38" s="46">
        <f>+AA22-AA36</f>
        <v>115883280</v>
      </c>
    </row>
    <row r="39" spans="1:27" ht="13.5">
      <c r="A39" s="23" t="s">
        <v>64</v>
      </c>
      <c r="B39" s="29"/>
      <c r="C39" s="6">
        <v>1516156548</v>
      </c>
      <c r="D39" s="6">
        <v>0</v>
      </c>
      <c r="E39" s="7">
        <v>2003181134</v>
      </c>
      <c r="F39" s="8">
        <v>2003181134</v>
      </c>
      <c r="G39" s="8">
        <v>0</v>
      </c>
      <c r="H39" s="8">
        <v>45514626</v>
      </c>
      <c r="I39" s="8">
        <v>135876389</v>
      </c>
      <c r="J39" s="8">
        <v>181391015</v>
      </c>
      <c r="K39" s="8">
        <v>73787359</v>
      </c>
      <c r="L39" s="8">
        <v>65946652</v>
      </c>
      <c r="M39" s="8">
        <v>139470071</v>
      </c>
      <c r="N39" s="8">
        <v>279204082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460595097</v>
      </c>
      <c r="X39" s="8">
        <v>961646946</v>
      </c>
      <c r="Y39" s="8">
        <v>-501051849</v>
      </c>
      <c r="Z39" s="2">
        <v>-52.1</v>
      </c>
      <c r="AA39" s="6">
        <v>2003181134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-113000000</v>
      </c>
      <c r="F41" s="8">
        <v>-113000000</v>
      </c>
      <c r="G41" s="51">
        <v>-9416667</v>
      </c>
      <c r="H41" s="51">
        <v>-9416667</v>
      </c>
      <c r="I41" s="51">
        <v>-9416667</v>
      </c>
      <c r="J41" s="8">
        <v>-28250001</v>
      </c>
      <c r="K41" s="51">
        <v>0</v>
      </c>
      <c r="L41" s="51">
        <v>-18833334</v>
      </c>
      <c r="M41" s="8">
        <v>-9416667</v>
      </c>
      <c r="N41" s="51">
        <v>-28250001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-56500002</v>
      </c>
      <c r="X41" s="8">
        <v>-56400000</v>
      </c>
      <c r="Y41" s="51">
        <v>-100002</v>
      </c>
      <c r="Z41" s="52">
        <v>0.18</v>
      </c>
      <c r="AA41" s="53">
        <v>-113000000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1856414264</v>
      </c>
      <c r="D42" s="55">
        <f>SUM(D38:D41)</f>
        <v>0</v>
      </c>
      <c r="E42" s="56">
        <f t="shared" si="3"/>
        <v>2006064414</v>
      </c>
      <c r="F42" s="57">
        <f t="shared" si="3"/>
        <v>2006064414</v>
      </c>
      <c r="G42" s="57">
        <f t="shared" si="3"/>
        <v>818140726</v>
      </c>
      <c r="H42" s="57">
        <f t="shared" si="3"/>
        <v>444007082</v>
      </c>
      <c r="I42" s="57">
        <f t="shared" si="3"/>
        <v>380334872</v>
      </c>
      <c r="J42" s="57">
        <f t="shared" si="3"/>
        <v>1642482680</v>
      </c>
      <c r="K42" s="57">
        <f t="shared" si="3"/>
        <v>-74669635</v>
      </c>
      <c r="L42" s="57">
        <f t="shared" si="3"/>
        <v>787556048</v>
      </c>
      <c r="M42" s="57">
        <f t="shared" si="3"/>
        <v>622724552</v>
      </c>
      <c r="N42" s="57">
        <f t="shared" si="3"/>
        <v>1335610965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2978093645</v>
      </c>
      <c r="X42" s="57">
        <f t="shared" si="3"/>
        <v>909030424</v>
      </c>
      <c r="Y42" s="57">
        <f t="shared" si="3"/>
        <v>2069063221</v>
      </c>
      <c r="Z42" s="58">
        <f>+IF(X42&lt;&gt;0,+(Y42/X42)*100,0)</f>
        <v>227.6120981622943</v>
      </c>
      <c r="AA42" s="55">
        <f>SUM(AA38:AA41)</f>
        <v>2006064414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1856414264</v>
      </c>
      <c r="D44" s="63">
        <f>+D42-D43</f>
        <v>0</v>
      </c>
      <c r="E44" s="64">
        <f t="shared" si="4"/>
        <v>2006064414</v>
      </c>
      <c r="F44" s="65">
        <f t="shared" si="4"/>
        <v>2006064414</v>
      </c>
      <c r="G44" s="65">
        <f t="shared" si="4"/>
        <v>818140726</v>
      </c>
      <c r="H44" s="65">
        <f t="shared" si="4"/>
        <v>444007082</v>
      </c>
      <c r="I44" s="65">
        <f t="shared" si="4"/>
        <v>380334872</v>
      </c>
      <c r="J44" s="65">
        <f t="shared" si="4"/>
        <v>1642482680</v>
      </c>
      <c r="K44" s="65">
        <f t="shared" si="4"/>
        <v>-74669635</v>
      </c>
      <c r="L44" s="65">
        <f t="shared" si="4"/>
        <v>787556048</v>
      </c>
      <c r="M44" s="65">
        <f t="shared" si="4"/>
        <v>622724552</v>
      </c>
      <c r="N44" s="65">
        <f t="shared" si="4"/>
        <v>1335610965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2978093645</v>
      </c>
      <c r="X44" s="65">
        <f t="shared" si="4"/>
        <v>909030424</v>
      </c>
      <c r="Y44" s="65">
        <f t="shared" si="4"/>
        <v>2069063221</v>
      </c>
      <c r="Z44" s="66">
        <f>+IF(X44&lt;&gt;0,+(Y44/X44)*100,0)</f>
        <v>227.6120981622943</v>
      </c>
      <c r="AA44" s="63">
        <f>+AA42-AA43</f>
        <v>2006064414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1856414264</v>
      </c>
      <c r="D46" s="55">
        <f>SUM(D44:D45)</f>
        <v>0</v>
      </c>
      <c r="E46" s="56">
        <f t="shared" si="5"/>
        <v>2006064414</v>
      </c>
      <c r="F46" s="57">
        <f t="shared" si="5"/>
        <v>2006064414</v>
      </c>
      <c r="G46" s="57">
        <f t="shared" si="5"/>
        <v>818140726</v>
      </c>
      <c r="H46" s="57">
        <f t="shared" si="5"/>
        <v>444007082</v>
      </c>
      <c r="I46" s="57">
        <f t="shared" si="5"/>
        <v>380334872</v>
      </c>
      <c r="J46" s="57">
        <f t="shared" si="5"/>
        <v>1642482680</v>
      </c>
      <c r="K46" s="57">
        <f t="shared" si="5"/>
        <v>-74669635</v>
      </c>
      <c r="L46" s="57">
        <f t="shared" si="5"/>
        <v>787556048</v>
      </c>
      <c r="M46" s="57">
        <f t="shared" si="5"/>
        <v>622724552</v>
      </c>
      <c r="N46" s="57">
        <f t="shared" si="5"/>
        <v>1335610965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2978093645</v>
      </c>
      <c r="X46" s="57">
        <f t="shared" si="5"/>
        <v>909030424</v>
      </c>
      <c r="Y46" s="57">
        <f t="shared" si="5"/>
        <v>2069063221</v>
      </c>
      <c r="Z46" s="58">
        <f>+IF(X46&lt;&gt;0,+(Y46/X46)*100,0)</f>
        <v>227.6120981622943</v>
      </c>
      <c r="AA46" s="55">
        <f>SUM(AA44:AA45)</f>
        <v>2006064414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1856414264</v>
      </c>
      <c r="D48" s="71">
        <f>SUM(D46:D47)</f>
        <v>0</v>
      </c>
      <c r="E48" s="72">
        <f t="shared" si="6"/>
        <v>2006064414</v>
      </c>
      <c r="F48" s="73">
        <f t="shared" si="6"/>
        <v>2006064414</v>
      </c>
      <c r="G48" s="73">
        <f t="shared" si="6"/>
        <v>818140726</v>
      </c>
      <c r="H48" s="74">
        <f t="shared" si="6"/>
        <v>444007082</v>
      </c>
      <c r="I48" s="74">
        <f t="shared" si="6"/>
        <v>380334872</v>
      </c>
      <c r="J48" s="74">
        <f t="shared" si="6"/>
        <v>1642482680</v>
      </c>
      <c r="K48" s="74">
        <f t="shared" si="6"/>
        <v>-74669635</v>
      </c>
      <c r="L48" s="74">
        <f t="shared" si="6"/>
        <v>787556048</v>
      </c>
      <c r="M48" s="73">
        <f t="shared" si="6"/>
        <v>622724552</v>
      </c>
      <c r="N48" s="73">
        <f t="shared" si="6"/>
        <v>1335610965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2978093645</v>
      </c>
      <c r="X48" s="74">
        <f t="shared" si="6"/>
        <v>909030424</v>
      </c>
      <c r="Y48" s="74">
        <f t="shared" si="6"/>
        <v>2069063221</v>
      </c>
      <c r="Z48" s="75">
        <f>+IF(X48&lt;&gt;0,+(Y48/X48)*100,0)</f>
        <v>227.6120981622943</v>
      </c>
      <c r="AA48" s="76">
        <f>SUM(AA46:AA47)</f>
        <v>2006064414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7549458000</v>
      </c>
      <c r="D5" s="6">
        <v>0</v>
      </c>
      <c r="E5" s="7">
        <v>7610948000</v>
      </c>
      <c r="F5" s="8">
        <v>7610948000</v>
      </c>
      <c r="G5" s="8">
        <v>533949916</v>
      </c>
      <c r="H5" s="8">
        <v>548096834</v>
      </c>
      <c r="I5" s="8">
        <v>549471250</v>
      </c>
      <c r="J5" s="8">
        <v>1631518000</v>
      </c>
      <c r="K5" s="8">
        <v>563781360</v>
      </c>
      <c r="L5" s="8">
        <v>585321555</v>
      </c>
      <c r="M5" s="8">
        <v>628454796</v>
      </c>
      <c r="N5" s="8">
        <v>1777557711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3409075711</v>
      </c>
      <c r="X5" s="8">
        <v>3805474002</v>
      </c>
      <c r="Y5" s="8">
        <v>-396398291</v>
      </c>
      <c r="Z5" s="2">
        <v>-10.42</v>
      </c>
      <c r="AA5" s="6">
        <v>7610948000</v>
      </c>
    </row>
    <row r="6" spans="1:27" ht="13.5">
      <c r="A6" s="23" t="s">
        <v>33</v>
      </c>
      <c r="B6" s="24"/>
      <c r="C6" s="6">
        <v>123673000</v>
      </c>
      <c r="D6" s="6">
        <v>0</v>
      </c>
      <c r="E6" s="7">
        <v>103246000</v>
      </c>
      <c r="F6" s="8">
        <v>103246000</v>
      </c>
      <c r="G6" s="8">
        <v>10930970</v>
      </c>
      <c r="H6" s="8">
        <v>4131828</v>
      </c>
      <c r="I6" s="8">
        <v>7068330</v>
      </c>
      <c r="J6" s="8">
        <v>22131128</v>
      </c>
      <c r="K6" s="8">
        <v>8615742</v>
      </c>
      <c r="L6" s="8">
        <v>7915818</v>
      </c>
      <c r="M6" s="8">
        <v>1760125</v>
      </c>
      <c r="N6" s="8">
        <v>18291685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40422813</v>
      </c>
      <c r="X6" s="8">
        <v>51622998</v>
      </c>
      <c r="Y6" s="8">
        <v>-11200185</v>
      </c>
      <c r="Z6" s="2">
        <v>-21.7</v>
      </c>
      <c r="AA6" s="6">
        <v>103246000</v>
      </c>
    </row>
    <row r="7" spans="1:27" ht="13.5">
      <c r="A7" s="25" t="s">
        <v>34</v>
      </c>
      <c r="B7" s="24"/>
      <c r="C7" s="6">
        <v>11538407000</v>
      </c>
      <c r="D7" s="6">
        <v>0</v>
      </c>
      <c r="E7" s="7">
        <v>13573620000</v>
      </c>
      <c r="F7" s="8">
        <v>13573620000</v>
      </c>
      <c r="G7" s="8">
        <v>1145433343</v>
      </c>
      <c r="H7" s="8">
        <v>1151532201</v>
      </c>
      <c r="I7" s="8">
        <v>926952456</v>
      </c>
      <c r="J7" s="8">
        <v>3223918000</v>
      </c>
      <c r="K7" s="8">
        <v>1051658681</v>
      </c>
      <c r="L7" s="8">
        <v>917096511</v>
      </c>
      <c r="M7" s="8">
        <v>964321192</v>
      </c>
      <c r="N7" s="8">
        <v>2933076384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6156994384</v>
      </c>
      <c r="X7" s="8">
        <v>6346992300</v>
      </c>
      <c r="Y7" s="8">
        <v>-189997916</v>
      </c>
      <c r="Z7" s="2">
        <v>-2.99</v>
      </c>
      <c r="AA7" s="6">
        <v>13573620000</v>
      </c>
    </row>
    <row r="8" spans="1:27" ht="13.5">
      <c r="A8" s="25" t="s">
        <v>35</v>
      </c>
      <c r="B8" s="24"/>
      <c r="C8" s="6">
        <v>4126244000</v>
      </c>
      <c r="D8" s="6">
        <v>0</v>
      </c>
      <c r="E8" s="7">
        <v>4618593000</v>
      </c>
      <c r="F8" s="8">
        <v>4618593000</v>
      </c>
      <c r="G8" s="8">
        <v>405805953</v>
      </c>
      <c r="H8" s="8">
        <v>345350801</v>
      </c>
      <c r="I8" s="8">
        <v>367420246</v>
      </c>
      <c r="J8" s="8">
        <v>1118577000</v>
      </c>
      <c r="K8" s="8">
        <v>505190235</v>
      </c>
      <c r="L8" s="8">
        <v>439961604</v>
      </c>
      <c r="M8" s="8">
        <v>324264670</v>
      </c>
      <c r="N8" s="8">
        <v>1269416509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2387993509</v>
      </c>
      <c r="X8" s="8">
        <v>2336986000</v>
      </c>
      <c r="Y8" s="8">
        <v>51007509</v>
      </c>
      <c r="Z8" s="2">
        <v>2.18</v>
      </c>
      <c r="AA8" s="6">
        <v>4618593000</v>
      </c>
    </row>
    <row r="9" spans="1:27" ht="13.5">
      <c r="A9" s="25" t="s">
        <v>36</v>
      </c>
      <c r="B9" s="24"/>
      <c r="C9" s="6">
        <v>2292731000</v>
      </c>
      <c r="D9" s="6">
        <v>0</v>
      </c>
      <c r="E9" s="7">
        <v>2712507000</v>
      </c>
      <c r="F9" s="8">
        <v>2712507000</v>
      </c>
      <c r="G9" s="8">
        <v>183636945</v>
      </c>
      <c r="H9" s="8">
        <v>223359840</v>
      </c>
      <c r="I9" s="8">
        <v>220589215</v>
      </c>
      <c r="J9" s="8">
        <v>627586000</v>
      </c>
      <c r="K9" s="8">
        <v>327480083</v>
      </c>
      <c r="L9" s="8">
        <v>266265551</v>
      </c>
      <c r="M9" s="8">
        <v>213509656</v>
      </c>
      <c r="N9" s="8">
        <v>807255290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1434841290</v>
      </c>
      <c r="X9" s="8">
        <v>1372516000</v>
      </c>
      <c r="Y9" s="8">
        <v>62325290</v>
      </c>
      <c r="Z9" s="2">
        <v>4.54</v>
      </c>
      <c r="AA9" s="6">
        <v>2712507000</v>
      </c>
    </row>
    <row r="10" spans="1:27" ht="13.5">
      <c r="A10" s="25" t="s">
        <v>37</v>
      </c>
      <c r="B10" s="24"/>
      <c r="C10" s="6">
        <v>1137713000</v>
      </c>
      <c r="D10" s="6">
        <v>0</v>
      </c>
      <c r="E10" s="7">
        <v>1060922000</v>
      </c>
      <c r="F10" s="26">
        <v>1060922000</v>
      </c>
      <c r="G10" s="26">
        <v>98284346</v>
      </c>
      <c r="H10" s="26">
        <v>115864028</v>
      </c>
      <c r="I10" s="26">
        <v>81295626</v>
      </c>
      <c r="J10" s="26">
        <v>295444000</v>
      </c>
      <c r="K10" s="26">
        <v>99615000</v>
      </c>
      <c r="L10" s="26">
        <v>106357991</v>
      </c>
      <c r="M10" s="26">
        <v>94072300</v>
      </c>
      <c r="N10" s="26">
        <v>300045291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595489291</v>
      </c>
      <c r="X10" s="26">
        <v>530412000</v>
      </c>
      <c r="Y10" s="26">
        <v>65077291</v>
      </c>
      <c r="Z10" s="27">
        <v>12.27</v>
      </c>
      <c r="AA10" s="28">
        <v>1060922000</v>
      </c>
    </row>
    <row r="11" spans="1:27" ht="13.5">
      <c r="A11" s="25" t="s">
        <v>38</v>
      </c>
      <c r="B11" s="29"/>
      <c r="C11" s="6">
        <v>323526000</v>
      </c>
      <c r="D11" s="6">
        <v>0</v>
      </c>
      <c r="E11" s="7">
        <v>467740000</v>
      </c>
      <c r="F11" s="8">
        <v>467740000</v>
      </c>
      <c r="G11" s="8">
        <v>28182654</v>
      </c>
      <c r="H11" s="8">
        <v>31991783</v>
      </c>
      <c r="I11" s="8">
        <v>53431563</v>
      </c>
      <c r="J11" s="8">
        <v>113606000</v>
      </c>
      <c r="K11" s="8">
        <v>28539108</v>
      </c>
      <c r="L11" s="8">
        <v>31003126</v>
      </c>
      <c r="M11" s="8">
        <v>38981426</v>
      </c>
      <c r="N11" s="8">
        <v>98523660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212129660</v>
      </c>
      <c r="X11" s="8">
        <v>221204000</v>
      </c>
      <c r="Y11" s="8">
        <v>-9074340</v>
      </c>
      <c r="Z11" s="2">
        <v>-4.1</v>
      </c>
      <c r="AA11" s="6">
        <v>467740000</v>
      </c>
    </row>
    <row r="12" spans="1:27" ht="13.5">
      <c r="A12" s="25" t="s">
        <v>39</v>
      </c>
      <c r="B12" s="29"/>
      <c r="C12" s="6">
        <v>221714000</v>
      </c>
      <c r="D12" s="6">
        <v>0</v>
      </c>
      <c r="E12" s="7">
        <v>293594000</v>
      </c>
      <c r="F12" s="8">
        <v>293594000</v>
      </c>
      <c r="G12" s="8">
        <v>14591575</v>
      </c>
      <c r="H12" s="8">
        <v>14559817</v>
      </c>
      <c r="I12" s="8">
        <v>16073608</v>
      </c>
      <c r="J12" s="8">
        <v>45225000</v>
      </c>
      <c r="K12" s="8">
        <v>25186294</v>
      </c>
      <c r="L12" s="8">
        <v>14829507</v>
      </c>
      <c r="M12" s="8">
        <v>21212914</v>
      </c>
      <c r="N12" s="8">
        <v>61228715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106453715</v>
      </c>
      <c r="X12" s="8">
        <v>106841500</v>
      </c>
      <c r="Y12" s="8">
        <v>-387785</v>
      </c>
      <c r="Z12" s="2">
        <v>-0.36</v>
      </c>
      <c r="AA12" s="6">
        <v>293594000</v>
      </c>
    </row>
    <row r="13" spans="1:27" ht="13.5">
      <c r="A13" s="23" t="s">
        <v>40</v>
      </c>
      <c r="B13" s="29"/>
      <c r="C13" s="6">
        <v>336019000</v>
      </c>
      <c r="D13" s="6">
        <v>0</v>
      </c>
      <c r="E13" s="7">
        <v>420118000</v>
      </c>
      <c r="F13" s="8">
        <v>420118000</v>
      </c>
      <c r="G13" s="8">
        <v>83144348</v>
      </c>
      <c r="H13" s="8">
        <v>27579219</v>
      </c>
      <c r="I13" s="8">
        <v>22869433</v>
      </c>
      <c r="J13" s="8">
        <v>133593000</v>
      </c>
      <c r="K13" s="8">
        <v>-46447953</v>
      </c>
      <c r="L13" s="8">
        <v>17047532</v>
      </c>
      <c r="M13" s="8">
        <v>257789810</v>
      </c>
      <c r="N13" s="8">
        <v>228389389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361982389</v>
      </c>
      <c r="X13" s="8">
        <v>210058998</v>
      </c>
      <c r="Y13" s="8">
        <v>151923391</v>
      </c>
      <c r="Z13" s="2">
        <v>72.32</v>
      </c>
      <c r="AA13" s="6">
        <v>420118000</v>
      </c>
    </row>
    <row r="14" spans="1:27" ht="13.5">
      <c r="A14" s="23" t="s">
        <v>41</v>
      </c>
      <c r="B14" s="29"/>
      <c r="C14" s="6">
        <v>94003000</v>
      </c>
      <c r="D14" s="6">
        <v>0</v>
      </c>
      <c r="E14" s="7">
        <v>107685000</v>
      </c>
      <c r="F14" s="8">
        <v>107685000</v>
      </c>
      <c r="G14" s="8">
        <v>10438975</v>
      </c>
      <c r="H14" s="8">
        <v>7241968</v>
      </c>
      <c r="I14" s="8">
        <v>8369057</v>
      </c>
      <c r="J14" s="8">
        <v>26050000</v>
      </c>
      <c r="K14" s="8">
        <v>6330807</v>
      </c>
      <c r="L14" s="8">
        <v>7209818</v>
      </c>
      <c r="M14" s="8">
        <v>14534362</v>
      </c>
      <c r="N14" s="8">
        <v>28074987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54124987</v>
      </c>
      <c r="X14" s="8">
        <v>54306000</v>
      </c>
      <c r="Y14" s="8">
        <v>-181013</v>
      </c>
      <c r="Z14" s="2">
        <v>-0.33</v>
      </c>
      <c r="AA14" s="6">
        <v>107685000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190185000</v>
      </c>
      <c r="D16" s="6">
        <v>0</v>
      </c>
      <c r="E16" s="7">
        <v>466534000</v>
      </c>
      <c r="F16" s="8">
        <v>466534000</v>
      </c>
      <c r="G16" s="8">
        <v>11740531</v>
      </c>
      <c r="H16" s="8">
        <v>17532985</v>
      </c>
      <c r="I16" s="8">
        <v>22068484</v>
      </c>
      <c r="J16" s="8">
        <v>51342000</v>
      </c>
      <c r="K16" s="8">
        <v>10044572</v>
      </c>
      <c r="L16" s="8">
        <v>10539949</v>
      </c>
      <c r="M16" s="8">
        <v>579484041</v>
      </c>
      <c r="N16" s="8">
        <v>600068562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651410562</v>
      </c>
      <c r="X16" s="8">
        <v>229983002</v>
      </c>
      <c r="Y16" s="8">
        <v>421427560</v>
      </c>
      <c r="Z16" s="2">
        <v>183.24</v>
      </c>
      <c r="AA16" s="6">
        <v>466534000</v>
      </c>
    </row>
    <row r="17" spans="1:27" ht="13.5">
      <c r="A17" s="23" t="s">
        <v>44</v>
      </c>
      <c r="B17" s="29"/>
      <c r="C17" s="6">
        <v>1170000</v>
      </c>
      <c r="D17" s="6">
        <v>0</v>
      </c>
      <c r="E17" s="7">
        <v>707000</v>
      </c>
      <c r="F17" s="8">
        <v>707000</v>
      </c>
      <c r="G17" s="8">
        <v>73242</v>
      </c>
      <c r="H17" s="8">
        <v>73119</v>
      </c>
      <c r="I17" s="8">
        <v>115639</v>
      </c>
      <c r="J17" s="8">
        <v>262000</v>
      </c>
      <c r="K17" s="8">
        <v>98498</v>
      </c>
      <c r="L17" s="8">
        <v>56102</v>
      </c>
      <c r="M17" s="8">
        <v>43326</v>
      </c>
      <c r="N17" s="8">
        <v>197926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459926</v>
      </c>
      <c r="X17" s="8">
        <v>348000</v>
      </c>
      <c r="Y17" s="8">
        <v>111926</v>
      </c>
      <c r="Z17" s="2">
        <v>32.16</v>
      </c>
      <c r="AA17" s="6">
        <v>707000</v>
      </c>
    </row>
    <row r="18" spans="1:27" ht="13.5">
      <c r="A18" s="25" t="s">
        <v>45</v>
      </c>
      <c r="B18" s="24"/>
      <c r="C18" s="6">
        <v>515199000</v>
      </c>
      <c r="D18" s="6">
        <v>0</v>
      </c>
      <c r="E18" s="7">
        <v>584677000</v>
      </c>
      <c r="F18" s="8">
        <v>584677000</v>
      </c>
      <c r="G18" s="8">
        <v>44910094</v>
      </c>
      <c r="H18" s="8">
        <v>42884658</v>
      </c>
      <c r="I18" s="8">
        <v>46577248</v>
      </c>
      <c r="J18" s="8">
        <v>134372000</v>
      </c>
      <c r="K18" s="8">
        <v>49997771</v>
      </c>
      <c r="L18" s="8">
        <v>45338073</v>
      </c>
      <c r="M18" s="8">
        <v>43840113</v>
      </c>
      <c r="N18" s="8">
        <v>139175957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273547957</v>
      </c>
      <c r="X18" s="8">
        <v>281310648</v>
      </c>
      <c r="Y18" s="8">
        <v>-7762691</v>
      </c>
      <c r="Z18" s="2">
        <v>-2.76</v>
      </c>
      <c r="AA18" s="6">
        <v>584677000</v>
      </c>
    </row>
    <row r="19" spans="1:27" ht="13.5">
      <c r="A19" s="23" t="s">
        <v>46</v>
      </c>
      <c r="B19" s="29"/>
      <c r="C19" s="6">
        <v>5261134000</v>
      </c>
      <c r="D19" s="6">
        <v>0</v>
      </c>
      <c r="E19" s="7">
        <v>5690916000</v>
      </c>
      <c r="F19" s="8">
        <v>5690916000</v>
      </c>
      <c r="G19" s="8">
        <v>226282770</v>
      </c>
      <c r="H19" s="8">
        <v>239456569</v>
      </c>
      <c r="I19" s="8">
        <v>862004661</v>
      </c>
      <c r="J19" s="8">
        <v>1327744000</v>
      </c>
      <c r="K19" s="8">
        <v>438684233</v>
      </c>
      <c r="L19" s="8">
        <v>478235542</v>
      </c>
      <c r="M19" s="8">
        <v>398702118</v>
      </c>
      <c r="N19" s="8">
        <v>1315621893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2643365893</v>
      </c>
      <c r="X19" s="8">
        <v>2841010002</v>
      </c>
      <c r="Y19" s="8">
        <v>-197644109</v>
      </c>
      <c r="Z19" s="2">
        <v>-6.96</v>
      </c>
      <c r="AA19" s="6">
        <v>5690916000</v>
      </c>
    </row>
    <row r="20" spans="1:27" ht="13.5">
      <c r="A20" s="23" t="s">
        <v>47</v>
      </c>
      <c r="B20" s="29"/>
      <c r="C20" s="6">
        <v>2101215000</v>
      </c>
      <c r="D20" s="6">
        <v>0</v>
      </c>
      <c r="E20" s="7">
        <v>1575476000</v>
      </c>
      <c r="F20" s="26">
        <v>1575476000</v>
      </c>
      <c r="G20" s="26">
        <v>235620507</v>
      </c>
      <c r="H20" s="26">
        <v>190062886</v>
      </c>
      <c r="I20" s="26">
        <v>207462607</v>
      </c>
      <c r="J20" s="26">
        <v>633146000</v>
      </c>
      <c r="K20" s="26">
        <v>165338194</v>
      </c>
      <c r="L20" s="26">
        <v>130840018</v>
      </c>
      <c r="M20" s="26">
        <v>244280052</v>
      </c>
      <c r="N20" s="26">
        <v>540458264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1173604264</v>
      </c>
      <c r="X20" s="26">
        <v>489407002</v>
      </c>
      <c r="Y20" s="26">
        <v>684197262</v>
      </c>
      <c r="Z20" s="27">
        <v>139.8</v>
      </c>
      <c r="AA20" s="28">
        <v>1575476000</v>
      </c>
    </row>
    <row r="21" spans="1:27" ht="13.5">
      <c r="A21" s="23" t="s">
        <v>48</v>
      </c>
      <c r="B21" s="29"/>
      <c r="C21" s="6">
        <v>102000</v>
      </c>
      <c r="D21" s="6">
        <v>0</v>
      </c>
      <c r="E21" s="7">
        <v>20000000</v>
      </c>
      <c r="F21" s="8">
        <v>20000000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20000000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35812493000</v>
      </c>
      <c r="D22" s="33">
        <f>SUM(D5:D21)</f>
        <v>0</v>
      </c>
      <c r="E22" s="34">
        <f t="shared" si="0"/>
        <v>39307283000</v>
      </c>
      <c r="F22" s="35">
        <f t="shared" si="0"/>
        <v>39307283000</v>
      </c>
      <c r="G22" s="35">
        <f t="shared" si="0"/>
        <v>3033026169</v>
      </c>
      <c r="H22" s="35">
        <f t="shared" si="0"/>
        <v>2959718536</v>
      </c>
      <c r="I22" s="35">
        <f t="shared" si="0"/>
        <v>3391769423</v>
      </c>
      <c r="J22" s="35">
        <f t="shared" si="0"/>
        <v>9384514128</v>
      </c>
      <c r="K22" s="35">
        <f t="shared" si="0"/>
        <v>3234112625</v>
      </c>
      <c r="L22" s="35">
        <f t="shared" si="0"/>
        <v>3058018697</v>
      </c>
      <c r="M22" s="35">
        <f t="shared" si="0"/>
        <v>3825250901</v>
      </c>
      <c r="N22" s="35">
        <f t="shared" si="0"/>
        <v>10117382223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19501896351</v>
      </c>
      <c r="X22" s="35">
        <f t="shared" si="0"/>
        <v>18878472452</v>
      </c>
      <c r="Y22" s="35">
        <f t="shared" si="0"/>
        <v>623423899</v>
      </c>
      <c r="Z22" s="36">
        <f>+IF(X22&lt;&gt;0,+(Y22/X22)*100,0)</f>
        <v>3.3023005467476474</v>
      </c>
      <c r="AA22" s="33">
        <f>SUM(AA5:AA21)</f>
        <v>39307283000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8062522000</v>
      </c>
      <c r="D25" s="6">
        <v>0</v>
      </c>
      <c r="E25" s="7">
        <v>8740591768</v>
      </c>
      <c r="F25" s="8">
        <v>8740591768</v>
      </c>
      <c r="G25" s="8">
        <v>690527049</v>
      </c>
      <c r="H25" s="8">
        <v>688095098</v>
      </c>
      <c r="I25" s="8">
        <v>672067853</v>
      </c>
      <c r="J25" s="8">
        <v>2050690000</v>
      </c>
      <c r="K25" s="8">
        <v>750378533</v>
      </c>
      <c r="L25" s="8">
        <v>912743540</v>
      </c>
      <c r="M25" s="8">
        <v>806718143</v>
      </c>
      <c r="N25" s="8">
        <v>2469840216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4520530216</v>
      </c>
      <c r="X25" s="8">
        <v>4618336612</v>
      </c>
      <c r="Y25" s="8">
        <v>-97806396</v>
      </c>
      <c r="Z25" s="2">
        <v>-2.12</v>
      </c>
      <c r="AA25" s="6">
        <v>8740591768</v>
      </c>
    </row>
    <row r="26" spans="1:27" ht="13.5">
      <c r="A26" s="25" t="s">
        <v>52</v>
      </c>
      <c r="B26" s="24"/>
      <c r="C26" s="6">
        <v>120639000</v>
      </c>
      <c r="D26" s="6">
        <v>0</v>
      </c>
      <c r="E26" s="7">
        <v>134301000</v>
      </c>
      <c r="F26" s="8">
        <v>134301000</v>
      </c>
      <c r="G26" s="8">
        <v>9926811</v>
      </c>
      <c r="H26" s="8">
        <v>10033429</v>
      </c>
      <c r="I26" s="8">
        <v>10016760</v>
      </c>
      <c r="J26" s="8">
        <v>29977000</v>
      </c>
      <c r="K26" s="8">
        <v>10034658</v>
      </c>
      <c r="L26" s="8">
        <v>93761</v>
      </c>
      <c r="M26" s="8">
        <v>19815643</v>
      </c>
      <c r="N26" s="8">
        <v>29944062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59921062</v>
      </c>
      <c r="X26" s="8">
        <v>67150500</v>
      </c>
      <c r="Y26" s="8">
        <v>-7229438</v>
      </c>
      <c r="Z26" s="2">
        <v>-10.77</v>
      </c>
      <c r="AA26" s="6">
        <v>134301000</v>
      </c>
    </row>
    <row r="27" spans="1:27" ht="13.5">
      <c r="A27" s="25" t="s">
        <v>53</v>
      </c>
      <c r="B27" s="24"/>
      <c r="C27" s="6">
        <v>2164019000</v>
      </c>
      <c r="D27" s="6">
        <v>0</v>
      </c>
      <c r="E27" s="7">
        <v>1481233000</v>
      </c>
      <c r="F27" s="8">
        <v>1481233000</v>
      </c>
      <c r="G27" s="8">
        <v>183580539</v>
      </c>
      <c r="H27" s="8">
        <v>133328638</v>
      </c>
      <c r="I27" s="8">
        <v>399968823</v>
      </c>
      <c r="J27" s="8">
        <v>716878000</v>
      </c>
      <c r="K27" s="8">
        <v>80758336</v>
      </c>
      <c r="L27" s="8">
        <v>331573228</v>
      </c>
      <c r="M27" s="8">
        <v>313272401</v>
      </c>
      <c r="N27" s="8">
        <v>725603965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1442481965</v>
      </c>
      <c r="X27" s="8">
        <v>743235498</v>
      </c>
      <c r="Y27" s="8">
        <v>699246467</v>
      </c>
      <c r="Z27" s="2">
        <v>94.08</v>
      </c>
      <c r="AA27" s="6">
        <v>1481233000</v>
      </c>
    </row>
    <row r="28" spans="1:27" ht="13.5">
      <c r="A28" s="25" t="s">
        <v>54</v>
      </c>
      <c r="B28" s="24"/>
      <c r="C28" s="6">
        <v>2044042000</v>
      </c>
      <c r="D28" s="6">
        <v>0</v>
      </c>
      <c r="E28" s="7">
        <v>2795813000</v>
      </c>
      <c r="F28" s="8">
        <v>2795813000</v>
      </c>
      <c r="G28" s="8">
        <v>161023959</v>
      </c>
      <c r="H28" s="8">
        <v>164770776</v>
      </c>
      <c r="I28" s="8">
        <v>162002265</v>
      </c>
      <c r="J28" s="8">
        <v>487797000</v>
      </c>
      <c r="K28" s="8">
        <v>159972232</v>
      </c>
      <c r="L28" s="8">
        <v>159001971</v>
      </c>
      <c r="M28" s="8">
        <v>205378162</v>
      </c>
      <c r="N28" s="8">
        <v>524352365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1012149365</v>
      </c>
      <c r="X28" s="8">
        <v>1381212000</v>
      </c>
      <c r="Y28" s="8">
        <v>-369062635</v>
      </c>
      <c r="Z28" s="2">
        <v>-26.72</v>
      </c>
      <c r="AA28" s="6">
        <v>2795813000</v>
      </c>
    </row>
    <row r="29" spans="1:27" ht="13.5">
      <c r="A29" s="25" t="s">
        <v>55</v>
      </c>
      <c r="B29" s="24"/>
      <c r="C29" s="6">
        <v>1418663000</v>
      </c>
      <c r="D29" s="6">
        <v>0</v>
      </c>
      <c r="E29" s="7">
        <v>1809644000</v>
      </c>
      <c r="F29" s="8">
        <v>1809644000</v>
      </c>
      <c r="G29" s="8">
        <v>121238250</v>
      </c>
      <c r="H29" s="8">
        <v>122226525</v>
      </c>
      <c r="I29" s="8">
        <v>119298225</v>
      </c>
      <c r="J29" s="8">
        <v>362763000</v>
      </c>
      <c r="K29" s="8">
        <v>130147513</v>
      </c>
      <c r="L29" s="8">
        <v>121996792</v>
      </c>
      <c r="M29" s="8">
        <v>121056977</v>
      </c>
      <c r="N29" s="8">
        <v>373201282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735964282</v>
      </c>
      <c r="X29" s="8">
        <v>906103500</v>
      </c>
      <c r="Y29" s="8">
        <v>-170139218</v>
      </c>
      <c r="Z29" s="2">
        <v>-18.78</v>
      </c>
      <c r="AA29" s="6">
        <v>1809644000</v>
      </c>
    </row>
    <row r="30" spans="1:27" ht="13.5">
      <c r="A30" s="25" t="s">
        <v>56</v>
      </c>
      <c r="B30" s="24"/>
      <c r="C30" s="6">
        <v>11628740000</v>
      </c>
      <c r="D30" s="6">
        <v>0</v>
      </c>
      <c r="E30" s="7">
        <v>12477870000</v>
      </c>
      <c r="F30" s="8">
        <v>12477870000</v>
      </c>
      <c r="G30" s="8">
        <v>1634265037</v>
      </c>
      <c r="H30" s="8">
        <v>1461455285</v>
      </c>
      <c r="I30" s="8">
        <v>1108313225</v>
      </c>
      <c r="J30" s="8">
        <v>4204033547</v>
      </c>
      <c r="K30" s="8">
        <v>891147417</v>
      </c>
      <c r="L30" s="8">
        <v>859241491</v>
      </c>
      <c r="M30" s="8">
        <v>808250839</v>
      </c>
      <c r="N30" s="8">
        <v>2558639747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6762673294</v>
      </c>
      <c r="X30" s="8">
        <v>5963370395</v>
      </c>
      <c r="Y30" s="8">
        <v>799302899</v>
      </c>
      <c r="Z30" s="2">
        <v>13.4</v>
      </c>
      <c r="AA30" s="6">
        <v>12477870000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44945000</v>
      </c>
      <c r="F31" s="8">
        <v>44945000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22472448</v>
      </c>
      <c r="Y31" s="8">
        <v>-22472448</v>
      </c>
      <c r="Z31" s="2">
        <v>-100</v>
      </c>
      <c r="AA31" s="6">
        <v>44945000</v>
      </c>
    </row>
    <row r="32" spans="1:27" ht="13.5">
      <c r="A32" s="25" t="s">
        <v>58</v>
      </c>
      <c r="B32" s="24"/>
      <c r="C32" s="6">
        <v>3079810000</v>
      </c>
      <c r="D32" s="6">
        <v>0</v>
      </c>
      <c r="E32" s="7">
        <v>3850659291</v>
      </c>
      <c r="F32" s="8">
        <v>3850659291</v>
      </c>
      <c r="G32" s="8">
        <v>22226205</v>
      </c>
      <c r="H32" s="8">
        <v>302234522</v>
      </c>
      <c r="I32" s="8">
        <v>348091273</v>
      </c>
      <c r="J32" s="8">
        <v>672552000</v>
      </c>
      <c r="K32" s="8">
        <v>268863880</v>
      </c>
      <c r="L32" s="8">
        <v>408072207</v>
      </c>
      <c r="M32" s="8">
        <v>224700097</v>
      </c>
      <c r="N32" s="8">
        <v>901636184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1574188184</v>
      </c>
      <c r="X32" s="8">
        <v>1816244578</v>
      </c>
      <c r="Y32" s="8">
        <v>-242056394</v>
      </c>
      <c r="Z32" s="2">
        <v>-13.33</v>
      </c>
      <c r="AA32" s="6">
        <v>3850659291</v>
      </c>
    </row>
    <row r="33" spans="1:27" ht="13.5">
      <c r="A33" s="25" t="s">
        <v>59</v>
      </c>
      <c r="B33" s="24"/>
      <c r="C33" s="6">
        <v>324530000</v>
      </c>
      <c r="D33" s="6">
        <v>0</v>
      </c>
      <c r="E33" s="7">
        <v>299689000</v>
      </c>
      <c r="F33" s="8">
        <v>299689000</v>
      </c>
      <c r="G33" s="8">
        <v>-14156802</v>
      </c>
      <c r="H33" s="8">
        <v>23353414</v>
      </c>
      <c r="I33" s="8">
        <v>47969950</v>
      </c>
      <c r="J33" s="8">
        <v>57166562</v>
      </c>
      <c r="K33" s="8">
        <v>47499758</v>
      </c>
      <c r="L33" s="8">
        <v>47151566</v>
      </c>
      <c r="M33" s="8">
        <v>79148785</v>
      </c>
      <c r="N33" s="8">
        <v>173800109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230966671</v>
      </c>
      <c r="X33" s="8">
        <v>150071498</v>
      </c>
      <c r="Y33" s="8">
        <v>80895173</v>
      </c>
      <c r="Z33" s="2">
        <v>53.9</v>
      </c>
      <c r="AA33" s="6">
        <v>299689000</v>
      </c>
    </row>
    <row r="34" spans="1:27" ht="13.5">
      <c r="A34" s="25" t="s">
        <v>60</v>
      </c>
      <c r="B34" s="24"/>
      <c r="C34" s="6">
        <v>4736796000</v>
      </c>
      <c r="D34" s="6">
        <v>0</v>
      </c>
      <c r="E34" s="7">
        <v>5148375270</v>
      </c>
      <c r="F34" s="8">
        <v>5148375270</v>
      </c>
      <c r="G34" s="8">
        <v>161346353</v>
      </c>
      <c r="H34" s="8">
        <v>488569834</v>
      </c>
      <c r="I34" s="8">
        <v>324614813</v>
      </c>
      <c r="J34" s="8">
        <v>974531000</v>
      </c>
      <c r="K34" s="8">
        <v>412210192</v>
      </c>
      <c r="L34" s="8">
        <v>318053070</v>
      </c>
      <c r="M34" s="8">
        <v>508644575</v>
      </c>
      <c r="N34" s="8">
        <v>1238907837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2213438837</v>
      </c>
      <c r="X34" s="8">
        <v>2265225966</v>
      </c>
      <c r="Y34" s="8">
        <v>-51787129</v>
      </c>
      <c r="Z34" s="2">
        <v>-2.29</v>
      </c>
      <c r="AA34" s="6">
        <v>5148375270</v>
      </c>
    </row>
    <row r="35" spans="1:27" ht="13.5">
      <c r="A35" s="23" t="s">
        <v>61</v>
      </c>
      <c r="B35" s="29"/>
      <c r="C35" s="6">
        <v>523719000</v>
      </c>
      <c r="D35" s="6">
        <v>0</v>
      </c>
      <c r="E35" s="7">
        <v>0</v>
      </c>
      <c r="F35" s="8">
        <v>0</v>
      </c>
      <c r="G35" s="8">
        <v>-10450</v>
      </c>
      <c r="H35" s="8">
        <v>192741</v>
      </c>
      <c r="I35" s="8">
        <v>110709</v>
      </c>
      <c r="J35" s="8">
        <v>293000</v>
      </c>
      <c r="K35" s="8">
        <v>10302</v>
      </c>
      <c r="L35" s="8">
        <v>16692</v>
      </c>
      <c r="M35" s="8">
        <v>423799</v>
      </c>
      <c r="N35" s="8">
        <v>450793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743793</v>
      </c>
      <c r="X35" s="8"/>
      <c r="Y35" s="8">
        <v>743793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34103480000</v>
      </c>
      <c r="D36" s="33">
        <f>SUM(D25:D35)</f>
        <v>0</v>
      </c>
      <c r="E36" s="34">
        <f t="shared" si="1"/>
        <v>36783121329</v>
      </c>
      <c r="F36" s="35">
        <f t="shared" si="1"/>
        <v>36783121329</v>
      </c>
      <c r="G36" s="35">
        <f t="shared" si="1"/>
        <v>2969966951</v>
      </c>
      <c r="H36" s="35">
        <f t="shared" si="1"/>
        <v>3394260262</v>
      </c>
      <c r="I36" s="35">
        <f t="shared" si="1"/>
        <v>3192453896</v>
      </c>
      <c r="J36" s="35">
        <f t="shared" si="1"/>
        <v>9556681109</v>
      </c>
      <c r="K36" s="35">
        <f t="shared" si="1"/>
        <v>2751022821</v>
      </c>
      <c r="L36" s="35">
        <f t="shared" si="1"/>
        <v>3157944318</v>
      </c>
      <c r="M36" s="35">
        <f t="shared" si="1"/>
        <v>3087409421</v>
      </c>
      <c r="N36" s="35">
        <f t="shared" si="1"/>
        <v>8996376560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18553057669</v>
      </c>
      <c r="X36" s="35">
        <f t="shared" si="1"/>
        <v>17933422995</v>
      </c>
      <c r="Y36" s="35">
        <f t="shared" si="1"/>
        <v>619634674</v>
      </c>
      <c r="Z36" s="36">
        <f>+IF(X36&lt;&gt;0,+(Y36/X36)*100,0)</f>
        <v>3.455194661793009</v>
      </c>
      <c r="AA36" s="33">
        <f>SUM(AA25:AA35)</f>
        <v>36783121329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1709013000</v>
      </c>
      <c r="D38" s="46">
        <f>+D22-D36</f>
        <v>0</v>
      </c>
      <c r="E38" s="47">
        <f t="shared" si="2"/>
        <v>2524161671</v>
      </c>
      <c r="F38" s="48">
        <f t="shared" si="2"/>
        <v>2524161671</v>
      </c>
      <c r="G38" s="48">
        <f t="shared" si="2"/>
        <v>63059218</v>
      </c>
      <c r="H38" s="48">
        <f t="shared" si="2"/>
        <v>-434541726</v>
      </c>
      <c r="I38" s="48">
        <f t="shared" si="2"/>
        <v>199315527</v>
      </c>
      <c r="J38" s="48">
        <f t="shared" si="2"/>
        <v>-172166981</v>
      </c>
      <c r="K38" s="48">
        <f t="shared" si="2"/>
        <v>483089804</v>
      </c>
      <c r="L38" s="48">
        <f t="shared" si="2"/>
        <v>-99925621</v>
      </c>
      <c r="M38" s="48">
        <f t="shared" si="2"/>
        <v>737841480</v>
      </c>
      <c r="N38" s="48">
        <f t="shared" si="2"/>
        <v>1121005663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948838682</v>
      </c>
      <c r="X38" s="48">
        <f>IF(F22=F36,0,X22-X36)</f>
        <v>945049457</v>
      </c>
      <c r="Y38" s="48">
        <f t="shared" si="2"/>
        <v>3789225</v>
      </c>
      <c r="Z38" s="49">
        <f>+IF(X38&lt;&gt;0,+(Y38/X38)*100,0)</f>
        <v>0.40095520630514475</v>
      </c>
      <c r="AA38" s="46">
        <f>+AA22-AA36</f>
        <v>2524161671</v>
      </c>
    </row>
    <row r="39" spans="1:27" ht="13.5">
      <c r="A39" s="23" t="s">
        <v>64</v>
      </c>
      <c r="B39" s="29"/>
      <c r="C39" s="6">
        <v>2679588000</v>
      </c>
      <c r="D39" s="6">
        <v>0</v>
      </c>
      <c r="E39" s="7">
        <v>2654718000</v>
      </c>
      <c r="F39" s="8">
        <v>2654718000</v>
      </c>
      <c r="G39" s="8">
        <v>-297520561</v>
      </c>
      <c r="H39" s="8">
        <v>232702323</v>
      </c>
      <c r="I39" s="8">
        <v>108048238</v>
      </c>
      <c r="J39" s="8">
        <v>43230000</v>
      </c>
      <c r="K39" s="8">
        <v>152424090</v>
      </c>
      <c r="L39" s="8">
        <v>251947999</v>
      </c>
      <c r="M39" s="8">
        <v>91756050</v>
      </c>
      <c r="N39" s="8">
        <v>496128139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539358139</v>
      </c>
      <c r="X39" s="8">
        <v>761501002</v>
      </c>
      <c r="Y39" s="8">
        <v>-222142863</v>
      </c>
      <c r="Z39" s="2">
        <v>-29.17</v>
      </c>
      <c r="AA39" s="6">
        <v>2654718000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143659000</v>
      </c>
      <c r="Y40" s="26">
        <v>-143659000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-68815</v>
      </c>
      <c r="M41" s="8">
        <v>68815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4388601000</v>
      </c>
      <c r="D42" s="55">
        <f>SUM(D38:D41)</f>
        <v>0</v>
      </c>
      <c r="E42" s="56">
        <f t="shared" si="3"/>
        <v>5178879671</v>
      </c>
      <c r="F42" s="57">
        <f t="shared" si="3"/>
        <v>5178879671</v>
      </c>
      <c r="G42" s="57">
        <f t="shared" si="3"/>
        <v>-234461343</v>
      </c>
      <c r="H42" s="57">
        <f t="shared" si="3"/>
        <v>-201839403</v>
      </c>
      <c r="I42" s="57">
        <f t="shared" si="3"/>
        <v>307363765</v>
      </c>
      <c r="J42" s="57">
        <f t="shared" si="3"/>
        <v>-128936981</v>
      </c>
      <c r="K42" s="57">
        <f t="shared" si="3"/>
        <v>635513894</v>
      </c>
      <c r="L42" s="57">
        <f t="shared" si="3"/>
        <v>151953563</v>
      </c>
      <c r="M42" s="57">
        <f t="shared" si="3"/>
        <v>829666345</v>
      </c>
      <c r="N42" s="57">
        <f t="shared" si="3"/>
        <v>1617133802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1488196821</v>
      </c>
      <c r="X42" s="57">
        <f t="shared" si="3"/>
        <v>1850209459</v>
      </c>
      <c r="Y42" s="57">
        <f t="shared" si="3"/>
        <v>-362012638</v>
      </c>
      <c r="Z42" s="58">
        <f>+IF(X42&lt;&gt;0,+(Y42/X42)*100,0)</f>
        <v>-19.566035415020544</v>
      </c>
      <c r="AA42" s="55">
        <f>SUM(AA38:AA41)</f>
        <v>5178879671</v>
      </c>
    </row>
    <row r="43" spans="1:27" ht="13.5">
      <c r="A43" s="23" t="s">
        <v>68</v>
      </c>
      <c r="B43" s="29"/>
      <c r="C43" s="50">
        <v>388591000</v>
      </c>
      <c r="D43" s="50">
        <v>0</v>
      </c>
      <c r="E43" s="59">
        <v>528805000</v>
      </c>
      <c r="F43" s="60">
        <v>528805000</v>
      </c>
      <c r="G43" s="60">
        <v>3320290</v>
      </c>
      <c r="H43" s="60">
        <v>2360876</v>
      </c>
      <c r="I43" s="60">
        <v>2626858</v>
      </c>
      <c r="J43" s="60">
        <v>8308024</v>
      </c>
      <c r="K43" s="60">
        <v>3782923</v>
      </c>
      <c r="L43" s="60">
        <v>2211006</v>
      </c>
      <c r="M43" s="60">
        <v>2780734</v>
      </c>
      <c r="N43" s="60">
        <v>8774663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17082687</v>
      </c>
      <c r="X43" s="60">
        <v>12994002</v>
      </c>
      <c r="Y43" s="60">
        <v>4088685</v>
      </c>
      <c r="Z43" s="61">
        <v>31.47</v>
      </c>
      <c r="AA43" s="50">
        <v>528805000</v>
      </c>
    </row>
    <row r="44" spans="1:27" ht="13.5">
      <c r="A44" s="62" t="s">
        <v>69</v>
      </c>
      <c r="B44" s="29"/>
      <c r="C44" s="63">
        <f aca="true" t="shared" si="4" ref="C44:Y44">+C42-C43</f>
        <v>4000010000</v>
      </c>
      <c r="D44" s="63">
        <f>+D42-D43</f>
        <v>0</v>
      </c>
      <c r="E44" s="64">
        <f t="shared" si="4"/>
        <v>4650074671</v>
      </c>
      <c r="F44" s="65">
        <f t="shared" si="4"/>
        <v>4650074671</v>
      </c>
      <c r="G44" s="65">
        <f t="shared" si="4"/>
        <v>-237781633</v>
      </c>
      <c r="H44" s="65">
        <f t="shared" si="4"/>
        <v>-204200279</v>
      </c>
      <c r="I44" s="65">
        <f t="shared" si="4"/>
        <v>304736907</v>
      </c>
      <c r="J44" s="65">
        <f t="shared" si="4"/>
        <v>-137245005</v>
      </c>
      <c r="K44" s="65">
        <f t="shared" si="4"/>
        <v>631730971</v>
      </c>
      <c r="L44" s="65">
        <f t="shared" si="4"/>
        <v>149742557</v>
      </c>
      <c r="M44" s="65">
        <f t="shared" si="4"/>
        <v>826885611</v>
      </c>
      <c r="N44" s="65">
        <f t="shared" si="4"/>
        <v>1608359139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1471114134</v>
      </c>
      <c r="X44" s="65">
        <f t="shared" si="4"/>
        <v>1837215457</v>
      </c>
      <c r="Y44" s="65">
        <f t="shared" si="4"/>
        <v>-366101323</v>
      </c>
      <c r="Z44" s="66">
        <f>+IF(X44&lt;&gt;0,+(Y44/X44)*100,0)</f>
        <v>-19.92696728111623</v>
      </c>
      <c r="AA44" s="63">
        <f>+AA42-AA43</f>
        <v>4650074671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4000010000</v>
      </c>
      <c r="D46" s="55">
        <f>SUM(D44:D45)</f>
        <v>0</v>
      </c>
      <c r="E46" s="56">
        <f t="shared" si="5"/>
        <v>4650074671</v>
      </c>
      <c r="F46" s="57">
        <f t="shared" si="5"/>
        <v>4650074671</v>
      </c>
      <c r="G46" s="57">
        <f t="shared" si="5"/>
        <v>-237781633</v>
      </c>
      <c r="H46" s="57">
        <f t="shared" si="5"/>
        <v>-204200279</v>
      </c>
      <c r="I46" s="57">
        <f t="shared" si="5"/>
        <v>304736907</v>
      </c>
      <c r="J46" s="57">
        <f t="shared" si="5"/>
        <v>-137245005</v>
      </c>
      <c r="K46" s="57">
        <f t="shared" si="5"/>
        <v>631730971</v>
      </c>
      <c r="L46" s="57">
        <f t="shared" si="5"/>
        <v>149742557</v>
      </c>
      <c r="M46" s="57">
        <f t="shared" si="5"/>
        <v>826885611</v>
      </c>
      <c r="N46" s="57">
        <f t="shared" si="5"/>
        <v>1608359139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1471114134</v>
      </c>
      <c r="X46" s="57">
        <f t="shared" si="5"/>
        <v>1837215457</v>
      </c>
      <c r="Y46" s="57">
        <f t="shared" si="5"/>
        <v>-366101323</v>
      </c>
      <c r="Z46" s="58">
        <f>+IF(X46&lt;&gt;0,+(Y46/X46)*100,0)</f>
        <v>-19.92696728111623</v>
      </c>
      <c r="AA46" s="55">
        <f>SUM(AA44:AA45)</f>
        <v>4650074671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4000010000</v>
      </c>
      <c r="D48" s="71">
        <f>SUM(D46:D47)</f>
        <v>0</v>
      </c>
      <c r="E48" s="72">
        <f t="shared" si="6"/>
        <v>4650074671</v>
      </c>
      <c r="F48" s="73">
        <f t="shared" si="6"/>
        <v>4650074671</v>
      </c>
      <c r="G48" s="73">
        <f t="shared" si="6"/>
        <v>-237781633</v>
      </c>
      <c r="H48" s="74">
        <f t="shared" si="6"/>
        <v>-204200279</v>
      </c>
      <c r="I48" s="74">
        <f t="shared" si="6"/>
        <v>304736907</v>
      </c>
      <c r="J48" s="74">
        <f t="shared" si="6"/>
        <v>-137245005</v>
      </c>
      <c r="K48" s="74">
        <f t="shared" si="6"/>
        <v>631730971</v>
      </c>
      <c r="L48" s="74">
        <f t="shared" si="6"/>
        <v>149742557</v>
      </c>
      <c r="M48" s="73">
        <f t="shared" si="6"/>
        <v>826885611</v>
      </c>
      <c r="N48" s="73">
        <f t="shared" si="6"/>
        <v>1608359139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1471114134</v>
      </c>
      <c r="X48" s="74">
        <f t="shared" si="6"/>
        <v>1837215457</v>
      </c>
      <c r="Y48" s="74">
        <f t="shared" si="6"/>
        <v>-366101323</v>
      </c>
      <c r="Z48" s="75">
        <f>+IF(X48&lt;&gt;0,+(Y48/X48)*100,0)</f>
        <v>-19.92696728111623</v>
      </c>
      <c r="AA48" s="76">
        <f>SUM(AA46:AA47)</f>
        <v>4650074671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4432328669</v>
      </c>
      <c r="D5" s="6">
        <v>0</v>
      </c>
      <c r="E5" s="7">
        <v>4888153500</v>
      </c>
      <c r="F5" s="8">
        <v>4888153500</v>
      </c>
      <c r="G5" s="8">
        <v>383887416</v>
      </c>
      <c r="H5" s="8">
        <v>387787891</v>
      </c>
      <c r="I5" s="8">
        <v>409512665</v>
      </c>
      <c r="J5" s="8">
        <v>1181187972</v>
      </c>
      <c r="K5" s="8">
        <v>415309944</v>
      </c>
      <c r="L5" s="8">
        <v>398796764</v>
      </c>
      <c r="M5" s="8">
        <v>410152916</v>
      </c>
      <c r="N5" s="8">
        <v>1224259624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2405447596</v>
      </c>
      <c r="X5" s="8">
        <v>2443179931</v>
      </c>
      <c r="Y5" s="8">
        <v>-37732335</v>
      </c>
      <c r="Z5" s="2">
        <v>-1.54</v>
      </c>
      <c r="AA5" s="6">
        <v>4888153500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8338261176</v>
      </c>
      <c r="D7" s="6">
        <v>0</v>
      </c>
      <c r="E7" s="7">
        <v>9714754500</v>
      </c>
      <c r="F7" s="8">
        <v>9714754500</v>
      </c>
      <c r="G7" s="8">
        <v>1004794791</v>
      </c>
      <c r="H7" s="8">
        <v>860994144</v>
      </c>
      <c r="I7" s="8">
        <v>848874070</v>
      </c>
      <c r="J7" s="8">
        <v>2714663005</v>
      </c>
      <c r="K7" s="8">
        <v>766631424</v>
      </c>
      <c r="L7" s="8">
        <v>727702813</v>
      </c>
      <c r="M7" s="8">
        <v>545412510</v>
      </c>
      <c r="N7" s="8">
        <v>2039746747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4754409752</v>
      </c>
      <c r="X7" s="8">
        <v>4740780203</v>
      </c>
      <c r="Y7" s="8">
        <v>13629549</v>
      </c>
      <c r="Z7" s="2">
        <v>0.29</v>
      </c>
      <c r="AA7" s="6">
        <v>9714754500</v>
      </c>
    </row>
    <row r="8" spans="1:27" ht="13.5">
      <c r="A8" s="25" t="s">
        <v>35</v>
      </c>
      <c r="B8" s="24"/>
      <c r="C8" s="6">
        <v>2479786989</v>
      </c>
      <c r="D8" s="6">
        <v>0</v>
      </c>
      <c r="E8" s="7">
        <v>3071955025</v>
      </c>
      <c r="F8" s="8">
        <v>3071955025</v>
      </c>
      <c r="G8" s="8">
        <v>231744878</v>
      </c>
      <c r="H8" s="8">
        <v>237684964</v>
      </c>
      <c r="I8" s="8">
        <v>280581052</v>
      </c>
      <c r="J8" s="8">
        <v>750010894</v>
      </c>
      <c r="K8" s="8">
        <v>306060457</v>
      </c>
      <c r="L8" s="8">
        <v>267267133</v>
      </c>
      <c r="M8" s="8">
        <v>246988022</v>
      </c>
      <c r="N8" s="8">
        <v>820315612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1570326506</v>
      </c>
      <c r="X8" s="8">
        <v>1469156448</v>
      </c>
      <c r="Y8" s="8">
        <v>101170058</v>
      </c>
      <c r="Z8" s="2">
        <v>6.89</v>
      </c>
      <c r="AA8" s="6">
        <v>3071955025</v>
      </c>
    </row>
    <row r="9" spans="1:27" ht="13.5">
      <c r="A9" s="25" t="s">
        <v>36</v>
      </c>
      <c r="B9" s="24"/>
      <c r="C9" s="6">
        <v>660426761</v>
      </c>
      <c r="D9" s="6">
        <v>0</v>
      </c>
      <c r="E9" s="7">
        <v>737535440</v>
      </c>
      <c r="F9" s="8">
        <v>737535440</v>
      </c>
      <c r="G9" s="8">
        <v>54550511</v>
      </c>
      <c r="H9" s="8">
        <v>59977523</v>
      </c>
      <c r="I9" s="8">
        <v>62768233</v>
      </c>
      <c r="J9" s="8">
        <v>177296267</v>
      </c>
      <c r="K9" s="8">
        <v>67632003</v>
      </c>
      <c r="L9" s="8">
        <v>62665488</v>
      </c>
      <c r="M9" s="8">
        <v>60241477</v>
      </c>
      <c r="N9" s="8">
        <v>190538968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367835235</v>
      </c>
      <c r="X9" s="8">
        <v>379287179</v>
      </c>
      <c r="Y9" s="8">
        <v>-11451944</v>
      </c>
      <c r="Z9" s="2">
        <v>-3.02</v>
      </c>
      <c r="AA9" s="6">
        <v>737535440</v>
      </c>
    </row>
    <row r="10" spans="1:27" ht="13.5">
      <c r="A10" s="25" t="s">
        <v>37</v>
      </c>
      <c r="B10" s="24"/>
      <c r="C10" s="6">
        <v>818446226</v>
      </c>
      <c r="D10" s="6">
        <v>0</v>
      </c>
      <c r="E10" s="7">
        <v>996597100</v>
      </c>
      <c r="F10" s="26">
        <v>996597100</v>
      </c>
      <c r="G10" s="26">
        <v>86714810</v>
      </c>
      <c r="H10" s="26">
        <v>80824108</v>
      </c>
      <c r="I10" s="26">
        <v>82887276</v>
      </c>
      <c r="J10" s="26">
        <v>250426194</v>
      </c>
      <c r="K10" s="26">
        <v>81779479</v>
      </c>
      <c r="L10" s="26">
        <v>87263878</v>
      </c>
      <c r="M10" s="26">
        <v>84856748</v>
      </c>
      <c r="N10" s="26">
        <v>253900105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504326299</v>
      </c>
      <c r="X10" s="26">
        <v>478340604</v>
      </c>
      <c r="Y10" s="26">
        <v>25985695</v>
      </c>
      <c r="Z10" s="27">
        <v>5.43</v>
      </c>
      <c r="AA10" s="28">
        <v>996597100</v>
      </c>
    </row>
    <row r="11" spans="1:27" ht="13.5">
      <c r="A11" s="25" t="s">
        <v>38</v>
      </c>
      <c r="B11" s="29"/>
      <c r="C11" s="6">
        <v>-18382</v>
      </c>
      <c r="D11" s="6">
        <v>0</v>
      </c>
      <c r="E11" s="7">
        <v>0</v>
      </c>
      <c r="F11" s="8">
        <v>0</v>
      </c>
      <c r="G11" s="8">
        <v>0</v>
      </c>
      <c r="H11" s="8">
        <v>374</v>
      </c>
      <c r="I11" s="8">
        <v>-374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134058184</v>
      </c>
      <c r="Y11" s="8">
        <v>-134058184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112853450</v>
      </c>
      <c r="D12" s="6">
        <v>0</v>
      </c>
      <c r="E12" s="7">
        <v>268883645</v>
      </c>
      <c r="F12" s="8">
        <v>268883645</v>
      </c>
      <c r="G12" s="8">
        <v>1921007</v>
      </c>
      <c r="H12" s="8">
        <v>3422516</v>
      </c>
      <c r="I12" s="8">
        <v>13209870</v>
      </c>
      <c r="J12" s="8">
        <v>18553393</v>
      </c>
      <c r="K12" s="8">
        <v>7558672</v>
      </c>
      <c r="L12" s="8">
        <v>14828686</v>
      </c>
      <c r="M12" s="8">
        <v>13072893</v>
      </c>
      <c r="N12" s="8">
        <v>35460251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54013644</v>
      </c>
      <c r="X12" s="8">
        <v>133714896</v>
      </c>
      <c r="Y12" s="8">
        <v>-79701252</v>
      </c>
      <c r="Z12" s="2">
        <v>-59.61</v>
      </c>
      <c r="AA12" s="6">
        <v>268883645</v>
      </c>
    </row>
    <row r="13" spans="1:27" ht="13.5">
      <c r="A13" s="23" t="s">
        <v>40</v>
      </c>
      <c r="B13" s="29"/>
      <c r="C13" s="6">
        <v>52499163</v>
      </c>
      <c r="D13" s="6">
        <v>0</v>
      </c>
      <c r="E13" s="7">
        <v>66621700</v>
      </c>
      <c r="F13" s="8">
        <v>66621700</v>
      </c>
      <c r="G13" s="8">
        <v>2870238</v>
      </c>
      <c r="H13" s="8">
        <v>3118352</v>
      </c>
      <c r="I13" s="8">
        <v>6380934</v>
      </c>
      <c r="J13" s="8">
        <v>12369524</v>
      </c>
      <c r="K13" s="8">
        <v>2536686</v>
      </c>
      <c r="L13" s="8">
        <v>1984650</v>
      </c>
      <c r="M13" s="8">
        <v>2028964</v>
      </c>
      <c r="N13" s="8">
        <v>6550300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18919824</v>
      </c>
      <c r="X13" s="8">
        <v>33307710</v>
      </c>
      <c r="Y13" s="8">
        <v>-14387886</v>
      </c>
      <c r="Z13" s="2">
        <v>-43.2</v>
      </c>
      <c r="AA13" s="6">
        <v>66621700</v>
      </c>
    </row>
    <row r="14" spans="1:27" ht="13.5">
      <c r="A14" s="23" t="s">
        <v>41</v>
      </c>
      <c r="B14" s="29"/>
      <c r="C14" s="6">
        <v>326815628</v>
      </c>
      <c r="D14" s="6">
        <v>0</v>
      </c>
      <c r="E14" s="7">
        <v>227378560</v>
      </c>
      <c r="F14" s="8">
        <v>227378560</v>
      </c>
      <c r="G14" s="8">
        <v>30830803</v>
      </c>
      <c r="H14" s="8">
        <v>27810747</v>
      </c>
      <c r="I14" s="8">
        <v>27514010</v>
      </c>
      <c r="J14" s="8">
        <v>86155560</v>
      </c>
      <c r="K14" s="8">
        <v>30557492</v>
      </c>
      <c r="L14" s="8">
        <v>31896064</v>
      </c>
      <c r="M14" s="8">
        <v>27461522</v>
      </c>
      <c r="N14" s="8">
        <v>89915078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176070638</v>
      </c>
      <c r="X14" s="8">
        <v>113689230</v>
      </c>
      <c r="Y14" s="8">
        <v>62381408</v>
      </c>
      <c r="Z14" s="2">
        <v>54.87</v>
      </c>
      <c r="AA14" s="6">
        <v>227378560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4392137</v>
      </c>
      <c r="D16" s="6">
        <v>0</v>
      </c>
      <c r="E16" s="7">
        <v>75022400</v>
      </c>
      <c r="F16" s="8">
        <v>75022400</v>
      </c>
      <c r="G16" s="8">
        <v>620301</v>
      </c>
      <c r="H16" s="8">
        <v>199398</v>
      </c>
      <c r="I16" s="8">
        <v>495690</v>
      </c>
      <c r="J16" s="8">
        <v>1315389</v>
      </c>
      <c r="K16" s="8">
        <v>124905</v>
      </c>
      <c r="L16" s="8">
        <v>180079</v>
      </c>
      <c r="M16" s="8">
        <v>231758</v>
      </c>
      <c r="N16" s="8">
        <v>536742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1852131</v>
      </c>
      <c r="X16" s="8">
        <v>37510992</v>
      </c>
      <c r="Y16" s="8">
        <v>-35658861</v>
      </c>
      <c r="Z16" s="2">
        <v>-95.06</v>
      </c>
      <c r="AA16" s="6">
        <v>75022400</v>
      </c>
    </row>
    <row r="17" spans="1:27" ht="13.5">
      <c r="A17" s="23" t="s">
        <v>44</v>
      </c>
      <c r="B17" s="29"/>
      <c r="C17" s="6">
        <v>55801028</v>
      </c>
      <c r="D17" s="6">
        <v>0</v>
      </c>
      <c r="E17" s="7">
        <v>58577730</v>
      </c>
      <c r="F17" s="8">
        <v>58577730</v>
      </c>
      <c r="G17" s="8">
        <v>98922</v>
      </c>
      <c r="H17" s="8">
        <v>4957477</v>
      </c>
      <c r="I17" s="8">
        <v>4319164</v>
      </c>
      <c r="J17" s="8">
        <v>9375563</v>
      </c>
      <c r="K17" s="8">
        <v>4454677</v>
      </c>
      <c r="L17" s="8">
        <v>5053798</v>
      </c>
      <c r="M17" s="8">
        <v>4533657</v>
      </c>
      <c r="N17" s="8">
        <v>14042132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23417695</v>
      </c>
      <c r="X17" s="8">
        <v>24651537</v>
      </c>
      <c r="Y17" s="8">
        <v>-1233842</v>
      </c>
      <c r="Z17" s="2">
        <v>-5.01</v>
      </c>
      <c r="AA17" s="6">
        <v>58577730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2861382433</v>
      </c>
      <c r="D19" s="6">
        <v>0</v>
      </c>
      <c r="E19" s="7">
        <v>3174408229</v>
      </c>
      <c r="F19" s="8">
        <v>3174408229</v>
      </c>
      <c r="G19" s="8">
        <v>565606210</v>
      </c>
      <c r="H19" s="8">
        <v>470334116</v>
      </c>
      <c r="I19" s="8">
        <v>14443863</v>
      </c>
      <c r="J19" s="8">
        <v>1050384189</v>
      </c>
      <c r="K19" s="8">
        <v>9642557</v>
      </c>
      <c r="L19" s="8">
        <v>585774311</v>
      </c>
      <c r="M19" s="8">
        <v>470132789</v>
      </c>
      <c r="N19" s="8">
        <v>1065549657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2115933846</v>
      </c>
      <c r="X19" s="8">
        <v>2199274035</v>
      </c>
      <c r="Y19" s="8">
        <v>-83340189</v>
      </c>
      <c r="Z19" s="2">
        <v>-3.79</v>
      </c>
      <c r="AA19" s="6">
        <v>3174408229</v>
      </c>
    </row>
    <row r="20" spans="1:27" ht="13.5">
      <c r="A20" s="23" t="s">
        <v>47</v>
      </c>
      <c r="B20" s="29"/>
      <c r="C20" s="6">
        <v>934488605</v>
      </c>
      <c r="D20" s="6">
        <v>0</v>
      </c>
      <c r="E20" s="7">
        <v>1659596210</v>
      </c>
      <c r="F20" s="26">
        <v>1659596210</v>
      </c>
      <c r="G20" s="26">
        <v>53746380</v>
      </c>
      <c r="H20" s="26">
        <v>71520387</v>
      </c>
      <c r="I20" s="26">
        <v>68117080</v>
      </c>
      <c r="J20" s="26">
        <v>193383847</v>
      </c>
      <c r="K20" s="26">
        <v>85003024</v>
      </c>
      <c r="L20" s="26">
        <v>88270517</v>
      </c>
      <c r="M20" s="26">
        <v>70950799</v>
      </c>
      <c r="N20" s="26">
        <v>244224340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437608187</v>
      </c>
      <c r="X20" s="26">
        <v>823199238</v>
      </c>
      <c r="Y20" s="26">
        <v>-385591051</v>
      </c>
      <c r="Z20" s="27">
        <v>-46.84</v>
      </c>
      <c r="AA20" s="28">
        <v>1659596210</v>
      </c>
    </row>
    <row r="21" spans="1:27" ht="13.5">
      <c r="A21" s="23" t="s">
        <v>48</v>
      </c>
      <c r="B21" s="29"/>
      <c r="C21" s="6">
        <v>1692859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734465</v>
      </c>
      <c r="M21" s="8">
        <v>0</v>
      </c>
      <c r="N21" s="8">
        <v>734465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734465</v>
      </c>
      <c r="X21" s="8"/>
      <c r="Y21" s="8">
        <v>734465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21079156742</v>
      </c>
      <c r="D22" s="33">
        <f>SUM(D5:D21)</f>
        <v>0</v>
      </c>
      <c r="E22" s="34">
        <f t="shared" si="0"/>
        <v>24939484039</v>
      </c>
      <c r="F22" s="35">
        <f t="shared" si="0"/>
        <v>24939484039</v>
      </c>
      <c r="G22" s="35">
        <f t="shared" si="0"/>
        <v>2417386267</v>
      </c>
      <c r="H22" s="35">
        <f t="shared" si="0"/>
        <v>2208631997</v>
      </c>
      <c r="I22" s="35">
        <f t="shared" si="0"/>
        <v>1819103533</v>
      </c>
      <c r="J22" s="35">
        <f t="shared" si="0"/>
        <v>6445121797</v>
      </c>
      <c r="K22" s="35">
        <f t="shared" si="0"/>
        <v>1777291320</v>
      </c>
      <c r="L22" s="35">
        <f t="shared" si="0"/>
        <v>2272418646</v>
      </c>
      <c r="M22" s="35">
        <f t="shared" si="0"/>
        <v>1936064055</v>
      </c>
      <c r="N22" s="35">
        <f t="shared" si="0"/>
        <v>5985774021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12430895818</v>
      </c>
      <c r="X22" s="35">
        <f t="shared" si="0"/>
        <v>13010150187</v>
      </c>
      <c r="Y22" s="35">
        <f t="shared" si="0"/>
        <v>-579254369</v>
      </c>
      <c r="Z22" s="36">
        <f>+IF(X22&lt;&gt;0,+(Y22/X22)*100,0)</f>
        <v>-4.452326534852783</v>
      </c>
      <c r="AA22" s="33">
        <f>SUM(AA5:AA21)</f>
        <v>24939484039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6085879570</v>
      </c>
      <c r="D25" s="6">
        <v>0</v>
      </c>
      <c r="E25" s="7">
        <v>6599934768</v>
      </c>
      <c r="F25" s="8">
        <v>6599934768</v>
      </c>
      <c r="G25" s="8">
        <v>512219487</v>
      </c>
      <c r="H25" s="8">
        <v>519520635</v>
      </c>
      <c r="I25" s="8">
        <v>518356879</v>
      </c>
      <c r="J25" s="8">
        <v>1550097001</v>
      </c>
      <c r="K25" s="8">
        <v>584621544</v>
      </c>
      <c r="L25" s="8">
        <v>777937506</v>
      </c>
      <c r="M25" s="8">
        <v>443154038</v>
      </c>
      <c r="N25" s="8">
        <v>1805713088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3355810089</v>
      </c>
      <c r="X25" s="8">
        <v>3419535288</v>
      </c>
      <c r="Y25" s="8">
        <v>-63725199</v>
      </c>
      <c r="Z25" s="2">
        <v>-1.86</v>
      </c>
      <c r="AA25" s="6">
        <v>6599934768</v>
      </c>
    </row>
    <row r="26" spans="1:27" ht="13.5">
      <c r="A26" s="25" t="s">
        <v>52</v>
      </c>
      <c r="B26" s="24"/>
      <c r="C26" s="6">
        <v>96788503</v>
      </c>
      <c r="D26" s="6">
        <v>0</v>
      </c>
      <c r="E26" s="7">
        <v>109043173</v>
      </c>
      <c r="F26" s="8">
        <v>109043173</v>
      </c>
      <c r="G26" s="8">
        <v>8046361</v>
      </c>
      <c r="H26" s="8">
        <v>8994438</v>
      </c>
      <c r="I26" s="8">
        <v>8329105</v>
      </c>
      <c r="J26" s="8">
        <v>25369904</v>
      </c>
      <c r="K26" s="8">
        <v>8149964</v>
      </c>
      <c r="L26" s="8">
        <v>8231728</v>
      </c>
      <c r="M26" s="8">
        <v>8871596</v>
      </c>
      <c r="N26" s="8">
        <v>25253288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50623192</v>
      </c>
      <c r="X26" s="8">
        <v>54434506</v>
      </c>
      <c r="Y26" s="8">
        <v>-3811314</v>
      </c>
      <c r="Z26" s="2">
        <v>-7</v>
      </c>
      <c r="AA26" s="6">
        <v>109043173</v>
      </c>
    </row>
    <row r="27" spans="1:27" ht="13.5">
      <c r="A27" s="25" t="s">
        <v>53</v>
      </c>
      <c r="B27" s="24"/>
      <c r="C27" s="6">
        <v>1142677065</v>
      </c>
      <c r="D27" s="6">
        <v>0</v>
      </c>
      <c r="E27" s="7">
        <v>650517597</v>
      </c>
      <c r="F27" s="8">
        <v>650517597</v>
      </c>
      <c r="G27" s="8">
        <v>26715970</v>
      </c>
      <c r="H27" s="8">
        <v>35734814</v>
      </c>
      <c r="I27" s="8">
        <v>34748294</v>
      </c>
      <c r="J27" s="8">
        <v>97199078</v>
      </c>
      <c r="K27" s="8">
        <v>36376385</v>
      </c>
      <c r="L27" s="8">
        <v>455992639</v>
      </c>
      <c r="M27" s="8">
        <v>35696804</v>
      </c>
      <c r="N27" s="8">
        <v>528065828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625264906</v>
      </c>
      <c r="X27" s="8">
        <v>325498612</v>
      </c>
      <c r="Y27" s="8">
        <v>299766294</v>
      </c>
      <c r="Z27" s="2">
        <v>92.09</v>
      </c>
      <c r="AA27" s="6">
        <v>650517597</v>
      </c>
    </row>
    <row r="28" spans="1:27" ht="13.5">
      <c r="A28" s="25" t="s">
        <v>54</v>
      </c>
      <c r="B28" s="24"/>
      <c r="C28" s="6">
        <v>1225313727</v>
      </c>
      <c r="D28" s="6">
        <v>0</v>
      </c>
      <c r="E28" s="7">
        <v>1116340532</v>
      </c>
      <c r="F28" s="8">
        <v>1116340532</v>
      </c>
      <c r="G28" s="8">
        <v>79999691</v>
      </c>
      <c r="H28" s="8">
        <v>82303242</v>
      </c>
      <c r="I28" s="8">
        <v>79994713</v>
      </c>
      <c r="J28" s="8">
        <v>242297646</v>
      </c>
      <c r="K28" s="8">
        <v>80117099</v>
      </c>
      <c r="L28" s="8">
        <v>80755500</v>
      </c>
      <c r="M28" s="8">
        <v>150910937</v>
      </c>
      <c r="N28" s="8">
        <v>311783536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554081182</v>
      </c>
      <c r="X28" s="8">
        <v>558157594</v>
      </c>
      <c r="Y28" s="8">
        <v>-4076412</v>
      </c>
      <c r="Z28" s="2">
        <v>-0.73</v>
      </c>
      <c r="AA28" s="6">
        <v>1116340532</v>
      </c>
    </row>
    <row r="29" spans="1:27" ht="13.5">
      <c r="A29" s="25" t="s">
        <v>55</v>
      </c>
      <c r="B29" s="24"/>
      <c r="C29" s="6">
        <v>819444936</v>
      </c>
      <c r="D29" s="6">
        <v>0</v>
      </c>
      <c r="E29" s="7">
        <v>898191101</v>
      </c>
      <c r="F29" s="8">
        <v>898191101</v>
      </c>
      <c r="G29" s="8">
        <v>180717</v>
      </c>
      <c r="H29" s="8">
        <v>1332631</v>
      </c>
      <c r="I29" s="8">
        <v>89121108</v>
      </c>
      <c r="J29" s="8">
        <v>90634456</v>
      </c>
      <c r="K29" s="8">
        <v>72888825</v>
      </c>
      <c r="L29" s="8">
        <v>8224300</v>
      </c>
      <c r="M29" s="8">
        <v>284225244</v>
      </c>
      <c r="N29" s="8">
        <v>365338369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455972825</v>
      </c>
      <c r="X29" s="8">
        <v>448946247</v>
      </c>
      <c r="Y29" s="8">
        <v>7026578</v>
      </c>
      <c r="Z29" s="2">
        <v>1.57</v>
      </c>
      <c r="AA29" s="6">
        <v>898191101</v>
      </c>
    </row>
    <row r="30" spans="1:27" ht="13.5">
      <c r="A30" s="25" t="s">
        <v>56</v>
      </c>
      <c r="B30" s="24"/>
      <c r="C30" s="6">
        <v>7027009391</v>
      </c>
      <c r="D30" s="6">
        <v>0</v>
      </c>
      <c r="E30" s="7">
        <v>8129270036</v>
      </c>
      <c r="F30" s="8">
        <v>8129270036</v>
      </c>
      <c r="G30" s="8">
        <v>41743488</v>
      </c>
      <c r="H30" s="8">
        <v>1677000504</v>
      </c>
      <c r="I30" s="8">
        <v>927922362</v>
      </c>
      <c r="J30" s="8">
        <v>2646666354</v>
      </c>
      <c r="K30" s="8">
        <v>577557433</v>
      </c>
      <c r="L30" s="8">
        <v>599238181</v>
      </c>
      <c r="M30" s="8">
        <v>552540552</v>
      </c>
      <c r="N30" s="8">
        <v>1729336166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4376002520</v>
      </c>
      <c r="X30" s="8">
        <v>4581641682</v>
      </c>
      <c r="Y30" s="8">
        <v>-205639162</v>
      </c>
      <c r="Z30" s="2">
        <v>-4.49</v>
      </c>
      <c r="AA30" s="6">
        <v>8129270036</v>
      </c>
    </row>
    <row r="31" spans="1:27" ht="13.5">
      <c r="A31" s="25" t="s">
        <v>57</v>
      </c>
      <c r="B31" s="24"/>
      <c r="C31" s="6">
        <v>303308862</v>
      </c>
      <c r="D31" s="6">
        <v>0</v>
      </c>
      <c r="E31" s="7">
        <v>410262273</v>
      </c>
      <c r="F31" s="8">
        <v>410262273</v>
      </c>
      <c r="G31" s="8">
        <v>2560613</v>
      </c>
      <c r="H31" s="8">
        <v>18470462</v>
      </c>
      <c r="I31" s="8">
        <v>14199171</v>
      </c>
      <c r="J31" s="8">
        <v>35230246</v>
      </c>
      <c r="K31" s="8">
        <v>29555401</v>
      </c>
      <c r="L31" s="8">
        <v>19635249</v>
      </c>
      <c r="M31" s="8">
        <v>37025753</v>
      </c>
      <c r="N31" s="8">
        <v>86216403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121446649</v>
      </c>
      <c r="X31" s="8">
        <v>204189711</v>
      </c>
      <c r="Y31" s="8">
        <v>-82743062</v>
      </c>
      <c r="Z31" s="2">
        <v>-40.52</v>
      </c>
      <c r="AA31" s="6">
        <v>410262273</v>
      </c>
    </row>
    <row r="32" spans="1:27" ht="13.5">
      <c r="A32" s="25" t="s">
        <v>58</v>
      </c>
      <c r="B32" s="24"/>
      <c r="C32" s="6">
        <v>1867661540</v>
      </c>
      <c r="D32" s="6">
        <v>0</v>
      </c>
      <c r="E32" s="7">
        <v>2002022919</v>
      </c>
      <c r="F32" s="8">
        <v>2002022919</v>
      </c>
      <c r="G32" s="8">
        <v>84899834</v>
      </c>
      <c r="H32" s="8">
        <v>253132088</v>
      </c>
      <c r="I32" s="8">
        <v>180285800</v>
      </c>
      <c r="J32" s="8">
        <v>518317722</v>
      </c>
      <c r="K32" s="8">
        <v>216916060</v>
      </c>
      <c r="L32" s="8">
        <v>277106081</v>
      </c>
      <c r="M32" s="8">
        <v>320071004</v>
      </c>
      <c r="N32" s="8">
        <v>814093145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1332410867</v>
      </c>
      <c r="X32" s="8">
        <v>961578631</v>
      </c>
      <c r="Y32" s="8">
        <v>370832236</v>
      </c>
      <c r="Z32" s="2">
        <v>38.56</v>
      </c>
      <c r="AA32" s="6">
        <v>2002022919</v>
      </c>
    </row>
    <row r="33" spans="1:27" ht="13.5">
      <c r="A33" s="25" t="s">
        <v>59</v>
      </c>
      <c r="B33" s="24"/>
      <c r="C33" s="6">
        <v>-16308590</v>
      </c>
      <c r="D33" s="6">
        <v>0</v>
      </c>
      <c r="E33" s="7">
        <v>262326995</v>
      </c>
      <c r="F33" s="8">
        <v>262326995</v>
      </c>
      <c r="G33" s="8">
        <v>15336692</v>
      </c>
      <c r="H33" s="8">
        <v>1516770</v>
      </c>
      <c r="I33" s="8">
        <v>8739247</v>
      </c>
      <c r="J33" s="8">
        <v>25592709</v>
      </c>
      <c r="K33" s="8">
        <v>46726269</v>
      </c>
      <c r="L33" s="8">
        <v>81624341</v>
      </c>
      <c r="M33" s="8">
        <v>18118431</v>
      </c>
      <c r="N33" s="8">
        <v>146469041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172061750</v>
      </c>
      <c r="X33" s="8">
        <v>131158338</v>
      </c>
      <c r="Y33" s="8">
        <v>40903412</v>
      </c>
      <c r="Z33" s="2">
        <v>31.19</v>
      </c>
      <c r="AA33" s="6">
        <v>262326995</v>
      </c>
    </row>
    <row r="34" spans="1:27" ht="13.5">
      <c r="A34" s="25" t="s">
        <v>60</v>
      </c>
      <c r="B34" s="24"/>
      <c r="C34" s="6">
        <v>3436191959</v>
      </c>
      <c r="D34" s="6">
        <v>0</v>
      </c>
      <c r="E34" s="7">
        <v>3662046367</v>
      </c>
      <c r="F34" s="8">
        <v>3662046367</v>
      </c>
      <c r="G34" s="8">
        <v>150281032</v>
      </c>
      <c r="H34" s="8">
        <v>385712874</v>
      </c>
      <c r="I34" s="8">
        <v>325440942</v>
      </c>
      <c r="J34" s="8">
        <v>861434848</v>
      </c>
      <c r="K34" s="8">
        <v>273678409</v>
      </c>
      <c r="L34" s="8">
        <v>445272287</v>
      </c>
      <c r="M34" s="8">
        <v>313642023</v>
      </c>
      <c r="N34" s="8">
        <v>1032592719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1894027567</v>
      </c>
      <c r="X34" s="8">
        <v>1877226097</v>
      </c>
      <c r="Y34" s="8">
        <v>16801470</v>
      </c>
      <c r="Z34" s="2">
        <v>0.9</v>
      </c>
      <c r="AA34" s="6">
        <v>3662046367</v>
      </c>
    </row>
    <row r="35" spans="1:27" ht="13.5">
      <c r="A35" s="23" t="s">
        <v>61</v>
      </c>
      <c r="B35" s="29"/>
      <c r="C35" s="6">
        <v>140554962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522274</v>
      </c>
      <c r="J35" s="8">
        <v>522274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522274</v>
      </c>
      <c r="X35" s="8"/>
      <c r="Y35" s="8">
        <v>522274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22128521925</v>
      </c>
      <c r="D36" s="33">
        <f>SUM(D25:D35)</f>
        <v>0</v>
      </c>
      <c r="E36" s="34">
        <f t="shared" si="1"/>
        <v>23839955761</v>
      </c>
      <c r="F36" s="35">
        <f t="shared" si="1"/>
        <v>23839955761</v>
      </c>
      <c r="G36" s="35">
        <f t="shared" si="1"/>
        <v>921983885</v>
      </c>
      <c r="H36" s="35">
        <f t="shared" si="1"/>
        <v>2983718458</v>
      </c>
      <c r="I36" s="35">
        <f t="shared" si="1"/>
        <v>2187659895</v>
      </c>
      <c r="J36" s="35">
        <f t="shared" si="1"/>
        <v>6093362238</v>
      </c>
      <c r="K36" s="35">
        <f t="shared" si="1"/>
        <v>1926587389</v>
      </c>
      <c r="L36" s="35">
        <f t="shared" si="1"/>
        <v>2754017812</v>
      </c>
      <c r="M36" s="35">
        <f t="shared" si="1"/>
        <v>2164256382</v>
      </c>
      <c r="N36" s="35">
        <f t="shared" si="1"/>
        <v>6844861583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12938223821</v>
      </c>
      <c r="X36" s="35">
        <f t="shared" si="1"/>
        <v>12562366706</v>
      </c>
      <c r="Y36" s="35">
        <f t="shared" si="1"/>
        <v>375857115</v>
      </c>
      <c r="Z36" s="36">
        <f>+IF(X36&lt;&gt;0,+(Y36/X36)*100,0)</f>
        <v>2.991929178603616</v>
      </c>
      <c r="AA36" s="33">
        <f>SUM(AA25:AA35)</f>
        <v>23839955761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-1049365183</v>
      </c>
      <c r="D38" s="46">
        <f>+D22-D36</f>
        <v>0</v>
      </c>
      <c r="E38" s="47">
        <f t="shared" si="2"/>
        <v>1099528278</v>
      </c>
      <c r="F38" s="48">
        <f t="shared" si="2"/>
        <v>1099528278</v>
      </c>
      <c r="G38" s="48">
        <f t="shared" si="2"/>
        <v>1495402382</v>
      </c>
      <c r="H38" s="48">
        <f t="shared" si="2"/>
        <v>-775086461</v>
      </c>
      <c r="I38" s="48">
        <f t="shared" si="2"/>
        <v>-368556362</v>
      </c>
      <c r="J38" s="48">
        <f t="shared" si="2"/>
        <v>351759559</v>
      </c>
      <c r="K38" s="48">
        <f t="shared" si="2"/>
        <v>-149296069</v>
      </c>
      <c r="L38" s="48">
        <f t="shared" si="2"/>
        <v>-481599166</v>
      </c>
      <c r="M38" s="48">
        <f t="shared" si="2"/>
        <v>-228192327</v>
      </c>
      <c r="N38" s="48">
        <f t="shared" si="2"/>
        <v>-859087562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-507328003</v>
      </c>
      <c r="X38" s="48">
        <f>IF(F22=F36,0,X22-X36)</f>
        <v>447783481</v>
      </c>
      <c r="Y38" s="48">
        <f t="shared" si="2"/>
        <v>-955111484</v>
      </c>
      <c r="Z38" s="49">
        <f>+IF(X38&lt;&gt;0,+(Y38/X38)*100,0)</f>
        <v>-213.29761470142307</v>
      </c>
      <c r="AA38" s="46">
        <f>+AA22-AA36</f>
        <v>1099528278</v>
      </c>
    </row>
    <row r="39" spans="1:27" ht="13.5">
      <c r="A39" s="23" t="s">
        <v>64</v>
      </c>
      <c r="B39" s="29"/>
      <c r="C39" s="6">
        <v>2114671587</v>
      </c>
      <c r="D39" s="6">
        <v>0</v>
      </c>
      <c r="E39" s="7">
        <v>2544400000</v>
      </c>
      <c r="F39" s="8">
        <v>2544400000</v>
      </c>
      <c r="G39" s="8">
        <v>6208272</v>
      </c>
      <c r="H39" s="8">
        <v>287599790</v>
      </c>
      <c r="I39" s="8">
        <v>284389788</v>
      </c>
      <c r="J39" s="8">
        <v>578197850</v>
      </c>
      <c r="K39" s="8">
        <v>130720049</v>
      </c>
      <c r="L39" s="8">
        <v>100928913</v>
      </c>
      <c r="M39" s="8">
        <v>338235736</v>
      </c>
      <c r="N39" s="8">
        <v>569884698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1148082548</v>
      </c>
      <c r="X39" s="8">
        <v>1136994931</v>
      </c>
      <c r="Y39" s="8">
        <v>11087617</v>
      </c>
      <c r="Z39" s="2">
        <v>0.98</v>
      </c>
      <c r="AA39" s="6">
        <v>2544400000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1065306404</v>
      </c>
      <c r="D42" s="55">
        <f>SUM(D38:D41)</f>
        <v>0</v>
      </c>
      <c r="E42" s="56">
        <f t="shared" si="3"/>
        <v>3643928278</v>
      </c>
      <c r="F42" s="57">
        <f t="shared" si="3"/>
        <v>3643928278</v>
      </c>
      <c r="G42" s="57">
        <f t="shared" si="3"/>
        <v>1501610654</v>
      </c>
      <c r="H42" s="57">
        <f t="shared" si="3"/>
        <v>-487486671</v>
      </c>
      <c r="I42" s="57">
        <f t="shared" si="3"/>
        <v>-84166574</v>
      </c>
      <c r="J42" s="57">
        <f t="shared" si="3"/>
        <v>929957409</v>
      </c>
      <c r="K42" s="57">
        <f t="shared" si="3"/>
        <v>-18576020</v>
      </c>
      <c r="L42" s="57">
        <f t="shared" si="3"/>
        <v>-380670253</v>
      </c>
      <c r="M42" s="57">
        <f t="shared" si="3"/>
        <v>110043409</v>
      </c>
      <c r="N42" s="57">
        <f t="shared" si="3"/>
        <v>-289202864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640754545</v>
      </c>
      <c r="X42" s="57">
        <f t="shared" si="3"/>
        <v>1584778412</v>
      </c>
      <c r="Y42" s="57">
        <f t="shared" si="3"/>
        <v>-944023867</v>
      </c>
      <c r="Z42" s="58">
        <f>+IF(X42&lt;&gt;0,+(Y42/X42)*100,0)</f>
        <v>-59.568193247195744</v>
      </c>
      <c r="AA42" s="55">
        <f>SUM(AA38:AA41)</f>
        <v>3643928278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1065306404</v>
      </c>
      <c r="D44" s="63">
        <f>+D42-D43</f>
        <v>0</v>
      </c>
      <c r="E44" s="64">
        <f t="shared" si="4"/>
        <v>3643928278</v>
      </c>
      <c r="F44" s="65">
        <f t="shared" si="4"/>
        <v>3643928278</v>
      </c>
      <c r="G44" s="65">
        <f t="shared" si="4"/>
        <v>1501610654</v>
      </c>
      <c r="H44" s="65">
        <f t="shared" si="4"/>
        <v>-487486671</v>
      </c>
      <c r="I44" s="65">
        <f t="shared" si="4"/>
        <v>-84166574</v>
      </c>
      <c r="J44" s="65">
        <f t="shared" si="4"/>
        <v>929957409</v>
      </c>
      <c r="K44" s="65">
        <f t="shared" si="4"/>
        <v>-18576020</v>
      </c>
      <c r="L44" s="65">
        <f t="shared" si="4"/>
        <v>-380670253</v>
      </c>
      <c r="M44" s="65">
        <f t="shared" si="4"/>
        <v>110043409</v>
      </c>
      <c r="N44" s="65">
        <f t="shared" si="4"/>
        <v>-289202864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640754545</v>
      </c>
      <c r="X44" s="65">
        <f t="shared" si="4"/>
        <v>1584778412</v>
      </c>
      <c r="Y44" s="65">
        <f t="shared" si="4"/>
        <v>-944023867</v>
      </c>
      <c r="Z44" s="66">
        <f>+IF(X44&lt;&gt;0,+(Y44/X44)*100,0)</f>
        <v>-59.568193247195744</v>
      </c>
      <c r="AA44" s="63">
        <f>+AA42-AA43</f>
        <v>3643928278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1065306404</v>
      </c>
      <c r="D46" s="55">
        <f>SUM(D44:D45)</f>
        <v>0</v>
      </c>
      <c r="E46" s="56">
        <f t="shared" si="5"/>
        <v>3643928278</v>
      </c>
      <c r="F46" s="57">
        <f t="shared" si="5"/>
        <v>3643928278</v>
      </c>
      <c r="G46" s="57">
        <f t="shared" si="5"/>
        <v>1501610654</v>
      </c>
      <c r="H46" s="57">
        <f t="shared" si="5"/>
        <v>-487486671</v>
      </c>
      <c r="I46" s="57">
        <f t="shared" si="5"/>
        <v>-84166574</v>
      </c>
      <c r="J46" s="57">
        <f t="shared" si="5"/>
        <v>929957409</v>
      </c>
      <c r="K46" s="57">
        <f t="shared" si="5"/>
        <v>-18576020</v>
      </c>
      <c r="L46" s="57">
        <f t="shared" si="5"/>
        <v>-380670253</v>
      </c>
      <c r="M46" s="57">
        <f t="shared" si="5"/>
        <v>110043409</v>
      </c>
      <c r="N46" s="57">
        <f t="shared" si="5"/>
        <v>-289202864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640754545</v>
      </c>
      <c r="X46" s="57">
        <f t="shared" si="5"/>
        <v>1584778412</v>
      </c>
      <c r="Y46" s="57">
        <f t="shared" si="5"/>
        <v>-944023867</v>
      </c>
      <c r="Z46" s="58">
        <f>+IF(X46&lt;&gt;0,+(Y46/X46)*100,0)</f>
        <v>-59.568193247195744</v>
      </c>
      <c r="AA46" s="55">
        <f>SUM(AA44:AA45)</f>
        <v>3643928278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1065306404</v>
      </c>
      <c r="D48" s="71">
        <f>SUM(D46:D47)</f>
        <v>0</v>
      </c>
      <c r="E48" s="72">
        <f t="shared" si="6"/>
        <v>3643928278</v>
      </c>
      <c r="F48" s="73">
        <f t="shared" si="6"/>
        <v>3643928278</v>
      </c>
      <c r="G48" s="73">
        <f t="shared" si="6"/>
        <v>1501610654</v>
      </c>
      <c r="H48" s="74">
        <f t="shared" si="6"/>
        <v>-487486671</v>
      </c>
      <c r="I48" s="74">
        <f t="shared" si="6"/>
        <v>-84166574</v>
      </c>
      <c r="J48" s="74">
        <f t="shared" si="6"/>
        <v>929957409</v>
      </c>
      <c r="K48" s="74">
        <f t="shared" si="6"/>
        <v>-18576020</v>
      </c>
      <c r="L48" s="74">
        <f t="shared" si="6"/>
        <v>-380670253</v>
      </c>
      <c r="M48" s="73">
        <f t="shared" si="6"/>
        <v>110043409</v>
      </c>
      <c r="N48" s="73">
        <f t="shared" si="6"/>
        <v>-289202864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640754545</v>
      </c>
      <c r="X48" s="74">
        <f t="shared" si="6"/>
        <v>1584778412</v>
      </c>
      <c r="Y48" s="74">
        <f t="shared" si="6"/>
        <v>-944023867</v>
      </c>
      <c r="Z48" s="75">
        <f>+IF(X48&lt;&gt;0,+(Y48/X48)*100,0)</f>
        <v>-59.568193247195744</v>
      </c>
      <c r="AA48" s="76">
        <f>SUM(AA46:AA47)</f>
        <v>3643928278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469446918</v>
      </c>
      <c r="D5" s="6">
        <v>0</v>
      </c>
      <c r="E5" s="7">
        <v>539000000</v>
      </c>
      <c r="F5" s="8">
        <v>539000000</v>
      </c>
      <c r="G5" s="8">
        <v>45551189</v>
      </c>
      <c r="H5" s="8">
        <v>44580547</v>
      </c>
      <c r="I5" s="8">
        <v>45252277</v>
      </c>
      <c r="J5" s="8">
        <v>135384013</v>
      </c>
      <c r="K5" s="8">
        <v>45180535</v>
      </c>
      <c r="L5" s="8">
        <v>44538520</v>
      </c>
      <c r="M5" s="8">
        <v>45257953</v>
      </c>
      <c r="N5" s="8">
        <v>134977008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270361021</v>
      </c>
      <c r="X5" s="8">
        <v>273540513</v>
      </c>
      <c r="Y5" s="8">
        <v>-3179492</v>
      </c>
      <c r="Z5" s="2">
        <v>-1.16</v>
      </c>
      <c r="AA5" s="6">
        <v>539000000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1676333384</v>
      </c>
      <c r="D7" s="6">
        <v>0</v>
      </c>
      <c r="E7" s="7">
        <v>1977314037</v>
      </c>
      <c r="F7" s="8">
        <v>1977314037</v>
      </c>
      <c r="G7" s="8">
        <v>185972348</v>
      </c>
      <c r="H7" s="8">
        <v>166233335</v>
      </c>
      <c r="I7" s="8">
        <v>188618699</v>
      </c>
      <c r="J7" s="8">
        <v>540824382</v>
      </c>
      <c r="K7" s="8">
        <v>141119818</v>
      </c>
      <c r="L7" s="8">
        <v>143025572</v>
      </c>
      <c r="M7" s="8">
        <v>140771926</v>
      </c>
      <c r="N7" s="8">
        <v>424917316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965741698</v>
      </c>
      <c r="X7" s="8">
        <v>1116889156</v>
      </c>
      <c r="Y7" s="8">
        <v>-151147458</v>
      </c>
      <c r="Z7" s="2">
        <v>-13.53</v>
      </c>
      <c r="AA7" s="6">
        <v>1977314037</v>
      </c>
    </row>
    <row r="8" spans="1:27" ht="13.5">
      <c r="A8" s="25" t="s">
        <v>35</v>
      </c>
      <c r="B8" s="24"/>
      <c r="C8" s="6">
        <v>897125332</v>
      </c>
      <c r="D8" s="6">
        <v>0</v>
      </c>
      <c r="E8" s="7">
        <v>946898475</v>
      </c>
      <c r="F8" s="8">
        <v>946898475</v>
      </c>
      <c r="G8" s="8">
        <v>63074569</v>
      </c>
      <c r="H8" s="8">
        <v>88649923</v>
      </c>
      <c r="I8" s="8">
        <v>77350477</v>
      </c>
      <c r="J8" s="8">
        <v>229074969</v>
      </c>
      <c r="K8" s="8">
        <v>83946074</v>
      </c>
      <c r="L8" s="8">
        <v>83945410</v>
      </c>
      <c r="M8" s="8">
        <v>74045746</v>
      </c>
      <c r="N8" s="8">
        <v>241937230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471012199</v>
      </c>
      <c r="X8" s="8">
        <v>471628315</v>
      </c>
      <c r="Y8" s="8">
        <v>-616116</v>
      </c>
      <c r="Z8" s="2">
        <v>-0.13</v>
      </c>
      <c r="AA8" s="6">
        <v>946898475</v>
      </c>
    </row>
    <row r="9" spans="1:27" ht="13.5">
      <c r="A9" s="25" t="s">
        <v>36</v>
      </c>
      <c r="B9" s="24"/>
      <c r="C9" s="6">
        <v>255648004</v>
      </c>
      <c r="D9" s="6">
        <v>0</v>
      </c>
      <c r="E9" s="7">
        <v>259157794</v>
      </c>
      <c r="F9" s="8">
        <v>259157794</v>
      </c>
      <c r="G9" s="8">
        <v>22376177</v>
      </c>
      <c r="H9" s="8">
        <v>24872879</v>
      </c>
      <c r="I9" s="8">
        <v>20670563</v>
      </c>
      <c r="J9" s="8">
        <v>67919619</v>
      </c>
      <c r="K9" s="8">
        <v>48366957</v>
      </c>
      <c r="L9" s="8">
        <v>31988474</v>
      </c>
      <c r="M9" s="8">
        <v>22255649</v>
      </c>
      <c r="N9" s="8">
        <v>102611080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170530699</v>
      </c>
      <c r="X9" s="8">
        <v>133209358</v>
      </c>
      <c r="Y9" s="8">
        <v>37321341</v>
      </c>
      <c r="Z9" s="2">
        <v>28.02</v>
      </c>
      <c r="AA9" s="6">
        <v>259157794</v>
      </c>
    </row>
    <row r="10" spans="1:27" ht="13.5">
      <c r="A10" s="25" t="s">
        <v>37</v>
      </c>
      <c r="B10" s="24"/>
      <c r="C10" s="6">
        <v>157902990</v>
      </c>
      <c r="D10" s="6">
        <v>0</v>
      </c>
      <c r="E10" s="7">
        <v>171227091</v>
      </c>
      <c r="F10" s="26">
        <v>171227091</v>
      </c>
      <c r="G10" s="26">
        <v>14262443</v>
      </c>
      <c r="H10" s="26">
        <v>16236590</v>
      </c>
      <c r="I10" s="26">
        <v>15135020</v>
      </c>
      <c r="J10" s="26">
        <v>45634053</v>
      </c>
      <c r="K10" s="26">
        <v>15206871</v>
      </c>
      <c r="L10" s="26">
        <v>15140718</v>
      </c>
      <c r="M10" s="26">
        <v>14974417</v>
      </c>
      <c r="N10" s="26">
        <v>45322006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90956059</v>
      </c>
      <c r="X10" s="26">
        <v>86384934</v>
      </c>
      <c r="Y10" s="26">
        <v>4571125</v>
      </c>
      <c r="Z10" s="27">
        <v>5.29</v>
      </c>
      <c r="AA10" s="28">
        <v>171227091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27563621</v>
      </c>
      <c r="F11" s="8">
        <v>27563621</v>
      </c>
      <c r="G11" s="8">
        <v>536998</v>
      </c>
      <c r="H11" s="8">
        <v>789902</v>
      </c>
      <c r="I11" s="8">
        <v>406789</v>
      </c>
      <c r="J11" s="8">
        <v>1733689</v>
      </c>
      <c r="K11" s="8">
        <v>598041</v>
      </c>
      <c r="L11" s="8">
        <v>302517</v>
      </c>
      <c r="M11" s="8">
        <v>401200</v>
      </c>
      <c r="N11" s="8">
        <v>1301758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3035447</v>
      </c>
      <c r="X11" s="8">
        <v>13986156</v>
      </c>
      <c r="Y11" s="8">
        <v>-10950709</v>
      </c>
      <c r="Z11" s="2">
        <v>-78.3</v>
      </c>
      <c r="AA11" s="6">
        <v>27563621</v>
      </c>
    </row>
    <row r="12" spans="1:27" ht="13.5">
      <c r="A12" s="25" t="s">
        <v>39</v>
      </c>
      <c r="B12" s="29"/>
      <c r="C12" s="6">
        <v>11633519</v>
      </c>
      <c r="D12" s="6">
        <v>0</v>
      </c>
      <c r="E12" s="7">
        <v>14771889</v>
      </c>
      <c r="F12" s="8">
        <v>14771889</v>
      </c>
      <c r="G12" s="8">
        <v>943502</v>
      </c>
      <c r="H12" s="8">
        <v>965661</v>
      </c>
      <c r="I12" s="8">
        <v>1032758</v>
      </c>
      <c r="J12" s="8">
        <v>2941921</v>
      </c>
      <c r="K12" s="8">
        <v>-3127027</v>
      </c>
      <c r="L12" s="8">
        <v>1027835</v>
      </c>
      <c r="M12" s="8">
        <v>1123350</v>
      </c>
      <c r="N12" s="8">
        <v>-975842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1966079</v>
      </c>
      <c r="X12" s="8">
        <v>7385946</v>
      </c>
      <c r="Y12" s="8">
        <v>-5419867</v>
      </c>
      <c r="Z12" s="2">
        <v>-73.38</v>
      </c>
      <c r="AA12" s="6">
        <v>14771889</v>
      </c>
    </row>
    <row r="13" spans="1:27" ht="13.5">
      <c r="A13" s="23" t="s">
        <v>40</v>
      </c>
      <c r="B13" s="29"/>
      <c r="C13" s="6">
        <v>8376427</v>
      </c>
      <c r="D13" s="6">
        <v>0</v>
      </c>
      <c r="E13" s="7">
        <v>11151929</v>
      </c>
      <c r="F13" s="8">
        <v>11151929</v>
      </c>
      <c r="G13" s="8">
        <v>0</v>
      </c>
      <c r="H13" s="8">
        <v>855443</v>
      </c>
      <c r="I13" s="8">
        <v>465803</v>
      </c>
      <c r="J13" s="8">
        <v>1321246</v>
      </c>
      <c r="K13" s="8">
        <v>261853</v>
      </c>
      <c r="L13" s="8">
        <v>305071</v>
      </c>
      <c r="M13" s="8">
        <v>131172</v>
      </c>
      <c r="N13" s="8">
        <v>698096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2019342</v>
      </c>
      <c r="X13" s="8">
        <v>3746678</v>
      </c>
      <c r="Y13" s="8">
        <v>-1727336</v>
      </c>
      <c r="Z13" s="2">
        <v>-46.1</v>
      </c>
      <c r="AA13" s="6">
        <v>11151929</v>
      </c>
    </row>
    <row r="14" spans="1:27" ht="13.5">
      <c r="A14" s="23" t="s">
        <v>41</v>
      </c>
      <c r="B14" s="29"/>
      <c r="C14" s="6">
        <v>31034555</v>
      </c>
      <c r="D14" s="6">
        <v>0</v>
      </c>
      <c r="E14" s="7">
        <v>22795629</v>
      </c>
      <c r="F14" s="8">
        <v>22795629</v>
      </c>
      <c r="G14" s="8">
        <v>2399850</v>
      </c>
      <c r="H14" s="8">
        <v>2555629</v>
      </c>
      <c r="I14" s="8">
        <v>2419103</v>
      </c>
      <c r="J14" s="8">
        <v>7374582</v>
      </c>
      <c r="K14" s="8">
        <v>2773432</v>
      </c>
      <c r="L14" s="8">
        <v>2733219</v>
      </c>
      <c r="M14" s="8">
        <v>2966048</v>
      </c>
      <c r="N14" s="8">
        <v>8472699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15847281</v>
      </c>
      <c r="X14" s="8">
        <v>10145371</v>
      </c>
      <c r="Y14" s="8">
        <v>5701910</v>
      </c>
      <c r="Z14" s="2">
        <v>56.2</v>
      </c>
      <c r="AA14" s="6">
        <v>22795629</v>
      </c>
    </row>
    <row r="15" spans="1:27" ht="13.5">
      <c r="A15" s="23" t="s">
        <v>42</v>
      </c>
      <c r="B15" s="29"/>
      <c r="C15" s="6">
        <v>6050</v>
      </c>
      <c r="D15" s="6">
        <v>0</v>
      </c>
      <c r="E15" s="7">
        <v>5000</v>
      </c>
      <c r="F15" s="8">
        <v>5000</v>
      </c>
      <c r="G15" s="8">
        <v>0</v>
      </c>
      <c r="H15" s="8">
        <v>0</v>
      </c>
      <c r="I15" s="8">
        <v>3025</v>
      </c>
      <c r="J15" s="8">
        <v>3025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3025</v>
      </c>
      <c r="X15" s="8"/>
      <c r="Y15" s="8">
        <v>3025</v>
      </c>
      <c r="Z15" s="2">
        <v>0</v>
      </c>
      <c r="AA15" s="6">
        <v>5000</v>
      </c>
    </row>
    <row r="16" spans="1:27" ht="13.5">
      <c r="A16" s="23" t="s">
        <v>43</v>
      </c>
      <c r="B16" s="29"/>
      <c r="C16" s="6">
        <v>153353108</v>
      </c>
      <c r="D16" s="6">
        <v>0</v>
      </c>
      <c r="E16" s="7">
        <v>35008300</v>
      </c>
      <c r="F16" s="8">
        <v>35008300</v>
      </c>
      <c r="G16" s="8">
        <v>1919188</v>
      </c>
      <c r="H16" s="8">
        <v>1520563</v>
      </c>
      <c r="I16" s="8">
        <v>1068864</v>
      </c>
      <c r="J16" s="8">
        <v>4508615</v>
      </c>
      <c r="K16" s="8">
        <v>867132</v>
      </c>
      <c r="L16" s="8">
        <v>887461</v>
      </c>
      <c r="M16" s="8">
        <v>525381</v>
      </c>
      <c r="N16" s="8">
        <v>2279974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6788589</v>
      </c>
      <c r="X16" s="8">
        <v>20114601</v>
      </c>
      <c r="Y16" s="8">
        <v>-13326012</v>
      </c>
      <c r="Z16" s="2">
        <v>-66.25</v>
      </c>
      <c r="AA16" s="6">
        <v>35008300</v>
      </c>
    </row>
    <row r="17" spans="1:27" ht="13.5">
      <c r="A17" s="23" t="s">
        <v>44</v>
      </c>
      <c r="B17" s="29"/>
      <c r="C17" s="6">
        <v>6770</v>
      </c>
      <c r="D17" s="6">
        <v>0</v>
      </c>
      <c r="E17" s="7">
        <v>12887</v>
      </c>
      <c r="F17" s="8">
        <v>12887</v>
      </c>
      <c r="G17" s="8">
        <v>747</v>
      </c>
      <c r="H17" s="8">
        <v>582</v>
      </c>
      <c r="I17" s="8">
        <v>654</v>
      </c>
      <c r="J17" s="8">
        <v>1983</v>
      </c>
      <c r="K17" s="8">
        <v>779</v>
      </c>
      <c r="L17" s="8">
        <v>779</v>
      </c>
      <c r="M17" s="8">
        <v>1422</v>
      </c>
      <c r="N17" s="8">
        <v>2980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4963</v>
      </c>
      <c r="X17" s="8">
        <v>6617</v>
      </c>
      <c r="Y17" s="8">
        <v>-1654</v>
      </c>
      <c r="Z17" s="2">
        <v>-25</v>
      </c>
      <c r="AA17" s="6">
        <v>12887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677257965</v>
      </c>
      <c r="D19" s="6">
        <v>0</v>
      </c>
      <c r="E19" s="7">
        <v>669140122</v>
      </c>
      <c r="F19" s="8">
        <v>669140122</v>
      </c>
      <c r="G19" s="8">
        <v>238348000</v>
      </c>
      <c r="H19" s="8">
        <v>4782715</v>
      </c>
      <c r="I19" s="8">
        <v>4451347</v>
      </c>
      <c r="J19" s="8">
        <v>247582062</v>
      </c>
      <c r="K19" s="8">
        <v>5354056</v>
      </c>
      <c r="L19" s="8">
        <v>206706206</v>
      </c>
      <c r="M19" s="8">
        <v>5827019</v>
      </c>
      <c r="N19" s="8">
        <v>217887281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465469343</v>
      </c>
      <c r="X19" s="8">
        <v>610857027</v>
      </c>
      <c r="Y19" s="8">
        <v>-145387684</v>
      </c>
      <c r="Z19" s="2">
        <v>-23.8</v>
      </c>
      <c r="AA19" s="6">
        <v>669140122</v>
      </c>
    </row>
    <row r="20" spans="1:27" ht="13.5">
      <c r="A20" s="23" t="s">
        <v>47</v>
      </c>
      <c r="B20" s="29"/>
      <c r="C20" s="6">
        <v>397728227</v>
      </c>
      <c r="D20" s="6">
        <v>0</v>
      </c>
      <c r="E20" s="7">
        <v>33075061</v>
      </c>
      <c r="F20" s="26">
        <v>33075061</v>
      </c>
      <c r="G20" s="26">
        <v>187145</v>
      </c>
      <c r="H20" s="26">
        <v>2041991</v>
      </c>
      <c r="I20" s="26">
        <v>1635311</v>
      </c>
      <c r="J20" s="26">
        <v>3864447</v>
      </c>
      <c r="K20" s="26">
        <v>1492020</v>
      </c>
      <c r="L20" s="26">
        <v>3857777</v>
      </c>
      <c r="M20" s="26">
        <v>1382786</v>
      </c>
      <c r="N20" s="26">
        <v>6732583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10597030</v>
      </c>
      <c r="X20" s="26">
        <v>13949776</v>
      </c>
      <c r="Y20" s="26">
        <v>-3352746</v>
      </c>
      <c r="Z20" s="27">
        <v>-24.03</v>
      </c>
      <c r="AA20" s="28">
        <v>33075061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1413853</v>
      </c>
      <c r="F21" s="8">
        <v>1413853</v>
      </c>
      <c r="G21" s="8">
        <v>28289</v>
      </c>
      <c r="H21" s="8">
        <v>0</v>
      </c>
      <c r="I21" s="30">
        <v>0</v>
      </c>
      <c r="J21" s="8">
        <v>28289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28289</v>
      </c>
      <c r="X21" s="8"/>
      <c r="Y21" s="8">
        <v>28289</v>
      </c>
      <c r="Z21" s="2">
        <v>0</v>
      </c>
      <c r="AA21" s="6">
        <v>1413853</v>
      </c>
    </row>
    <row r="22" spans="1:27" ht="24.75" customHeight="1">
      <c r="A22" s="31" t="s">
        <v>49</v>
      </c>
      <c r="B22" s="32"/>
      <c r="C22" s="33">
        <f aca="true" t="shared" si="0" ref="C22:Y22">SUM(C5:C21)</f>
        <v>4735853249</v>
      </c>
      <c r="D22" s="33">
        <f>SUM(D5:D21)</f>
        <v>0</v>
      </c>
      <c r="E22" s="34">
        <f t="shared" si="0"/>
        <v>4708535688</v>
      </c>
      <c r="F22" s="35">
        <f t="shared" si="0"/>
        <v>4708535688</v>
      </c>
      <c r="G22" s="35">
        <f t="shared" si="0"/>
        <v>575600445</v>
      </c>
      <c r="H22" s="35">
        <f t="shared" si="0"/>
        <v>354085760</v>
      </c>
      <c r="I22" s="35">
        <f t="shared" si="0"/>
        <v>358510690</v>
      </c>
      <c r="J22" s="35">
        <f t="shared" si="0"/>
        <v>1288196895</v>
      </c>
      <c r="K22" s="35">
        <f t="shared" si="0"/>
        <v>342040541</v>
      </c>
      <c r="L22" s="35">
        <f t="shared" si="0"/>
        <v>534459559</v>
      </c>
      <c r="M22" s="35">
        <f t="shared" si="0"/>
        <v>309664069</v>
      </c>
      <c r="N22" s="35">
        <f t="shared" si="0"/>
        <v>1186164169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2474361064</v>
      </c>
      <c r="X22" s="35">
        <f t="shared" si="0"/>
        <v>2761844448</v>
      </c>
      <c r="Y22" s="35">
        <f t="shared" si="0"/>
        <v>-287483384</v>
      </c>
      <c r="Z22" s="36">
        <f>+IF(X22&lt;&gt;0,+(Y22/X22)*100,0)</f>
        <v>-10.409108456784457</v>
      </c>
      <c r="AA22" s="33">
        <f>SUM(AA5:AA21)</f>
        <v>4708535688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822788232</v>
      </c>
      <c r="D25" s="6">
        <v>0</v>
      </c>
      <c r="E25" s="7">
        <v>918944935</v>
      </c>
      <c r="F25" s="8">
        <v>918944935</v>
      </c>
      <c r="G25" s="8">
        <v>72990074</v>
      </c>
      <c r="H25" s="8">
        <v>71386469</v>
      </c>
      <c r="I25" s="8">
        <v>73088070</v>
      </c>
      <c r="J25" s="8">
        <v>217464613</v>
      </c>
      <c r="K25" s="8">
        <v>72190137</v>
      </c>
      <c r="L25" s="8">
        <v>70329986</v>
      </c>
      <c r="M25" s="8">
        <v>71230296</v>
      </c>
      <c r="N25" s="8">
        <v>213750419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431215032</v>
      </c>
      <c r="X25" s="8">
        <v>438926517</v>
      </c>
      <c r="Y25" s="8">
        <v>-7711485</v>
      </c>
      <c r="Z25" s="2">
        <v>-1.76</v>
      </c>
      <c r="AA25" s="6">
        <v>918944935</v>
      </c>
    </row>
    <row r="26" spans="1:27" ht="13.5">
      <c r="A26" s="25" t="s">
        <v>52</v>
      </c>
      <c r="B26" s="24"/>
      <c r="C26" s="6">
        <v>42735848</v>
      </c>
      <c r="D26" s="6">
        <v>0</v>
      </c>
      <c r="E26" s="7">
        <v>47185053</v>
      </c>
      <c r="F26" s="8">
        <v>47185053</v>
      </c>
      <c r="G26" s="8">
        <v>3636441</v>
      </c>
      <c r="H26" s="8">
        <v>3584314</v>
      </c>
      <c r="I26" s="8">
        <v>3584314</v>
      </c>
      <c r="J26" s="8">
        <v>10805069</v>
      </c>
      <c r="K26" s="8">
        <v>3584314</v>
      </c>
      <c r="L26" s="8">
        <v>3584314</v>
      </c>
      <c r="M26" s="8">
        <v>3584314</v>
      </c>
      <c r="N26" s="8">
        <v>10752942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21558011</v>
      </c>
      <c r="X26" s="8">
        <v>22370074</v>
      </c>
      <c r="Y26" s="8">
        <v>-812063</v>
      </c>
      <c r="Z26" s="2">
        <v>-3.63</v>
      </c>
      <c r="AA26" s="6">
        <v>47185053</v>
      </c>
    </row>
    <row r="27" spans="1:27" ht="13.5">
      <c r="A27" s="25" t="s">
        <v>53</v>
      </c>
      <c r="B27" s="24"/>
      <c r="C27" s="6">
        <v>781535835</v>
      </c>
      <c r="D27" s="6">
        <v>0</v>
      </c>
      <c r="E27" s="7">
        <v>438178617</v>
      </c>
      <c r="F27" s="8">
        <v>438178617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53902301</v>
      </c>
      <c r="Y27" s="8">
        <v>-53902301</v>
      </c>
      <c r="Z27" s="2">
        <v>-100</v>
      </c>
      <c r="AA27" s="6">
        <v>438178617</v>
      </c>
    </row>
    <row r="28" spans="1:27" ht="13.5">
      <c r="A28" s="25" t="s">
        <v>54</v>
      </c>
      <c r="B28" s="24"/>
      <c r="C28" s="6">
        <v>476075878</v>
      </c>
      <c r="D28" s="6">
        <v>0</v>
      </c>
      <c r="E28" s="7">
        <v>248527020</v>
      </c>
      <c r="F28" s="8">
        <v>248527020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20325839</v>
      </c>
      <c r="N28" s="8">
        <v>20325839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20325839</v>
      </c>
      <c r="X28" s="8">
        <v>33574429</v>
      </c>
      <c r="Y28" s="8">
        <v>-13248590</v>
      </c>
      <c r="Z28" s="2">
        <v>-39.46</v>
      </c>
      <c r="AA28" s="6">
        <v>248527020</v>
      </c>
    </row>
    <row r="29" spans="1:27" ht="13.5">
      <c r="A29" s="25" t="s">
        <v>55</v>
      </c>
      <c r="B29" s="24"/>
      <c r="C29" s="6">
        <v>27575854</v>
      </c>
      <c r="D29" s="6">
        <v>0</v>
      </c>
      <c r="E29" s="7">
        <v>11896707</v>
      </c>
      <c r="F29" s="8">
        <v>11896707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3094638</v>
      </c>
      <c r="Y29" s="8">
        <v>-3094638</v>
      </c>
      <c r="Z29" s="2">
        <v>-100</v>
      </c>
      <c r="AA29" s="6">
        <v>11896707</v>
      </c>
    </row>
    <row r="30" spans="1:27" ht="13.5">
      <c r="A30" s="25" t="s">
        <v>56</v>
      </c>
      <c r="B30" s="24"/>
      <c r="C30" s="6">
        <v>1874698247</v>
      </c>
      <c r="D30" s="6">
        <v>0</v>
      </c>
      <c r="E30" s="7">
        <v>1950242691</v>
      </c>
      <c r="F30" s="8">
        <v>1950242691</v>
      </c>
      <c r="G30" s="8">
        <v>39685368</v>
      </c>
      <c r="H30" s="8">
        <v>205294827</v>
      </c>
      <c r="I30" s="8">
        <v>188080608</v>
      </c>
      <c r="J30" s="8">
        <v>433060803</v>
      </c>
      <c r="K30" s="8">
        <v>157178745</v>
      </c>
      <c r="L30" s="8">
        <v>158350018</v>
      </c>
      <c r="M30" s="8">
        <v>150151084</v>
      </c>
      <c r="N30" s="8">
        <v>465679847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898740650</v>
      </c>
      <c r="X30" s="8">
        <v>1032797657</v>
      </c>
      <c r="Y30" s="8">
        <v>-134057007</v>
      </c>
      <c r="Z30" s="2">
        <v>-12.98</v>
      </c>
      <c r="AA30" s="6">
        <v>1950242691</v>
      </c>
    </row>
    <row r="31" spans="1:27" ht="13.5">
      <c r="A31" s="25" t="s">
        <v>57</v>
      </c>
      <c r="B31" s="24"/>
      <c r="C31" s="6">
        <v>5301994</v>
      </c>
      <c r="D31" s="6">
        <v>0</v>
      </c>
      <c r="E31" s="7">
        <v>8281056</v>
      </c>
      <c r="F31" s="8">
        <v>8281056</v>
      </c>
      <c r="G31" s="8">
        <v>386017</v>
      </c>
      <c r="H31" s="8">
        <v>3099679</v>
      </c>
      <c r="I31" s="8">
        <v>1692029</v>
      </c>
      <c r="J31" s="8">
        <v>5177725</v>
      </c>
      <c r="K31" s="8">
        <v>2082021</v>
      </c>
      <c r="L31" s="8">
        <v>2567634</v>
      </c>
      <c r="M31" s="8">
        <v>6218273</v>
      </c>
      <c r="N31" s="8">
        <v>10867928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16045653</v>
      </c>
      <c r="X31" s="8">
        <v>4296611</v>
      </c>
      <c r="Y31" s="8">
        <v>11749042</v>
      </c>
      <c r="Z31" s="2">
        <v>273.45</v>
      </c>
      <c r="AA31" s="6">
        <v>8281056</v>
      </c>
    </row>
    <row r="32" spans="1:27" ht="13.5">
      <c r="A32" s="25" t="s">
        <v>58</v>
      </c>
      <c r="B32" s="24"/>
      <c r="C32" s="6">
        <v>105054296</v>
      </c>
      <c r="D32" s="6">
        <v>0</v>
      </c>
      <c r="E32" s="7">
        <v>134238663</v>
      </c>
      <c r="F32" s="8">
        <v>134238663</v>
      </c>
      <c r="G32" s="8">
        <v>170476</v>
      </c>
      <c r="H32" s="8">
        <v>14454973</v>
      </c>
      <c r="I32" s="8">
        <v>998538</v>
      </c>
      <c r="J32" s="8">
        <v>15623987</v>
      </c>
      <c r="K32" s="8">
        <v>15191912</v>
      </c>
      <c r="L32" s="8">
        <v>11425011</v>
      </c>
      <c r="M32" s="8">
        <v>27914968</v>
      </c>
      <c r="N32" s="8">
        <v>54531891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70155878</v>
      </c>
      <c r="X32" s="8">
        <v>82268677</v>
      </c>
      <c r="Y32" s="8">
        <v>-12112799</v>
      </c>
      <c r="Z32" s="2">
        <v>-14.72</v>
      </c>
      <c r="AA32" s="6">
        <v>134238663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873873199</v>
      </c>
      <c r="D34" s="6">
        <v>0</v>
      </c>
      <c r="E34" s="7">
        <v>808626389</v>
      </c>
      <c r="F34" s="8">
        <v>808626389</v>
      </c>
      <c r="G34" s="8">
        <v>57102800</v>
      </c>
      <c r="H34" s="8">
        <v>60520507</v>
      </c>
      <c r="I34" s="8">
        <v>30975976</v>
      </c>
      <c r="J34" s="8">
        <v>148599283</v>
      </c>
      <c r="K34" s="8">
        <v>57487121</v>
      </c>
      <c r="L34" s="8">
        <v>63516803</v>
      </c>
      <c r="M34" s="8">
        <v>100450674</v>
      </c>
      <c r="N34" s="8">
        <v>221454598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370053881</v>
      </c>
      <c r="X34" s="8">
        <v>454336290</v>
      </c>
      <c r="Y34" s="8">
        <v>-84282409</v>
      </c>
      <c r="Z34" s="2">
        <v>-18.55</v>
      </c>
      <c r="AA34" s="6">
        <v>808626389</v>
      </c>
    </row>
    <row r="35" spans="1:27" ht="13.5">
      <c r="A35" s="23" t="s">
        <v>61</v>
      </c>
      <c r="B35" s="29"/>
      <c r="C35" s="6">
        <v>88196640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5097836023</v>
      </c>
      <c r="D36" s="33">
        <f>SUM(D25:D35)</f>
        <v>0</v>
      </c>
      <c r="E36" s="34">
        <f t="shared" si="1"/>
        <v>4566121131</v>
      </c>
      <c r="F36" s="35">
        <f t="shared" si="1"/>
        <v>4566121131</v>
      </c>
      <c r="G36" s="35">
        <f t="shared" si="1"/>
        <v>173971176</v>
      </c>
      <c r="H36" s="35">
        <f t="shared" si="1"/>
        <v>358340769</v>
      </c>
      <c r="I36" s="35">
        <f t="shared" si="1"/>
        <v>298419535</v>
      </c>
      <c r="J36" s="35">
        <f t="shared" si="1"/>
        <v>830731480</v>
      </c>
      <c r="K36" s="35">
        <f t="shared" si="1"/>
        <v>307714250</v>
      </c>
      <c r="L36" s="35">
        <f t="shared" si="1"/>
        <v>309773766</v>
      </c>
      <c r="M36" s="35">
        <f t="shared" si="1"/>
        <v>379875448</v>
      </c>
      <c r="N36" s="35">
        <f t="shared" si="1"/>
        <v>997363464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1828094944</v>
      </c>
      <c r="X36" s="35">
        <f t="shared" si="1"/>
        <v>2125567194</v>
      </c>
      <c r="Y36" s="35">
        <f t="shared" si="1"/>
        <v>-297472250</v>
      </c>
      <c r="Z36" s="36">
        <f>+IF(X36&lt;&gt;0,+(Y36/X36)*100,0)</f>
        <v>-13.994958655727164</v>
      </c>
      <c r="AA36" s="33">
        <f>SUM(AA25:AA35)</f>
        <v>4566121131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-361982774</v>
      </c>
      <c r="D38" s="46">
        <f>+D22-D36</f>
        <v>0</v>
      </c>
      <c r="E38" s="47">
        <f t="shared" si="2"/>
        <v>142414557</v>
      </c>
      <c r="F38" s="48">
        <f t="shared" si="2"/>
        <v>142414557</v>
      </c>
      <c r="G38" s="48">
        <f t="shared" si="2"/>
        <v>401629269</v>
      </c>
      <c r="H38" s="48">
        <f t="shared" si="2"/>
        <v>-4255009</v>
      </c>
      <c r="I38" s="48">
        <f t="shared" si="2"/>
        <v>60091155</v>
      </c>
      <c r="J38" s="48">
        <f t="shared" si="2"/>
        <v>457465415</v>
      </c>
      <c r="K38" s="48">
        <f t="shared" si="2"/>
        <v>34326291</v>
      </c>
      <c r="L38" s="48">
        <f t="shared" si="2"/>
        <v>224685793</v>
      </c>
      <c r="M38" s="48">
        <f t="shared" si="2"/>
        <v>-70211379</v>
      </c>
      <c r="N38" s="48">
        <f t="shared" si="2"/>
        <v>188800705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646266120</v>
      </c>
      <c r="X38" s="48">
        <f>IF(F22=F36,0,X22-X36)</f>
        <v>636277254</v>
      </c>
      <c r="Y38" s="48">
        <f t="shared" si="2"/>
        <v>9988866</v>
      </c>
      <c r="Z38" s="49">
        <f>+IF(X38&lt;&gt;0,+(Y38/X38)*100,0)</f>
        <v>1.569892045834472</v>
      </c>
      <c r="AA38" s="46">
        <f>+AA22-AA36</f>
        <v>142414557</v>
      </c>
    </row>
    <row r="39" spans="1:27" ht="13.5">
      <c r="A39" s="23" t="s">
        <v>64</v>
      </c>
      <c r="B39" s="29"/>
      <c r="C39" s="6">
        <v>169094399</v>
      </c>
      <c r="D39" s="6">
        <v>0</v>
      </c>
      <c r="E39" s="7">
        <v>266010788</v>
      </c>
      <c r="F39" s="8">
        <v>266010788</v>
      </c>
      <c r="G39" s="8">
        <v>0</v>
      </c>
      <c r="H39" s="8">
        <v>188364</v>
      </c>
      <c r="I39" s="8">
        <v>586115</v>
      </c>
      <c r="J39" s="8">
        <v>774479</v>
      </c>
      <c r="K39" s="8">
        <v>15584565</v>
      </c>
      <c r="L39" s="8">
        <v>37280587</v>
      </c>
      <c r="M39" s="8">
        <v>35242872</v>
      </c>
      <c r="N39" s="8">
        <v>88108024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88882503</v>
      </c>
      <c r="X39" s="8">
        <v>250868178</v>
      </c>
      <c r="Y39" s="8">
        <v>-161985675</v>
      </c>
      <c r="Z39" s="2">
        <v>-64.57</v>
      </c>
      <c r="AA39" s="6">
        <v>266010788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-192888375</v>
      </c>
      <c r="D42" s="55">
        <f>SUM(D38:D41)</f>
        <v>0</v>
      </c>
      <c r="E42" s="56">
        <f t="shared" si="3"/>
        <v>408425345</v>
      </c>
      <c r="F42" s="57">
        <f t="shared" si="3"/>
        <v>408425345</v>
      </c>
      <c r="G42" s="57">
        <f t="shared" si="3"/>
        <v>401629269</v>
      </c>
      <c r="H42" s="57">
        <f t="shared" si="3"/>
        <v>-4066645</v>
      </c>
      <c r="I42" s="57">
        <f t="shared" si="3"/>
        <v>60677270</v>
      </c>
      <c r="J42" s="57">
        <f t="shared" si="3"/>
        <v>458239894</v>
      </c>
      <c r="K42" s="57">
        <f t="shared" si="3"/>
        <v>49910856</v>
      </c>
      <c r="L42" s="57">
        <f t="shared" si="3"/>
        <v>261966380</v>
      </c>
      <c r="M42" s="57">
        <f t="shared" si="3"/>
        <v>-34968507</v>
      </c>
      <c r="N42" s="57">
        <f t="shared" si="3"/>
        <v>276908729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735148623</v>
      </c>
      <c r="X42" s="57">
        <f t="shared" si="3"/>
        <v>887145432</v>
      </c>
      <c r="Y42" s="57">
        <f t="shared" si="3"/>
        <v>-151996809</v>
      </c>
      <c r="Z42" s="58">
        <f>+IF(X42&lt;&gt;0,+(Y42/X42)*100,0)</f>
        <v>-17.133245972685117</v>
      </c>
      <c r="AA42" s="55">
        <f>SUM(AA38:AA41)</f>
        <v>408425345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-192888375</v>
      </c>
      <c r="D44" s="63">
        <f>+D42-D43</f>
        <v>0</v>
      </c>
      <c r="E44" s="64">
        <f t="shared" si="4"/>
        <v>408425345</v>
      </c>
      <c r="F44" s="65">
        <f t="shared" si="4"/>
        <v>408425345</v>
      </c>
      <c r="G44" s="65">
        <f t="shared" si="4"/>
        <v>401629269</v>
      </c>
      <c r="H44" s="65">
        <f t="shared" si="4"/>
        <v>-4066645</v>
      </c>
      <c r="I44" s="65">
        <f t="shared" si="4"/>
        <v>60677270</v>
      </c>
      <c r="J44" s="65">
        <f t="shared" si="4"/>
        <v>458239894</v>
      </c>
      <c r="K44" s="65">
        <f t="shared" si="4"/>
        <v>49910856</v>
      </c>
      <c r="L44" s="65">
        <f t="shared" si="4"/>
        <v>261966380</v>
      </c>
      <c r="M44" s="65">
        <f t="shared" si="4"/>
        <v>-34968507</v>
      </c>
      <c r="N44" s="65">
        <f t="shared" si="4"/>
        <v>276908729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735148623</v>
      </c>
      <c r="X44" s="65">
        <f t="shared" si="4"/>
        <v>887145432</v>
      </c>
      <c r="Y44" s="65">
        <f t="shared" si="4"/>
        <v>-151996809</v>
      </c>
      <c r="Z44" s="66">
        <f>+IF(X44&lt;&gt;0,+(Y44/X44)*100,0)</f>
        <v>-17.133245972685117</v>
      </c>
      <c r="AA44" s="63">
        <f>+AA42-AA43</f>
        <v>408425345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-192888375</v>
      </c>
      <c r="D46" s="55">
        <f>SUM(D44:D45)</f>
        <v>0</v>
      </c>
      <c r="E46" s="56">
        <f t="shared" si="5"/>
        <v>408425345</v>
      </c>
      <c r="F46" s="57">
        <f t="shared" si="5"/>
        <v>408425345</v>
      </c>
      <c r="G46" s="57">
        <f t="shared" si="5"/>
        <v>401629269</v>
      </c>
      <c r="H46" s="57">
        <f t="shared" si="5"/>
        <v>-4066645</v>
      </c>
      <c r="I46" s="57">
        <f t="shared" si="5"/>
        <v>60677270</v>
      </c>
      <c r="J46" s="57">
        <f t="shared" si="5"/>
        <v>458239894</v>
      </c>
      <c r="K46" s="57">
        <f t="shared" si="5"/>
        <v>49910856</v>
      </c>
      <c r="L46" s="57">
        <f t="shared" si="5"/>
        <v>261966380</v>
      </c>
      <c r="M46" s="57">
        <f t="shared" si="5"/>
        <v>-34968507</v>
      </c>
      <c r="N46" s="57">
        <f t="shared" si="5"/>
        <v>276908729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735148623</v>
      </c>
      <c r="X46" s="57">
        <f t="shared" si="5"/>
        <v>887145432</v>
      </c>
      <c r="Y46" s="57">
        <f t="shared" si="5"/>
        <v>-151996809</v>
      </c>
      <c r="Z46" s="58">
        <f>+IF(X46&lt;&gt;0,+(Y46/X46)*100,0)</f>
        <v>-17.133245972685117</v>
      </c>
      <c r="AA46" s="55">
        <f>SUM(AA44:AA45)</f>
        <v>408425345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-192888375</v>
      </c>
      <c r="D48" s="71">
        <f>SUM(D46:D47)</f>
        <v>0</v>
      </c>
      <c r="E48" s="72">
        <f t="shared" si="6"/>
        <v>408425345</v>
      </c>
      <c r="F48" s="73">
        <f t="shared" si="6"/>
        <v>408425345</v>
      </c>
      <c r="G48" s="73">
        <f t="shared" si="6"/>
        <v>401629269</v>
      </c>
      <c r="H48" s="74">
        <f t="shared" si="6"/>
        <v>-4066645</v>
      </c>
      <c r="I48" s="74">
        <f t="shared" si="6"/>
        <v>60677270</v>
      </c>
      <c r="J48" s="74">
        <f t="shared" si="6"/>
        <v>458239894</v>
      </c>
      <c r="K48" s="74">
        <f t="shared" si="6"/>
        <v>49910856</v>
      </c>
      <c r="L48" s="74">
        <f t="shared" si="6"/>
        <v>261966380</v>
      </c>
      <c r="M48" s="73">
        <f t="shared" si="6"/>
        <v>-34968507</v>
      </c>
      <c r="N48" s="73">
        <f t="shared" si="6"/>
        <v>276908729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735148623</v>
      </c>
      <c r="X48" s="74">
        <f t="shared" si="6"/>
        <v>887145432</v>
      </c>
      <c r="Y48" s="74">
        <f t="shared" si="6"/>
        <v>-151996809</v>
      </c>
      <c r="Z48" s="75">
        <f>+IF(X48&lt;&gt;0,+(Y48/X48)*100,0)</f>
        <v>-17.133245972685117</v>
      </c>
      <c r="AA48" s="76">
        <f>SUM(AA46:AA47)</f>
        <v>408425345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106157365</v>
      </c>
      <c r="D5" s="6">
        <v>0</v>
      </c>
      <c r="E5" s="7">
        <v>130588389</v>
      </c>
      <c r="F5" s="8">
        <v>130588389</v>
      </c>
      <c r="G5" s="8">
        <v>11101491</v>
      </c>
      <c r="H5" s="8">
        <v>11036476</v>
      </c>
      <c r="I5" s="8">
        <v>11083254</v>
      </c>
      <c r="J5" s="8">
        <v>33221221</v>
      </c>
      <c r="K5" s="8">
        <v>11113360</v>
      </c>
      <c r="L5" s="8">
        <v>11498084</v>
      </c>
      <c r="M5" s="8">
        <v>11229000</v>
      </c>
      <c r="N5" s="8">
        <v>33840444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67061665</v>
      </c>
      <c r="X5" s="8">
        <v>65294196</v>
      </c>
      <c r="Y5" s="8">
        <v>1767469</v>
      </c>
      <c r="Z5" s="2">
        <v>2.71</v>
      </c>
      <c r="AA5" s="6">
        <v>130588389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235073921</v>
      </c>
      <c r="D7" s="6">
        <v>0</v>
      </c>
      <c r="E7" s="7">
        <v>273688000</v>
      </c>
      <c r="F7" s="8">
        <v>273688000</v>
      </c>
      <c r="G7" s="8">
        <v>22355063</v>
      </c>
      <c r="H7" s="8">
        <v>22297263</v>
      </c>
      <c r="I7" s="8">
        <v>23957364</v>
      </c>
      <c r="J7" s="8">
        <v>68609690</v>
      </c>
      <c r="K7" s="8">
        <v>21336135</v>
      </c>
      <c r="L7" s="8">
        <v>19031028</v>
      </c>
      <c r="M7" s="8">
        <v>20844943</v>
      </c>
      <c r="N7" s="8">
        <v>61212106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129821796</v>
      </c>
      <c r="X7" s="8">
        <v>142195782</v>
      </c>
      <c r="Y7" s="8">
        <v>-12373986</v>
      </c>
      <c r="Z7" s="2">
        <v>-8.7</v>
      </c>
      <c r="AA7" s="6">
        <v>273688000</v>
      </c>
    </row>
    <row r="8" spans="1:27" ht="13.5">
      <c r="A8" s="25" t="s">
        <v>35</v>
      </c>
      <c r="B8" s="24"/>
      <c r="C8" s="6">
        <v>133849287</v>
      </c>
      <c r="D8" s="6">
        <v>0</v>
      </c>
      <c r="E8" s="7">
        <v>146112000</v>
      </c>
      <c r="F8" s="8">
        <v>146112000</v>
      </c>
      <c r="G8" s="8">
        <v>11247848</v>
      </c>
      <c r="H8" s="8">
        <v>11149240</v>
      </c>
      <c r="I8" s="8">
        <v>12296988</v>
      </c>
      <c r="J8" s="8">
        <v>34694076</v>
      </c>
      <c r="K8" s="8">
        <v>12652005</v>
      </c>
      <c r="L8" s="8">
        <v>12638213</v>
      </c>
      <c r="M8" s="8">
        <v>11405703</v>
      </c>
      <c r="N8" s="8">
        <v>36695921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71389997</v>
      </c>
      <c r="X8" s="8">
        <v>73565561</v>
      </c>
      <c r="Y8" s="8">
        <v>-2175564</v>
      </c>
      <c r="Z8" s="2">
        <v>-2.96</v>
      </c>
      <c r="AA8" s="6">
        <v>146112000</v>
      </c>
    </row>
    <row r="9" spans="1:27" ht="13.5">
      <c r="A9" s="25" t="s">
        <v>36</v>
      </c>
      <c r="B9" s="24"/>
      <c r="C9" s="6">
        <v>27251888</v>
      </c>
      <c r="D9" s="6">
        <v>0</v>
      </c>
      <c r="E9" s="7">
        <v>30355000</v>
      </c>
      <c r="F9" s="8">
        <v>30355000</v>
      </c>
      <c r="G9" s="8">
        <v>2277775</v>
      </c>
      <c r="H9" s="8">
        <v>2819553</v>
      </c>
      <c r="I9" s="8">
        <v>2511651</v>
      </c>
      <c r="J9" s="8">
        <v>7608979</v>
      </c>
      <c r="K9" s="8">
        <v>2651727</v>
      </c>
      <c r="L9" s="8">
        <v>2563661</v>
      </c>
      <c r="M9" s="8">
        <v>2585205</v>
      </c>
      <c r="N9" s="8">
        <v>7800593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15409572</v>
      </c>
      <c r="X9" s="8">
        <v>15177264</v>
      </c>
      <c r="Y9" s="8">
        <v>232308</v>
      </c>
      <c r="Z9" s="2">
        <v>1.53</v>
      </c>
      <c r="AA9" s="6">
        <v>30355000</v>
      </c>
    </row>
    <row r="10" spans="1:27" ht="13.5">
      <c r="A10" s="25" t="s">
        <v>37</v>
      </c>
      <c r="B10" s="24"/>
      <c r="C10" s="6">
        <v>25362756</v>
      </c>
      <c r="D10" s="6">
        <v>0</v>
      </c>
      <c r="E10" s="7">
        <v>29508000</v>
      </c>
      <c r="F10" s="26">
        <v>29508000</v>
      </c>
      <c r="G10" s="26">
        <v>2284734</v>
      </c>
      <c r="H10" s="26">
        <v>2275312</v>
      </c>
      <c r="I10" s="26">
        <v>2283550</v>
      </c>
      <c r="J10" s="26">
        <v>6843596</v>
      </c>
      <c r="K10" s="26">
        <v>2424402</v>
      </c>
      <c r="L10" s="26">
        <v>2344433</v>
      </c>
      <c r="M10" s="26">
        <v>2278915</v>
      </c>
      <c r="N10" s="26">
        <v>7047750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13891346</v>
      </c>
      <c r="X10" s="26">
        <v>14754192</v>
      </c>
      <c r="Y10" s="26">
        <v>-862846</v>
      </c>
      <c r="Z10" s="27">
        <v>-5.85</v>
      </c>
      <c r="AA10" s="28">
        <v>29508000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1142264</v>
      </c>
      <c r="D12" s="6">
        <v>0</v>
      </c>
      <c r="E12" s="7">
        <v>1300000</v>
      </c>
      <c r="F12" s="8">
        <v>1300000</v>
      </c>
      <c r="G12" s="8">
        <v>65410</v>
      </c>
      <c r="H12" s="8">
        <v>102854</v>
      </c>
      <c r="I12" s="8">
        <v>73649</v>
      </c>
      <c r="J12" s="8">
        <v>241913</v>
      </c>
      <c r="K12" s="8">
        <v>93003</v>
      </c>
      <c r="L12" s="8">
        <v>105040</v>
      </c>
      <c r="M12" s="8">
        <v>99399</v>
      </c>
      <c r="N12" s="8">
        <v>297442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539355</v>
      </c>
      <c r="X12" s="8">
        <v>649998</v>
      </c>
      <c r="Y12" s="8">
        <v>-110643</v>
      </c>
      <c r="Z12" s="2">
        <v>-17.02</v>
      </c>
      <c r="AA12" s="6">
        <v>1300000</v>
      </c>
    </row>
    <row r="13" spans="1:27" ht="13.5">
      <c r="A13" s="23" t="s">
        <v>40</v>
      </c>
      <c r="B13" s="29"/>
      <c r="C13" s="6">
        <v>4850916</v>
      </c>
      <c r="D13" s="6">
        <v>0</v>
      </c>
      <c r="E13" s="7">
        <v>2000000</v>
      </c>
      <c r="F13" s="8">
        <v>2000000</v>
      </c>
      <c r="G13" s="8">
        <v>286843</v>
      </c>
      <c r="H13" s="8">
        <v>293540</v>
      </c>
      <c r="I13" s="8">
        <v>445193</v>
      </c>
      <c r="J13" s="8">
        <v>1025576</v>
      </c>
      <c r="K13" s="8">
        <v>684464</v>
      </c>
      <c r="L13" s="8">
        <v>393840</v>
      </c>
      <c r="M13" s="8">
        <v>551580</v>
      </c>
      <c r="N13" s="8">
        <v>1629884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2655460</v>
      </c>
      <c r="X13" s="8">
        <v>1000002</v>
      </c>
      <c r="Y13" s="8">
        <v>1655458</v>
      </c>
      <c r="Z13" s="2">
        <v>165.55</v>
      </c>
      <c r="AA13" s="6">
        <v>2000000</v>
      </c>
    </row>
    <row r="14" spans="1:27" ht="13.5">
      <c r="A14" s="23" t="s">
        <v>41</v>
      </c>
      <c r="B14" s="29"/>
      <c r="C14" s="6">
        <v>6048614</v>
      </c>
      <c r="D14" s="6">
        <v>0</v>
      </c>
      <c r="E14" s="7">
        <v>4000000</v>
      </c>
      <c r="F14" s="8">
        <v>4000000</v>
      </c>
      <c r="G14" s="8">
        <v>967115</v>
      </c>
      <c r="H14" s="8">
        <v>780997</v>
      </c>
      <c r="I14" s="8">
        <v>710420</v>
      </c>
      <c r="J14" s="8">
        <v>2458532</v>
      </c>
      <c r="K14" s="8">
        <v>752332</v>
      </c>
      <c r="L14" s="8">
        <v>997346</v>
      </c>
      <c r="M14" s="8">
        <v>886404</v>
      </c>
      <c r="N14" s="8">
        <v>2636082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5094614</v>
      </c>
      <c r="X14" s="8">
        <v>1999998</v>
      </c>
      <c r="Y14" s="8">
        <v>3094616</v>
      </c>
      <c r="Z14" s="2">
        <v>154.73</v>
      </c>
      <c r="AA14" s="6">
        <v>4000000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14617804</v>
      </c>
      <c r="D16" s="6">
        <v>0</v>
      </c>
      <c r="E16" s="7">
        <v>14523000</v>
      </c>
      <c r="F16" s="8">
        <v>14523000</v>
      </c>
      <c r="G16" s="8">
        <v>243930</v>
      </c>
      <c r="H16" s="8">
        <v>572423</v>
      </c>
      <c r="I16" s="8">
        <v>1019039</v>
      </c>
      <c r="J16" s="8">
        <v>1835392</v>
      </c>
      <c r="K16" s="8">
        <v>605165</v>
      </c>
      <c r="L16" s="8">
        <v>637345</v>
      </c>
      <c r="M16" s="8">
        <v>973632</v>
      </c>
      <c r="N16" s="8">
        <v>2216142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4051534</v>
      </c>
      <c r="X16" s="8">
        <v>7261500</v>
      </c>
      <c r="Y16" s="8">
        <v>-3209966</v>
      </c>
      <c r="Z16" s="2">
        <v>-44.21</v>
      </c>
      <c r="AA16" s="6">
        <v>14523000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59956699</v>
      </c>
      <c r="D19" s="6">
        <v>0</v>
      </c>
      <c r="E19" s="7">
        <v>77118902</v>
      </c>
      <c r="F19" s="8">
        <v>77118902</v>
      </c>
      <c r="G19" s="8">
        <v>27013001</v>
      </c>
      <c r="H19" s="8">
        <v>1388000</v>
      </c>
      <c r="I19" s="8">
        <v>368678</v>
      </c>
      <c r="J19" s="8">
        <v>28769679</v>
      </c>
      <c r="K19" s="8">
        <v>604928</v>
      </c>
      <c r="L19" s="8">
        <v>23087672</v>
      </c>
      <c r="M19" s="8">
        <v>871129</v>
      </c>
      <c r="N19" s="8">
        <v>24563729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53333408</v>
      </c>
      <c r="X19" s="8">
        <v>51412602</v>
      </c>
      <c r="Y19" s="8">
        <v>1920806</v>
      </c>
      <c r="Z19" s="2">
        <v>3.74</v>
      </c>
      <c r="AA19" s="6">
        <v>77118902</v>
      </c>
    </row>
    <row r="20" spans="1:27" ht="13.5">
      <c r="A20" s="23" t="s">
        <v>47</v>
      </c>
      <c r="B20" s="29"/>
      <c r="C20" s="6">
        <v>22973588</v>
      </c>
      <c r="D20" s="6">
        <v>0</v>
      </c>
      <c r="E20" s="7">
        <v>30191392</v>
      </c>
      <c r="F20" s="26">
        <v>30191392</v>
      </c>
      <c r="G20" s="26">
        <v>1222026</v>
      </c>
      <c r="H20" s="26">
        <v>1775932</v>
      </c>
      <c r="I20" s="26">
        <v>4090295</v>
      </c>
      <c r="J20" s="26">
        <v>7088253</v>
      </c>
      <c r="K20" s="26">
        <v>1372288</v>
      </c>
      <c r="L20" s="26">
        <v>1864533</v>
      </c>
      <c r="M20" s="26">
        <v>1843264</v>
      </c>
      <c r="N20" s="26">
        <v>5080085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12168338</v>
      </c>
      <c r="X20" s="26">
        <v>-29191146</v>
      </c>
      <c r="Y20" s="26">
        <v>41359484</v>
      </c>
      <c r="Z20" s="27">
        <v>-141.69</v>
      </c>
      <c r="AA20" s="28">
        <v>30191392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637285102</v>
      </c>
      <c r="D22" s="33">
        <f>SUM(D5:D21)</f>
        <v>0</v>
      </c>
      <c r="E22" s="34">
        <f t="shared" si="0"/>
        <v>739384683</v>
      </c>
      <c r="F22" s="35">
        <f t="shared" si="0"/>
        <v>739384683</v>
      </c>
      <c r="G22" s="35">
        <f t="shared" si="0"/>
        <v>79065236</v>
      </c>
      <c r="H22" s="35">
        <f t="shared" si="0"/>
        <v>54491590</v>
      </c>
      <c r="I22" s="35">
        <f t="shared" si="0"/>
        <v>58840081</v>
      </c>
      <c r="J22" s="35">
        <f t="shared" si="0"/>
        <v>192396907</v>
      </c>
      <c r="K22" s="35">
        <f t="shared" si="0"/>
        <v>54289809</v>
      </c>
      <c r="L22" s="35">
        <f t="shared" si="0"/>
        <v>75161195</v>
      </c>
      <c r="M22" s="35">
        <f t="shared" si="0"/>
        <v>53569174</v>
      </c>
      <c r="N22" s="35">
        <f t="shared" si="0"/>
        <v>183020178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375417085</v>
      </c>
      <c r="X22" s="35">
        <f t="shared" si="0"/>
        <v>344119949</v>
      </c>
      <c r="Y22" s="35">
        <f t="shared" si="0"/>
        <v>31297136</v>
      </c>
      <c r="Z22" s="36">
        <f>+IF(X22&lt;&gt;0,+(Y22/X22)*100,0)</f>
        <v>9.094833383228242</v>
      </c>
      <c r="AA22" s="33">
        <f>SUM(AA5:AA21)</f>
        <v>739384683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125997690</v>
      </c>
      <c r="D25" s="6">
        <v>0</v>
      </c>
      <c r="E25" s="7">
        <v>186356469</v>
      </c>
      <c r="F25" s="8">
        <v>186356469</v>
      </c>
      <c r="G25" s="8">
        <v>12905733</v>
      </c>
      <c r="H25" s="8">
        <v>14478818</v>
      </c>
      <c r="I25" s="8">
        <v>13768969</v>
      </c>
      <c r="J25" s="8">
        <v>41153520</v>
      </c>
      <c r="K25" s="8">
        <v>13869690</v>
      </c>
      <c r="L25" s="8">
        <v>14283292</v>
      </c>
      <c r="M25" s="8">
        <v>14168226</v>
      </c>
      <c r="N25" s="8">
        <v>42321208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83474728</v>
      </c>
      <c r="X25" s="8">
        <v>93178236</v>
      </c>
      <c r="Y25" s="8">
        <v>-9703508</v>
      </c>
      <c r="Z25" s="2">
        <v>-10.41</v>
      </c>
      <c r="AA25" s="6">
        <v>186356469</v>
      </c>
    </row>
    <row r="26" spans="1:27" ht="13.5">
      <c r="A26" s="25" t="s">
        <v>52</v>
      </c>
      <c r="B26" s="24"/>
      <c r="C26" s="6">
        <v>8740935</v>
      </c>
      <c r="D26" s="6">
        <v>0</v>
      </c>
      <c r="E26" s="7">
        <v>9052058</v>
      </c>
      <c r="F26" s="8">
        <v>9052058</v>
      </c>
      <c r="G26" s="8">
        <v>718300</v>
      </c>
      <c r="H26" s="8">
        <v>714964</v>
      </c>
      <c r="I26" s="8">
        <v>718463</v>
      </c>
      <c r="J26" s="8">
        <v>2151727</v>
      </c>
      <c r="K26" s="8">
        <v>718863</v>
      </c>
      <c r="L26" s="8">
        <v>673014</v>
      </c>
      <c r="M26" s="8">
        <v>729146</v>
      </c>
      <c r="N26" s="8">
        <v>2121023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4272750</v>
      </c>
      <c r="X26" s="8">
        <v>4526028</v>
      </c>
      <c r="Y26" s="8">
        <v>-253278</v>
      </c>
      <c r="Z26" s="2">
        <v>-5.6</v>
      </c>
      <c r="AA26" s="6">
        <v>9052058</v>
      </c>
    </row>
    <row r="27" spans="1:27" ht="13.5">
      <c r="A27" s="25" t="s">
        <v>53</v>
      </c>
      <c r="B27" s="24"/>
      <c r="C27" s="6">
        <v>23500868</v>
      </c>
      <c r="D27" s="6">
        <v>0</v>
      </c>
      <c r="E27" s="7">
        <v>28679751</v>
      </c>
      <c r="F27" s="8">
        <v>28679751</v>
      </c>
      <c r="G27" s="8">
        <v>0</v>
      </c>
      <c r="H27" s="8">
        <v>0</v>
      </c>
      <c r="I27" s="8">
        <v>7169939</v>
      </c>
      <c r="J27" s="8">
        <v>7169939</v>
      </c>
      <c r="K27" s="8">
        <v>0</v>
      </c>
      <c r="L27" s="8">
        <v>4779960</v>
      </c>
      <c r="M27" s="8">
        <v>2389979</v>
      </c>
      <c r="N27" s="8">
        <v>7169939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14339878</v>
      </c>
      <c r="X27" s="8">
        <v>14339874</v>
      </c>
      <c r="Y27" s="8">
        <v>4</v>
      </c>
      <c r="Z27" s="2">
        <v>0</v>
      </c>
      <c r="AA27" s="6">
        <v>28679751</v>
      </c>
    </row>
    <row r="28" spans="1:27" ht="13.5">
      <c r="A28" s="25" t="s">
        <v>54</v>
      </c>
      <c r="B28" s="24"/>
      <c r="C28" s="6">
        <v>115484153</v>
      </c>
      <c r="D28" s="6">
        <v>0</v>
      </c>
      <c r="E28" s="7">
        <v>131699993</v>
      </c>
      <c r="F28" s="8">
        <v>131699993</v>
      </c>
      <c r="G28" s="8">
        <v>0</v>
      </c>
      <c r="H28" s="8">
        <v>0</v>
      </c>
      <c r="I28" s="8">
        <v>32925001</v>
      </c>
      <c r="J28" s="8">
        <v>32925001</v>
      </c>
      <c r="K28" s="8">
        <v>0</v>
      </c>
      <c r="L28" s="8">
        <v>21950002</v>
      </c>
      <c r="M28" s="8">
        <v>10974999</v>
      </c>
      <c r="N28" s="8">
        <v>32925001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65850002</v>
      </c>
      <c r="X28" s="8">
        <v>65849994</v>
      </c>
      <c r="Y28" s="8">
        <v>8</v>
      </c>
      <c r="Z28" s="2">
        <v>0</v>
      </c>
      <c r="AA28" s="6">
        <v>131699993</v>
      </c>
    </row>
    <row r="29" spans="1:27" ht="13.5">
      <c r="A29" s="25" t="s">
        <v>55</v>
      </c>
      <c r="B29" s="24"/>
      <c r="C29" s="6">
        <v>17007081</v>
      </c>
      <c r="D29" s="6">
        <v>0</v>
      </c>
      <c r="E29" s="7">
        <v>18805823</v>
      </c>
      <c r="F29" s="8">
        <v>18805823</v>
      </c>
      <c r="G29" s="8">
        <v>110356</v>
      </c>
      <c r="H29" s="8">
        <v>111352</v>
      </c>
      <c r="I29" s="8">
        <v>105010</v>
      </c>
      <c r="J29" s="8">
        <v>326718</v>
      </c>
      <c r="K29" s="8">
        <v>119535</v>
      </c>
      <c r="L29" s="8">
        <v>117242</v>
      </c>
      <c r="M29" s="8">
        <v>8883531</v>
      </c>
      <c r="N29" s="8">
        <v>9120308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9447026</v>
      </c>
      <c r="X29" s="8">
        <v>9688375</v>
      </c>
      <c r="Y29" s="8">
        <v>-241349</v>
      </c>
      <c r="Z29" s="2">
        <v>-2.49</v>
      </c>
      <c r="AA29" s="6">
        <v>18805823</v>
      </c>
    </row>
    <row r="30" spans="1:27" ht="13.5">
      <c r="A30" s="25" t="s">
        <v>56</v>
      </c>
      <c r="B30" s="24"/>
      <c r="C30" s="6">
        <v>250231043</v>
      </c>
      <c r="D30" s="6">
        <v>0</v>
      </c>
      <c r="E30" s="7">
        <v>283638999</v>
      </c>
      <c r="F30" s="8">
        <v>283638999</v>
      </c>
      <c r="G30" s="8">
        <v>46545</v>
      </c>
      <c r="H30" s="8">
        <v>27413267</v>
      </c>
      <c r="I30" s="8">
        <v>32849234</v>
      </c>
      <c r="J30" s="8">
        <v>60309046</v>
      </c>
      <c r="K30" s="8">
        <v>45923861</v>
      </c>
      <c r="L30" s="8">
        <v>20356383</v>
      </c>
      <c r="M30" s="8">
        <v>22492520</v>
      </c>
      <c r="N30" s="8">
        <v>88772764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149081810</v>
      </c>
      <c r="X30" s="8">
        <v>147453364</v>
      </c>
      <c r="Y30" s="8">
        <v>1628446</v>
      </c>
      <c r="Z30" s="2">
        <v>1.1</v>
      </c>
      <c r="AA30" s="6">
        <v>283638999</v>
      </c>
    </row>
    <row r="31" spans="1:27" ht="13.5">
      <c r="A31" s="25" t="s">
        <v>57</v>
      </c>
      <c r="B31" s="24"/>
      <c r="C31" s="6">
        <v>30203484</v>
      </c>
      <c r="D31" s="6">
        <v>0</v>
      </c>
      <c r="E31" s="7">
        <v>0</v>
      </c>
      <c r="F31" s="8">
        <v>0</v>
      </c>
      <c r="G31" s="8">
        <v>523942</v>
      </c>
      <c r="H31" s="8">
        <v>1957263</v>
      </c>
      <c r="I31" s="8">
        <v>1869622</v>
      </c>
      <c r="J31" s="8">
        <v>4350827</v>
      </c>
      <c r="K31" s="8">
        <v>2045848</v>
      </c>
      <c r="L31" s="8">
        <v>4764877</v>
      </c>
      <c r="M31" s="8">
        <v>3404769</v>
      </c>
      <c r="N31" s="8">
        <v>10215494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14566321</v>
      </c>
      <c r="X31" s="8"/>
      <c r="Y31" s="8">
        <v>14566321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56015070</v>
      </c>
      <c r="D32" s="6">
        <v>0</v>
      </c>
      <c r="E32" s="7">
        <v>56968206</v>
      </c>
      <c r="F32" s="8">
        <v>56968206</v>
      </c>
      <c r="G32" s="8">
        <v>1514186</v>
      </c>
      <c r="H32" s="8">
        <v>4025564</v>
      </c>
      <c r="I32" s="8">
        <v>3960442</v>
      </c>
      <c r="J32" s="8">
        <v>9500192</v>
      </c>
      <c r="K32" s="8">
        <v>4123722</v>
      </c>
      <c r="L32" s="8">
        <v>4657346</v>
      </c>
      <c r="M32" s="8">
        <v>4330235</v>
      </c>
      <c r="N32" s="8">
        <v>13111303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22611495</v>
      </c>
      <c r="X32" s="8">
        <v>19426539</v>
      </c>
      <c r="Y32" s="8">
        <v>3184956</v>
      </c>
      <c r="Z32" s="2">
        <v>16.39</v>
      </c>
      <c r="AA32" s="6">
        <v>56968206</v>
      </c>
    </row>
    <row r="33" spans="1:27" ht="13.5">
      <c r="A33" s="25" t="s">
        <v>59</v>
      </c>
      <c r="B33" s="24"/>
      <c r="C33" s="6">
        <v>1494312</v>
      </c>
      <c r="D33" s="6">
        <v>0</v>
      </c>
      <c r="E33" s="7">
        <v>5926265</v>
      </c>
      <c r="F33" s="8">
        <v>5926265</v>
      </c>
      <c r="G33" s="8">
        <v>1237</v>
      </c>
      <c r="H33" s="8">
        <v>1307</v>
      </c>
      <c r="I33" s="8">
        <v>1140</v>
      </c>
      <c r="J33" s="8">
        <v>3684</v>
      </c>
      <c r="K33" s="8">
        <v>1227</v>
      </c>
      <c r="L33" s="8">
        <v>572917</v>
      </c>
      <c r="M33" s="8">
        <v>1092810</v>
      </c>
      <c r="N33" s="8">
        <v>1666954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1670638</v>
      </c>
      <c r="X33" s="8"/>
      <c r="Y33" s="8">
        <v>1670638</v>
      </c>
      <c r="Z33" s="2">
        <v>0</v>
      </c>
      <c r="AA33" s="6">
        <v>5926265</v>
      </c>
    </row>
    <row r="34" spans="1:27" ht="13.5">
      <c r="A34" s="25" t="s">
        <v>60</v>
      </c>
      <c r="B34" s="24"/>
      <c r="C34" s="6">
        <v>45676539</v>
      </c>
      <c r="D34" s="6">
        <v>0</v>
      </c>
      <c r="E34" s="7">
        <v>107025590</v>
      </c>
      <c r="F34" s="8">
        <v>107025590</v>
      </c>
      <c r="G34" s="8">
        <v>4467534</v>
      </c>
      <c r="H34" s="8">
        <v>2435884</v>
      </c>
      <c r="I34" s="8">
        <v>5939546</v>
      </c>
      <c r="J34" s="8">
        <v>12842964</v>
      </c>
      <c r="K34" s="8">
        <v>3708176</v>
      </c>
      <c r="L34" s="8">
        <v>5896267</v>
      </c>
      <c r="M34" s="8">
        <v>2836726</v>
      </c>
      <c r="N34" s="8">
        <v>12441169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25284133</v>
      </c>
      <c r="X34" s="8">
        <v>47140755</v>
      </c>
      <c r="Y34" s="8">
        <v>-21856622</v>
      </c>
      <c r="Z34" s="2">
        <v>-46.36</v>
      </c>
      <c r="AA34" s="6">
        <v>107025590</v>
      </c>
    </row>
    <row r="35" spans="1:27" ht="13.5">
      <c r="A35" s="23" t="s">
        <v>61</v>
      </c>
      <c r="B35" s="29"/>
      <c r="C35" s="6">
        <v>631025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674982200</v>
      </c>
      <c r="D36" s="33">
        <f>SUM(D25:D35)</f>
        <v>0</v>
      </c>
      <c r="E36" s="34">
        <f t="shared" si="1"/>
        <v>828153154</v>
      </c>
      <c r="F36" s="35">
        <f t="shared" si="1"/>
        <v>828153154</v>
      </c>
      <c r="G36" s="35">
        <f t="shared" si="1"/>
        <v>20287833</v>
      </c>
      <c r="H36" s="35">
        <f t="shared" si="1"/>
        <v>51138419</v>
      </c>
      <c r="I36" s="35">
        <f t="shared" si="1"/>
        <v>99307366</v>
      </c>
      <c r="J36" s="35">
        <f t="shared" si="1"/>
        <v>170733618</v>
      </c>
      <c r="K36" s="35">
        <f t="shared" si="1"/>
        <v>70510922</v>
      </c>
      <c r="L36" s="35">
        <f t="shared" si="1"/>
        <v>78051300</v>
      </c>
      <c r="M36" s="35">
        <f t="shared" si="1"/>
        <v>71302941</v>
      </c>
      <c r="N36" s="35">
        <f t="shared" si="1"/>
        <v>219865163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390598781</v>
      </c>
      <c r="X36" s="35">
        <f t="shared" si="1"/>
        <v>401603165</v>
      </c>
      <c r="Y36" s="35">
        <f t="shared" si="1"/>
        <v>-11004384</v>
      </c>
      <c r="Z36" s="36">
        <f>+IF(X36&lt;&gt;0,+(Y36/X36)*100,0)</f>
        <v>-2.7401138633954742</v>
      </c>
      <c r="AA36" s="33">
        <f>SUM(AA25:AA35)</f>
        <v>828153154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-37697098</v>
      </c>
      <c r="D38" s="46">
        <f>+D22-D36</f>
        <v>0</v>
      </c>
      <c r="E38" s="47">
        <f t="shared" si="2"/>
        <v>-88768471</v>
      </c>
      <c r="F38" s="48">
        <f t="shared" si="2"/>
        <v>-88768471</v>
      </c>
      <c r="G38" s="48">
        <f t="shared" si="2"/>
        <v>58777403</v>
      </c>
      <c r="H38" s="48">
        <f t="shared" si="2"/>
        <v>3353171</v>
      </c>
      <c r="I38" s="48">
        <f t="shared" si="2"/>
        <v>-40467285</v>
      </c>
      <c r="J38" s="48">
        <f t="shared" si="2"/>
        <v>21663289</v>
      </c>
      <c r="K38" s="48">
        <f t="shared" si="2"/>
        <v>-16221113</v>
      </c>
      <c r="L38" s="48">
        <f t="shared" si="2"/>
        <v>-2890105</v>
      </c>
      <c r="M38" s="48">
        <f t="shared" si="2"/>
        <v>-17733767</v>
      </c>
      <c r="N38" s="48">
        <f t="shared" si="2"/>
        <v>-36844985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-15181696</v>
      </c>
      <c r="X38" s="48">
        <f>IF(F22=F36,0,X22-X36)</f>
        <v>-57483216</v>
      </c>
      <c r="Y38" s="48">
        <f t="shared" si="2"/>
        <v>42301520</v>
      </c>
      <c r="Z38" s="49">
        <f>+IF(X38&lt;&gt;0,+(Y38/X38)*100,0)</f>
        <v>-73.58934127833069</v>
      </c>
      <c r="AA38" s="46">
        <f>+AA22-AA36</f>
        <v>-88768471</v>
      </c>
    </row>
    <row r="39" spans="1:27" ht="13.5">
      <c r="A39" s="23" t="s">
        <v>64</v>
      </c>
      <c r="B39" s="29"/>
      <c r="C39" s="6">
        <v>44607705</v>
      </c>
      <c r="D39" s="6">
        <v>0</v>
      </c>
      <c r="E39" s="7">
        <v>31236000</v>
      </c>
      <c r="F39" s="8">
        <v>31236000</v>
      </c>
      <c r="G39" s="8">
        <v>13625000</v>
      </c>
      <c r="H39" s="8">
        <v>0</v>
      </c>
      <c r="I39" s="8">
        <v>0</v>
      </c>
      <c r="J39" s="8">
        <v>13625000</v>
      </c>
      <c r="K39" s="8">
        <v>0</v>
      </c>
      <c r="L39" s="8">
        <v>10215001</v>
      </c>
      <c r="M39" s="8">
        <v>0</v>
      </c>
      <c r="N39" s="8">
        <v>10215001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23840001</v>
      </c>
      <c r="X39" s="8">
        <v>20824000</v>
      </c>
      <c r="Y39" s="8">
        <v>3016001</v>
      </c>
      <c r="Z39" s="2">
        <v>14.48</v>
      </c>
      <c r="AA39" s="6">
        <v>31236000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2775000</v>
      </c>
      <c r="Y40" s="26">
        <v>-2775000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1200000</v>
      </c>
      <c r="F41" s="8">
        <v>1200000</v>
      </c>
      <c r="G41" s="51">
        <v>-884475</v>
      </c>
      <c r="H41" s="51">
        <v>-37811</v>
      </c>
      <c r="I41" s="51">
        <v>-24146</v>
      </c>
      <c r="J41" s="8">
        <v>-946432</v>
      </c>
      <c r="K41" s="51">
        <v>-177306</v>
      </c>
      <c r="L41" s="51">
        <v>-10966</v>
      </c>
      <c r="M41" s="8">
        <v>-647408</v>
      </c>
      <c r="N41" s="51">
        <v>-835680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-1782112</v>
      </c>
      <c r="X41" s="8">
        <v>1200000</v>
      </c>
      <c r="Y41" s="51">
        <v>-2982112</v>
      </c>
      <c r="Z41" s="52">
        <v>-248.51</v>
      </c>
      <c r="AA41" s="53">
        <v>1200000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6910607</v>
      </c>
      <c r="D42" s="55">
        <f>SUM(D38:D41)</f>
        <v>0</v>
      </c>
      <c r="E42" s="56">
        <f t="shared" si="3"/>
        <v>-56332471</v>
      </c>
      <c r="F42" s="57">
        <f t="shared" si="3"/>
        <v>-56332471</v>
      </c>
      <c r="G42" s="57">
        <f t="shared" si="3"/>
        <v>71517928</v>
      </c>
      <c r="H42" s="57">
        <f t="shared" si="3"/>
        <v>3315360</v>
      </c>
      <c r="I42" s="57">
        <f t="shared" si="3"/>
        <v>-40491431</v>
      </c>
      <c r="J42" s="57">
        <f t="shared" si="3"/>
        <v>34341857</v>
      </c>
      <c r="K42" s="57">
        <f t="shared" si="3"/>
        <v>-16398419</v>
      </c>
      <c r="L42" s="57">
        <f t="shared" si="3"/>
        <v>7313930</v>
      </c>
      <c r="M42" s="57">
        <f t="shared" si="3"/>
        <v>-18381175</v>
      </c>
      <c r="N42" s="57">
        <f t="shared" si="3"/>
        <v>-27465664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6876193</v>
      </c>
      <c r="X42" s="57">
        <f t="shared" si="3"/>
        <v>-32684216</v>
      </c>
      <c r="Y42" s="57">
        <f t="shared" si="3"/>
        <v>39560409</v>
      </c>
      <c r="Z42" s="58">
        <f>+IF(X42&lt;&gt;0,+(Y42/X42)*100,0)</f>
        <v>-121.0382681352981</v>
      </c>
      <c r="AA42" s="55">
        <f>SUM(AA38:AA41)</f>
        <v>-56332471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6910607</v>
      </c>
      <c r="D44" s="63">
        <f>+D42-D43</f>
        <v>0</v>
      </c>
      <c r="E44" s="64">
        <f t="shared" si="4"/>
        <v>-56332471</v>
      </c>
      <c r="F44" s="65">
        <f t="shared" si="4"/>
        <v>-56332471</v>
      </c>
      <c r="G44" s="65">
        <f t="shared" si="4"/>
        <v>71517928</v>
      </c>
      <c r="H44" s="65">
        <f t="shared" si="4"/>
        <v>3315360</v>
      </c>
      <c r="I44" s="65">
        <f t="shared" si="4"/>
        <v>-40491431</v>
      </c>
      <c r="J44" s="65">
        <f t="shared" si="4"/>
        <v>34341857</v>
      </c>
      <c r="K44" s="65">
        <f t="shared" si="4"/>
        <v>-16398419</v>
      </c>
      <c r="L44" s="65">
        <f t="shared" si="4"/>
        <v>7313930</v>
      </c>
      <c r="M44" s="65">
        <f t="shared" si="4"/>
        <v>-18381175</v>
      </c>
      <c r="N44" s="65">
        <f t="shared" si="4"/>
        <v>-27465664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6876193</v>
      </c>
      <c r="X44" s="65">
        <f t="shared" si="4"/>
        <v>-32684216</v>
      </c>
      <c r="Y44" s="65">
        <f t="shared" si="4"/>
        <v>39560409</v>
      </c>
      <c r="Z44" s="66">
        <f>+IF(X44&lt;&gt;0,+(Y44/X44)*100,0)</f>
        <v>-121.0382681352981</v>
      </c>
      <c r="AA44" s="63">
        <f>+AA42-AA43</f>
        <v>-56332471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6910607</v>
      </c>
      <c r="D46" s="55">
        <f>SUM(D44:D45)</f>
        <v>0</v>
      </c>
      <c r="E46" s="56">
        <f t="shared" si="5"/>
        <v>-56332471</v>
      </c>
      <c r="F46" s="57">
        <f t="shared" si="5"/>
        <v>-56332471</v>
      </c>
      <c r="G46" s="57">
        <f t="shared" si="5"/>
        <v>71517928</v>
      </c>
      <c r="H46" s="57">
        <f t="shared" si="5"/>
        <v>3315360</v>
      </c>
      <c r="I46" s="57">
        <f t="shared" si="5"/>
        <v>-40491431</v>
      </c>
      <c r="J46" s="57">
        <f t="shared" si="5"/>
        <v>34341857</v>
      </c>
      <c r="K46" s="57">
        <f t="shared" si="5"/>
        <v>-16398419</v>
      </c>
      <c r="L46" s="57">
        <f t="shared" si="5"/>
        <v>7313930</v>
      </c>
      <c r="M46" s="57">
        <f t="shared" si="5"/>
        <v>-18381175</v>
      </c>
      <c r="N46" s="57">
        <f t="shared" si="5"/>
        <v>-27465664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6876193</v>
      </c>
      <c r="X46" s="57">
        <f t="shared" si="5"/>
        <v>-32684216</v>
      </c>
      <c r="Y46" s="57">
        <f t="shared" si="5"/>
        <v>39560409</v>
      </c>
      <c r="Z46" s="58">
        <f>+IF(X46&lt;&gt;0,+(Y46/X46)*100,0)</f>
        <v>-121.0382681352981</v>
      </c>
      <c r="AA46" s="55">
        <f>SUM(AA44:AA45)</f>
        <v>-56332471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6910607</v>
      </c>
      <c r="D48" s="71">
        <f>SUM(D46:D47)</f>
        <v>0</v>
      </c>
      <c r="E48" s="72">
        <f t="shared" si="6"/>
        <v>-56332471</v>
      </c>
      <c r="F48" s="73">
        <f t="shared" si="6"/>
        <v>-56332471</v>
      </c>
      <c r="G48" s="73">
        <f t="shared" si="6"/>
        <v>71517928</v>
      </c>
      <c r="H48" s="74">
        <f t="shared" si="6"/>
        <v>3315360</v>
      </c>
      <c r="I48" s="74">
        <f t="shared" si="6"/>
        <v>-40491431</v>
      </c>
      <c r="J48" s="74">
        <f t="shared" si="6"/>
        <v>34341857</v>
      </c>
      <c r="K48" s="74">
        <f t="shared" si="6"/>
        <v>-16398419</v>
      </c>
      <c r="L48" s="74">
        <f t="shared" si="6"/>
        <v>7313930</v>
      </c>
      <c r="M48" s="73">
        <f t="shared" si="6"/>
        <v>-18381175</v>
      </c>
      <c r="N48" s="73">
        <f t="shared" si="6"/>
        <v>-27465664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6876193</v>
      </c>
      <c r="X48" s="74">
        <f t="shared" si="6"/>
        <v>-32684216</v>
      </c>
      <c r="Y48" s="74">
        <f t="shared" si="6"/>
        <v>39560409</v>
      </c>
      <c r="Z48" s="75">
        <f>+IF(X48&lt;&gt;0,+(Y48/X48)*100,0)</f>
        <v>-121.0382681352981</v>
      </c>
      <c r="AA48" s="76">
        <f>SUM(AA46:AA47)</f>
        <v>-56332471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62277506</v>
      </c>
      <c r="D5" s="6">
        <v>0</v>
      </c>
      <c r="E5" s="7">
        <v>73200000</v>
      </c>
      <c r="F5" s="8">
        <v>73200000</v>
      </c>
      <c r="G5" s="8">
        <v>6707240</v>
      </c>
      <c r="H5" s="8">
        <v>6580809</v>
      </c>
      <c r="I5" s="8">
        <v>6568715</v>
      </c>
      <c r="J5" s="8">
        <v>19856764</v>
      </c>
      <c r="K5" s="8">
        <v>6913590</v>
      </c>
      <c r="L5" s="8">
        <v>8505050</v>
      </c>
      <c r="M5" s="8">
        <v>6916018</v>
      </c>
      <c r="N5" s="8">
        <v>22334658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42191422</v>
      </c>
      <c r="X5" s="8">
        <v>36651006</v>
      </c>
      <c r="Y5" s="8">
        <v>5540416</v>
      </c>
      <c r="Z5" s="2">
        <v>15.12</v>
      </c>
      <c r="AA5" s="6">
        <v>73200000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205643651</v>
      </c>
      <c r="D7" s="6">
        <v>0</v>
      </c>
      <c r="E7" s="7">
        <v>240833754</v>
      </c>
      <c r="F7" s="8">
        <v>240833754</v>
      </c>
      <c r="G7" s="8">
        <v>21760210</v>
      </c>
      <c r="H7" s="8">
        <v>20662776</v>
      </c>
      <c r="I7" s="8">
        <v>18730707</v>
      </c>
      <c r="J7" s="8">
        <v>61153693</v>
      </c>
      <c r="K7" s="8">
        <v>18090391</v>
      </c>
      <c r="L7" s="8">
        <v>18913140</v>
      </c>
      <c r="M7" s="8">
        <v>10797544</v>
      </c>
      <c r="N7" s="8">
        <v>47801075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108954768</v>
      </c>
      <c r="X7" s="8">
        <v>121549563</v>
      </c>
      <c r="Y7" s="8">
        <v>-12594795</v>
      </c>
      <c r="Z7" s="2">
        <v>-10.36</v>
      </c>
      <c r="AA7" s="6">
        <v>240833754</v>
      </c>
    </row>
    <row r="8" spans="1:27" ht="13.5">
      <c r="A8" s="25" t="s">
        <v>35</v>
      </c>
      <c r="B8" s="24"/>
      <c r="C8" s="6">
        <v>64377754</v>
      </c>
      <c r="D8" s="6">
        <v>0</v>
      </c>
      <c r="E8" s="7">
        <v>73093161</v>
      </c>
      <c r="F8" s="8">
        <v>73093161</v>
      </c>
      <c r="G8" s="8">
        <v>5959730</v>
      </c>
      <c r="H8" s="8">
        <v>5482003</v>
      </c>
      <c r="I8" s="8">
        <v>5758915</v>
      </c>
      <c r="J8" s="8">
        <v>17200648</v>
      </c>
      <c r="K8" s="8">
        <v>7337989</v>
      </c>
      <c r="L8" s="8">
        <v>5567693</v>
      </c>
      <c r="M8" s="8">
        <v>4125669</v>
      </c>
      <c r="N8" s="8">
        <v>17031351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34231999</v>
      </c>
      <c r="X8" s="8">
        <v>38074003</v>
      </c>
      <c r="Y8" s="8">
        <v>-3842004</v>
      </c>
      <c r="Z8" s="2">
        <v>-10.09</v>
      </c>
      <c r="AA8" s="6">
        <v>73093161</v>
      </c>
    </row>
    <row r="9" spans="1:27" ht="13.5">
      <c r="A9" s="25" t="s">
        <v>36</v>
      </c>
      <c r="B9" s="24"/>
      <c r="C9" s="6">
        <v>18627891</v>
      </c>
      <c r="D9" s="6">
        <v>0</v>
      </c>
      <c r="E9" s="7">
        <v>21553420</v>
      </c>
      <c r="F9" s="8">
        <v>21553420</v>
      </c>
      <c r="G9" s="8">
        <v>1713057</v>
      </c>
      <c r="H9" s="8">
        <v>1657337</v>
      </c>
      <c r="I9" s="8">
        <v>1655623</v>
      </c>
      <c r="J9" s="8">
        <v>5026017</v>
      </c>
      <c r="K9" s="8">
        <v>1844061</v>
      </c>
      <c r="L9" s="8">
        <v>1674705</v>
      </c>
      <c r="M9" s="8">
        <v>1676235</v>
      </c>
      <c r="N9" s="8">
        <v>5195001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10221018</v>
      </c>
      <c r="X9" s="8">
        <v>11227110</v>
      </c>
      <c r="Y9" s="8">
        <v>-1006092</v>
      </c>
      <c r="Z9" s="2">
        <v>-8.96</v>
      </c>
      <c r="AA9" s="6">
        <v>21553420</v>
      </c>
    </row>
    <row r="10" spans="1:27" ht="13.5">
      <c r="A10" s="25" t="s">
        <v>37</v>
      </c>
      <c r="B10" s="24"/>
      <c r="C10" s="6">
        <v>23069549</v>
      </c>
      <c r="D10" s="6">
        <v>0</v>
      </c>
      <c r="E10" s="7">
        <v>25564524</v>
      </c>
      <c r="F10" s="26">
        <v>25564524</v>
      </c>
      <c r="G10" s="26">
        <v>2124922</v>
      </c>
      <c r="H10" s="26">
        <v>2021426</v>
      </c>
      <c r="I10" s="26">
        <v>2130607</v>
      </c>
      <c r="J10" s="26">
        <v>6276955</v>
      </c>
      <c r="K10" s="26">
        <v>2151883</v>
      </c>
      <c r="L10" s="26">
        <v>2153571</v>
      </c>
      <c r="M10" s="26">
        <v>2155172</v>
      </c>
      <c r="N10" s="26">
        <v>6460626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12737581</v>
      </c>
      <c r="X10" s="26">
        <v>13316482</v>
      </c>
      <c r="Y10" s="26">
        <v>-578901</v>
      </c>
      <c r="Z10" s="27">
        <v>-4.35</v>
      </c>
      <c r="AA10" s="28">
        <v>25564524</v>
      </c>
    </row>
    <row r="11" spans="1:27" ht="13.5">
      <c r="A11" s="25" t="s">
        <v>38</v>
      </c>
      <c r="B11" s="29"/>
      <c r="C11" s="6">
        <v>4312278</v>
      </c>
      <c r="D11" s="6">
        <v>0</v>
      </c>
      <c r="E11" s="7">
        <v>254133</v>
      </c>
      <c r="F11" s="8">
        <v>254133</v>
      </c>
      <c r="G11" s="8">
        <v>10536</v>
      </c>
      <c r="H11" s="8">
        <v>12432</v>
      </c>
      <c r="I11" s="8">
        <v>12192</v>
      </c>
      <c r="J11" s="8">
        <v>35160</v>
      </c>
      <c r="K11" s="8">
        <v>19625</v>
      </c>
      <c r="L11" s="8">
        <v>7159</v>
      </c>
      <c r="M11" s="8">
        <v>185733</v>
      </c>
      <c r="N11" s="8">
        <v>212517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247677</v>
      </c>
      <c r="X11" s="8">
        <v>132378</v>
      </c>
      <c r="Y11" s="8">
        <v>115299</v>
      </c>
      <c r="Z11" s="2">
        <v>87.1</v>
      </c>
      <c r="AA11" s="6">
        <v>254133</v>
      </c>
    </row>
    <row r="12" spans="1:27" ht="13.5">
      <c r="A12" s="25" t="s">
        <v>39</v>
      </c>
      <c r="B12" s="29"/>
      <c r="C12" s="6">
        <v>3266831</v>
      </c>
      <c r="D12" s="6">
        <v>0</v>
      </c>
      <c r="E12" s="7">
        <v>7723601</v>
      </c>
      <c r="F12" s="8">
        <v>7723601</v>
      </c>
      <c r="G12" s="8">
        <v>155310</v>
      </c>
      <c r="H12" s="8">
        <v>162139</v>
      </c>
      <c r="I12" s="8">
        <v>146108</v>
      </c>
      <c r="J12" s="8">
        <v>463557</v>
      </c>
      <c r="K12" s="8">
        <v>613257</v>
      </c>
      <c r="L12" s="8">
        <v>163737</v>
      </c>
      <c r="M12" s="8">
        <v>279327</v>
      </c>
      <c r="N12" s="8">
        <v>1056321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1519878</v>
      </c>
      <c r="X12" s="8">
        <v>2771470</v>
      </c>
      <c r="Y12" s="8">
        <v>-1251592</v>
      </c>
      <c r="Z12" s="2">
        <v>-45.16</v>
      </c>
      <c r="AA12" s="6">
        <v>7723601</v>
      </c>
    </row>
    <row r="13" spans="1:27" ht="13.5">
      <c r="A13" s="23" t="s">
        <v>40</v>
      </c>
      <c r="B13" s="29"/>
      <c r="C13" s="6">
        <v>1471573</v>
      </c>
      <c r="D13" s="6">
        <v>0</v>
      </c>
      <c r="E13" s="7">
        <v>1272318</v>
      </c>
      <c r="F13" s="8">
        <v>1272318</v>
      </c>
      <c r="G13" s="8">
        <v>55305</v>
      </c>
      <c r="H13" s="8">
        <v>38022</v>
      </c>
      <c r="I13" s="8">
        <v>38917</v>
      </c>
      <c r="J13" s="8">
        <v>132244</v>
      </c>
      <c r="K13" s="8">
        <v>28765</v>
      </c>
      <c r="L13" s="8">
        <v>10597</v>
      </c>
      <c r="M13" s="8">
        <v>15748</v>
      </c>
      <c r="N13" s="8">
        <v>55110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187354</v>
      </c>
      <c r="X13" s="8">
        <v>620819</v>
      </c>
      <c r="Y13" s="8">
        <v>-433465</v>
      </c>
      <c r="Z13" s="2">
        <v>-69.82</v>
      </c>
      <c r="AA13" s="6">
        <v>1272318</v>
      </c>
    </row>
    <row r="14" spans="1:27" ht="13.5">
      <c r="A14" s="23" t="s">
        <v>41</v>
      </c>
      <c r="B14" s="29"/>
      <c r="C14" s="6">
        <v>7474335</v>
      </c>
      <c r="D14" s="6">
        <v>0</v>
      </c>
      <c r="E14" s="7">
        <v>2488031</v>
      </c>
      <c r="F14" s="8">
        <v>2488031</v>
      </c>
      <c r="G14" s="8">
        <v>753476</v>
      </c>
      <c r="H14" s="8">
        <v>733412</v>
      </c>
      <c r="I14" s="8">
        <v>756911</v>
      </c>
      <c r="J14" s="8">
        <v>2243799</v>
      </c>
      <c r="K14" s="8">
        <v>794034</v>
      </c>
      <c r="L14" s="8">
        <v>788032</v>
      </c>
      <c r="M14" s="8">
        <v>626021</v>
      </c>
      <c r="N14" s="8">
        <v>2208087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4451886</v>
      </c>
      <c r="X14" s="8">
        <v>1210523</v>
      </c>
      <c r="Y14" s="8">
        <v>3241363</v>
      </c>
      <c r="Z14" s="2">
        <v>267.77</v>
      </c>
      <c r="AA14" s="6">
        <v>2488031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4662647</v>
      </c>
      <c r="D16" s="6">
        <v>0</v>
      </c>
      <c r="E16" s="7">
        <v>2500000</v>
      </c>
      <c r="F16" s="8">
        <v>2500000</v>
      </c>
      <c r="G16" s="8">
        <v>5464</v>
      </c>
      <c r="H16" s="8">
        <v>11740</v>
      </c>
      <c r="I16" s="8">
        <v>7267</v>
      </c>
      <c r="J16" s="8">
        <v>24471</v>
      </c>
      <c r="K16" s="8">
        <v>248339</v>
      </c>
      <c r="L16" s="8">
        <v>1811</v>
      </c>
      <c r="M16" s="8">
        <v>1605455</v>
      </c>
      <c r="N16" s="8">
        <v>1855605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1880076</v>
      </c>
      <c r="X16" s="8">
        <v>1339190</v>
      </c>
      <c r="Y16" s="8">
        <v>540886</v>
      </c>
      <c r="Z16" s="2">
        <v>40.39</v>
      </c>
      <c r="AA16" s="6">
        <v>2500000</v>
      </c>
    </row>
    <row r="17" spans="1:27" ht="13.5">
      <c r="A17" s="23" t="s">
        <v>44</v>
      </c>
      <c r="B17" s="29"/>
      <c r="C17" s="6">
        <v>57936</v>
      </c>
      <c r="D17" s="6">
        <v>0</v>
      </c>
      <c r="E17" s="7">
        <v>90659</v>
      </c>
      <c r="F17" s="8">
        <v>90659</v>
      </c>
      <c r="G17" s="8">
        <v>0</v>
      </c>
      <c r="H17" s="8">
        <v>246</v>
      </c>
      <c r="I17" s="8">
        <v>0</v>
      </c>
      <c r="J17" s="8">
        <v>246</v>
      </c>
      <c r="K17" s="8">
        <v>0</v>
      </c>
      <c r="L17" s="8">
        <v>1860</v>
      </c>
      <c r="M17" s="8">
        <v>13088</v>
      </c>
      <c r="N17" s="8">
        <v>14948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15194</v>
      </c>
      <c r="X17" s="8">
        <v>45330</v>
      </c>
      <c r="Y17" s="8">
        <v>-30136</v>
      </c>
      <c r="Z17" s="2">
        <v>-66.48</v>
      </c>
      <c r="AA17" s="6">
        <v>90659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79435336</v>
      </c>
      <c r="D19" s="6">
        <v>0</v>
      </c>
      <c r="E19" s="7">
        <v>91363621</v>
      </c>
      <c r="F19" s="8">
        <v>91363621</v>
      </c>
      <c r="G19" s="8">
        <v>381754</v>
      </c>
      <c r="H19" s="8">
        <v>7312758</v>
      </c>
      <c r="I19" s="8">
        <v>7311742</v>
      </c>
      <c r="J19" s="8">
        <v>15006254</v>
      </c>
      <c r="K19" s="8">
        <v>7724480</v>
      </c>
      <c r="L19" s="8">
        <v>8307320</v>
      </c>
      <c r="M19" s="8">
        <v>6936514</v>
      </c>
      <c r="N19" s="8">
        <v>22968314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37974568</v>
      </c>
      <c r="X19" s="8">
        <v>41479448</v>
      </c>
      <c r="Y19" s="8">
        <v>-3504880</v>
      </c>
      <c r="Z19" s="2">
        <v>-8.45</v>
      </c>
      <c r="AA19" s="6">
        <v>91363621</v>
      </c>
    </row>
    <row r="20" spans="1:27" ht="13.5">
      <c r="A20" s="23" t="s">
        <v>47</v>
      </c>
      <c r="B20" s="29"/>
      <c r="C20" s="6">
        <v>1609024</v>
      </c>
      <c r="D20" s="6">
        <v>0</v>
      </c>
      <c r="E20" s="7">
        <v>6230910</v>
      </c>
      <c r="F20" s="26">
        <v>6230910</v>
      </c>
      <c r="G20" s="26">
        <v>322882</v>
      </c>
      <c r="H20" s="26">
        <v>331081</v>
      </c>
      <c r="I20" s="26">
        <v>1207903</v>
      </c>
      <c r="J20" s="26">
        <v>1861866</v>
      </c>
      <c r="K20" s="26">
        <v>216590</v>
      </c>
      <c r="L20" s="26">
        <v>203464</v>
      </c>
      <c r="M20" s="26">
        <v>60866</v>
      </c>
      <c r="N20" s="26">
        <v>480920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2342786</v>
      </c>
      <c r="X20" s="26">
        <v>681683</v>
      </c>
      <c r="Y20" s="26">
        <v>1661103</v>
      </c>
      <c r="Z20" s="27">
        <v>243.68</v>
      </c>
      <c r="AA20" s="28">
        <v>6230910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476286311</v>
      </c>
      <c r="D22" s="33">
        <f>SUM(D5:D21)</f>
        <v>0</v>
      </c>
      <c r="E22" s="34">
        <f t="shared" si="0"/>
        <v>546168132</v>
      </c>
      <c r="F22" s="35">
        <f t="shared" si="0"/>
        <v>546168132</v>
      </c>
      <c r="G22" s="35">
        <f t="shared" si="0"/>
        <v>39949886</v>
      </c>
      <c r="H22" s="35">
        <f t="shared" si="0"/>
        <v>45006181</v>
      </c>
      <c r="I22" s="35">
        <f t="shared" si="0"/>
        <v>44325607</v>
      </c>
      <c r="J22" s="35">
        <f t="shared" si="0"/>
        <v>129281674</v>
      </c>
      <c r="K22" s="35">
        <f t="shared" si="0"/>
        <v>45983004</v>
      </c>
      <c r="L22" s="35">
        <f t="shared" si="0"/>
        <v>46298139</v>
      </c>
      <c r="M22" s="35">
        <f t="shared" si="0"/>
        <v>35393390</v>
      </c>
      <c r="N22" s="35">
        <f t="shared" si="0"/>
        <v>127674533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256956207</v>
      </c>
      <c r="X22" s="35">
        <f t="shared" si="0"/>
        <v>269099005</v>
      </c>
      <c r="Y22" s="35">
        <f t="shared" si="0"/>
        <v>-12142798</v>
      </c>
      <c r="Z22" s="36">
        <f>+IF(X22&lt;&gt;0,+(Y22/X22)*100,0)</f>
        <v>-4.512390523331738</v>
      </c>
      <c r="AA22" s="33">
        <f>SUM(AA5:AA21)</f>
        <v>546168132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100178382</v>
      </c>
      <c r="D25" s="6">
        <v>0</v>
      </c>
      <c r="E25" s="7">
        <v>147508907</v>
      </c>
      <c r="F25" s="8">
        <v>147508907</v>
      </c>
      <c r="G25" s="8">
        <v>10711069</v>
      </c>
      <c r="H25" s="8">
        <v>151656</v>
      </c>
      <c r="I25" s="8">
        <v>-149100</v>
      </c>
      <c r="J25" s="8">
        <v>10713625</v>
      </c>
      <c r="K25" s="8">
        <v>10342870</v>
      </c>
      <c r="L25" s="8">
        <v>10906349</v>
      </c>
      <c r="M25" s="8">
        <v>-3275331</v>
      </c>
      <c r="N25" s="8">
        <v>17973888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28687513</v>
      </c>
      <c r="X25" s="8">
        <v>73754454</v>
      </c>
      <c r="Y25" s="8">
        <v>-45066941</v>
      </c>
      <c r="Z25" s="2">
        <v>-61.1</v>
      </c>
      <c r="AA25" s="6">
        <v>147508907</v>
      </c>
    </row>
    <row r="26" spans="1:27" ht="13.5">
      <c r="A26" s="25" t="s">
        <v>52</v>
      </c>
      <c r="B26" s="24"/>
      <c r="C26" s="6">
        <v>7839778</v>
      </c>
      <c r="D26" s="6">
        <v>0</v>
      </c>
      <c r="E26" s="7">
        <v>8185301</v>
      </c>
      <c r="F26" s="8">
        <v>8185301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3275429</v>
      </c>
      <c r="N26" s="8">
        <v>3275429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3275429</v>
      </c>
      <c r="X26" s="8">
        <v>4092648</v>
      </c>
      <c r="Y26" s="8">
        <v>-817219</v>
      </c>
      <c r="Z26" s="2">
        <v>-19.97</v>
      </c>
      <c r="AA26" s="6">
        <v>8185301</v>
      </c>
    </row>
    <row r="27" spans="1:27" ht="13.5">
      <c r="A27" s="25" t="s">
        <v>53</v>
      </c>
      <c r="B27" s="24"/>
      <c r="C27" s="6">
        <v>58741130</v>
      </c>
      <c r="D27" s="6">
        <v>0</v>
      </c>
      <c r="E27" s="7">
        <v>51018176</v>
      </c>
      <c r="F27" s="8">
        <v>51018176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25509090</v>
      </c>
      <c r="Y27" s="8">
        <v>-25509090</v>
      </c>
      <c r="Z27" s="2">
        <v>-100</v>
      </c>
      <c r="AA27" s="6">
        <v>51018176</v>
      </c>
    </row>
    <row r="28" spans="1:27" ht="13.5">
      <c r="A28" s="25" t="s">
        <v>54</v>
      </c>
      <c r="B28" s="24"/>
      <c r="C28" s="6">
        <v>36911860</v>
      </c>
      <c r="D28" s="6">
        <v>0</v>
      </c>
      <c r="E28" s="7">
        <v>34054010</v>
      </c>
      <c r="F28" s="8">
        <v>34054010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17027004</v>
      </c>
      <c r="Y28" s="8">
        <v>-17027004</v>
      </c>
      <c r="Z28" s="2">
        <v>-100</v>
      </c>
      <c r="AA28" s="6">
        <v>34054010</v>
      </c>
    </row>
    <row r="29" spans="1:27" ht="13.5">
      <c r="A29" s="25" t="s">
        <v>55</v>
      </c>
      <c r="B29" s="24"/>
      <c r="C29" s="6">
        <v>6972563</v>
      </c>
      <c r="D29" s="6">
        <v>0</v>
      </c>
      <c r="E29" s="7">
        <v>6083739</v>
      </c>
      <c r="F29" s="8">
        <v>6083739</v>
      </c>
      <c r="G29" s="8">
        <v>171000</v>
      </c>
      <c r="H29" s="8">
        <v>4813</v>
      </c>
      <c r="I29" s="8">
        <v>1667754</v>
      </c>
      <c r="J29" s="8">
        <v>1843567</v>
      </c>
      <c r="K29" s="8">
        <v>683723</v>
      </c>
      <c r="L29" s="8">
        <v>667160</v>
      </c>
      <c r="M29" s="8">
        <v>610255</v>
      </c>
      <c r="N29" s="8">
        <v>1961138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3804705</v>
      </c>
      <c r="X29" s="8">
        <v>3041868</v>
      </c>
      <c r="Y29" s="8">
        <v>762837</v>
      </c>
      <c r="Z29" s="2">
        <v>25.08</v>
      </c>
      <c r="AA29" s="6">
        <v>6083739</v>
      </c>
    </row>
    <row r="30" spans="1:27" ht="13.5">
      <c r="A30" s="25" t="s">
        <v>56</v>
      </c>
      <c r="B30" s="24"/>
      <c r="C30" s="6">
        <v>200318829</v>
      </c>
      <c r="D30" s="6">
        <v>0</v>
      </c>
      <c r="E30" s="7">
        <v>207281000</v>
      </c>
      <c r="F30" s="8">
        <v>207281000</v>
      </c>
      <c r="G30" s="8">
        <v>1581715</v>
      </c>
      <c r="H30" s="8">
        <v>25754775</v>
      </c>
      <c r="I30" s="8">
        <v>20369770</v>
      </c>
      <c r="J30" s="8">
        <v>47706260</v>
      </c>
      <c r="K30" s="8">
        <v>10578266</v>
      </c>
      <c r="L30" s="8">
        <v>27228882</v>
      </c>
      <c r="M30" s="8">
        <v>2864644</v>
      </c>
      <c r="N30" s="8">
        <v>40671792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88378052</v>
      </c>
      <c r="X30" s="8">
        <v>107778732</v>
      </c>
      <c r="Y30" s="8">
        <v>-19400680</v>
      </c>
      <c r="Z30" s="2">
        <v>-18</v>
      </c>
      <c r="AA30" s="6">
        <v>207281000</v>
      </c>
    </row>
    <row r="31" spans="1:27" ht="13.5">
      <c r="A31" s="25" t="s">
        <v>57</v>
      </c>
      <c r="B31" s="24"/>
      <c r="C31" s="6">
        <v>15421704</v>
      </c>
      <c r="D31" s="6">
        <v>0</v>
      </c>
      <c r="E31" s="7">
        <v>18556367</v>
      </c>
      <c r="F31" s="8">
        <v>18556367</v>
      </c>
      <c r="G31" s="8">
        <v>896313</v>
      </c>
      <c r="H31" s="8">
        <v>2353523</v>
      </c>
      <c r="I31" s="8">
        <v>1609611</v>
      </c>
      <c r="J31" s="8">
        <v>4859447</v>
      </c>
      <c r="K31" s="8">
        <v>1890723</v>
      </c>
      <c r="L31" s="8">
        <v>2006239</v>
      </c>
      <c r="M31" s="8">
        <v>2864972</v>
      </c>
      <c r="N31" s="8">
        <v>6761934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11621381</v>
      </c>
      <c r="X31" s="8">
        <v>9295548</v>
      </c>
      <c r="Y31" s="8">
        <v>2325833</v>
      </c>
      <c r="Z31" s="2">
        <v>25.02</v>
      </c>
      <c r="AA31" s="6">
        <v>18556367</v>
      </c>
    </row>
    <row r="32" spans="1:27" ht="13.5">
      <c r="A32" s="25" t="s">
        <v>58</v>
      </c>
      <c r="B32" s="24"/>
      <c r="C32" s="6">
        <v>496750</v>
      </c>
      <c r="D32" s="6">
        <v>0</v>
      </c>
      <c r="E32" s="7">
        <v>611381</v>
      </c>
      <c r="F32" s="8">
        <v>611381</v>
      </c>
      <c r="G32" s="8">
        <v>28990</v>
      </c>
      <c r="H32" s="8">
        <v>27290</v>
      </c>
      <c r="I32" s="8">
        <v>50531</v>
      </c>
      <c r="J32" s="8">
        <v>106811</v>
      </c>
      <c r="K32" s="8">
        <v>30520</v>
      </c>
      <c r="L32" s="8">
        <v>123859</v>
      </c>
      <c r="M32" s="8">
        <v>34785</v>
      </c>
      <c r="N32" s="8">
        <v>189164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295975</v>
      </c>
      <c r="X32" s="8">
        <v>337534</v>
      </c>
      <c r="Y32" s="8">
        <v>-41559</v>
      </c>
      <c r="Z32" s="2">
        <v>-12.31</v>
      </c>
      <c r="AA32" s="6">
        <v>611381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68485206</v>
      </c>
      <c r="D34" s="6">
        <v>0</v>
      </c>
      <c r="E34" s="7">
        <v>70910448</v>
      </c>
      <c r="F34" s="8">
        <v>70910448</v>
      </c>
      <c r="G34" s="8">
        <v>5767204</v>
      </c>
      <c r="H34" s="8">
        <v>7274702</v>
      </c>
      <c r="I34" s="8">
        <v>5806062</v>
      </c>
      <c r="J34" s="8">
        <v>18847968</v>
      </c>
      <c r="K34" s="8">
        <v>7661357</v>
      </c>
      <c r="L34" s="8">
        <v>7280565</v>
      </c>
      <c r="M34" s="8">
        <v>5685368</v>
      </c>
      <c r="N34" s="8">
        <v>20627290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39475258</v>
      </c>
      <c r="X34" s="8">
        <v>35520453</v>
      </c>
      <c r="Y34" s="8">
        <v>3954805</v>
      </c>
      <c r="Z34" s="2">
        <v>11.13</v>
      </c>
      <c r="AA34" s="6">
        <v>70910448</v>
      </c>
    </row>
    <row r="35" spans="1:27" ht="13.5">
      <c r="A35" s="23" t="s">
        <v>61</v>
      </c>
      <c r="B35" s="29"/>
      <c r="C35" s="6">
        <v>10644618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506010820</v>
      </c>
      <c r="D36" s="33">
        <f>SUM(D25:D35)</f>
        <v>0</v>
      </c>
      <c r="E36" s="34">
        <f t="shared" si="1"/>
        <v>544209329</v>
      </c>
      <c r="F36" s="35">
        <f t="shared" si="1"/>
        <v>544209329</v>
      </c>
      <c r="G36" s="35">
        <f t="shared" si="1"/>
        <v>19156291</v>
      </c>
      <c r="H36" s="35">
        <f t="shared" si="1"/>
        <v>35566759</v>
      </c>
      <c r="I36" s="35">
        <f t="shared" si="1"/>
        <v>29354628</v>
      </c>
      <c r="J36" s="35">
        <f t="shared" si="1"/>
        <v>84077678</v>
      </c>
      <c r="K36" s="35">
        <f t="shared" si="1"/>
        <v>31187459</v>
      </c>
      <c r="L36" s="35">
        <f t="shared" si="1"/>
        <v>48213054</v>
      </c>
      <c r="M36" s="35">
        <f t="shared" si="1"/>
        <v>12060122</v>
      </c>
      <c r="N36" s="35">
        <f t="shared" si="1"/>
        <v>91460635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175538313</v>
      </c>
      <c r="X36" s="35">
        <f t="shared" si="1"/>
        <v>276357331</v>
      </c>
      <c r="Y36" s="35">
        <f t="shared" si="1"/>
        <v>-100819018</v>
      </c>
      <c r="Z36" s="36">
        <f>+IF(X36&lt;&gt;0,+(Y36/X36)*100,0)</f>
        <v>-36.48139806358168</v>
      </c>
      <c r="AA36" s="33">
        <f>SUM(AA25:AA35)</f>
        <v>544209329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-29724509</v>
      </c>
      <c r="D38" s="46">
        <f>+D22-D36</f>
        <v>0</v>
      </c>
      <c r="E38" s="47">
        <f t="shared" si="2"/>
        <v>1958803</v>
      </c>
      <c r="F38" s="48">
        <f t="shared" si="2"/>
        <v>1958803</v>
      </c>
      <c r="G38" s="48">
        <f t="shared" si="2"/>
        <v>20793595</v>
      </c>
      <c r="H38" s="48">
        <f t="shared" si="2"/>
        <v>9439422</v>
      </c>
      <c r="I38" s="48">
        <f t="shared" si="2"/>
        <v>14970979</v>
      </c>
      <c r="J38" s="48">
        <f t="shared" si="2"/>
        <v>45203996</v>
      </c>
      <c r="K38" s="48">
        <f t="shared" si="2"/>
        <v>14795545</v>
      </c>
      <c r="L38" s="48">
        <f t="shared" si="2"/>
        <v>-1914915</v>
      </c>
      <c r="M38" s="48">
        <f t="shared" si="2"/>
        <v>23333268</v>
      </c>
      <c r="N38" s="48">
        <f t="shared" si="2"/>
        <v>36213898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81417894</v>
      </c>
      <c r="X38" s="48">
        <f>IF(F22=F36,0,X22-X36)</f>
        <v>-7258326</v>
      </c>
      <c r="Y38" s="48">
        <f t="shared" si="2"/>
        <v>88676220</v>
      </c>
      <c r="Z38" s="49">
        <f>+IF(X38&lt;&gt;0,+(Y38/X38)*100,0)</f>
        <v>-1221.7172389336054</v>
      </c>
      <c r="AA38" s="46">
        <f>+AA22-AA36</f>
        <v>1958803</v>
      </c>
    </row>
    <row r="39" spans="1:27" ht="13.5">
      <c r="A39" s="23" t="s">
        <v>64</v>
      </c>
      <c r="B39" s="29"/>
      <c r="C39" s="6">
        <v>34079000</v>
      </c>
      <c r="D39" s="6">
        <v>0</v>
      </c>
      <c r="E39" s="7">
        <v>32037000</v>
      </c>
      <c r="F39" s="8">
        <v>32037000</v>
      </c>
      <c r="G39" s="8">
        <v>0</v>
      </c>
      <c r="H39" s="8">
        <v>5476358</v>
      </c>
      <c r="I39" s="8">
        <v>4369902</v>
      </c>
      <c r="J39" s="8">
        <v>9846260</v>
      </c>
      <c r="K39" s="8">
        <v>8653575</v>
      </c>
      <c r="L39" s="8">
        <v>0</v>
      </c>
      <c r="M39" s="8">
        <v>2141729</v>
      </c>
      <c r="N39" s="8">
        <v>10795304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20641564</v>
      </c>
      <c r="X39" s="8">
        <v>16018500</v>
      </c>
      <c r="Y39" s="8">
        <v>4623064</v>
      </c>
      <c r="Z39" s="2">
        <v>28.86</v>
      </c>
      <c r="AA39" s="6">
        <v>32037000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4354491</v>
      </c>
      <c r="D42" s="55">
        <f>SUM(D38:D41)</f>
        <v>0</v>
      </c>
      <c r="E42" s="56">
        <f t="shared" si="3"/>
        <v>33995803</v>
      </c>
      <c r="F42" s="57">
        <f t="shared" si="3"/>
        <v>33995803</v>
      </c>
      <c r="G42" s="57">
        <f t="shared" si="3"/>
        <v>20793595</v>
      </c>
      <c r="H42" s="57">
        <f t="shared" si="3"/>
        <v>14915780</v>
      </c>
      <c r="I42" s="57">
        <f t="shared" si="3"/>
        <v>19340881</v>
      </c>
      <c r="J42" s="57">
        <f t="shared" si="3"/>
        <v>55050256</v>
      </c>
      <c r="K42" s="57">
        <f t="shared" si="3"/>
        <v>23449120</v>
      </c>
      <c r="L42" s="57">
        <f t="shared" si="3"/>
        <v>-1914915</v>
      </c>
      <c r="M42" s="57">
        <f t="shared" si="3"/>
        <v>25474997</v>
      </c>
      <c r="N42" s="57">
        <f t="shared" si="3"/>
        <v>47009202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102059458</v>
      </c>
      <c r="X42" s="57">
        <f t="shared" si="3"/>
        <v>8760174</v>
      </c>
      <c r="Y42" s="57">
        <f t="shared" si="3"/>
        <v>93299284</v>
      </c>
      <c r="Z42" s="58">
        <f>+IF(X42&lt;&gt;0,+(Y42/X42)*100,0)</f>
        <v>1065.0391647471843</v>
      </c>
      <c r="AA42" s="55">
        <f>SUM(AA38:AA41)</f>
        <v>33995803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4354491</v>
      </c>
      <c r="D44" s="63">
        <f>+D42-D43</f>
        <v>0</v>
      </c>
      <c r="E44" s="64">
        <f t="shared" si="4"/>
        <v>33995803</v>
      </c>
      <c r="F44" s="65">
        <f t="shared" si="4"/>
        <v>33995803</v>
      </c>
      <c r="G44" s="65">
        <f t="shared" si="4"/>
        <v>20793595</v>
      </c>
      <c r="H44" s="65">
        <f t="shared" si="4"/>
        <v>14915780</v>
      </c>
      <c r="I44" s="65">
        <f t="shared" si="4"/>
        <v>19340881</v>
      </c>
      <c r="J44" s="65">
        <f t="shared" si="4"/>
        <v>55050256</v>
      </c>
      <c r="K44" s="65">
        <f t="shared" si="4"/>
        <v>23449120</v>
      </c>
      <c r="L44" s="65">
        <f t="shared" si="4"/>
        <v>-1914915</v>
      </c>
      <c r="M44" s="65">
        <f t="shared" si="4"/>
        <v>25474997</v>
      </c>
      <c r="N44" s="65">
        <f t="shared" si="4"/>
        <v>47009202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102059458</v>
      </c>
      <c r="X44" s="65">
        <f t="shared" si="4"/>
        <v>8760174</v>
      </c>
      <c r="Y44" s="65">
        <f t="shared" si="4"/>
        <v>93299284</v>
      </c>
      <c r="Z44" s="66">
        <f>+IF(X44&lt;&gt;0,+(Y44/X44)*100,0)</f>
        <v>1065.0391647471843</v>
      </c>
      <c r="AA44" s="63">
        <f>+AA42-AA43</f>
        <v>33995803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4354491</v>
      </c>
      <c r="D46" s="55">
        <f>SUM(D44:D45)</f>
        <v>0</v>
      </c>
      <c r="E46" s="56">
        <f t="shared" si="5"/>
        <v>33995803</v>
      </c>
      <c r="F46" s="57">
        <f t="shared" si="5"/>
        <v>33995803</v>
      </c>
      <c r="G46" s="57">
        <f t="shared" si="5"/>
        <v>20793595</v>
      </c>
      <c r="H46" s="57">
        <f t="shared" si="5"/>
        <v>14915780</v>
      </c>
      <c r="I46" s="57">
        <f t="shared" si="5"/>
        <v>19340881</v>
      </c>
      <c r="J46" s="57">
        <f t="shared" si="5"/>
        <v>55050256</v>
      </c>
      <c r="K46" s="57">
        <f t="shared" si="5"/>
        <v>23449120</v>
      </c>
      <c r="L46" s="57">
        <f t="shared" si="5"/>
        <v>-1914915</v>
      </c>
      <c r="M46" s="57">
        <f t="shared" si="5"/>
        <v>25474997</v>
      </c>
      <c r="N46" s="57">
        <f t="shared" si="5"/>
        <v>47009202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102059458</v>
      </c>
      <c r="X46" s="57">
        <f t="shared" si="5"/>
        <v>8760174</v>
      </c>
      <c r="Y46" s="57">
        <f t="shared" si="5"/>
        <v>93299284</v>
      </c>
      <c r="Z46" s="58">
        <f>+IF(X46&lt;&gt;0,+(Y46/X46)*100,0)</f>
        <v>1065.0391647471843</v>
      </c>
      <c r="AA46" s="55">
        <f>SUM(AA44:AA45)</f>
        <v>33995803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4354491</v>
      </c>
      <c r="D48" s="71">
        <f>SUM(D46:D47)</f>
        <v>0</v>
      </c>
      <c r="E48" s="72">
        <f t="shared" si="6"/>
        <v>33995803</v>
      </c>
      <c r="F48" s="73">
        <f t="shared" si="6"/>
        <v>33995803</v>
      </c>
      <c r="G48" s="73">
        <f t="shared" si="6"/>
        <v>20793595</v>
      </c>
      <c r="H48" s="74">
        <f t="shared" si="6"/>
        <v>14915780</v>
      </c>
      <c r="I48" s="74">
        <f t="shared" si="6"/>
        <v>19340881</v>
      </c>
      <c r="J48" s="74">
        <f t="shared" si="6"/>
        <v>55050256</v>
      </c>
      <c r="K48" s="74">
        <f t="shared" si="6"/>
        <v>23449120</v>
      </c>
      <c r="L48" s="74">
        <f t="shared" si="6"/>
        <v>-1914915</v>
      </c>
      <c r="M48" s="73">
        <f t="shared" si="6"/>
        <v>25474997</v>
      </c>
      <c r="N48" s="73">
        <f t="shared" si="6"/>
        <v>47009202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102059458</v>
      </c>
      <c r="X48" s="74">
        <f t="shared" si="6"/>
        <v>8760174</v>
      </c>
      <c r="Y48" s="74">
        <f t="shared" si="6"/>
        <v>93299284</v>
      </c>
      <c r="Z48" s="75">
        <f>+IF(X48&lt;&gt;0,+(Y48/X48)*100,0)</f>
        <v>1065.0391647471843</v>
      </c>
      <c r="AA48" s="76">
        <f>SUM(AA46:AA47)</f>
        <v>33995803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8928134</v>
      </c>
      <c r="D12" s="6">
        <v>0</v>
      </c>
      <c r="E12" s="7">
        <v>9533472</v>
      </c>
      <c r="F12" s="8">
        <v>9533472</v>
      </c>
      <c r="G12" s="8">
        <v>32476</v>
      </c>
      <c r="H12" s="8">
        <v>802984</v>
      </c>
      <c r="I12" s="8">
        <v>51756</v>
      </c>
      <c r="J12" s="8">
        <v>887216</v>
      </c>
      <c r="K12" s="8">
        <v>1426091</v>
      </c>
      <c r="L12" s="8">
        <v>818925</v>
      </c>
      <c r="M12" s="8">
        <v>607629</v>
      </c>
      <c r="N12" s="8">
        <v>2852645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3739861</v>
      </c>
      <c r="X12" s="8">
        <v>4552002</v>
      </c>
      <c r="Y12" s="8">
        <v>-812141</v>
      </c>
      <c r="Z12" s="2">
        <v>-17.84</v>
      </c>
      <c r="AA12" s="6">
        <v>9533472</v>
      </c>
    </row>
    <row r="13" spans="1:27" ht="13.5">
      <c r="A13" s="23" t="s">
        <v>40</v>
      </c>
      <c r="B13" s="29"/>
      <c r="C13" s="6">
        <v>1607476</v>
      </c>
      <c r="D13" s="6">
        <v>0</v>
      </c>
      <c r="E13" s="7">
        <v>2199236</v>
      </c>
      <c r="F13" s="8">
        <v>2199236</v>
      </c>
      <c r="G13" s="8">
        <v>203569</v>
      </c>
      <c r="H13" s="8">
        <v>76552</v>
      </c>
      <c r="I13" s="8">
        <v>289460</v>
      </c>
      <c r="J13" s="8">
        <v>569581</v>
      </c>
      <c r="K13" s="8">
        <v>17264</v>
      </c>
      <c r="L13" s="8">
        <v>7566</v>
      </c>
      <c r="M13" s="8">
        <v>52830</v>
      </c>
      <c r="N13" s="8">
        <v>77660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647241</v>
      </c>
      <c r="X13" s="8">
        <v>1030002</v>
      </c>
      <c r="Y13" s="8">
        <v>-382761</v>
      </c>
      <c r="Z13" s="2">
        <v>-37.16</v>
      </c>
      <c r="AA13" s="6">
        <v>2199236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58520058</v>
      </c>
      <c r="D17" s="6">
        <v>0</v>
      </c>
      <c r="E17" s="7">
        <v>69102542</v>
      </c>
      <c r="F17" s="8">
        <v>69102542</v>
      </c>
      <c r="G17" s="8">
        <v>0</v>
      </c>
      <c r="H17" s="8">
        <v>0</v>
      </c>
      <c r="I17" s="8">
        <v>5770869</v>
      </c>
      <c r="J17" s="8">
        <v>5770869</v>
      </c>
      <c r="K17" s="8">
        <v>10705209</v>
      </c>
      <c r="L17" s="8">
        <v>5972084</v>
      </c>
      <c r="M17" s="8">
        <v>0</v>
      </c>
      <c r="N17" s="8">
        <v>16677293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22448162</v>
      </c>
      <c r="X17" s="8">
        <v>32927502</v>
      </c>
      <c r="Y17" s="8">
        <v>-10479340</v>
      </c>
      <c r="Z17" s="2">
        <v>-31.83</v>
      </c>
      <c r="AA17" s="6">
        <v>69102542</v>
      </c>
    </row>
    <row r="18" spans="1:27" ht="13.5">
      <c r="A18" s="25" t="s">
        <v>45</v>
      </c>
      <c r="B18" s="24"/>
      <c r="C18" s="6">
        <v>6553216</v>
      </c>
      <c r="D18" s="6">
        <v>0</v>
      </c>
      <c r="E18" s="7">
        <v>6740114</v>
      </c>
      <c r="F18" s="8">
        <v>6740114</v>
      </c>
      <c r="G18" s="8">
        <v>543885</v>
      </c>
      <c r="H18" s="8">
        <v>516596</v>
      </c>
      <c r="I18" s="8">
        <v>545092</v>
      </c>
      <c r="J18" s="8">
        <v>1605573</v>
      </c>
      <c r="K18" s="8">
        <v>521828</v>
      </c>
      <c r="L18" s="8">
        <v>547402</v>
      </c>
      <c r="M18" s="8">
        <v>531701</v>
      </c>
      <c r="N18" s="8">
        <v>1600931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3206504</v>
      </c>
      <c r="X18" s="8">
        <v>3653502</v>
      </c>
      <c r="Y18" s="8">
        <v>-446998</v>
      </c>
      <c r="Z18" s="2">
        <v>-12.23</v>
      </c>
      <c r="AA18" s="6">
        <v>6740114</v>
      </c>
    </row>
    <row r="19" spans="1:27" ht="13.5">
      <c r="A19" s="23" t="s">
        <v>46</v>
      </c>
      <c r="B19" s="29"/>
      <c r="C19" s="6">
        <v>254076689</v>
      </c>
      <c r="D19" s="6">
        <v>0</v>
      </c>
      <c r="E19" s="7">
        <v>251597000</v>
      </c>
      <c r="F19" s="8">
        <v>251597000</v>
      </c>
      <c r="G19" s="8">
        <v>94860680</v>
      </c>
      <c r="H19" s="8">
        <v>43680</v>
      </c>
      <c r="I19" s="8">
        <v>32760</v>
      </c>
      <c r="J19" s="8">
        <v>94937120</v>
      </c>
      <c r="K19" s="8">
        <v>35108</v>
      </c>
      <c r="L19" s="8">
        <v>79878760</v>
      </c>
      <c r="M19" s="8">
        <v>61402</v>
      </c>
      <c r="N19" s="8">
        <v>79975270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174912390</v>
      </c>
      <c r="X19" s="8">
        <v>130276002</v>
      </c>
      <c r="Y19" s="8">
        <v>44636388</v>
      </c>
      <c r="Z19" s="2">
        <v>34.26</v>
      </c>
      <c r="AA19" s="6">
        <v>251597000</v>
      </c>
    </row>
    <row r="20" spans="1:27" ht="13.5">
      <c r="A20" s="23" t="s">
        <v>47</v>
      </c>
      <c r="B20" s="29"/>
      <c r="C20" s="6">
        <v>4763291</v>
      </c>
      <c r="D20" s="6">
        <v>0</v>
      </c>
      <c r="E20" s="7">
        <v>9585799</v>
      </c>
      <c r="F20" s="26">
        <v>9585799</v>
      </c>
      <c r="G20" s="26">
        <v>606785</v>
      </c>
      <c r="H20" s="26">
        <v>350461</v>
      </c>
      <c r="I20" s="26">
        <v>234142</v>
      </c>
      <c r="J20" s="26">
        <v>1191388</v>
      </c>
      <c r="K20" s="26">
        <v>278192</v>
      </c>
      <c r="L20" s="26">
        <v>319360</v>
      </c>
      <c r="M20" s="26">
        <v>136294</v>
      </c>
      <c r="N20" s="26">
        <v>733846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1925234</v>
      </c>
      <c r="X20" s="26">
        <v>2794998</v>
      </c>
      <c r="Y20" s="26">
        <v>-869764</v>
      </c>
      <c r="Z20" s="27">
        <v>-31.12</v>
      </c>
      <c r="AA20" s="28">
        <v>9585799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87500</v>
      </c>
      <c r="F21" s="8">
        <v>87500</v>
      </c>
      <c r="G21" s="8">
        <v>0</v>
      </c>
      <c r="H21" s="8">
        <v>0</v>
      </c>
      <c r="I21" s="30">
        <v>0</v>
      </c>
      <c r="J21" s="8">
        <v>0</v>
      </c>
      <c r="K21" s="8">
        <v>25369</v>
      </c>
      <c r="L21" s="8">
        <v>0</v>
      </c>
      <c r="M21" s="8">
        <v>29976</v>
      </c>
      <c r="N21" s="8">
        <v>55345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55345</v>
      </c>
      <c r="X21" s="8">
        <v>49998</v>
      </c>
      <c r="Y21" s="8">
        <v>5347</v>
      </c>
      <c r="Z21" s="2">
        <v>10.69</v>
      </c>
      <c r="AA21" s="6">
        <v>87500</v>
      </c>
    </row>
    <row r="22" spans="1:27" ht="24.75" customHeight="1">
      <c r="A22" s="31" t="s">
        <v>49</v>
      </c>
      <c r="B22" s="32"/>
      <c r="C22" s="33">
        <f aca="true" t="shared" si="0" ref="C22:Y22">SUM(C5:C21)</f>
        <v>334448864</v>
      </c>
      <c r="D22" s="33">
        <f>SUM(D5:D21)</f>
        <v>0</v>
      </c>
      <c r="E22" s="34">
        <f t="shared" si="0"/>
        <v>348845663</v>
      </c>
      <c r="F22" s="35">
        <f t="shared" si="0"/>
        <v>348845663</v>
      </c>
      <c r="G22" s="35">
        <f t="shared" si="0"/>
        <v>96247395</v>
      </c>
      <c r="H22" s="35">
        <f t="shared" si="0"/>
        <v>1790273</v>
      </c>
      <c r="I22" s="35">
        <f t="shared" si="0"/>
        <v>6924079</v>
      </c>
      <c r="J22" s="35">
        <f t="shared" si="0"/>
        <v>104961747</v>
      </c>
      <c r="K22" s="35">
        <f t="shared" si="0"/>
        <v>13009061</v>
      </c>
      <c r="L22" s="35">
        <f t="shared" si="0"/>
        <v>87544097</v>
      </c>
      <c r="M22" s="35">
        <f t="shared" si="0"/>
        <v>1419832</v>
      </c>
      <c r="N22" s="35">
        <f t="shared" si="0"/>
        <v>101972990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206934737</v>
      </c>
      <c r="X22" s="35">
        <f t="shared" si="0"/>
        <v>175284006</v>
      </c>
      <c r="Y22" s="35">
        <f t="shared" si="0"/>
        <v>31650731</v>
      </c>
      <c r="Z22" s="36">
        <f>+IF(X22&lt;&gt;0,+(Y22/X22)*100,0)</f>
        <v>18.05682772905133</v>
      </c>
      <c r="AA22" s="33">
        <f>SUM(AA5:AA21)</f>
        <v>348845663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200806522</v>
      </c>
      <c r="D25" s="6">
        <v>0</v>
      </c>
      <c r="E25" s="7">
        <v>207216301</v>
      </c>
      <c r="F25" s="8">
        <v>207216301</v>
      </c>
      <c r="G25" s="8">
        <v>16459763</v>
      </c>
      <c r="H25" s="8">
        <v>16976437</v>
      </c>
      <c r="I25" s="8">
        <v>18459132</v>
      </c>
      <c r="J25" s="8">
        <v>51895332</v>
      </c>
      <c r="K25" s="8">
        <v>16785720</v>
      </c>
      <c r="L25" s="8">
        <v>16871467</v>
      </c>
      <c r="M25" s="8">
        <v>17615757</v>
      </c>
      <c r="N25" s="8">
        <v>51272944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103168276</v>
      </c>
      <c r="X25" s="8">
        <v>97786998</v>
      </c>
      <c r="Y25" s="8">
        <v>5381278</v>
      </c>
      <c r="Z25" s="2">
        <v>5.5</v>
      </c>
      <c r="AA25" s="6">
        <v>207216301</v>
      </c>
    </row>
    <row r="26" spans="1:27" ht="13.5">
      <c r="A26" s="25" t="s">
        <v>52</v>
      </c>
      <c r="B26" s="24"/>
      <c r="C26" s="6">
        <v>10709156</v>
      </c>
      <c r="D26" s="6">
        <v>0</v>
      </c>
      <c r="E26" s="7">
        <v>11580705</v>
      </c>
      <c r="F26" s="8">
        <v>11580705</v>
      </c>
      <c r="G26" s="8">
        <v>855171</v>
      </c>
      <c r="H26" s="8">
        <v>876014</v>
      </c>
      <c r="I26" s="8">
        <v>876642</v>
      </c>
      <c r="J26" s="8">
        <v>2607827</v>
      </c>
      <c r="K26" s="8">
        <v>846216</v>
      </c>
      <c r="L26" s="8">
        <v>854516</v>
      </c>
      <c r="M26" s="8">
        <v>892211</v>
      </c>
      <c r="N26" s="8">
        <v>2592943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5200770</v>
      </c>
      <c r="X26" s="8">
        <v>5290002</v>
      </c>
      <c r="Y26" s="8">
        <v>-89232</v>
      </c>
      <c r="Z26" s="2">
        <v>-1.69</v>
      </c>
      <c r="AA26" s="6">
        <v>11580705</v>
      </c>
    </row>
    <row r="27" spans="1:27" ht="13.5">
      <c r="A27" s="25" t="s">
        <v>53</v>
      </c>
      <c r="B27" s="24"/>
      <c r="C27" s="6">
        <v>66567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28018728</v>
      </c>
      <c r="D28" s="6">
        <v>0</v>
      </c>
      <c r="E28" s="7">
        <v>26766440</v>
      </c>
      <c r="F28" s="8">
        <v>26766440</v>
      </c>
      <c r="G28" s="8">
        <v>0</v>
      </c>
      <c r="H28" s="8">
        <v>2404714</v>
      </c>
      <c r="I28" s="8">
        <v>2450476</v>
      </c>
      <c r="J28" s="8">
        <v>4855190</v>
      </c>
      <c r="K28" s="8">
        <v>2310310</v>
      </c>
      <c r="L28" s="8">
        <v>2459317</v>
      </c>
      <c r="M28" s="8">
        <v>2287148</v>
      </c>
      <c r="N28" s="8">
        <v>7056775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11911965</v>
      </c>
      <c r="X28" s="8">
        <v>11632998</v>
      </c>
      <c r="Y28" s="8">
        <v>278967</v>
      </c>
      <c r="Z28" s="2">
        <v>2.4</v>
      </c>
      <c r="AA28" s="6">
        <v>26766440</v>
      </c>
    </row>
    <row r="29" spans="1:27" ht="13.5">
      <c r="A29" s="25" t="s">
        <v>55</v>
      </c>
      <c r="B29" s="24"/>
      <c r="C29" s="6">
        <v>38340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36818234</v>
      </c>
      <c r="D32" s="6">
        <v>0</v>
      </c>
      <c r="E32" s="7">
        <v>35567208</v>
      </c>
      <c r="F32" s="8">
        <v>35567208</v>
      </c>
      <c r="G32" s="8">
        <v>326878</v>
      </c>
      <c r="H32" s="8">
        <v>3476572</v>
      </c>
      <c r="I32" s="8">
        <v>1727207</v>
      </c>
      <c r="J32" s="8">
        <v>5530657</v>
      </c>
      <c r="K32" s="8">
        <v>3136891</v>
      </c>
      <c r="L32" s="8">
        <v>3575757</v>
      </c>
      <c r="M32" s="8">
        <v>4944392</v>
      </c>
      <c r="N32" s="8">
        <v>11657040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17187697</v>
      </c>
      <c r="X32" s="8">
        <v>19780002</v>
      </c>
      <c r="Y32" s="8">
        <v>-2592305</v>
      </c>
      <c r="Z32" s="2">
        <v>-13.11</v>
      </c>
      <c r="AA32" s="6">
        <v>35567208</v>
      </c>
    </row>
    <row r="33" spans="1:27" ht="13.5">
      <c r="A33" s="25" t="s">
        <v>59</v>
      </c>
      <c r="B33" s="24"/>
      <c r="C33" s="6">
        <v>11145127</v>
      </c>
      <c r="D33" s="6">
        <v>0</v>
      </c>
      <c r="E33" s="7">
        <v>1365000</v>
      </c>
      <c r="F33" s="8">
        <v>1365000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8006502</v>
      </c>
      <c r="Y33" s="8">
        <v>-8006502</v>
      </c>
      <c r="Z33" s="2">
        <v>-100</v>
      </c>
      <c r="AA33" s="6">
        <v>1365000</v>
      </c>
    </row>
    <row r="34" spans="1:27" ht="13.5">
      <c r="A34" s="25" t="s">
        <v>60</v>
      </c>
      <c r="B34" s="24"/>
      <c r="C34" s="6">
        <v>74726207</v>
      </c>
      <c r="D34" s="6">
        <v>0</v>
      </c>
      <c r="E34" s="7">
        <v>66309621</v>
      </c>
      <c r="F34" s="8">
        <v>66309621</v>
      </c>
      <c r="G34" s="8">
        <v>3963124</v>
      </c>
      <c r="H34" s="8">
        <v>4474354</v>
      </c>
      <c r="I34" s="8">
        <v>7010355</v>
      </c>
      <c r="J34" s="8">
        <v>15447833</v>
      </c>
      <c r="K34" s="8">
        <v>7210692</v>
      </c>
      <c r="L34" s="8">
        <v>5047946</v>
      </c>
      <c r="M34" s="8">
        <v>6242285</v>
      </c>
      <c r="N34" s="8">
        <v>18500923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33948756</v>
      </c>
      <c r="X34" s="8">
        <v>32596998</v>
      </c>
      <c r="Y34" s="8">
        <v>1351758</v>
      </c>
      <c r="Z34" s="2">
        <v>4.15</v>
      </c>
      <c r="AA34" s="6">
        <v>66309621</v>
      </c>
    </row>
    <row r="35" spans="1:27" ht="13.5">
      <c r="A35" s="23" t="s">
        <v>61</v>
      </c>
      <c r="B35" s="29"/>
      <c r="C35" s="6">
        <v>134381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362463262</v>
      </c>
      <c r="D36" s="33">
        <f>SUM(D25:D35)</f>
        <v>0</v>
      </c>
      <c r="E36" s="34">
        <f t="shared" si="1"/>
        <v>348805275</v>
      </c>
      <c r="F36" s="35">
        <f t="shared" si="1"/>
        <v>348805275</v>
      </c>
      <c r="G36" s="35">
        <f t="shared" si="1"/>
        <v>21604936</v>
      </c>
      <c r="H36" s="35">
        <f t="shared" si="1"/>
        <v>28208091</v>
      </c>
      <c r="I36" s="35">
        <f t="shared" si="1"/>
        <v>30523812</v>
      </c>
      <c r="J36" s="35">
        <f t="shared" si="1"/>
        <v>80336839</v>
      </c>
      <c r="K36" s="35">
        <f t="shared" si="1"/>
        <v>30289829</v>
      </c>
      <c r="L36" s="35">
        <f t="shared" si="1"/>
        <v>28809003</v>
      </c>
      <c r="M36" s="35">
        <f t="shared" si="1"/>
        <v>31981793</v>
      </c>
      <c r="N36" s="35">
        <f t="shared" si="1"/>
        <v>91080625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171417464</v>
      </c>
      <c r="X36" s="35">
        <f t="shared" si="1"/>
        <v>175093500</v>
      </c>
      <c r="Y36" s="35">
        <f t="shared" si="1"/>
        <v>-3676036</v>
      </c>
      <c r="Z36" s="36">
        <f>+IF(X36&lt;&gt;0,+(Y36/X36)*100,0)</f>
        <v>-2.099470283020215</v>
      </c>
      <c r="AA36" s="33">
        <f>SUM(AA25:AA35)</f>
        <v>348805275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-28014398</v>
      </c>
      <c r="D38" s="46">
        <f>+D22-D36</f>
        <v>0</v>
      </c>
      <c r="E38" s="47">
        <f t="shared" si="2"/>
        <v>40388</v>
      </c>
      <c r="F38" s="48">
        <f t="shared" si="2"/>
        <v>40388</v>
      </c>
      <c r="G38" s="48">
        <f t="shared" si="2"/>
        <v>74642459</v>
      </c>
      <c r="H38" s="48">
        <f t="shared" si="2"/>
        <v>-26417818</v>
      </c>
      <c r="I38" s="48">
        <f t="shared" si="2"/>
        <v>-23599733</v>
      </c>
      <c r="J38" s="48">
        <f t="shared" si="2"/>
        <v>24624908</v>
      </c>
      <c r="K38" s="48">
        <f t="shared" si="2"/>
        <v>-17280768</v>
      </c>
      <c r="L38" s="48">
        <f t="shared" si="2"/>
        <v>58735094</v>
      </c>
      <c r="M38" s="48">
        <f t="shared" si="2"/>
        <v>-30561961</v>
      </c>
      <c r="N38" s="48">
        <f t="shared" si="2"/>
        <v>10892365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35517273</v>
      </c>
      <c r="X38" s="48">
        <f>IF(F22=F36,0,X22-X36)</f>
        <v>190506</v>
      </c>
      <c r="Y38" s="48">
        <f t="shared" si="2"/>
        <v>35326767</v>
      </c>
      <c r="Z38" s="49">
        <f>+IF(X38&lt;&gt;0,+(Y38/X38)*100,0)</f>
        <v>18543.650593682087</v>
      </c>
      <c r="AA38" s="46">
        <f>+AA22-AA36</f>
        <v>40388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-28014398</v>
      </c>
      <c r="D42" s="55">
        <f>SUM(D38:D41)</f>
        <v>0</v>
      </c>
      <c r="E42" s="56">
        <f t="shared" si="3"/>
        <v>40388</v>
      </c>
      <c r="F42" s="57">
        <f t="shared" si="3"/>
        <v>40388</v>
      </c>
      <c r="G42" s="57">
        <f t="shared" si="3"/>
        <v>74642459</v>
      </c>
      <c r="H42" s="57">
        <f t="shared" si="3"/>
        <v>-26417818</v>
      </c>
      <c r="I42" s="57">
        <f t="shared" si="3"/>
        <v>-23599733</v>
      </c>
      <c r="J42" s="57">
        <f t="shared" si="3"/>
        <v>24624908</v>
      </c>
      <c r="K42" s="57">
        <f t="shared" si="3"/>
        <v>-17280768</v>
      </c>
      <c r="L42" s="57">
        <f t="shared" si="3"/>
        <v>58735094</v>
      </c>
      <c r="M42" s="57">
        <f t="shared" si="3"/>
        <v>-30561961</v>
      </c>
      <c r="N42" s="57">
        <f t="shared" si="3"/>
        <v>10892365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35517273</v>
      </c>
      <c r="X42" s="57">
        <f t="shared" si="3"/>
        <v>190506</v>
      </c>
      <c r="Y42" s="57">
        <f t="shared" si="3"/>
        <v>35326767</v>
      </c>
      <c r="Z42" s="58">
        <f>+IF(X42&lt;&gt;0,+(Y42/X42)*100,0)</f>
        <v>18543.650593682087</v>
      </c>
      <c r="AA42" s="55">
        <f>SUM(AA38:AA41)</f>
        <v>40388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-28014398</v>
      </c>
      <c r="D44" s="63">
        <f>+D42-D43</f>
        <v>0</v>
      </c>
      <c r="E44" s="64">
        <f t="shared" si="4"/>
        <v>40388</v>
      </c>
      <c r="F44" s="65">
        <f t="shared" si="4"/>
        <v>40388</v>
      </c>
      <c r="G44" s="65">
        <f t="shared" si="4"/>
        <v>74642459</v>
      </c>
      <c r="H44" s="65">
        <f t="shared" si="4"/>
        <v>-26417818</v>
      </c>
      <c r="I44" s="65">
        <f t="shared" si="4"/>
        <v>-23599733</v>
      </c>
      <c r="J44" s="65">
        <f t="shared" si="4"/>
        <v>24624908</v>
      </c>
      <c r="K44" s="65">
        <f t="shared" si="4"/>
        <v>-17280768</v>
      </c>
      <c r="L44" s="65">
        <f t="shared" si="4"/>
        <v>58735094</v>
      </c>
      <c r="M44" s="65">
        <f t="shared" si="4"/>
        <v>-30561961</v>
      </c>
      <c r="N44" s="65">
        <f t="shared" si="4"/>
        <v>10892365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35517273</v>
      </c>
      <c r="X44" s="65">
        <f t="shared" si="4"/>
        <v>190506</v>
      </c>
      <c r="Y44" s="65">
        <f t="shared" si="4"/>
        <v>35326767</v>
      </c>
      <c r="Z44" s="66">
        <f>+IF(X44&lt;&gt;0,+(Y44/X44)*100,0)</f>
        <v>18543.650593682087</v>
      </c>
      <c r="AA44" s="63">
        <f>+AA42-AA43</f>
        <v>40388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-28014398</v>
      </c>
      <c r="D46" s="55">
        <f>SUM(D44:D45)</f>
        <v>0</v>
      </c>
      <c r="E46" s="56">
        <f t="shared" si="5"/>
        <v>40388</v>
      </c>
      <c r="F46" s="57">
        <f t="shared" si="5"/>
        <v>40388</v>
      </c>
      <c r="G46" s="57">
        <f t="shared" si="5"/>
        <v>74642459</v>
      </c>
      <c r="H46" s="57">
        <f t="shared" si="5"/>
        <v>-26417818</v>
      </c>
      <c r="I46" s="57">
        <f t="shared" si="5"/>
        <v>-23599733</v>
      </c>
      <c r="J46" s="57">
        <f t="shared" si="5"/>
        <v>24624908</v>
      </c>
      <c r="K46" s="57">
        <f t="shared" si="5"/>
        <v>-17280768</v>
      </c>
      <c r="L46" s="57">
        <f t="shared" si="5"/>
        <v>58735094</v>
      </c>
      <c r="M46" s="57">
        <f t="shared" si="5"/>
        <v>-30561961</v>
      </c>
      <c r="N46" s="57">
        <f t="shared" si="5"/>
        <v>10892365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35517273</v>
      </c>
      <c r="X46" s="57">
        <f t="shared" si="5"/>
        <v>190506</v>
      </c>
      <c r="Y46" s="57">
        <f t="shared" si="5"/>
        <v>35326767</v>
      </c>
      <c r="Z46" s="58">
        <f>+IF(X46&lt;&gt;0,+(Y46/X46)*100,0)</f>
        <v>18543.650593682087</v>
      </c>
      <c r="AA46" s="55">
        <f>SUM(AA44:AA45)</f>
        <v>40388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-28014398</v>
      </c>
      <c r="D48" s="71">
        <f>SUM(D46:D47)</f>
        <v>0</v>
      </c>
      <c r="E48" s="72">
        <f t="shared" si="6"/>
        <v>40388</v>
      </c>
      <c r="F48" s="73">
        <f t="shared" si="6"/>
        <v>40388</v>
      </c>
      <c r="G48" s="73">
        <f t="shared" si="6"/>
        <v>74642459</v>
      </c>
      <c r="H48" s="74">
        <f t="shared" si="6"/>
        <v>-26417818</v>
      </c>
      <c r="I48" s="74">
        <f t="shared" si="6"/>
        <v>-23599733</v>
      </c>
      <c r="J48" s="74">
        <f t="shared" si="6"/>
        <v>24624908</v>
      </c>
      <c r="K48" s="74">
        <f t="shared" si="6"/>
        <v>-17280768</v>
      </c>
      <c r="L48" s="74">
        <f t="shared" si="6"/>
        <v>58735094</v>
      </c>
      <c r="M48" s="73">
        <f t="shared" si="6"/>
        <v>-30561961</v>
      </c>
      <c r="N48" s="73">
        <f t="shared" si="6"/>
        <v>10892365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35517273</v>
      </c>
      <c r="X48" s="74">
        <f t="shared" si="6"/>
        <v>190506</v>
      </c>
      <c r="Y48" s="74">
        <f t="shared" si="6"/>
        <v>35326767</v>
      </c>
      <c r="Z48" s="75">
        <f>+IF(X48&lt;&gt;0,+(Y48/X48)*100,0)</f>
        <v>18543.650593682087</v>
      </c>
      <c r="AA48" s="76">
        <f>SUM(AA46:AA47)</f>
        <v>40388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308722620</v>
      </c>
      <c r="D5" s="6">
        <v>0</v>
      </c>
      <c r="E5" s="7">
        <v>316405570</v>
      </c>
      <c r="F5" s="8">
        <v>316405570</v>
      </c>
      <c r="G5" s="8">
        <v>27653272</v>
      </c>
      <c r="H5" s="8">
        <v>28001031</v>
      </c>
      <c r="I5" s="8">
        <v>30324724</v>
      </c>
      <c r="J5" s="8">
        <v>85979027</v>
      </c>
      <c r="K5" s="8">
        <v>30705922</v>
      </c>
      <c r="L5" s="8">
        <v>37724769</v>
      </c>
      <c r="M5" s="8">
        <v>30940490</v>
      </c>
      <c r="N5" s="8">
        <v>99371181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185350208</v>
      </c>
      <c r="X5" s="8">
        <v>158202786</v>
      </c>
      <c r="Y5" s="8">
        <v>27147422</v>
      </c>
      <c r="Z5" s="2">
        <v>17.16</v>
      </c>
      <c r="AA5" s="6">
        <v>316405570</v>
      </c>
    </row>
    <row r="6" spans="1:27" ht="13.5">
      <c r="A6" s="23" t="s">
        <v>33</v>
      </c>
      <c r="B6" s="24"/>
      <c r="C6" s="6">
        <v>32025759</v>
      </c>
      <c r="D6" s="6">
        <v>0</v>
      </c>
      <c r="E6" s="7">
        <v>32485834</v>
      </c>
      <c r="F6" s="8">
        <v>32485834</v>
      </c>
      <c r="G6" s="8">
        <v>1366554</v>
      </c>
      <c r="H6" s="8">
        <v>100389</v>
      </c>
      <c r="I6" s="8">
        <v>3741482</v>
      </c>
      <c r="J6" s="8">
        <v>5208425</v>
      </c>
      <c r="K6" s="8">
        <v>3057813</v>
      </c>
      <c r="L6" s="8">
        <v>2206685</v>
      </c>
      <c r="M6" s="8">
        <v>2181904</v>
      </c>
      <c r="N6" s="8">
        <v>7446402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12654827</v>
      </c>
      <c r="X6" s="8">
        <v>16242918</v>
      </c>
      <c r="Y6" s="8">
        <v>-3588091</v>
      </c>
      <c r="Z6" s="2">
        <v>-22.09</v>
      </c>
      <c r="AA6" s="6">
        <v>32485834</v>
      </c>
    </row>
    <row r="7" spans="1:27" ht="13.5">
      <c r="A7" s="25" t="s">
        <v>34</v>
      </c>
      <c r="B7" s="24"/>
      <c r="C7" s="6">
        <v>723267891</v>
      </c>
      <c r="D7" s="6">
        <v>0</v>
      </c>
      <c r="E7" s="7">
        <v>833172048</v>
      </c>
      <c r="F7" s="8">
        <v>833172048</v>
      </c>
      <c r="G7" s="8">
        <v>64836507</v>
      </c>
      <c r="H7" s="8">
        <v>73459172</v>
      </c>
      <c r="I7" s="8">
        <v>75676092</v>
      </c>
      <c r="J7" s="8">
        <v>213971771</v>
      </c>
      <c r="K7" s="8">
        <v>69228314</v>
      </c>
      <c r="L7" s="8">
        <v>57882613</v>
      </c>
      <c r="M7" s="8">
        <v>66619341</v>
      </c>
      <c r="N7" s="8">
        <v>193730268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407702039</v>
      </c>
      <c r="X7" s="8">
        <v>416586024</v>
      </c>
      <c r="Y7" s="8">
        <v>-8883985</v>
      </c>
      <c r="Z7" s="2">
        <v>-2.13</v>
      </c>
      <c r="AA7" s="6">
        <v>833172048</v>
      </c>
    </row>
    <row r="8" spans="1:27" ht="13.5">
      <c r="A8" s="25" t="s">
        <v>35</v>
      </c>
      <c r="B8" s="24"/>
      <c r="C8" s="6">
        <v>193741064</v>
      </c>
      <c r="D8" s="6">
        <v>0</v>
      </c>
      <c r="E8" s="7">
        <v>229868373</v>
      </c>
      <c r="F8" s="8">
        <v>229868373</v>
      </c>
      <c r="G8" s="8">
        <v>16280229</v>
      </c>
      <c r="H8" s="8">
        <v>16466939</v>
      </c>
      <c r="I8" s="8">
        <v>19623805</v>
      </c>
      <c r="J8" s="8">
        <v>52370973</v>
      </c>
      <c r="K8" s="8">
        <v>17499053</v>
      </c>
      <c r="L8" s="8">
        <v>19559735</v>
      </c>
      <c r="M8" s="8">
        <v>19353614</v>
      </c>
      <c r="N8" s="8">
        <v>56412402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108783375</v>
      </c>
      <c r="X8" s="8">
        <v>114934188</v>
      </c>
      <c r="Y8" s="8">
        <v>-6150813</v>
      </c>
      <c r="Z8" s="2">
        <v>-5.35</v>
      </c>
      <c r="AA8" s="6">
        <v>229868373</v>
      </c>
    </row>
    <row r="9" spans="1:27" ht="13.5">
      <c r="A9" s="25" t="s">
        <v>36</v>
      </c>
      <c r="B9" s="24"/>
      <c r="C9" s="6">
        <v>105154920</v>
      </c>
      <c r="D9" s="6">
        <v>0</v>
      </c>
      <c r="E9" s="7">
        <v>111476181</v>
      </c>
      <c r="F9" s="8">
        <v>111476181</v>
      </c>
      <c r="G9" s="8">
        <v>8464735</v>
      </c>
      <c r="H9" s="8">
        <v>9203323</v>
      </c>
      <c r="I9" s="8">
        <v>38633472</v>
      </c>
      <c r="J9" s="8">
        <v>56301530</v>
      </c>
      <c r="K9" s="8">
        <v>-16516862</v>
      </c>
      <c r="L9" s="8">
        <v>9645277</v>
      </c>
      <c r="M9" s="8">
        <v>9265183</v>
      </c>
      <c r="N9" s="8">
        <v>2393598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58695128</v>
      </c>
      <c r="X9" s="8">
        <v>55738092</v>
      </c>
      <c r="Y9" s="8">
        <v>2957036</v>
      </c>
      <c r="Z9" s="2">
        <v>5.31</v>
      </c>
      <c r="AA9" s="6">
        <v>111476181</v>
      </c>
    </row>
    <row r="10" spans="1:27" ht="13.5">
      <c r="A10" s="25" t="s">
        <v>37</v>
      </c>
      <c r="B10" s="24"/>
      <c r="C10" s="6">
        <v>100636260</v>
      </c>
      <c r="D10" s="6">
        <v>0</v>
      </c>
      <c r="E10" s="7">
        <v>105544184</v>
      </c>
      <c r="F10" s="26">
        <v>105544184</v>
      </c>
      <c r="G10" s="26">
        <v>8811304</v>
      </c>
      <c r="H10" s="26">
        <v>8603200</v>
      </c>
      <c r="I10" s="26">
        <v>8284969</v>
      </c>
      <c r="J10" s="26">
        <v>25699473</v>
      </c>
      <c r="K10" s="26">
        <v>8523962</v>
      </c>
      <c r="L10" s="26">
        <v>8448243</v>
      </c>
      <c r="M10" s="26">
        <v>8457016</v>
      </c>
      <c r="N10" s="26">
        <v>25429221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51128694</v>
      </c>
      <c r="X10" s="26">
        <v>52772094</v>
      </c>
      <c r="Y10" s="26">
        <v>-1643400</v>
      </c>
      <c r="Z10" s="27">
        <v>-3.11</v>
      </c>
      <c r="AA10" s="28">
        <v>105544184</v>
      </c>
    </row>
    <row r="11" spans="1:27" ht="13.5">
      <c r="A11" s="25" t="s">
        <v>38</v>
      </c>
      <c r="B11" s="29"/>
      <c r="C11" s="6">
        <v>8794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2969096</v>
      </c>
      <c r="D12" s="6">
        <v>0</v>
      </c>
      <c r="E12" s="7">
        <v>3507570</v>
      </c>
      <c r="F12" s="8">
        <v>3507570</v>
      </c>
      <c r="G12" s="8">
        <v>217510</v>
      </c>
      <c r="H12" s="8">
        <v>251001</v>
      </c>
      <c r="I12" s="8">
        <v>463610</v>
      </c>
      <c r="J12" s="8">
        <v>932121</v>
      </c>
      <c r="K12" s="8">
        <v>275700</v>
      </c>
      <c r="L12" s="8">
        <v>191429</v>
      </c>
      <c r="M12" s="8">
        <v>283764</v>
      </c>
      <c r="N12" s="8">
        <v>750893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1683014</v>
      </c>
      <c r="X12" s="8">
        <v>1753788</v>
      </c>
      <c r="Y12" s="8">
        <v>-70774</v>
      </c>
      <c r="Z12" s="2">
        <v>-4.04</v>
      </c>
      <c r="AA12" s="6">
        <v>3507570</v>
      </c>
    </row>
    <row r="13" spans="1:27" ht="13.5">
      <c r="A13" s="23" t="s">
        <v>40</v>
      </c>
      <c r="B13" s="29"/>
      <c r="C13" s="6">
        <v>12658564</v>
      </c>
      <c r="D13" s="6">
        <v>0</v>
      </c>
      <c r="E13" s="7">
        <v>1468352</v>
      </c>
      <c r="F13" s="8">
        <v>1468352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248588</v>
      </c>
      <c r="M13" s="8">
        <v>1300048</v>
      </c>
      <c r="N13" s="8">
        <v>1548636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1548636</v>
      </c>
      <c r="X13" s="8">
        <v>734178</v>
      </c>
      <c r="Y13" s="8">
        <v>814458</v>
      </c>
      <c r="Z13" s="2">
        <v>110.93</v>
      </c>
      <c r="AA13" s="6">
        <v>1468352</v>
      </c>
    </row>
    <row r="14" spans="1:27" ht="13.5">
      <c r="A14" s="23" t="s">
        <v>41</v>
      </c>
      <c r="B14" s="29"/>
      <c r="C14" s="6">
        <v>14517937</v>
      </c>
      <c r="D14" s="6">
        <v>0</v>
      </c>
      <c r="E14" s="7">
        <v>13732197</v>
      </c>
      <c r="F14" s="8">
        <v>13732197</v>
      </c>
      <c r="G14" s="8">
        <v>1824748</v>
      </c>
      <c r="H14" s="8">
        <v>2796056</v>
      </c>
      <c r="I14" s="8">
        <v>2976820</v>
      </c>
      <c r="J14" s="8">
        <v>7597624</v>
      </c>
      <c r="K14" s="8">
        <v>2861102</v>
      </c>
      <c r="L14" s="8">
        <v>2827238</v>
      </c>
      <c r="M14" s="8">
        <v>2863766</v>
      </c>
      <c r="N14" s="8">
        <v>8552106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16149730</v>
      </c>
      <c r="X14" s="8">
        <v>6866100</v>
      </c>
      <c r="Y14" s="8">
        <v>9283630</v>
      </c>
      <c r="Z14" s="2">
        <v>135.21</v>
      </c>
      <c r="AA14" s="6">
        <v>13732197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170003359</v>
      </c>
      <c r="D16" s="6">
        <v>0</v>
      </c>
      <c r="E16" s="7">
        <v>23522182</v>
      </c>
      <c r="F16" s="8">
        <v>23522182</v>
      </c>
      <c r="G16" s="8">
        <v>884320</v>
      </c>
      <c r="H16" s="8">
        <v>809018</v>
      </c>
      <c r="I16" s="8">
        <v>2443755</v>
      </c>
      <c r="J16" s="8">
        <v>4137093</v>
      </c>
      <c r="K16" s="8">
        <v>737005</v>
      </c>
      <c r="L16" s="8">
        <v>181295</v>
      </c>
      <c r="M16" s="8">
        <v>0</v>
      </c>
      <c r="N16" s="8">
        <v>918300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5055393</v>
      </c>
      <c r="X16" s="8">
        <v>11761092</v>
      </c>
      <c r="Y16" s="8">
        <v>-6705699</v>
      </c>
      <c r="Z16" s="2">
        <v>-57.02</v>
      </c>
      <c r="AA16" s="6">
        <v>23522182</v>
      </c>
    </row>
    <row r="17" spans="1:27" ht="13.5">
      <c r="A17" s="23" t="s">
        <v>44</v>
      </c>
      <c r="B17" s="29"/>
      <c r="C17" s="6">
        <v>28140</v>
      </c>
      <c r="D17" s="6">
        <v>0</v>
      </c>
      <c r="E17" s="7">
        <v>23588</v>
      </c>
      <c r="F17" s="8">
        <v>23588</v>
      </c>
      <c r="G17" s="8">
        <v>1140</v>
      </c>
      <c r="H17" s="8">
        <v>2205</v>
      </c>
      <c r="I17" s="8">
        <v>881</v>
      </c>
      <c r="J17" s="8">
        <v>4226</v>
      </c>
      <c r="K17" s="8">
        <v>2981</v>
      </c>
      <c r="L17" s="8">
        <v>616</v>
      </c>
      <c r="M17" s="8">
        <v>3007</v>
      </c>
      <c r="N17" s="8">
        <v>6604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10830</v>
      </c>
      <c r="X17" s="8">
        <v>11796</v>
      </c>
      <c r="Y17" s="8">
        <v>-966</v>
      </c>
      <c r="Z17" s="2">
        <v>-8.19</v>
      </c>
      <c r="AA17" s="6">
        <v>23588</v>
      </c>
    </row>
    <row r="18" spans="1:27" ht="13.5">
      <c r="A18" s="25" t="s">
        <v>45</v>
      </c>
      <c r="B18" s="24"/>
      <c r="C18" s="6">
        <v>21407917</v>
      </c>
      <c r="D18" s="6">
        <v>0</v>
      </c>
      <c r="E18" s="7">
        <v>24950345</v>
      </c>
      <c r="F18" s="8">
        <v>24950345</v>
      </c>
      <c r="G18" s="8">
        <v>1992619</v>
      </c>
      <c r="H18" s="8">
        <v>6674373</v>
      </c>
      <c r="I18" s="8">
        <v>7499125</v>
      </c>
      <c r="J18" s="8">
        <v>16166117</v>
      </c>
      <c r="K18" s="8">
        <v>-3030976</v>
      </c>
      <c r="L18" s="8">
        <v>1716087</v>
      </c>
      <c r="M18" s="8">
        <v>831954</v>
      </c>
      <c r="N18" s="8">
        <v>-482935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15683182</v>
      </c>
      <c r="X18" s="8">
        <v>12475170</v>
      </c>
      <c r="Y18" s="8">
        <v>3208012</v>
      </c>
      <c r="Z18" s="2">
        <v>25.72</v>
      </c>
      <c r="AA18" s="6">
        <v>24950345</v>
      </c>
    </row>
    <row r="19" spans="1:27" ht="13.5">
      <c r="A19" s="23" t="s">
        <v>46</v>
      </c>
      <c r="B19" s="29"/>
      <c r="C19" s="6">
        <v>236922750</v>
      </c>
      <c r="D19" s="6">
        <v>0</v>
      </c>
      <c r="E19" s="7">
        <v>250984100</v>
      </c>
      <c r="F19" s="8">
        <v>250984100</v>
      </c>
      <c r="G19" s="8">
        <v>94465999</v>
      </c>
      <c r="H19" s="8">
        <v>796598</v>
      </c>
      <c r="I19" s="8">
        <v>1095084</v>
      </c>
      <c r="J19" s="8">
        <v>96357681</v>
      </c>
      <c r="K19" s="8">
        <v>3078222</v>
      </c>
      <c r="L19" s="8">
        <v>630647</v>
      </c>
      <c r="M19" s="8">
        <v>2535221</v>
      </c>
      <c r="N19" s="8">
        <v>6244090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102601771</v>
      </c>
      <c r="X19" s="8">
        <v>125492052</v>
      </c>
      <c r="Y19" s="8">
        <v>-22890281</v>
      </c>
      <c r="Z19" s="2">
        <v>-18.24</v>
      </c>
      <c r="AA19" s="6">
        <v>250984100</v>
      </c>
    </row>
    <row r="20" spans="1:27" ht="13.5">
      <c r="A20" s="23" t="s">
        <v>47</v>
      </c>
      <c r="B20" s="29"/>
      <c r="C20" s="6">
        <v>78167891</v>
      </c>
      <c r="D20" s="6">
        <v>0</v>
      </c>
      <c r="E20" s="7">
        <v>52167425</v>
      </c>
      <c r="F20" s="26">
        <v>52167425</v>
      </c>
      <c r="G20" s="26">
        <v>3768469</v>
      </c>
      <c r="H20" s="26">
        <v>366783</v>
      </c>
      <c r="I20" s="26">
        <v>2008682</v>
      </c>
      <c r="J20" s="26">
        <v>6143934</v>
      </c>
      <c r="K20" s="26">
        <v>2749097</v>
      </c>
      <c r="L20" s="26">
        <v>2401371</v>
      </c>
      <c r="M20" s="26">
        <v>851162</v>
      </c>
      <c r="N20" s="26">
        <v>6001630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12145564</v>
      </c>
      <c r="X20" s="26">
        <v>26083710</v>
      </c>
      <c r="Y20" s="26">
        <v>-13938146</v>
      </c>
      <c r="Z20" s="27">
        <v>-53.44</v>
      </c>
      <c r="AA20" s="28">
        <v>52167425</v>
      </c>
    </row>
    <row r="21" spans="1:27" ht="13.5">
      <c r="A21" s="23" t="s">
        <v>48</v>
      </c>
      <c r="B21" s="29"/>
      <c r="C21" s="6">
        <v>6310712</v>
      </c>
      <c r="D21" s="6">
        <v>0</v>
      </c>
      <c r="E21" s="7">
        <v>2000000</v>
      </c>
      <c r="F21" s="8">
        <v>2000000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1000002</v>
      </c>
      <c r="Y21" s="8">
        <v>-1000002</v>
      </c>
      <c r="Z21" s="2">
        <v>-100</v>
      </c>
      <c r="AA21" s="6">
        <v>2000000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2006543674</v>
      </c>
      <c r="D22" s="33">
        <f>SUM(D5:D21)</f>
        <v>0</v>
      </c>
      <c r="E22" s="34">
        <f t="shared" si="0"/>
        <v>2001307949</v>
      </c>
      <c r="F22" s="35">
        <f t="shared" si="0"/>
        <v>2001307949</v>
      </c>
      <c r="G22" s="35">
        <f t="shared" si="0"/>
        <v>230567406</v>
      </c>
      <c r="H22" s="35">
        <f t="shared" si="0"/>
        <v>147530088</v>
      </c>
      <c r="I22" s="35">
        <f t="shared" si="0"/>
        <v>192772501</v>
      </c>
      <c r="J22" s="35">
        <f t="shared" si="0"/>
        <v>570869995</v>
      </c>
      <c r="K22" s="35">
        <f t="shared" si="0"/>
        <v>119171333</v>
      </c>
      <c r="L22" s="35">
        <f t="shared" si="0"/>
        <v>143664593</v>
      </c>
      <c r="M22" s="35">
        <f t="shared" si="0"/>
        <v>145486470</v>
      </c>
      <c r="N22" s="35">
        <f t="shared" si="0"/>
        <v>408322396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979192391</v>
      </c>
      <c r="X22" s="35">
        <f t="shared" si="0"/>
        <v>1000653990</v>
      </c>
      <c r="Y22" s="35">
        <f t="shared" si="0"/>
        <v>-21461599</v>
      </c>
      <c r="Z22" s="36">
        <f>+IF(X22&lt;&gt;0,+(Y22/X22)*100,0)</f>
        <v>-2.144757250205938</v>
      </c>
      <c r="AA22" s="33">
        <f>SUM(AA5:AA21)</f>
        <v>2001307949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485485615</v>
      </c>
      <c r="D25" s="6">
        <v>0</v>
      </c>
      <c r="E25" s="7">
        <v>570351573</v>
      </c>
      <c r="F25" s="8">
        <v>570351573</v>
      </c>
      <c r="G25" s="8">
        <v>42805183</v>
      </c>
      <c r="H25" s="8">
        <v>44177967</v>
      </c>
      <c r="I25" s="8">
        <v>45614361</v>
      </c>
      <c r="J25" s="8">
        <v>132597511</v>
      </c>
      <c r="K25" s="8">
        <v>44043897</v>
      </c>
      <c r="L25" s="8">
        <v>49207690</v>
      </c>
      <c r="M25" s="8">
        <v>45685291</v>
      </c>
      <c r="N25" s="8">
        <v>138936878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271534389</v>
      </c>
      <c r="X25" s="8">
        <v>285175788</v>
      </c>
      <c r="Y25" s="8">
        <v>-13641399</v>
      </c>
      <c r="Z25" s="2">
        <v>-4.78</v>
      </c>
      <c r="AA25" s="6">
        <v>570351573</v>
      </c>
    </row>
    <row r="26" spans="1:27" ht="13.5">
      <c r="A26" s="25" t="s">
        <v>52</v>
      </c>
      <c r="B26" s="24"/>
      <c r="C26" s="6">
        <v>24074379</v>
      </c>
      <c r="D26" s="6">
        <v>0</v>
      </c>
      <c r="E26" s="7">
        <v>28386634</v>
      </c>
      <c r="F26" s="8">
        <v>28386634</v>
      </c>
      <c r="G26" s="8">
        <v>2002306</v>
      </c>
      <c r="H26" s="8">
        <v>2262155</v>
      </c>
      <c r="I26" s="8">
        <v>1983465</v>
      </c>
      <c r="J26" s="8">
        <v>6247926</v>
      </c>
      <c r="K26" s="8">
        <v>1970274</v>
      </c>
      <c r="L26" s="8">
        <v>1993416</v>
      </c>
      <c r="M26" s="8">
        <v>1983478</v>
      </c>
      <c r="N26" s="8">
        <v>5947168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12195094</v>
      </c>
      <c r="X26" s="8">
        <v>14193318</v>
      </c>
      <c r="Y26" s="8">
        <v>-1998224</v>
      </c>
      <c r="Z26" s="2">
        <v>-14.08</v>
      </c>
      <c r="AA26" s="6">
        <v>28386634</v>
      </c>
    </row>
    <row r="27" spans="1:27" ht="13.5">
      <c r="A27" s="25" t="s">
        <v>53</v>
      </c>
      <c r="B27" s="24"/>
      <c r="C27" s="6">
        <v>219231530</v>
      </c>
      <c r="D27" s="6">
        <v>0</v>
      </c>
      <c r="E27" s="7">
        <v>45775378</v>
      </c>
      <c r="F27" s="8">
        <v>45775378</v>
      </c>
      <c r="G27" s="8">
        <v>4770197</v>
      </c>
      <c r="H27" s="8">
        <v>4262229</v>
      </c>
      <c r="I27" s="8">
        <v>4412663</v>
      </c>
      <c r="J27" s="8">
        <v>13445089</v>
      </c>
      <c r="K27" s="8">
        <v>4574593</v>
      </c>
      <c r="L27" s="8">
        <v>4574593</v>
      </c>
      <c r="M27" s="8">
        <v>4574593</v>
      </c>
      <c r="N27" s="8">
        <v>13723779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27168868</v>
      </c>
      <c r="X27" s="8">
        <v>22887690</v>
      </c>
      <c r="Y27" s="8">
        <v>4281178</v>
      </c>
      <c r="Z27" s="2">
        <v>18.71</v>
      </c>
      <c r="AA27" s="6">
        <v>45775378</v>
      </c>
    </row>
    <row r="28" spans="1:27" ht="13.5">
      <c r="A28" s="25" t="s">
        <v>54</v>
      </c>
      <c r="B28" s="24"/>
      <c r="C28" s="6">
        <v>267570772</v>
      </c>
      <c r="D28" s="6">
        <v>0</v>
      </c>
      <c r="E28" s="7">
        <v>281809046</v>
      </c>
      <c r="F28" s="8">
        <v>281809046</v>
      </c>
      <c r="G28" s="8">
        <v>19105318</v>
      </c>
      <c r="H28" s="8">
        <v>25281580</v>
      </c>
      <c r="I28" s="8">
        <v>21461931</v>
      </c>
      <c r="J28" s="8">
        <v>65848829</v>
      </c>
      <c r="K28" s="8">
        <v>27295736</v>
      </c>
      <c r="L28" s="8">
        <v>22744728</v>
      </c>
      <c r="M28" s="8">
        <v>22169239</v>
      </c>
      <c r="N28" s="8">
        <v>72209703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138058532</v>
      </c>
      <c r="X28" s="8">
        <v>140904522</v>
      </c>
      <c r="Y28" s="8">
        <v>-2845990</v>
      </c>
      <c r="Z28" s="2">
        <v>-2.02</v>
      </c>
      <c r="AA28" s="6">
        <v>281809046</v>
      </c>
    </row>
    <row r="29" spans="1:27" ht="13.5">
      <c r="A29" s="25" t="s">
        <v>55</v>
      </c>
      <c r="B29" s="24"/>
      <c r="C29" s="6">
        <v>55300493</v>
      </c>
      <c r="D29" s="6">
        <v>0</v>
      </c>
      <c r="E29" s="7">
        <v>58067497</v>
      </c>
      <c r="F29" s="8">
        <v>58067497</v>
      </c>
      <c r="G29" s="8">
        <v>1923501</v>
      </c>
      <c r="H29" s="8">
        <v>1403323</v>
      </c>
      <c r="I29" s="8">
        <v>9336727</v>
      </c>
      <c r="J29" s="8">
        <v>12663551</v>
      </c>
      <c r="K29" s="8">
        <v>2221005</v>
      </c>
      <c r="L29" s="8">
        <v>1766196</v>
      </c>
      <c r="M29" s="8">
        <v>4197098</v>
      </c>
      <c r="N29" s="8">
        <v>8184299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20847850</v>
      </c>
      <c r="X29" s="8">
        <v>29033748</v>
      </c>
      <c r="Y29" s="8">
        <v>-8185898</v>
      </c>
      <c r="Z29" s="2">
        <v>-28.19</v>
      </c>
      <c r="AA29" s="6">
        <v>58067497</v>
      </c>
    </row>
    <row r="30" spans="1:27" ht="13.5">
      <c r="A30" s="25" t="s">
        <v>56</v>
      </c>
      <c r="B30" s="24"/>
      <c r="C30" s="6">
        <v>657955355</v>
      </c>
      <c r="D30" s="6">
        <v>0</v>
      </c>
      <c r="E30" s="7">
        <v>753732812</v>
      </c>
      <c r="F30" s="8">
        <v>753732812</v>
      </c>
      <c r="G30" s="8">
        <v>80383009</v>
      </c>
      <c r="H30" s="8">
        <v>79243716</v>
      </c>
      <c r="I30" s="8">
        <v>60282975</v>
      </c>
      <c r="J30" s="8">
        <v>219909700</v>
      </c>
      <c r="K30" s="8">
        <v>53210143</v>
      </c>
      <c r="L30" s="8">
        <v>53783508</v>
      </c>
      <c r="M30" s="8">
        <v>49471493</v>
      </c>
      <c r="N30" s="8">
        <v>156465144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376374844</v>
      </c>
      <c r="X30" s="8">
        <v>376866408</v>
      </c>
      <c r="Y30" s="8">
        <v>-491564</v>
      </c>
      <c r="Z30" s="2">
        <v>-0.13</v>
      </c>
      <c r="AA30" s="6">
        <v>753732812</v>
      </c>
    </row>
    <row r="31" spans="1:27" ht="13.5">
      <c r="A31" s="25" t="s">
        <v>57</v>
      </c>
      <c r="B31" s="24"/>
      <c r="C31" s="6">
        <v>69372348</v>
      </c>
      <c r="D31" s="6">
        <v>0</v>
      </c>
      <c r="E31" s="7">
        <v>75280863</v>
      </c>
      <c r="F31" s="8">
        <v>75280863</v>
      </c>
      <c r="G31" s="8">
        <v>46894</v>
      </c>
      <c r="H31" s="8">
        <v>2313343</v>
      </c>
      <c r="I31" s="8">
        <v>4509330</v>
      </c>
      <c r="J31" s="8">
        <v>6869567</v>
      </c>
      <c r="K31" s="8">
        <v>5507521</v>
      </c>
      <c r="L31" s="8">
        <v>5904461</v>
      </c>
      <c r="M31" s="8">
        <v>4117569</v>
      </c>
      <c r="N31" s="8">
        <v>15529551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22399118</v>
      </c>
      <c r="X31" s="8">
        <v>37640430</v>
      </c>
      <c r="Y31" s="8">
        <v>-15241312</v>
      </c>
      <c r="Z31" s="2">
        <v>-40.49</v>
      </c>
      <c r="AA31" s="6">
        <v>75280863</v>
      </c>
    </row>
    <row r="32" spans="1:27" ht="13.5">
      <c r="A32" s="25" t="s">
        <v>58</v>
      </c>
      <c r="B32" s="24"/>
      <c r="C32" s="6">
        <v>175811241</v>
      </c>
      <c r="D32" s="6">
        <v>0</v>
      </c>
      <c r="E32" s="7">
        <v>227634923</v>
      </c>
      <c r="F32" s="8">
        <v>227634923</v>
      </c>
      <c r="G32" s="8">
        <v>1092492</v>
      </c>
      <c r="H32" s="8">
        <v>10965243</v>
      </c>
      <c r="I32" s="8">
        <v>29029380</v>
      </c>
      <c r="J32" s="8">
        <v>41087115</v>
      </c>
      <c r="K32" s="8">
        <v>12173724</v>
      </c>
      <c r="L32" s="8">
        <v>19322744</v>
      </c>
      <c r="M32" s="8">
        <v>17656936</v>
      </c>
      <c r="N32" s="8">
        <v>49153404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90240519</v>
      </c>
      <c r="X32" s="8">
        <v>113817462</v>
      </c>
      <c r="Y32" s="8">
        <v>-23576943</v>
      </c>
      <c r="Z32" s="2">
        <v>-20.71</v>
      </c>
      <c r="AA32" s="6">
        <v>227634923</v>
      </c>
    </row>
    <row r="33" spans="1:27" ht="13.5">
      <c r="A33" s="25" t="s">
        <v>59</v>
      </c>
      <c r="B33" s="24"/>
      <c r="C33" s="6">
        <v>25461629</v>
      </c>
      <c r="D33" s="6">
        <v>0</v>
      </c>
      <c r="E33" s="7">
        <v>40649555</v>
      </c>
      <c r="F33" s="8">
        <v>40649555</v>
      </c>
      <c r="G33" s="8">
        <v>1587820</v>
      </c>
      <c r="H33" s="8">
        <v>2012307</v>
      </c>
      <c r="I33" s="8">
        <v>2096313</v>
      </c>
      <c r="J33" s="8">
        <v>5696440</v>
      </c>
      <c r="K33" s="8">
        <v>2794884</v>
      </c>
      <c r="L33" s="8">
        <v>3210876</v>
      </c>
      <c r="M33" s="8">
        <v>3454173</v>
      </c>
      <c r="N33" s="8">
        <v>9459933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15156373</v>
      </c>
      <c r="X33" s="8">
        <v>20324778</v>
      </c>
      <c r="Y33" s="8">
        <v>-5168405</v>
      </c>
      <c r="Z33" s="2">
        <v>-25.43</v>
      </c>
      <c r="AA33" s="6">
        <v>40649555</v>
      </c>
    </row>
    <row r="34" spans="1:27" ht="13.5">
      <c r="A34" s="25" t="s">
        <v>60</v>
      </c>
      <c r="B34" s="24"/>
      <c r="C34" s="6">
        <v>195052443</v>
      </c>
      <c r="D34" s="6">
        <v>0</v>
      </c>
      <c r="E34" s="7">
        <v>288719386</v>
      </c>
      <c r="F34" s="8">
        <v>288719386</v>
      </c>
      <c r="G34" s="8">
        <v>11358843</v>
      </c>
      <c r="H34" s="8">
        <v>13817767</v>
      </c>
      <c r="I34" s="8">
        <v>15501717</v>
      </c>
      <c r="J34" s="8">
        <v>40678327</v>
      </c>
      <c r="K34" s="8">
        <v>14900377</v>
      </c>
      <c r="L34" s="8">
        <v>9779418</v>
      </c>
      <c r="M34" s="8">
        <v>20246843</v>
      </c>
      <c r="N34" s="8">
        <v>44926638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85604965</v>
      </c>
      <c r="X34" s="8">
        <v>144359694</v>
      </c>
      <c r="Y34" s="8">
        <v>-58754729</v>
      </c>
      <c r="Z34" s="2">
        <v>-40.7</v>
      </c>
      <c r="AA34" s="6">
        <v>288719386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2175315805</v>
      </c>
      <c r="D36" s="33">
        <f>SUM(D25:D35)</f>
        <v>0</v>
      </c>
      <c r="E36" s="34">
        <f t="shared" si="1"/>
        <v>2370407667</v>
      </c>
      <c r="F36" s="35">
        <f t="shared" si="1"/>
        <v>2370407667</v>
      </c>
      <c r="G36" s="35">
        <f t="shared" si="1"/>
        <v>165075563</v>
      </c>
      <c r="H36" s="35">
        <f t="shared" si="1"/>
        <v>185739630</v>
      </c>
      <c r="I36" s="35">
        <f t="shared" si="1"/>
        <v>194228862</v>
      </c>
      <c r="J36" s="35">
        <f t="shared" si="1"/>
        <v>545044055</v>
      </c>
      <c r="K36" s="35">
        <f t="shared" si="1"/>
        <v>168692154</v>
      </c>
      <c r="L36" s="35">
        <f t="shared" si="1"/>
        <v>172287630</v>
      </c>
      <c r="M36" s="35">
        <f t="shared" si="1"/>
        <v>173556713</v>
      </c>
      <c r="N36" s="35">
        <f t="shared" si="1"/>
        <v>514536497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1059580552</v>
      </c>
      <c r="X36" s="35">
        <f t="shared" si="1"/>
        <v>1185203838</v>
      </c>
      <c r="Y36" s="35">
        <f t="shared" si="1"/>
        <v>-125623286</v>
      </c>
      <c r="Z36" s="36">
        <f>+IF(X36&lt;&gt;0,+(Y36/X36)*100,0)</f>
        <v>-10.599297941186721</v>
      </c>
      <c r="AA36" s="33">
        <f>SUM(AA25:AA35)</f>
        <v>2370407667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-168772131</v>
      </c>
      <c r="D38" s="46">
        <f>+D22-D36</f>
        <v>0</v>
      </c>
      <c r="E38" s="47">
        <f t="shared" si="2"/>
        <v>-369099718</v>
      </c>
      <c r="F38" s="48">
        <f t="shared" si="2"/>
        <v>-369099718</v>
      </c>
      <c r="G38" s="48">
        <f t="shared" si="2"/>
        <v>65491843</v>
      </c>
      <c r="H38" s="48">
        <f t="shared" si="2"/>
        <v>-38209542</v>
      </c>
      <c r="I38" s="48">
        <f t="shared" si="2"/>
        <v>-1456361</v>
      </c>
      <c r="J38" s="48">
        <f t="shared" si="2"/>
        <v>25825940</v>
      </c>
      <c r="K38" s="48">
        <f t="shared" si="2"/>
        <v>-49520821</v>
      </c>
      <c r="L38" s="48">
        <f t="shared" si="2"/>
        <v>-28623037</v>
      </c>
      <c r="M38" s="48">
        <f t="shared" si="2"/>
        <v>-28070243</v>
      </c>
      <c r="N38" s="48">
        <f t="shared" si="2"/>
        <v>-106214101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-80388161</v>
      </c>
      <c r="X38" s="48">
        <f>IF(F22=F36,0,X22-X36)</f>
        <v>-184549848</v>
      </c>
      <c r="Y38" s="48">
        <f t="shared" si="2"/>
        <v>104161687</v>
      </c>
      <c r="Z38" s="49">
        <f>+IF(X38&lt;&gt;0,+(Y38/X38)*100,0)</f>
        <v>-56.44094976442354</v>
      </c>
      <c r="AA38" s="46">
        <f>+AA22-AA36</f>
        <v>-369099718</v>
      </c>
    </row>
    <row r="39" spans="1:27" ht="13.5">
      <c r="A39" s="23" t="s">
        <v>64</v>
      </c>
      <c r="B39" s="29"/>
      <c r="C39" s="6">
        <v>105109148</v>
      </c>
      <c r="D39" s="6">
        <v>0</v>
      </c>
      <c r="E39" s="7">
        <v>122012129</v>
      </c>
      <c r="F39" s="8">
        <v>122012129</v>
      </c>
      <c r="G39" s="8">
        <v>0</v>
      </c>
      <c r="H39" s="8">
        <v>5891647</v>
      </c>
      <c r="I39" s="8">
        <v>3196054</v>
      </c>
      <c r="J39" s="8">
        <v>9087701</v>
      </c>
      <c r="K39" s="8">
        <v>9189356</v>
      </c>
      <c r="L39" s="8">
        <v>5265648</v>
      </c>
      <c r="M39" s="8">
        <v>10636513</v>
      </c>
      <c r="N39" s="8">
        <v>25091517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34179218</v>
      </c>
      <c r="X39" s="8">
        <v>61006062</v>
      </c>
      <c r="Y39" s="8">
        <v>-26826844</v>
      </c>
      <c r="Z39" s="2">
        <v>-43.97</v>
      </c>
      <c r="AA39" s="6">
        <v>122012129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-63662983</v>
      </c>
      <c r="D42" s="55">
        <f>SUM(D38:D41)</f>
        <v>0</v>
      </c>
      <c r="E42" s="56">
        <f t="shared" si="3"/>
        <v>-247087589</v>
      </c>
      <c r="F42" s="57">
        <f t="shared" si="3"/>
        <v>-247087589</v>
      </c>
      <c r="G42" s="57">
        <f t="shared" si="3"/>
        <v>65491843</v>
      </c>
      <c r="H42" s="57">
        <f t="shared" si="3"/>
        <v>-32317895</v>
      </c>
      <c r="I42" s="57">
        <f t="shared" si="3"/>
        <v>1739693</v>
      </c>
      <c r="J42" s="57">
        <f t="shared" si="3"/>
        <v>34913641</v>
      </c>
      <c r="K42" s="57">
        <f t="shared" si="3"/>
        <v>-40331465</v>
      </c>
      <c r="L42" s="57">
        <f t="shared" si="3"/>
        <v>-23357389</v>
      </c>
      <c r="M42" s="57">
        <f t="shared" si="3"/>
        <v>-17433730</v>
      </c>
      <c r="N42" s="57">
        <f t="shared" si="3"/>
        <v>-81122584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-46208943</v>
      </c>
      <c r="X42" s="57">
        <f t="shared" si="3"/>
        <v>-123543786</v>
      </c>
      <c r="Y42" s="57">
        <f t="shared" si="3"/>
        <v>77334843</v>
      </c>
      <c r="Z42" s="58">
        <f>+IF(X42&lt;&gt;0,+(Y42/X42)*100,0)</f>
        <v>-62.59711273539893</v>
      </c>
      <c r="AA42" s="55">
        <f>SUM(AA38:AA41)</f>
        <v>-247087589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-63662983</v>
      </c>
      <c r="D44" s="63">
        <f>+D42-D43</f>
        <v>0</v>
      </c>
      <c r="E44" s="64">
        <f t="shared" si="4"/>
        <v>-247087589</v>
      </c>
      <c r="F44" s="65">
        <f t="shared" si="4"/>
        <v>-247087589</v>
      </c>
      <c r="G44" s="65">
        <f t="shared" si="4"/>
        <v>65491843</v>
      </c>
      <c r="H44" s="65">
        <f t="shared" si="4"/>
        <v>-32317895</v>
      </c>
      <c r="I44" s="65">
        <f t="shared" si="4"/>
        <v>1739693</v>
      </c>
      <c r="J44" s="65">
        <f t="shared" si="4"/>
        <v>34913641</v>
      </c>
      <c r="K44" s="65">
        <f t="shared" si="4"/>
        <v>-40331465</v>
      </c>
      <c r="L44" s="65">
        <f t="shared" si="4"/>
        <v>-23357389</v>
      </c>
      <c r="M44" s="65">
        <f t="shared" si="4"/>
        <v>-17433730</v>
      </c>
      <c r="N44" s="65">
        <f t="shared" si="4"/>
        <v>-81122584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-46208943</v>
      </c>
      <c r="X44" s="65">
        <f t="shared" si="4"/>
        <v>-123543786</v>
      </c>
      <c r="Y44" s="65">
        <f t="shared" si="4"/>
        <v>77334843</v>
      </c>
      <c r="Z44" s="66">
        <f>+IF(X44&lt;&gt;0,+(Y44/X44)*100,0)</f>
        <v>-62.59711273539893</v>
      </c>
      <c r="AA44" s="63">
        <f>+AA42-AA43</f>
        <v>-247087589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-63662983</v>
      </c>
      <c r="D46" s="55">
        <f>SUM(D44:D45)</f>
        <v>0</v>
      </c>
      <c r="E46" s="56">
        <f t="shared" si="5"/>
        <v>-247087589</v>
      </c>
      <c r="F46" s="57">
        <f t="shared" si="5"/>
        <v>-247087589</v>
      </c>
      <c r="G46" s="57">
        <f t="shared" si="5"/>
        <v>65491843</v>
      </c>
      <c r="H46" s="57">
        <f t="shared" si="5"/>
        <v>-32317895</v>
      </c>
      <c r="I46" s="57">
        <f t="shared" si="5"/>
        <v>1739693</v>
      </c>
      <c r="J46" s="57">
        <f t="shared" si="5"/>
        <v>34913641</v>
      </c>
      <c r="K46" s="57">
        <f t="shared" si="5"/>
        <v>-40331465</v>
      </c>
      <c r="L46" s="57">
        <f t="shared" si="5"/>
        <v>-23357389</v>
      </c>
      <c r="M46" s="57">
        <f t="shared" si="5"/>
        <v>-17433730</v>
      </c>
      <c r="N46" s="57">
        <f t="shared" si="5"/>
        <v>-81122584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-46208943</v>
      </c>
      <c r="X46" s="57">
        <f t="shared" si="5"/>
        <v>-123543786</v>
      </c>
      <c r="Y46" s="57">
        <f t="shared" si="5"/>
        <v>77334843</v>
      </c>
      <c r="Z46" s="58">
        <f>+IF(X46&lt;&gt;0,+(Y46/X46)*100,0)</f>
        <v>-62.59711273539893</v>
      </c>
      <c r="AA46" s="55">
        <f>SUM(AA44:AA45)</f>
        <v>-247087589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-63662983</v>
      </c>
      <c r="D48" s="71">
        <f>SUM(D46:D47)</f>
        <v>0</v>
      </c>
      <c r="E48" s="72">
        <f t="shared" si="6"/>
        <v>-247087589</v>
      </c>
      <c r="F48" s="73">
        <f t="shared" si="6"/>
        <v>-247087589</v>
      </c>
      <c r="G48" s="73">
        <f t="shared" si="6"/>
        <v>65491843</v>
      </c>
      <c r="H48" s="74">
        <f t="shared" si="6"/>
        <v>-32317895</v>
      </c>
      <c r="I48" s="74">
        <f t="shared" si="6"/>
        <v>1739693</v>
      </c>
      <c r="J48" s="74">
        <f t="shared" si="6"/>
        <v>34913641</v>
      </c>
      <c r="K48" s="74">
        <f t="shared" si="6"/>
        <v>-40331465</v>
      </c>
      <c r="L48" s="74">
        <f t="shared" si="6"/>
        <v>-23357389</v>
      </c>
      <c r="M48" s="73">
        <f t="shared" si="6"/>
        <v>-17433730</v>
      </c>
      <c r="N48" s="73">
        <f t="shared" si="6"/>
        <v>-81122584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-46208943</v>
      </c>
      <c r="X48" s="74">
        <f t="shared" si="6"/>
        <v>-123543786</v>
      </c>
      <c r="Y48" s="74">
        <f t="shared" si="6"/>
        <v>77334843</v>
      </c>
      <c r="Z48" s="75">
        <f>+IF(X48&lt;&gt;0,+(Y48/X48)*100,0)</f>
        <v>-62.59711273539893</v>
      </c>
      <c r="AA48" s="76">
        <f>SUM(AA46:AA47)</f>
        <v>-247087589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2015-02-02T09:17:19Z</dcterms:created>
  <dcterms:modified xsi:type="dcterms:W3CDTF">2015-02-16T09:48:15Z</dcterms:modified>
  <cp:category/>
  <cp:version/>
  <cp:contentType/>
  <cp:contentStatus/>
</cp:coreProperties>
</file>