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2" sheetId="9" r:id="rId9"/>
    <sheet name="LIM343" sheetId="10" r:id="rId10"/>
    <sheet name="LIM344" sheetId="11" r:id="rId11"/>
    <sheet name="DC34" sheetId="12" r:id="rId12"/>
    <sheet name="LIM351" sheetId="13" r:id="rId13"/>
    <sheet name="LIM352" sheetId="14" r:id="rId14"/>
    <sheet name="LIM353" sheetId="15" r:id="rId15"/>
    <sheet name="LIM354" sheetId="16" r:id="rId16"/>
    <sheet name="LIM355" sheetId="17" r:id="rId17"/>
    <sheet name="DC35" sheetId="18" r:id="rId18"/>
    <sheet name="LIM361" sheetId="19" r:id="rId19"/>
    <sheet name="LIM362" sheetId="20" r:id="rId20"/>
    <sheet name="LIM364" sheetId="21" r:id="rId21"/>
    <sheet name="LIM365" sheetId="22" r:id="rId22"/>
    <sheet name="LIM366" sheetId="23" r:id="rId23"/>
    <sheet name="LIM367" sheetId="24" r:id="rId24"/>
    <sheet name="DC36" sheetId="25" r:id="rId25"/>
    <sheet name="LIM471" sheetId="26" r:id="rId26"/>
    <sheet name="LIM472" sheetId="27" r:id="rId27"/>
    <sheet name="LIM473" sheetId="28" r:id="rId28"/>
    <sheet name="LIM474" sheetId="29" r:id="rId29"/>
    <sheet name="LIM475" sheetId="30" r:id="rId30"/>
    <sheet name="DC47" sheetId="31" r:id="rId31"/>
  </sheets>
  <definedNames>
    <definedName name="_xlnm.Print_Area" localSheetId="6">'DC33'!$A$1:$AA$57</definedName>
    <definedName name="_xlnm.Print_Area" localSheetId="11">'DC34'!$A$1:$AA$57</definedName>
    <definedName name="_xlnm.Print_Area" localSheetId="17">'DC35'!$A$1:$AA$57</definedName>
    <definedName name="_xlnm.Print_Area" localSheetId="24">'DC36'!$A$1:$AA$57</definedName>
    <definedName name="_xlnm.Print_Area" localSheetId="30">'DC47'!$A$1:$AA$57</definedName>
    <definedName name="_xlnm.Print_Area" localSheetId="1">'LIM331'!$A$1:$AA$57</definedName>
    <definedName name="_xlnm.Print_Area" localSheetId="2">'LIM332'!$A$1:$AA$57</definedName>
    <definedName name="_xlnm.Print_Area" localSheetId="3">'LIM333'!$A$1:$AA$57</definedName>
    <definedName name="_xlnm.Print_Area" localSheetId="4">'LIM334'!$A$1:$AA$57</definedName>
    <definedName name="_xlnm.Print_Area" localSheetId="5">'LIM335'!$A$1:$AA$57</definedName>
    <definedName name="_xlnm.Print_Area" localSheetId="7">'LIM341'!$A$1:$AA$57</definedName>
    <definedName name="_xlnm.Print_Area" localSheetId="8">'LIM342'!$A$1:$AA$57</definedName>
    <definedName name="_xlnm.Print_Area" localSheetId="9">'LIM343'!$A$1:$AA$57</definedName>
    <definedName name="_xlnm.Print_Area" localSheetId="10">'LIM344'!$A$1:$AA$57</definedName>
    <definedName name="_xlnm.Print_Area" localSheetId="12">'LIM351'!$A$1:$AA$57</definedName>
    <definedName name="_xlnm.Print_Area" localSheetId="13">'LIM352'!$A$1:$AA$57</definedName>
    <definedName name="_xlnm.Print_Area" localSheetId="14">'LIM353'!$A$1:$AA$57</definedName>
    <definedName name="_xlnm.Print_Area" localSheetId="15">'LIM354'!$A$1:$AA$57</definedName>
    <definedName name="_xlnm.Print_Area" localSheetId="16">'LIM355'!$A$1:$AA$57</definedName>
    <definedName name="_xlnm.Print_Area" localSheetId="18">'LIM361'!$A$1:$AA$57</definedName>
    <definedName name="_xlnm.Print_Area" localSheetId="19">'LIM362'!$A$1:$AA$57</definedName>
    <definedName name="_xlnm.Print_Area" localSheetId="20">'LIM364'!$A$1:$AA$57</definedName>
    <definedName name="_xlnm.Print_Area" localSheetId="21">'LIM365'!$A$1:$AA$57</definedName>
    <definedName name="_xlnm.Print_Area" localSheetId="22">'LIM366'!$A$1:$AA$57</definedName>
    <definedName name="_xlnm.Print_Area" localSheetId="23">'LIM367'!$A$1:$AA$57</definedName>
    <definedName name="_xlnm.Print_Area" localSheetId="25">'LIM471'!$A$1:$AA$57</definedName>
    <definedName name="_xlnm.Print_Area" localSheetId="26">'LIM472'!$A$1:$AA$57</definedName>
    <definedName name="_xlnm.Print_Area" localSheetId="27">'LIM473'!$A$1:$AA$57</definedName>
    <definedName name="_xlnm.Print_Area" localSheetId="28">'LIM474'!$A$1:$AA$57</definedName>
    <definedName name="_xlnm.Print_Area" localSheetId="29">'LIM475'!$A$1:$AA$57</definedName>
    <definedName name="_xlnm.Print_Area" localSheetId="0">'Summary'!$A$1:$AA$57</definedName>
  </definedNames>
  <calcPr calcMode="manual" fullCalcOnLoad="1"/>
</workbook>
</file>

<file path=xl/sharedStrings.xml><?xml version="1.0" encoding="utf-8"?>
<sst xmlns="http://schemas.openxmlformats.org/spreadsheetml/2006/main" count="2356" uniqueCount="105">
  <si>
    <t>Limpopo: Greater Giyani(LIM331) - Table C4 Quarterly Budget Statement - Financial Performance (revenue and expenditure)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</si>
  <si>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</si>
  <si>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</si>
  <si>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</si>
  <si>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</si>
  <si>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</si>
  <si>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</si>
  <si>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</si>
  <si>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</si>
  <si>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</si>
  <si>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</si>
  <si>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</si>
  <si>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</si>
  <si>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</si>
  <si>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</si>
  <si>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</si>
  <si>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</si>
  <si>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</si>
  <si>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</si>
  <si>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</si>
  <si>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</si>
  <si>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</si>
  <si>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</si>
  <si>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</si>
  <si>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</si>
  <si>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</si>
  <si>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</si>
  <si>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</si>
  <si>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</si>
  <si>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</si>
  <si>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</si>
  <si>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</si>
  <si>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</si>
  <si>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</si>
  <si>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</si>
  <si>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</si>
  <si>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</si>
  <si>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</si>
  <si>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</si>
  <si>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</si>
  <si>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</si>
  <si>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</si>
  <si>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</si>
  <si>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</si>
  <si>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</si>
  <si>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</si>
  <si>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</si>
  <si>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</si>
  <si>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</si>
  <si>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</si>
  <si>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</si>
  <si>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</si>
  <si>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</si>
  <si>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</si>
  <si>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</si>
  <si>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</si>
  <si>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</si>
  <si>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</si>
  <si>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</si>
  <si>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</si>
  <si>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</si>
  <si>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</si>
  <si>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</si>
  <si>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</si>
  <si>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</si>
  <si>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</si>
  <si>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</si>
  <si>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</si>
  <si>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</si>
  <si>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</si>
  <si>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</si>
  <si>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</si>
  <si>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</si>
  <si>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</si>
  <si>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Limpopo: Greater Letaba(LIM332) - Table C4 Quarterly Budget Statement - Financial Performance (revenue and expenditure) for 2nd Quarter ended 31 December 2014 (Figures Finalised as at 2015/01/31)</t>
  </si>
  <si>
    <t>Limpopo: Greater Tzaneen(LIM333) - Table C4 Quarterly Budget Statement - Financial Performance (revenue and expenditure) for 2nd Quarter ended 31 December 2014 (Figures Finalised as at 2015/01/31)</t>
  </si>
  <si>
    <t>Limpopo: Ba-Phalaborwa(LIM334) - Table C4 Quarterly Budget Statement - Financial Performance (revenue and expenditure) for 2nd Quarter ended 31 December 2014 (Figures Finalised as at 2015/01/31)</t>
  </si>
  <si>
    <t>Limpopo: Maruleng(LIM335) - Table C4 Quarterly Budget Statement - Financial Performance (revenue and expenditure) for 2nd Quarter ended 31 December 2014 (Figures Finalised as at 2015/01/31)</t>
  </si>
  <si>
    <t>Limpopo: Mopani(DC33) - Table C4 Quarterly Budget Statement - Financial Performance (revenue and expenditure) for 2nd Quarter ended 31 December 2014 (Figures Finalised as at 2015/01/31)</t>
  </si>
  <si>
    <t>Limpopo: Musina(LIM341) - Table C4 Quarterly Budget Statement - Financial Performance (revenue and expenditure) for 2nd Quarter ended 31 December 2014 (Figures Finalised as at 2015/01/31)</t>
  </si>
  <si>
    <t>Limpopo: Mutale(LIM342) - Table C4 Quarterly Budget Statement - Financial Performance (revenue and expenditure) for 2nd Quarter ended 31 December 2014 (Figures Finalised as at 2015/01/31)</t>
  </si>
  <si>
    <t>Limpopo: Thulamela(LIM343) - Table C4 Quarterly Budget Statement - Financial Performance (revenue and expenditure) for 2nd Quarter ended 31 December 2014 (Figures Finalised as at 2015/01/31)</t>
  </si>
  <si>
    <t>Limpopo: Makhado(LIM344) - Table C4 Quarterly Budget Statement - Financial Performance (revenue and expenditure) for 2nd Quarter ended 31 December 2014 (Figures Finalised as at 2015/01/31)</t>
  </si>
  <si>
    <t>Limpopo: Vhembe(DC34) - Table C4 Quarterly Budget Statement - Financial Performance (revenue and expenditure) for 2nd Quarter ended 31 December 2014 (Figures Finalised as at 2015/01/31)</t>
  </si>
  <si>
    <t>Limpopo: Blouberg(LIM351) - Table C4 Quarterly Budget Statement - Financial Performance (revenue and expenditure) for 2nd Quarter ended 31 December 2014 (Figures Finalised as at 2015/01/31)</t>
  </si>
  <si>
    <t>Limpopo: Aganang(LIM352) - Table C4 Quarterly Budget Statement - Financial Performance (revenue and expenditure) for 2nd Quarter ended 31 December 2014 (Figures Finalised as at 2015/01/31)</t>
  </si>
  <si>
    <t>Limpopo: Molemole(LIM353) - Table C4 Quarterly Budget Statement - Financial Performance (revenue and expenditure) for 2nd Quarter ended 31 December 2014 (Figures Finalised as at 2015/01/31)</t>
  </si>
  <si>
    <t>Limpopo: Polokwane(LIM354) - Table C4 Quarterly Budget Statement - Financial Performance (revenue and expenditure) for 2nd Quarter ended 31 December 2014 (Figures Finalised as at 2015/01/31)</t>
  </si>
  <si>
    <t>Limpopo: Lepelle-Nkumpi(LIM355) - Table C4 Quarterly Budget Statement - Financial Performance (revenue and expenditure) for 2nd Quarter ended 31 December 2014 (Figures Finalised as at 2015/01/31)</t>
  </si>
  <si>
    <t>Limpopo: Capricorn(DC35) - Table C4 Quarterly Budget Statement - Financial Performance (revenue and expenditure) for 2nd Quarter ended 31 December 2014 (Figures Finalised as at 2015/01/31)</t>
  </si>
  <si>
    <t>Limpopo: Thabazimbi(LIM361) - Table C4 Quarterly Budget Statement - Financial Performance (revenue and expenditure) for 2nd Quarter ended 31 December 2014 (Figures Finalised as at 2015/01/31)</t>
  </si>
  <si>
    <t>Limpopo: Lephalale(LIM362) - Table C4 Quarterly Budget Statement - Financial Performance (revenue and expenditure) for 2nd Quarter ended 31 December 2014 (Figures Finalised as at 2015/01/31)</t>
  </si>
  <si>
    <t>Limpopo: Mookgopong(LIM364) - Table C4 Quarterly Budget Statement - Financial Performance (revenue and expenditure) for 2nd Quarter ended 31 December 2014 (Figures Finalised as at 2015/01/31)</t>
  </si>
  <si>
    <t>Limpopo: Modimolle(LIM365) - Table C4 Quarterly Budget Statement - Financial Performance (revenue and expenditure) for 2nd Quarter ended 31 December 2014 (Figures Finalised as at 2015/01/31)</t>
  </si>
  <si>
    <t>Limpopo: Bela Bela(LIM366) - Table C4 Quarterly Budget Statement - Financial Performance (revenue and expenditure) for 2nd Quarter ended 31 December 2014 (Figures Finalised as at 2015/01/31)</t>
  </si>
  <si>
    <t>Limpopo: Mogalakwena(LIM367) - Table C4 Quarterly Budget Statement - Financial Performance (revenue and expenditure) for 2nd Quarter ended 31 December 2014 (Figures Finalised as at 2015/01/31)</t>
  </si>
  <si>
    <t>Limpopo: Waterberg(DC36) - Table C4 Quarterly Budget Statement - Financial Performance (revenue and expenditure) for 2nd Quarter ended 31 December 2014 (Figures Finalised as at 2015/01/31)</t>
  </si>
  <si>
    <t>Limpopo: Ephraim Mogale(LIM471) - Table C4 Quarterly Budget Statement - Financial Performance (revenue and expenditure) for 2nd Quarter ended 31 December 2014 (Figures Finalised as at 2015/01/31)</t>
  </si>
  <si>
    <t>Limpopo: Elias Motsoaledi(LIM472) - Table C4 Quarterly Budget Statement - Financial Performance (revenue and expenditure) for 2nd Quarter ended 31 December 2014 (Figures Finalised as at 2015/01/31)</t>
  </si>
  <si>
    <t>Limpopo: Makhuduthamaga(LIM473) - Table C4 Quarterly Budget Statement - Financial Performance (revenue and expenditure) for 2nd Quarter ended 31 December 2014 (Figures Finalised as at 2015/01/31)</t>
  </si>
  <si>
    <t>Limpopo: Fetakgomo(LIM474) - Table C4 Quarterly Budget Statement - Financial Performance (revenue and expenditure) for 2nd Quarter ended 31 December 2014 (Figures Finalised as at 2015/01/31)</t>
  </si>
  <si>
    <t>Limpopo: Greater Tubatse(LIM475) - Table C4 Quarterly Budget Statement - Financial Performance (revenue and expenditure) for 2nd Quarter ended 31 December 2014 (Figures Finalised as at 2015/01/31)</t>
  </si>
  <si>
    <t>Limpopo: Sekhukhune(DC47) - Table C4 Quarterly Budget Statement - Financial Performance (revenue and expenditure) for 2nd Quarter ended 31 December 2014 (Figures Finalised as at 2015/01/31)</t>
  </si>
  <si>
    <t>Summary - Table C4 Quarterly Budget Statement - Financial Performance (revenue and expenditure) for 2nd Quarter ended 31 December 2014 (Figures Finalised as at 2015/01/31)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</si>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</sst>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,;\(#,###,\)"/>
    <numFmt numFmtId="171" formatCode="_ * #,##0.00_ ;_ * \(#,##0.00\)_ ;_ * &quot;-&quot;??_ ;_ @_ "/>
    <numFmt numFmtId="172" formatCode="_(* #,##0,_);_(* \(#,##0,\);_(* &quot;–&quot;?_);_(@_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1" fontId="5" fillId="0" borderId="11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173" fontId="5" fillId="0" borderId="13" xfId="0" applyNumberFormat="1" applyFont="1" applyFill="1" applyBorder="1" applyAlignment="1" applyProtection="1">
      <alignment/>
      <protection/>
    </xf>
    <xf numFmtId="173" fontId="5" fillId="0" borderId="14" xfId="0" applyNumberFormat="1" applyFont="1" applyFill="1" applyBorder="1" applyAlignment="1" applyProtection="1">
      <alignment/>
      <protection/>
    </xf>
    <xf numFmtId="173" fontId="5" fillId="0" borderId="11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3" fontId="3" fillId="0" borderId="23" xfId="0" applyNumberFormat="1" applyFont="1" applyBorder="1" applyAlignment="1" applyProtection="1">
      <alignment horizontal="center"/>
      <protection/>
    </xf>
    <xf numFmtId="173" fontId="3" fillId="0" borderId="15" xfId="0" applyNumberFormat="1" applyFont="1" applyBorder="1" applyAlignment="1" applyProtection="1">
      <alignment horizontal="center"/>
      <protection/>
    </xf>
    <xf numFmtId="173" fontId="3" fillId="0" borderId="10" xfId="0" applyNumberFormat="1" applyFont="1" applyBorder="1" applyAlignment="1" applyProtection="1">
      <alignment horizontal="center"/>
      <protection/>
    </xf>
    <xf numFmtId="171" fontId="3" fillId="0" borderId="10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173" fontId="5" fillId="0" borderId="11" xfId="0" applyNumberFormat="1" applyFont="1" applyBorder="1" applyAlignment="1" applyProtection="1">
      <alignment/>
      <protection/>
    </xf>
    <xf numFmtId="171" fontId="5" fillId="0" borderId="11" xfId="0" applyNumberFormat="1" applyFont="1" applyBorder="1" applyAlignment="1" applyProtection="1">
      <alignment/>
      <protection/>
    </xf>
    <xf numFmtId="173" fontId="5" fillId="0" borderId="13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73" fontId="5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center" vertical="top"/>
      <protection/>
    </xf>
    <xf numFmtId="173" fontId="3" fillId="0" borderId="27" xfId="0" applyNumberFormat="1" applyFont="1" applyBorder="1" applyAlignment="1" applyProtection="1">
      <alignment vertical="top"/>
      <protection/>
    </xf>
    <xf numFmtId="173" fontId="3" fillId="0" borderId="28" xfId="0" applyNumberFormat="1" applyFont="1" applyBorder="1" applyAlignment="1" applyProtection="1">
      <alignment vertical="top"/>
      <protection/>
    </xf>
    <xf numFmtId="173" fontId="3" fillId="0" borderId="26" xfId="0" applyNumberFormat="1" applyFont="1" applyBorder="1" applyAlignment="1" applyProtection="1">
      <alignment vertical="top"/>
      <protection/>
    </xf>
    <xf numFmtId="171" fontId="3" fillId="0" borderId="26" xfId="0" applyNumberFormat="1" applyFont="1" applyBorder="1" applyAlignment="1" applyProtection="1">
      <alignment vertical="top"/>
      <protection/>
    </xf>
    <xf numFmtId="0" fontId="5" fillId="0" borderId="12" xfId="0" applyNumberFormat="1" applyFont="1" applyBorder="1" applyAlignment="1" applyProtection="1">
      <alignment/>
      <protection/>
    </xf>
    <xf numFmtId="173" fontId="5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25" xfId="0" applyNumberFormat="1" applyFont="1" applyBorder="1" applyAlignment="1" applyProtection="1">
      <alignment vertical="top"/>
      <protection/>
    </xf>
    <xf numFmtId="173" fontId="3" fillId="0" borderId="29" xfId="0" applyNumberFormat="1" applyFont="1" applyBorder="1" applyAlignment="1" applyProtection="1">
      <alignment/>
      <protection/>
    </xf>
    <xf numFmtId="173" fontId="3" fillId="0" borderId="30" xfId="0" applyNumberFormat="1" applyFont="1" applyBorder="1" applyAlignment="1" applyProtection="1">
      <alignment/>
      <protection/>
    </xf>
    <xf numFmtId="173" fontId="3" fillId="0" borderId="31" xfId="0" applyNumberFormat="1" applyFont="1" applyBorder="1" applyAlignment="1" applyProtection="1">
      <alignment/>
      <protection/>
    </xf>
    <xf numFmtId="171" fontId="3" fillId="0" borderId="31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/>
    </xf>
    <xf numFmtId="173" fontId="3" fillId="0" borderId="13" xfId="0" applyNumberFormat="1" applyFont="1" applyBorder="1" applyAlignment="1" applyProtection="1">
      <alignment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3" fontId="5" fillId="0" borderId="13" xfId="42" applyNumberFormat="1" applyFont="1" applyFill="1" applyBorder="1" applyAlignment="1" applyProtection="1">
      <alignment/>
      <protection/>
    </xf>
    <xf numFmtId="173" fontId="3" fillId="0" borderId="11" xfId="42" applyNumberFormat="1" applyFont="1" applyFill="1" applyBorder="1" applyAlignment="1" applyProtection="1">
      <alignment/>
      <protection/>
    </xf>
    <xf numFmtId="171" fontId="3" fillId="0" borderId="11" xfId="42" applyNumberFormat="1" applyFont="1" applyFill="1" applyBorder="1" applyAlignment="1" applyProtection="1">
      <alignment/>
      <protection/>
    </xf>
    <xf numFmtId="173" fontId="3" fillId="0" borderId="13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left" wrapText="1"/>
      <protection/>
    </xf>
    <xf numFmtId="173" fontId="3" fillId="0" borderId="29" xfId="0" applyNumberFormat="1" applyFont="1" applyFill="1" applyBorder="1" applyAlignment="1" applyProtection="1">
      <alignment vertical="top"/>
      <protection/>
    </xf>
    <xf numFmtId="173" fontId="3" fillId="0" borderId="30" xfId="0" applyNumberFormat="1" applyFont="1" applyFill="1" applyBorder="1" applyAlignment="1" applyProtection="1">
      <alignment vertical="top"/>
      <protection/>
    </xf>
    <xf numFmtId="173" fontId="3" fillId="0" borderId="31" xfId="0" applyNumberFormat="1" applyFont="1" applyFill="1" applyBorder="1" applyAlignment="1" applyProtection="1">
      <alignment vertical="top"/>
      <protection/>
    </xf>
    <xf numFmtId="171" fontId="3" fillId="0" borderId="31" xfId="0" applyNumberFormat="1" applyFont="1" applyFill="1" applyBorder="1" applyAlignment="1" applyProtection="1">
      <alignment vertical="top"/>
      <protection/>
    </xf>
    <xf numFmtId="173" fontId="5" fillId="0" borderId="14" xfId="42" applyNumberFormat="1" applyFont="1" applyFill="1" applyBorder="1" applyAlignment="1" applyProtection="1">
      <alignment/>
      <protection/>
    </xf>
    <xf numFmtId="173" fontId="5" fillId="0" borderId="11" xfId="42" applyNumberFormat="1" applyFont="1" applyFill="1" applyBorder="1" applyAlignment="1" applyProtection="1">
      <alignment/>
      <protection/>
    </xf>
    <xf numFmtId="171" fontId="5" fillId="0" borderId="11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wrapText="1"/>
      <protection/>
    </xf>
    <xf numFmtId="173" fontId="3" fillId="0" borderId="29" xfId="0" applyNumberFormat="1" applyFont="1" applyFill="1" applyBorder="1" applyAlignment="1" applyProtection="1">
      <alignment/>
      <protection/>
    </xf>
    <xf numFmtId="173" fontId="3" fillId="0" borderId="30" xfId="0" applyNumberFormat="1" applyFont="1" applyFill="1" applyBorder="1" applyAlignment="1" applyProtection="1">
      <alignment/>
      <protection/>
    </xf>
    <xf numFmtId="173" fontId="3" fillId="0" borderId="31" xfId="0" applyNumberFormat="1" applyFont="1" applyFill="1" applyBorder="1" applyAlignment="1" applyProtection="1">
      <alignment/>
      <protection/>
    </xf>
    <xf numFmtId="171" fontId="3" fillId="0" borderId="31" xfId="0" applyNumberFormat="1" applyFont="1" applyFill="1" applyBorder="1" applyAlignment="1" applyProtection="1">
      <alignment/>
      <protection/>
    </xf>
    <xf numFmtId="173" fontId="5" fillId="0" borderId="24" xfId="42" applyNumberFormat="1" applyFont="1" applyFill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left" wrapText="1" indent="1"/>
      <protection/>
    </xf>
    <xf numFmtId="0" fontId="3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173" fontId="3" fillId="0" borderId="22" xfId="0" applyNumberFormat="1" applyFont="1" applyFill="1" applyBorder="1" applyAlignment="1" applyProtection="1">
      <alignment/>
      <protection/>
    </xf>
    <xf numFmtId="173" fontId="3" fillId="0" borderId="20" xfId="0" applyNumberFormat="1" applyFont="1" applyBorder="1" applyAlignment="1" applyProtection="1">
      <alignment/>
      <protection/>
    </xf>
    <xf numFmtId="173" fontId="3" fillId="0" borderId="21" xfId="0" applyNumberFormat="1" applyFont="1" applyFill="1" applyBorder="1" applyAlignment="1" applyProtection="1">
      <alignment/>
      <protection/>
    </xf>
    <xf numFmtId="173" fontId="3" fillId="0" borderId="21" xfId="0" applyNumberFormat="1" applyFont="1" applyBorder="1" applyAlignment="1" applyProtection="1">
      <alignment/>
      <protection/>
    </xf>
    <xf numFmtId="171" fontId="3" fillId="0" borderId="21" xfId="0" applyNumberFormat="1" applyFont="1" applyBorder="1" applyAlignment="1" applyProtection="1">
      <alignment/>
      <protection/>
    </xf>
    <xf numFmtId="173" fontId="3" fillId="0" borderId="2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2" xfId="0" applyFont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761767909</v>
      </c>
      <c r="D5" s="6">
        <v>0</v>
      </c>
      <c r="E5" s="7">
        <v>1004729610</v>
      </c>
      <c r="F5" s="8">
        <v>1059549610</v>
      </c>
      <c r="G5" s="8">
        <v>110423496</v>
      </c>
      <c r="H5" s="8">
        <v>82933078</v>
      </c>
      <c r="I5" s="8">
        <v>82195016</v>
      </c>
      <c r="J5" s="8">
        <v>275551590</v>
      </c>
      <c r="K5" s="8">
        <v>83338429</v>
      </c>
      <c r="L5" s="8">
        <v>61960429</v>
      </c>
      <c r="M5" s="8">
        <v>71010264</v>
      </c>
      <c r="N5" s="8">
        <v>216309122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491860712</v>
      </c>
      <c r="X5" s="8">
        <v>532581193</v>
      </c>
      <c r="Y5" s="8">
        <v>-40720481</v>
      </c>
      <c r="Z5" s="2">
        <v>-7.65</v>
      </c>
      <c r="AA5" s="6">
        <v>1059549610</v>
      </c>
    </row>
    <row r="6" spans="1:27" ht="13.5">
      <c r="A6" s="23" t="s">
        <v>33</v>
      </c>
      <c r="B6" s="24"/>
      <c r="C6" s="6">
        <v>5105818</v>
      </c>
      <c r="D6" s="6">
        <v>0</v>
      </c>
      <c r="E6" s="7">
        <v>4522472</v>
      </c>
      <c r="F6" s="8">
        <v>8522472</v>
      </c>
      <c r="G6" s="8">
        <v>950289</v>
      </c>
      <c r="H6" s="8">
        <v>982450</v>
      </c>
      <c r="I6" s="8">
        <v>1116489</v>
      </c>
      <c r="J6" s="8">
        <v>3049228</v>
      </c>
      <c r="K6" s="8">
        <v>1099290</v>
      </c>
      <c r="L6" s="8">
        <v>183284</v>
      </c>
      <c r="M6" s="8">
        <v>1778169</v>
      </c>
      <c r="N6" s="8">
        <v>3060743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6109971</v>
      </c>
      <c r="X6" s="8">
        <v>4024047</v>
      </c>
      <c r="Y6" s="8">
        <v>2085924</v>
      </c>
      <c r="Z6" s="2">
        <v>51.84</v>
      </c>
      <c r="AA6" s="6">
        <v>8522472</v>
      </c>
    </row>
    <row r="7" spans="1:27" ht="13.5">
      <c r="A7" s="25" t="s">
        <v>34</v>
      </c>
      <c r="B7" s="24"/>
      <c r="C7" s="6">
        <v>1163152287</v>
      </c>
      <c r="D7" s="6">
        <v>0</v>
      </c>
      <c r="E7" s="7">
        <v>2363823087</v>
      </c>
      <c r="F7" s="8">
        <v>2363823087</v>
      </c>
      <c r="G7" s="8">
        <v>186712888</v>
      </c>
      <c r="H7" s="8">
        <v>170110623</v>
      </c>
      <c r="I7" s="8">
        <v>178022293</v>
      </c>
      <c r="J7" s="8">
        <v>534845804</v>
      </c>
      <c r="K7" s="8">
        <v>276412755</v>
      </c>
      <c r="L7" s="8">
        <v>192472108</v>
      </c>
      <c r="M7" s="8">
        <v>159059897</v>
      </c>
      <c r="N7" s="8">
        <v>627944760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1162790564</v>
      </c>
      <c r="X7" s="8">
        <v>1091718749</v>
      </c>
      <c r="Y7" s="8">
        <v>71071815</v>
      </c>
      <c r="Z7" s="2">
        <v>6.51</v>
      </c>
      <c r="AA7" s="6">
        <v>2363823087</v>
      </c>
    </row>
    <row r="8" spans="1:27" ht="13.5">
      <c r="A8" s="25" t="s">
        <v>35</v>
      </c>
      <c r="B8" s="24"/>
      <c r="C8" s="6">
        <v>335497424</v>
      </c>
      <c r="D8" s="6">
        <v>0</v>
      </c>
      <c r="E8" s="7">
        <v>858132754</v>
      </c>
      <c r="F8" s="8">
        <v>858132754</v>
      </c>
      <c r="G8" s="8">
        <v>52624520</v>
      </c>
      <c r="H8" s="8">
        <v>37182486</v>
      </c>
      <c r="I8" s="8">
        <v>38489504</v>
      </c>
      <c r="J8" s="8">
        <v>128296510</v>
      </c>
      <c r="K8" s="8">
        <v>49195716</v>
      </c>
      <c r="L8" s="8">
        <v>31087631</v>
      </c>
      <c r="M8" s="8">
        <v>43315717</v>
      </c>
      <c r="N8" s="8">
        <v>123599064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251895574</v>
      </c>
      <c r="X8" s="8">
        <v>401001636</v>
      </c>
      <c r="Y8" s="8">
        <v>-149106062</v>
      </c>
      <c r="Z8" s="2">
        <v>-37.18</v>
      </c>
      <c r="AA8" s="6">
        <v>858132754</v>
      </c>
    </row>
    <row r="9" spans="1:27" ht="13.5">
      <c r="A9" s="25" t="s">
        <v>36</v>
      </c>
      <c r="B9" s="24"/>
      <c r="C9" s="6">
        <v>79173640</v>
      </c>
      <c r="D9" s="6">
        <v>0</v>
      </c>
      <c r="E9" s="7">
        <v>166763585</v>
      </c>
      <c r="F9" s="8">
        <v>166763585</v>
      </c>
      <c r="G9" s="8">
        <v>10502264</v>
      </c>
      <c r="H9" s="8">
        <v>9375417</v>
      </c>
      <c r="I9" s="8">
        <v>10833974</v>
      </c>
      <c r="J9" s="8">
        <v>30711655</v>
      </c>
      <c r="K9" s="8">
        <v>12392563</v>
      </c>
      <c r="L9" s="8">
        <v>7174160</v>
      </c>
      <c r="M9" s="8">
        <v>11790050</v>
      </c>
      <c r="N9" s="8">
        <v>31356773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62068428</v>
      </c>
      <c r="X9" s="8">
        <v>87479862</v>
      </c>
      <c r="Y9" s="8">
        <v>-25411434</v>
      </c>
      <c r="Z9" s="2">
        <v>-29.05</v>
      </c>
      <c r="AA9" s="6">
        <v>166763585</v>
      </c>
    </row>
    <row r="10" spans="1:27" ht="13.5">
      <c r="A10" s="25" t="s">
        <v>37</v>
      </c>
      <c r="B10" s="24"/>
      <c r="C10" s="6">
        <v>105150759</v>
      </c>
      <c r="D10" s="6">
        <v>0</v>
      </c>
      <c r="E10" s="7">
        <v>193254331</v>
      </c>
      <c r="F10" s="26">
        <v>198414331</v>
      </c>
      <c r="G10" s="26">
        <v>19948538</v>
      </c>
      <c r="H10" s="26">
        <v>19903061</v>
      </c>
      <c r="I10" s="26">
        <v>19868160</v>
      </c>
      <c r="J10" s="26">
        <v>59719759</v>
      </c>
      <c r="K10" s="26">
        <v>20975629</v>
      </c>
      <c r="L10" s="26">
        <v>14206103</v>
      </c>
      <c r="M10" s="26">
        <v>18533195</v>
      </c>
      <c r="N10" s="26">
        <v>53714927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113434686</v>
      </c>
      <c r="X10" s="26">
        <v>100038670</v>
      </c>
      <c r="Y10" s="26">
        <v>13396016</v>
      </c>
      <c r="Z10" s="27">
        <v>13.39</v>
      </c>
      <c r="AA10" s="28">
        <v>198414331</v>
      </c>
    </row>
    <row r="11" spans="1:27" ht="13.5">
      <c r="A11" s="25" t="s">
        <v>38</v>
      </c>
      <c r="B11" s="29"/>
      <c r="C11" s="6">
        <v>928003139</v>
      </c>
      <c r="D11" s="6">
        <v>0</v>
      </c>
      <c r="E11" s="7">
        <v>30544798</v>
      </c>
      <c r="F11" s="8">
        <v>30544798</v>
      </c>
      <c r="G11" s="8">
        <v>861141</v>
      </c>
      <c r="H11" s="8">
        <v>716009</v>
      </c>
      <c r="I11" s="8">
        <v>685607</v>
      </c>
      <c r="J11" s="8">
        <v>2262757</v>
      </c>
      <c r="K11" s="8">
        <v>716976</v>
      </c>
      <c r="L11" s="8">
        <v>15854314</v>
      </c>
      <c r="M11" s="8">
        <v>470654</v>
      </c>
      <c r="N11" s="8">
        <v>17041944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19304701</v>
      </c>
      <c r="X11" s="8">
        <v>14567545</v>
      </c>
      <c r="Y11" s="8">
        <v>4737156</v>
      </c>
      <c r="Z11" s="2">
        <v>32.52</v>
      </c>
      <c r="AA11" s="6">
        <v>30544798</v>
      </c>
    </row>
    <row r="12" spans="1:27" ht="13.5">
      <c r="A12" s="25" t="s">
        <v>39</v>
      </c>
      <c r="B12" s="29"/>
      <c r="C12" s="6">
        <v>26517698</v>
      </c>
      <c r="D12" s="6">
        <v>0</v>
      </c>
      <c r="E12" s="7">
        <v>32203825</v>
      </c>
      <c r="F12" s="8">
        <v>32853825</v>
      </c>
      <c r="G12" s="8">
        <v>1321704</v>
      </c>
      <c r="H12" s="8">
        <v>2380169</v>
      </c>
      <c r="I12" s="8">
        <v>6025740</v>
      </c>
      <c r="J12" s="8">
        <v>9727613</v>
      </c>
      <c r="K12" s="8">
        <v>2369928</v>
      </c>
      <c r="L12" s="8">
        <v>2485938</v>
      </c>
      <c r="M12" s="8">
        <v>1427527</v>
      </c>
      <c r="N12" s="8">
        <v>6283393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16011006</v>
      </c>
      <c r="X12" s="8">
        <v>13980184</v>
      </c>
      <c r="Y12" s="8">
        <v>2030822</v>
      </c>
      <c r="Z12" s="2">
        <v>14.53</v>
      </c>
      <c r="AA12" s="6">
        <v>32853825</v>
      </c>
    </row>
    <row r="13" spans="1:27" ht="13.5">
      <c r="A13" s="23" t="s">
        <v>40</v>
      </c>
      <c r="B13" s="29"/>
      <c r="C13" s="6">
        <v>130857859</v>
      </c>
      <c r="D13" s="6">
        <v>0</v>
      </c>
      <c r="E13" s="7">
        <v>146645906</v>
      </c>
      <c r="F13" s="8">
        <v>150037906</v>
      </c>
      <c r="G13" s="8">
        <v>4274894</v>
      </c>
      <c r="H13" s="8">
        <v>9433601</v>
      </c>
      <c r="I13" s="8">
        <v>13178144</v>
      </c>
      <c r="J13" s="8">
        <v>26886639</v>
      </c>
      <c r="K13" s="8">
        <v>17980071</v>
      </c>
      <c r="L13" s="8">
        <v>6665822</v>
      </c>
      <c r="M13" s="8">
        <v>13831363</v>
      </c>
      <c r="N13" s="8">
        <v>38477256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65363895</v>
      </c>
      <c r="X13" s="8">
        <v>70236364</v>
      </c>
      <c r="Y13" s="8">
        <v>-4872469</v>
      </c>
      <c r="Z13" s="2">
        <v>-6.94</v>
      </c>
      <c r="AA13" s="6">
        <v>150037906</v>
      </c>
    </row>
    <row r="14" spans="1:27" ht="13.5">
      <c r="A14" s="23" t="s">
        <v>41</v>
      </c>
      <c r="B14" s="29"/>
      <c r="C14" s="6">
        <v>209196041</v>
      </c>
      <c r="D14" s="6">
        <v>0</v>
      </c>
      <c r="E14" s="7">
        <v>261517516</v>
      </c>
      <c r="F14" s="8">
        <v>261967516</v>
      </c>
      <c r="G14" s="8">
        <v>22748092</v>
      </c>
      <c r="H14" s="8">
        <v>21778956</v>
      </c>
      <c r="I14" s="8">
        <v>18912624</v>
      </c>
      <c r="J14" s="8">
        <v>63439672</v>
      </c>
      <c r="K14" s="8">
        <v>22046161</v>
      </c>
      <c r="L14" s="8">
        <v>18666673</v>
      </c>
      <c r="M14" s="8">
        <v>20978276</v>
      </c>
      <c r="N14" s="8">
        <v>61691110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125130782</v>
      </c>
      <c r="X14" s="8">
        <v>118434276</v>
      </c>
      <c r="Y14" s="8">
        <v>6696506</v>
      </c>
      <c r="Z14" s="2">
        <v>5.65</v>
      </c>
      <c r="AA14" s="6">
        <v>261967516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2500</v>
      </c>
      <c r="F15" s="8">
        <v>2500</v>
      </c>
      <c r="G15" s="8">
        <v>883030</v>
      </c>
      <c r="H15" s="8">
        <v>1319330</v>
      </c>
      <c r="I15" s="8">
        <v>468041</v>
      </c>
      <c r="J15" s="8">
        <v>2670401</v>
      </c>
      <c r="K15" s="8">
        <v>968745</v>
      </c>
      <c r="L15" s="8">
        <v>1299227</v>
      </c>
      <c r="M15" s="8">
        <v>223290</v>
      </c>
      <c r="N15" s="8">
        <v>2491262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5161663</v>
      </c>
      <c r="X15" s="8">
        <v>1248</v>
      </c>
      <c r="Y15" s="8">
        <v>5160415</v>
      </c>
      <c r="Z15" s="2">
        <v>413494.79</v>
      </c>
      <c r="AA15" s="6">
        <v>2500</v>
      </c>
    </row>
    <row r="16" spans="1:27" ht="13.5">
      <c r="A16" s="23" t="s">
        <v>43</v>
      </c>
      <c r="B16" s="29"/>
      <c r="C16" s="6">
        <v>61811074</v>
      </c>
      <c r="D16" s="6">
        <v>0</v>
      </c>
      <c r="E16" s="7">
        <v>51080827</v>
      </c>
      <c r="F16" s="8">
        <v>51381327</v>
      </c>
      <c r="G16" s="8">
        <v>896191</v>
      </c>
      <c r="H16" s="8">
        <v>988528</v>
      </c>
      <c r="I16" s="8">
        <v>1732625</v>
      </c>
      <c r="J16" s="8">
        <v>3617344</v>
      </c>
      <c r="K16" s="8">
        <v>1044369</v>
      </c>
      <c r="L16" s="8">
        <v>-445600</v>
      </c>
      <c r="M16" s="8">
        <v>1301767</v>
      </c>
      <c r="N16" s="8">
        <v>1900536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5517880</v>
      </c>
      <c r="X16" s="8">
        <v>19205059</v>
      </c>
      <c r="Y16" s="8">
        <v>-13687179</v>
      </c>
      <c r="Z16" s="2">
        <v>-71.27</v>
      </c>
      <c r="AA16" s="6">
        <v>51381327</v>
      </c>
    </row>
    <row r="17" spans="1:27" ht="13.5">
      <c r="A17" s="23" t="s">
        <v>44</v>
      </c>
      <c r="B17" s="29"/>
      <c r="C17" s="6">
        <v>66906886</v>
      </c>
      <c r="D17" s="6">
        <v>0</v>
      </c>
      <c r="E17" s="7">
        <v>118067848</v>
      </c>
      <c r="F17" s="8">
        <v>126652848</v>
      </c>
      <c r="G17" s="8">
        <v>10187268</v>
      </c>
      <c r="H17" s="8">
        <v>8757862</v>
      </c>
      <c r="I17" s="8">
        <v>7454048</v>
      </c>
      <c r="J17" s="8">
        <v>26399178</v>
      </c>
      <c r="K17" s="8">
        <v>7956453</v>
      </c>
      <c r="L17" s="8">
        <v>6102164</v>
      </c>
      <c r="M17" s="8">
        <v>7994116</v>
      </c>
      <c r="N17" s="8">
        <v>22052733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48451911</v>
      </c>
      <c r="X17" s="8">
        <v>59461500</v>
      </c>
      <c r="Y17" s="8">
        <v>-11009589</v>
      </c>
      <c r="Z17" s="2">
        <v>-18.52</v>
      </c>
      <c r="AA17" s="6">
        <v>126652848</v>
      </c>
    </row>
    <row r="18" spans="1:27" ht="13.5">
      <c r="A18" s="25" t="s">
        <v>45</v>
      </c>
      <c r="B18" s="24"/>
      <c r="C18" s="6">
        <v>97493505</v>
      </c>
      <c r="D18" s="6">
        <v>0</v>
      </c>
      <c r="E18" s="7">
        <v>110121280</v>
      </c>
      <c r="F18" s="8">
        <v>110121280</v>
      </c>
      <c r="G18" s="8">
        <v>9592658</v>
      </c>
      <c r="H18" s="8">
        <v>8181290</v>
      </c>
      <c r="I18" s="8">
        <v>7994519</v>
      </c>
      <c r="J18" s="8">
        <v>25768467</v>
      </c>
      <c r="K18" s="8">
        <v>10836262</v>
      </c>
      <c r="L18" s="8">
        <v>70785</v>
      </c>
      <c r="M18" s="8">
        <v>14942368</v>
      </c>
      <c r="N18" s="8">
        <v>25849415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51617882</v>
      </c>
      <c r="X18" s="8">
        <v>42961867</v>
      </c>
      <c r="Y18" s="8">
        <v>8656015</v>
      </c>
      <c r="Z18" s="2">
        <v>20.15</v>
      </c>
      <c r="AA18" s="6">
        <v>110121280</v>
      </c>
    </row>
    <row r="19" spans="1:27" ht="13.5">
      <c r="A19" s="23" t="s">
        <v>46</v>
      </c>
      <c r="B19" s="29"/>
      <c r="C19" s="6">
        <v>4971920962</v>
      </c>
      <c r="D19" s="6">
        <v>0</v>
      </c>
      <c r="E19" s="7">
        <v>6344255000</v>
      </c>
      <c r="F19" s="8">
        <v>6668548000</v>
      </c>
      <c r="G19" s="8">
        <v>1802311942</v>
      </c>
      <c r="H19" s="8">
        <v>120100334</v>
      </c>
      <c r="I19" s="8">
        <v>119444666</v>
      </c>
      <c r="J19" s="8">
        <v>2041856942</v>
      </c>
      <c r="K19" s="8">
        <v>109059097</v>
      </c>
      <c r="L19" s="8">
        <v>696326930</v>
      </c>
      <c r="M19" s="8">
        <v>533037835</v>
      </c>
      <c r="N19" s="8">
        <v>1338423862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3380280804</v>
      </c>
      <c r="X19" s="8">
        <v>4264729008</v>
      </c>
      <c r="Y19" s="8">
        <v>-884448204</v>
      </c>
      <c r="Z19" s="2">
        <v>-20.74</v>
      </c>
      <c r="AA19" s="6">
        <v>6668548000</v>
      </c>
    </row>
    <row r="20" spans="1:27" ht="13.5">
      <c r="A20" s="23" t="s">
        <v>47</v>
      </c>
      <c r="B20" s="29"/>
      <c r="C20" s="6">
        <v>251782573</v>
      </c>
      <c r="D20" s="6">
        <v>0</v>
      </c>
      <c r="E20" s="7">
        <v>574710821</v>
      </c>
      <c r="F20" s="26">
        <v>576027821</v>
      </c>
      <c r="G20" s="26">
        <v>53257097</v>
      </c>
      <c r="H20" s="26">
        <v>26146216</v>
      </c>
      <c r="I20" s="26">
        <v>23209410</v>
      </c>
      <c r="J20" s="26">
        <v>102612723</v>
      </c>
      <c r="K20" s="26">
        <v>12465101</v>
      </c>
      <c r="L20" s="26">
        <v>36871052</v>
      </c>
      <c r="M20" s="26">
        <v>24980957</v>
      </c>
      <c r="N20" s="26">
        <v>74317110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176929833</v>
      </c>
      <c r="X20" s="26">
        <v>469144676</v>
      </c>
      <c r="Y20" s="26">
        <v>-292214843</v>
      </c>
      <c r="Z20" s="27">
        <v>-62.29</v>
      </c>
      <c r="AA20" s="28">
        <v>576027821</v>
      </c>
    </row>
    <row r="21" spans="1:27" ht="13.5">
      <c r="A21" s="23" t="s">
        <v>48</v>
      </c>
      <c r="B21" s="29"/>
      <c r="C21" s="6">
        <v>1898943</v>
      </c>
      <c r="D21" s="6">
        <v>0</v>
      </c>
      <c r="E21" s="7">
        <v>81758200</v>
      </c>
      <c r="F21" s="8">
        <v>81758200</v>
      </c>
      <c r="G21" s="8">
        <v>1678882</v>
      </c>
      <c r="H21" s="8">
        <v>2674110</v>
      </c>
      <c r="I21" s="30">
        <v>1890757</v>
      </c>
      <c r="J21" s="8">
        <v>6243749</v>
      </c>
      <c r="K21" s="8">
        <v>4753023</v>
      </c>
      <c r="L21" s="8">
        <v>2408469</v>
      </c>
      <c r="M21" s="8">
        <v>334533</v>
      </c>
      <c r="N21" s="8">
        <v>7496025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13739774</v>
      </c>
      <c r="X21" s="8">
        <v>5678502</v>
      </c>
      <c r="Y21" s="8">
        <v>8061272</v>
      </c>
      <c r="Z21" s="2">
        <v>141.96</v>
      </c>
      <c r="AA21" s="6">
        <v>81758200</v>
      </c>
    </row>
    <row r="22" spans="1:27" ht="24.75" customHeight="1">
      <c r="A22" s="31" t="s">
        <v>49</v>
      </c>
      <c r="B22" s="32"/>
      <c r="C22" s="33">
        <f aca="true" t="shared" si="0" ref="C22:Y22">SUM(C5:C21)</f>
        <v>9196236517</v>
      </c>
      <c r="D22" s="33">
        <f>SUM(D5:D21)</f>
        <v>0</v>
      </c>
      <c r="E22" s="34">
        <f t="shared" si="0"/>
        <v>12342134360</v>
      </c>
      <c r="F22" s="35">
        <f t="shared" si="0"/>
        <v>12745101860</v>
      </c>
      <c r="G22" s="35">
        <f t="shared" si="0"/>
        <v>2289174894</v>
      </c>
      <c r="H22" s="35">
        <f t="shared" si="0"/>
        <v>522963520</v>
      </c>
      <c r="I22" s="35">
        <f t="shared" si="0"/>
        <v>531521617</v>
      </c>
      <c r="J22" s="35">
        <f t="shared" si="0"/>
        <v>3343660031</v>
      </c>
      <c r="K22" s="35">
        <f t="shared" si="0"/>
        <v>633610568</v>
      </c>
      <c r="L22" s="35">
        <f t="shared" si="0"/>
        <v>1093389489</v>
      </c>
      <c r="M22" s="35">
        <f t="shared" si="0"/>
        <v>925009978</v>
      </c>
      <c r="N22" s="35">
        <f t="shared" si="0"/>
        <v>2652010035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5995670066</v>
      </c>
      <c r="X22" s="35">
        <f t="shared" si="0"/>
        <v>7295244386</v>
      </c>
      <c r="Y22" s="35">
        <f t="shared" si="0"/>
        <v>-1299574320</v>
      </c>
      <c r="Z22" s="36">
        <f>+IF(X22&lt;&gt;0,+(Y22/X22)*100,0)</f>
        <v>-17.81399294167525</v>
      </c>
      <c r="AA22" s="33">
        <f>SUM(AA5:AA21)</f>
        <v>12745101860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3122652843</v>
      </c>
      <c r="D25" s="6">
        <v>0</v>
      </c>
      <c r="E25" s="7">
        <v>3716735036</v>
      </c>
      <c r="F25" s="8">
        <v>3822381435</v>
      </c>
      <c r="G25" s="8">
        <v>305310639</v>
      </c>
      <c r="H25" s="8">
        <v>303582857</v>
      </c>
      <c r="I25" s="8">
        <v>306029568</v>
      </c>
      <c r="J25" s="8">
        <v>914923064</v>
      </c>
      <c r="K25" s="8">
        <v>310342075</v>
      </c>
      <c r="L25" s="8">
        <v>261911611</v>
      </c>
      <c r="M25" s="8">
        <v>296482396</v>
      </c>
      <c r="N25" s="8">
        <v>868736082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1783659146</v>
      </c>
      <c r="X25" s="8">
        <v>1994614844</v>
      </c>
      <c r="Y25" s="8">
        <v>-210955698</v>
      </c>
      <c r="Z25" s="2">
        <v>-10.58</v>
      </c>
      <c r="AA25" s="6">
        <v>3822381435</v>
      </c>
    </row>
    <row r="26" spans="1:27" ht="13.5">
      <c r="A26" s="25" t="s">
        <v>52</v>
      </c>
      <c r="B26" s="24"/>
      <c r="C26" s="6">
        <v>267398713</v>
      </c>
      <c r="D26" s="6">
        <v>0</v>
      </c>
      <c r="E26" s="7">
        <v>352048166</v>
      </c>
      <c r="F26" s="8">
        <v>369082526</v>
      </c>
      <c r="G26" s="8">
        <v>28549482</v>
      </c>
      <c r="H26" s="8">
        <v>27518176</v>
      </c>
      <c r="I26" s="8">
        <v>29470112</v>
      </c>
      <c r="J26" s="8">
        <v>85537770</v>
      </c>
      <c r="K26" s="8">
        <v>29183521</v>
      </c>
      <c r="L26" s="8">
        <v>26029808</v>
      </c>
      <c r="M26" s="8">
        <v>25448269</v>
      </c>
      <c r="N26" s="8">
        <v>80661598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166199368</v>
      </c>
      <c r="X26" s="8">
        <v>197559609</v>
      </c>
      <c r="Y26" s="8">
        <v>-31360241</v>
      </c>
      <c r="Z26" s="2">
        <v>-15.87</v>
      </c>
      <c r="AA26" s="6">
        <v>369082526</v>
      </c>
    </row>
    <row r="27" spans="1:27" ht="13.5">
      <c r="A27" s="25" t="s">
        <v>53</v>
      </c>
      <c r="B27" s="24"/>
      <c r="C27" s="6">
        <v>449913654</v>
      </c>
      <c r="D27" s="6">
        <v>0</v>
      </c>
      <c r="E27" s="7">
        <v>379812430</v>
      </c>
      <c r="F27" s="8">
        <v>382512430</v>
      </c>
      <c r="G27" s="8">
        <v>7784306</v>
      </c>
      <c r="H27" s="8">
        <v>6556303</v>
      </c>
      <c r="I27" s="8">
        <v>4478196</v>
      </c>
      <c r="J27" s="8">
        <v>18818805</v>
      </c>
      <c r="K27" s="8">
        <v>3809051</v>
      </c>
      <c r="L27" s="8">
        <v>6115068</v>
      </c>
      <c r="M27" s="8">
        <v>6359653</v>
      </c>
      <c r="N27" s="8">
        <v>16283772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35102577</v>
      </c>
      <c r="X27" s="8">
        <v>94945329</v>
      </c>
      <c r="Y27" s="8">
        <v>-59842752</v>
      </c>
      <c r="Z27" s="2">
        <v>-63.03</v>
      </c>
      <c r="AA27" s="6">
        <v>382512430</v>
      </c>
    </row>
    <row r="28" spans="1:27" ht="13.5">
      <c r="A28" s="25" t="s">
        <v>54</v>
      </c>
      <c r="B28" s="24"/>
      <c r="C28" s="6">
        <v>1473628132</v>
      </c>
      <c r="D28" s="6">
        <v>0</v>
      </c>
      <c r="E28" s="7">
        <v>1391729402</v>
      </c>
      <c r="F28" s="8">
        <v>1396529402</v>
      </c>
      <c r="G28" s="8">
        <v>28677414</v>
      </c>
      <c r="H28" s="8">
        <v>24710610</v>
      </c>
      <c r="I28" s="8">
        <v>24711027</v>
      </c>
      <c r="J28" s="8">
        <v>78099051</v>
      </c>
      <c r="K28" s="8">
        <v>29877997</v>
      </c>
      <c r="L28" s="8">
        <v>43843148</v>
      </c>
      <c r="M28" s="8">
        <v>57650713</v>
      </c>
      <c r="N28" s="8">
        <v>131371858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209470909</v>
      </c>
      <c r="X28" s="8">
        <v>333796300</v>
      </c>
      <c r="Y28" s="8">
        <v>-124325391</v>
      </c>
      <c r="Z28" s="2">
        <v>-37.25</v>
      </c>
      <c r="AA28" s="6">
        <v>1396529402</v>
      </c>
    </row>
    <row r="29" spans="1:27" ht="13.5">
      <c r="A29" s="25" t="s">
        <v>55</v>
      </c>
      <c r="B29" s="24"/>
      <c r="C29" s="6">
        <v>73366309</v>
      </c>
      <c r="D29" s="6">
        <v>0</v>
      </c>
      <c r="E29" s="7">
        <v>67216868</v>
      </c>
      <c r="F29" s="8">
        <v>-11283132</v>
      </c>
      <c r="G29" s="8">
        <v>1284177</v>
      </c>
      <c r="H29" s="8">
        <v>661226</v>
      </c>
      <c r="I29" s="8">
        <v>1314501</v>
      </c>
      <c r="J29" s="8">
        <v>3259904</v>
      </c>
      <c r="K29" s="8">
        <v>3538057</v>
      </c>
      <c r="L29" s="8">
        <v>431603</v>
      </c>
      <c r="M29" s="8">
        <v>21052480</v>
      </c>
      <c r="N29" s="8">
        <v>25022140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28282044</v>
      </c>
      <c r="X29" s="8">
        <v>-5316725</v>
      </c>
      <c r="Y29" s="8">
        <v>33598769</v>
      </c>
      <c r="Z29" s="2">
        <v>-631.94</v>
      </c>
      <c r="AA29" s="6">
        <v>-11283132</v>
      </c>
    </row>
    <row r="30" spans="1:27" ht="13.5">
      <c r="A30" s="25" t="s">
        <v>56</v>
      </c>
      <c r="B30" s="24"/>
      <c r="C30" s="6">
        <v>1930976561</v>
      </c>
      <c r="D30" s="6">
        <v>0</v>
      </c>
      <c r="E30" s="7">
        <v>2227876431</v>
      </c>
      <c r="F30" s="8">
        <v>2227876431</v>
      </c>
      <c r="G30" s="8">
        <v>195471041</v>
      </c>
      <c r="H30" s="8">
        <v>170262732</v>
      </c>
      <c r="I30" s="8">
        <v>144680190</v>
      </c>
      <c r="J30" s="8">
        <v>510413963</v>
      </c>
      <c r="K30" s="8">
        <v>144147268</v>
      </c>
      <c r="L30" s="8">
        <v>128857911</v>
      </c>
      <c r="M30" s="8">
        <v>188397174</v>
      </c>
      <c r="N30" s="8">
        <v>461402353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971816316</v>
      </c>
      <c r="X30" s="8">
        <v>1060807517</v>
      </c>
      <c r="Y30" s="8">
        <v>-88991201</v>
      </c>
      <c r="Z30" s="2">
        <v>-8.39</v>
      </c>
      <c r="AA30" s="6">
        <v>2227876431</v>
      </c>
    </row>
    <row r="31" spans="1:27" ht="13.5">
      <c r="A31" s="25" t="s">
        <v>57</v>
      </c>
      <c r="B31" s="24"/>
      <c r="C31" s="6">
        <v>351030458</v>
      </c>
      <c r="D31" s="6">
        <v>0</v>
      </c>
      <c r="E31" s="7">
        <v>393256799</v>
      </c>
      <c r="F31" s="8">
        <v>393256799</v>
      </c>
      <c r="G31" s="8">
        <v>5391451</v>
      </c>
      <c r="H31" s="8">
        <v>17554525</v>
      </c>
      <c r="I31" s="8">
        <v>22673522</v>
      </c>
      <c r="J31" s="8">
        <v>45619498</v>
      </c>
      <c r="K31" s="8">
        <v>29965878</v>
      </c>
      <c r="L31" s="8">
        <v>27629817</v>
      </c>
      <c r="M31" s="8">
        <v>70122226</v>
      </c>
      <c r="N31" s="8">
        <v>127717921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173337419</v>
      </c>
      <c r="X31" s="8">
        <v>187159350</v>
      </c>
      <c r="Y31" s="8">
        <v>-13821931</v>
      </c>
      <c r="Z31" s="2">
        <v>-7.39</v>
      </c>
      <c r="AA31" s="6">
        <v>393256799</v>
      </c>
    </row>
    <row r="32" spans="1:27" ht="13.5">
      <c r="A32" s="25" t="s">
        <v>58</v>
      </c>
      <c r="B32" s="24"/>
      <c r="C32" s="6">
        <v>270434701</v>
      </c>
      <c r="D32" s="6">
        <v>0</v>
      </c>
      <c r="E32" s="7">
        <v>446084130</v>
      </c>
      <c r="F32" s="8">
        <v>469824130</v>
      </c>
      <c r="G32" s="8">
        <v>21461915</v>
      </c>
      <c r="H32" s="8">
        <v>34723315</v>
      </c>
      <c r="I32" s="8">
        <v>37282862</v>
      </c>
      <c r="J32" s="8">
        <v>93468092</v>
      </c>
      <c r="K32" s="8">
        <v>34462603</v>
      </c>
      <c r="L32" s="8">
        <v>25843305</v>
      </c>
      <c r="M32" s="8">
        <v>43716037</v>
      </c>
      <c r="N32" s="8">
        <v>104021945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197490037</v>
      </c>
      <c r="X32" s="8">
        <v>206389151</v>
      </c>
      <c r="Y32" s="8">
        <v>-8899114</v>
      </c>
      <c r="Z32" s="2">
        <v>-4.31</v>
      </c>
      <c r="AA32" s="6">
        <v>469824130</v>
      </c>
    </row>
    <row r="33" spans="1:27" ht="13.5">
      <c r="A33" s="25" t="s">
        <v>59</v>
      </c>
      <c r="B33" s="24"/>
      <c r="C33" s="6">
        <v>74585336</v>
      </c>
      <c r="D33" s="6">
        <v>0</v>
      </c>
      <c r="E33" s="7">
        <v>74663428</v>
      </c>
      <c r="F33" s="8">
        <v>78488428</v>
      </c>
      <c r="G33" s="8">
        <v>4971605</v>
      </c>
      <c r="H33" s="8">
        <v>5198275</v>
      </c>
      <c r="I33" s="8">
        <v>7831034</v>
      </c>
      <c r="J33" s="8">
        <v>18000914</v>
      </c>
      <c r="K33" s="8">
        <v>4565899</v>
      </c>
      <c r="L33" s="8">
        <v>8840886</v>
      </c>
      <c r="M33" s="8">
        <v>4974136</v>
      </c>
      <c r="N33" s="8">
        <v>18380921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36381835</v>
      </c>
      <c r="X33" s="8">
        <v>37254904</v>
      </c>
      <c r="Y33" s="8">
        <v>-873069</v>
      </c>
      <c r="Z33" s="2">
        <v>-2.34</v>
      </c>
      <c r="AA33" s="6">
        <v>78488428</v>
      </c>
    </row>
    <row r="34" spans="1:27" ht="13.5">
      <c r="A34" s="25" t="s">
        <v>60</v>
      </c>
      <c r="B34" s="24"/>
      <c r="C34" s="6">
        <v>2233773876</v>
      </c>
      <c r="D34" s="6">
        <v>0</v>
      </c>
      <c r="E34" s="7">
        <v>3153177515</v>
      </c>
      <c r="F34" s="8">
        <v>3292449243</v>
      </c>
      <c r="G34" s="8">
        <v>188787753</v>
      </c>
      <c r="H34" s="8">
        <v>181089309</v>
      </c>
      <c r="I34" s="8">
        <v>231843621</v>
      </c>
      <c r="J34" s="8">
        <v>601720683</v>
      </c>
      <c r="K34" s="8">
        <v>227102139</v>
      </c>
      <c r="L34" s="8">
        <v>152565622</v>
      </c>
      <c r="M34" s="8">
        <v>217237786</v>
      </c>
      <c r="N34" s="8">
        <v>596905547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1198626230</v>
      </c>
      <c r="X34" s="8">
        <v>1298479937</v>
      </c>
      <c r="Y34" s="8">
        <v>-99853707</v>
      </c>
      <c r="Z34" s="2">
        <v>-7.69</v>
      </c>
      <c r="AA34" s="6">
        <v>3292449243</v>
      </c>
    </row>
    <row r="35" spans="1:27" ht="13.5">
      <c r="A35" s="23" t="s">
        <v>61</v>
      </c>
      <c r="B35" s="29"/>
      <c r="C35" s="6">
        <v>78901860</v>
      </c>
      <c r="D35" s="6">
        <v>0</v>
      </c>
      <c r="E35" s="7">
        <v>75000</v>
      </c>
      <c r="F35" s="8">
        <v>75000</v>
      </c>
      <c r="G35" s="8">
        <v>6880598</v>
      </c>
      <c r="H35" s="8">
        <v>2147538</v>
      </c>
      <c r="I35" s="8">
        <v>2987100</v>
      </c>
      <c r="J35" s="8">
        <v>12015236</v>
      </c>
      <c r="K35" s="8">
        <v>-227317</v>
      </c>
      <c r="L35" s="8">
        <v>0</v>
      </c>
      <c r="M35" s="8">
        <v>0</v>
      </c>
      <c r="N35" s="8">
        <v>-227317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11787919</v>
      </c>
      <c r="X35" s="8"/>
      <c r="Y35" s="8">
        <v>11787919</v>
      </c>
      <c r="Z35" s="2">
        <v>0</v>
      </c>
      <c r="AA35" s="6">
        <v>75000</v>
      </c>
    </row>
    <row r="36" spans="1:27" ht="12.75">
      <c r="A36" s="40" t="s">
        <v>62</v>
      </c>
      <c r="B36" s="32"/>
      <c r="C36" s="33">
        <f aca="true" t="shared" si="1" ref="C36:Y36">SUM(C25:C35)</f>
        <v>10326662443</v>
      </c>
      <c r="D36" s="33">
        <f>SUM(D25:D35)</f>
        <v>0</v>
      </c>
      <c r="E36" s="34">
        <f t="shared" si="1"/>
        <v>12202675205</v>
      </c>
      <c r="F36" s="35">
        <f t="shared" si="1"/>
        <v>12421192692</v>
      </c>
      <c r="G36" s="35">
        <f t="shared" si="1"/>
        <v>794570381</v>
      </c>
      <c r="H36" s="35">
        <f t="shared" si="1"/>
        <v>774004866</v>
      </c>
      <c r="I36" s="35">
        <f t="shared" si="1"/>
        <v>813301733</v>
      </c>
      <c r="J36" s="35">
        <f t="shared" si="1"/>
        <v>2381876980</v>
      </c>
      <c r="K36" s="35">
        <f t="shared" si="1"/>
        <v>816767171</v>
      </c>
      <c r="L36" s="35">
        <f t="shared" si="1"/>
        <v>682068779</v>
      </c>
      <c r="M36" s="35">
        <f t="shared" si="1"/>
        <v>931440870</v>
      </c>
      <c r="N36" s="35">
        <f t="shared" si="1"/>
        <v>2430276820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4812153800</v>
      </c>
      <c r="X36" s="35">
        <f t="shared" si="1"/>
        <v>5405690216</v>
      </c>
      <c r="Y36" s="35">
        <f t="shared" si="1"/>
        <v>-593536416</v>
      </c>
      <c r="Z36" s="36">
        <f>+IF(X36&lt;&gt;0,+(Y36/X36)*100,0)</f>
        <v>-10.97984516839727</v>
      </c>
      <c r="AA36" s="33">
        <f>SUM(AA25:AA35)</f>
        <v>12421192692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-1130425926</v>
      </c>
      <c r="D38" s="46">
        <f>+D22-D36</f>
        <v>0</v>
      </c>
      <c r="E38" s="47">
        <f t="shared" si="2"/>
        <v>139459155</v>
      </c>
      <c r="F38" s="48">
        <f t="shared" si="2"/>
        <v>323909168</v>
      </c>
      <c r="G38" s="48">
        <f t="shared" si="2"/>
        <v>1494604513</v>
      </c>
      <c r="H38" s="48">
        <f t="shared" si="2"/>
        <v>-251041346</v>
      </c>
      <c r="I38" s="48">
        <f t="shared" si="2"/>
        <v>-281780116</v>
      </c>
      <c r="J38" s="48">
        <f t="shared" si="2"/>
        <v>961783051</v>
      </c>
      <c r="K38" s="48">
        <f t="shared" si="2"/>
        <v>-183156603</v>
      </c>
      <c r="L38" s="48">
        <f t="shared" si="2"/>
        <v>411320710</v>
      </c>
      <c r="M38" s="48">
        <f t="shared" si="2"/>
        <v>-6430892</v>
      </c>
      <c r="N38" s="48">
        <f t="shared" si="2"/>
        <v>221733215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1183516266</v>
      </c>
      <c r="X38" s="48">
        <f>IF(F22=F36,0,X22-X36)</f>
        <v>1889554170</v>
      </c>
      <c r="Y38" s="48">
        <f t="shared" si="2"/>
        <v>-706037904</v>
      </c>
      <c r="Z38" s="49">
        <f>+IF(X38&lt;&gt;0,+(Y38/X38)*100,0)</f>
        <v>-37.36531692023416</v>
      </c>
      <c r="AA38" s="46">
        <f>+AA22-AA36</f>
        <v>323909168</v>
      </c>
    </row>
    <row r="39" spans="1:27" ht="13.5">
      <c r="A39" s="23" t="s">
        <v>64</v>
      </c>
      <c r="B39" s="29"/>
      <c r="C39" s="6">
        <v>2429645085</v>
      </c>
      <c r="D39" s="6">
        <v>0</v>
      </c>
      <c r="E39" s="7">
        <v>3359690500</v>
      </c>
      <c r="F39" s="8">
        <v>3359690500</v>
      </c>
      <c r="G39" s="8">
        <v>336357795</v>
      </c>
      <c r="H39" s="8">
        <v>31783317</v>
      </c>
      <c r="I39" s="8">
        <v>49542091</v>
      </c>
      <c r="J39" s="8">
        <v>417683203</v>
      </c>
      <c r="K39" s="8">
        <v>38578718</v>
      </c>
      <c r="L39" s="8">
        <v>146833315</v>
      </c>
      <c r="M39" s="8">
        <v>255720834</v>
      </c>
      <c r="N39" s="8">
        <v>441132867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858816070</v>
      </c>
      <c r="X39" s="8">
        <v>2279503823</v>
      </c>
      <c r="Y39" s="8">
        <v>-1420687753</v>
      </c>
      <c r="Z39" s="2">
        <v>-62.32</v>
      </c>
      <c r="AA39" s="6">
        <v>3359690500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269050730</v>
      </c>
      <c r="D41" s="50">
        <v>0</v>
      </c>
      <c r="E41" s="7">
        <v>238408000</v>
      </c>
      <c r="F41" s="8">
        <v>238408000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>
        <v>44881000</v>
      </c>
      <c r="Y41" s="51">
        <v>-44881000</v>
      </c>
      <c r="Z41" s="52">
        <v>-100</v>
      </c>
      <c r="AA41" s="53">
        <v>238408000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1568269889</v>
      </c>
      <c r="D42" s="55">
        <f>SUM(D38:D41)</f>
        <v>0</v>
      </c>
      <c r="E42" s="56">
        <f t="shared" si="3"/>
        <v>3737557655</v>
      </c>
      <c r="F42" s="57">
        <f t="shared" si="3"/>
        <v>3922007668</v>
      </c>
      <c r="G42" s="57">
        <f t="shared" si="3"/>
        <v>1830962308</v>
      </c>
      <c r="H42" s="57">
        <f t="shared" si="3"/>
        <v>-219258029</v>
      </c>
      <c r="I42" s="57">
        <f t="shared" si="3"/>
        <v>-232238025</v>
      </c>
      <c r="J42" s="57">
        <f t="shared" si="3"/>
        <v>1379466254</v>
      </c>
      <c r="K42" s="57">
        <f t="shared" si="3"/>
        <v>-144577885</v>
      </c>
      <c r="L42" s="57">
        <f t="shared" si="3"/>
        <v>558154025</v>
      </c>
      <c r="M42" s="57">
        <f t="shared" si="3"/>
        <v>249289942</v>
      </c>
      <c r="N42" s="57">
        <f t="shared" si="3"/>
        <v>662866082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2042332336</v>
      </c>
      <c r="X42" s="57">
        <f t="shared" si="3"/>
        <v>4213938993</v>
      </c>
      <c r="Y42" s="57">
        <f t="shared" si="3"/>
        <v>-2171606657</v>
      </c>
      <c r="Z42" s="58">
        <f>+IF(X42&lt;&gt;0,+(Y42/X42)*100,0)</f>
        <v>-51.533889327951165</v>
      </c>
      <c r="AA42" s="55">
        <f>SUM(AA38:AA41)</f>
        <v>3922007668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1568269889</v>
      </c>
      <c r="D44" s="63">
        <f>+D42-D43</f>
        <v>0</v>
      </c>
      <c r="E44" s="64">
        <f t="shared" si="4"/>
        <v>3737557655</v>
      </c>
      <c r="F44" s="65">
        <f t="shared" si="4"/>
        <v>3922007668</v>
      </c>
      <c r="G44" s="65">
        <f t="shared" si="4"/>
        <v>1830962308</v>
      </c>
      <c r="H44" s="65">
        <f t="shared" si="4"/>
        <v>-219258029</v>
      </c>
      <c r="I44" s="65">
        <f t="shared" si="4"/>
        <v>-232238025</v>
      </c>
      <c r="J44" s="65">
        <f t="shared" si="4"/>
        <v>1379466254</v>
      </c>
      <c r="K44" s="65">
        <f t="shared" si="4"/>
        <v>-144577885</v>
      </c>
      <c r="L44" s="65">
        <f t="shared" si="4"/>
        <v>558154025</v>
      </c>
      <c r="M44" s="65">
        <f t="shared" si="4"/>
        <v>249289942</v>
      </c>
      <c r="N44" s="65">
        <f t="shared" si="4"/>
        <v>662866082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2042332336</v>
      </c>
      <c r="X44" s="65">
        <f t="shared" si="4"/>
        <v>4213938993</v>
      </c>
      <c r="Y44" s="65">
        <f t="shared" si="4"/>
        <v>-2171606657</v>
      </c>
      <c r="Z44" s="66">
        <f>+IF(X44&lt;&gt;0,+(Y44/X44)*100,0)</f>
        <v>-51.533889327951165</v>
      </c>
      <c r="AA44" s="63">
        <f>+AA42-AA43</f>
        <v>3922007668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1568269889</v>
      </c>
      <c r="D46" s="55">
        <f>SUM(D44:D45)</f>
        <v>0</v>
      </c>
      <c r="E46" s="56">
        <f t="shared" si="5"/>
        <v>3737557655</v>
      </c>
      <c r="F46" s="57">
        <f t="shared" si="5"/>
        <v>3922007668</v>
      </c>
      <c r="G46" s="57">
        <f t="shared" si="5"/>
        <v>1830962308</v>
      </c>
      <c r="H46" s="57">
        <f t="shared" si="5"/>
        <v>-219258029</v>
      </c>
      <c r="I46" s="57">
        <f t="shared" si="5"/>
        <v>-232238025</v>
      </c>
      <c r="J46" s="57">
        <f t="shared" si="5"/>
        <v>1379466254</v>
      </c>
      <c r="K46" s="57">
        <f t="shared" si="5"/>
        <v>-144577885</v>
      </c>
      <c r="L46" s="57">
        <f t="shared" si="5"/>
        <v>558154025</v>
      </c>
      <c r="M46" s="57">
        <f t="shared" si="5"/>
        <v>249289942</v>
      </c>
      <c r="N46" s="57">
        <f t="shared" si="5"/>
        <v>662866082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2042332336</v>
      </c>
      <c r="X46" s="57">
        <f t="shared" si="5"/>
        <v>4213938993</v>
      </c>
      <c r="Y46" s="57">
        <f t="shared" si="5"/>
        <v>-2171606657</v>
      </c>
      <c r="Z46" s="58">
        <f>+IF(X46&lt;&gt;0,+(Y46/X46)*100,0)</f>
        <v>-51.533889327951165</v>
      </c>
      <c r="AA46" s="55">
        <f>SUM(AA44:AA45)</f>
        <v>3922007668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-27504</v>
      </c>
      <c r="H47" s="8">
        <v>-25709</v>
      </c>
      <c r="I47" s="30">
        <v>-220688</v>
      </c>
      <c r="J47" s="8">
        <v>-273901</v>
      </c>
      <c r="K47" s="8">
        <v>-219762</v>
      </c>
      <c r="L47" s="8">
        <v>219737</v>
      </c>
      <c r="M47" s="60">
        <v>-219737</v>
      </c>
      <c r="N47" s="8">
        <v>-219762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-493663</v>
      </c>
      <c r="X47" s="8"/>
      <c r="Y47" s="8">
        <v>-493663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1568269889</v>
      </c>
      <c r="D48" s="71">
        <f>SUM(D46:D47)</f>
        <v>0</v>
      </c>
      <c r="E48" s="72">
        <f t="shared" si="6"/>
        <v>3737557655</v>
      </c>
      <c r="F48" s="73">
        <f t="shared" si="6"/>
        <v>3922007668</v>
      </c>
      <c r="G48" s="73">
        <f t="shared" si="6"/>
        <v>1830934804</v>
      </c>
      <c r="H48" s="74">
        <f t="shared" si="6"/>
        <v>-219283738</v>
      </c>
      <c r="I48" s="74">
        <f t="shared" si="6"/>
        <v>-232458713</v>
      </c>
      <c r="J48" s="74">
        <f t="shared" si="6"/>
        <v>1379192353</v>
      </c>
      <c r="K48" s="74">
        <f t="shared" si="6"/>
        <v>-144797647</v>
      </c>
      <c r="L48" s="74">
        <f t="shared" si="6"/>
        <v>558373762</v>
      </c>
      <c r="M48" s="73">
        <f t="shared" si="6"/>
        <v>249070205</v>
      </c>
      <c r="N48" s="73">
        <f t="shared" si="6"/>
        <v>662646320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2041838673</v>
      </c>
      <c r="X48" s="74">
        <f t="shared" si="6"/>
        <v>4213938993</v>
      </c>
      <c r="Y48" s="74">
        <f t="shared" si="6"/>
        <v>-2172100320</v>
      </c>
      <c r="Z48" s="75">
        <f>+IF(X48&lt;&gt;0,+(Y48/X48)*100,0)</f>
        <v>-51.54560432906581</v>
      </c>
      <c r="AA48" s="76">
        <f>SUM(AA46:AA47)</f>
        <v>3922007668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103824251</v>
      </c>
      <c r="F5" s="8">
        <v>103824251</v>
      </c>
      <c r="G5" s="8">
        <v>3465301</v>
      </c>
      <c r="H5" s="8">
        <v>4503272</v>
      </c>
      <c r="I5" s="8">
        <v>4164344</v>
      </c>
      <c r="J5" s="8">
        <v>12132917</v>
      </c>
      <c r="K5" s="8">
        <v>4329248</v>
      </c>
      <c r="L5" s="8">
        <v>4173211</v>
      </c>
      <c r="M5" s="8">
        <v>4080982</v>
      </c>
      <c r="N5" s="8">
        <v>12583441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24716358</v>
      </c>
      <c r="X5" s="8">
        <v>51912000</v>
      </c>
      <c r="Y5" s="8">
        <v>-27195642</v>
      </c>
      <c r="Z5" s="2">
        <v>-52.39</v>
      </c>
      <c r="AA5" s="6">
        <v>103824251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3000000</v>
      </c>
      <c r="F10" s="26">
        <v>3000000</v>
      </c>
      <c r="G10" s="26">
        <v>3735939</v>
      </c>
      <c r="H10" s="26">
        <v>3921392</v>
      </c>
      <c r="I10" s="26">
        <v>3991772</v>
      </c>
      <c r="J10" s="26">
        <v>11649103</v>
      </c>
      <c r="K10" s="26">
        <v>3959842</v>
      </c>
      <c r="L10" s="26">
        <v>3985355</v>
      </c>
      <c r="M10" s="26">
        <v>3882842</v>
      </c>
      <c r="N10" s="26">
        <v>11828039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23477142</v>
      </c>
      <c r="X10" s="26">
        <v>1500000</v>
      </c>
      <c r="Y10" s="26">
        <v>21977142</v>
      </c>
      <c r="Z10" s="27">
        <v>1465.14</v>
      </c>
      <c r="AA10" s="28">
        <v>3000000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18950879</v>
      </c>
      <c r="F11" s="8">
        <v>18950879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9474000</v>
      </c>
      <c r="Y11" s="8">
        <v>-9474000</v>
      </c>
      <c r="Z11" s="2">
        <v>-100</v>
      </c>
      <c r="AA11" s="6">
        <v>18950879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1000000</v>
      </c>
      <c r="F12" s="8">
        <v>1000000</v>
      </c>
      <c r="G12" s="8">
        <v>54283</v>
      </c>
      <c r="H12" s="8">
        <v>59919</v>
      </c>
      <c r="I12" s="8">
        <v>77309</v>
      </c>
      <c r="J12" s="8">
        <v>191511</v>
      </c>
      <c r="K12" s="8">
        <v>109300</v>
      </c>
      <c r="L12" s="8">
        <v>59795</v>
      </c>
      <c r="M12" s="8">
        <v>38701</v>
      </c>
      <c r="N12" s="8">
        <v>207796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399307</v>
      </c>
      <c r="X12" s="8">
        <v>498000</v>
      </c>
      <c r="Y12" s="8">
        <v>-98693</v>
      </c>
      <c r="Z12" s="2">
        <v>-19.82</v>
      </c>
      <c r="AA12" s="6">
        <v>1000000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16000000</v>
      </c>
      <c r="F13" s="8">
        <v>16000000</v>
      </c>
      <c r="G13" s="8">
        <v>1136380</v>
      </c>
      <c r="H13" s="8">
        <v>1615716</v>
      </c>
      <c r="I13" s="8">
        <v>927916</v>
      </c>
      <c r="J13" s="8">
        <v>3680012</v>
      </c>
      <c r="K13" s="8">
        <v>1589224</v>
      </c>
      <c r="L13" s="8">
        <v>1366836</v>
      </c>
      <c r="M13" s="8">
        <v>1540414</v>
      </c>
      <c r="N13" s="8">
        <v>4496474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8176486</v>
      </c>
      <c r="X13" s="8">
        <v>7998000</v>
      </c>
      <c r="Y13" s="8">
        <v>178486</v>
      </c>
      <c r="Z13" s="2">
        <v>2.23</v>
      </c>
      <c r="AA13" s="6">
        <v>16000000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14000000</v>
      </c>
      <c r="F14" s="8">
        <v>14000000</v>
      </c>
      <c r="G14" s="8">
        <v>1289523</v>
      </c>
      <c r="H14" s="8">
        <v>1346468</v>
      </c>
      <c r="I14" s="8">
        <v>1366630</v>
      </c>
      <c r="J14" s="8">
        <v>4002621</v>
      </c>
      <c r="K14" s="8">
        <v>1395862</v>
      </c>
      <c r="L14" s="8">
        <v>1419075</v>
      </c>
      <c r="M14" s="8">
        <v>1406822</v>
      </c>
      <c r="N14" s="8">
        <v>4221759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8224380</v>
      </c>
      <c r="X14" s="8">
        <v>7002000</v>
      </c>
      <c r="Y14" s="8">
        <v>1222380</v>
      </c>
      <c r="Z14" s="2">
        <v>17.46</v>
      </c>
      <c r="AA14" s="6">
        <v>14000000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3000000</v>
      </c>
      <c r="F16" s="8">
        <v>3000000</v>
      </c>
      <c r="G16" s="8">
        <v>77920</v>
      </c>
      <c r="H16" s="8">
        <v>183040</v>
      </c>
      <c r="I16" s="8">
        <v>164360</v>
      </c>
      <c r="J16" s="8">
        <v>425320</v>
      </c>
      <c r="K16" s="8">
        <v>147950</v>
      </c>
      <c r="L16" s="8">
        <v>162690</v>
      </c>
      <c r="M16" s="8">
        <v>265880</v>
      </c>
      <c r="N16" s="8">
        <v>576520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1001840</v>
      </c>
      <c r="X16" s="8">
        <v>1500000</v>
      </c>
      <c r="Y16" s="8">
        <v>-498160</v>
      </c>
      <c r="Z16" s="2">
        <v>-33.21</v>
      </c>
      <c r="AA16" s="6">
        <v>3000000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330000</v>
      </c>
      <c r="F17" s="8">
        <v>330000</v>
      </c>
      <c r="G17" s="8">
        <v>1150930</v>
      </c>
      <c r="H17" s="8">
        <v>986035</v>
      </c>
      <c r="I17" s="8">
        <v>953244</v>
      </c>
      <c r="J17" s="8">
        <v>3090209</v>
      </c>
      <c r="K17" s="8">
        <v>1256645</v>
      </c>
      <c r="L17" s="8">
        <v>1018803</v>
      </c>
      <c r="M17" s="8">
        <v>1076212</v>
      </c>
      <c r="N17" s="8">
        <v>3351660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6441869</v>
      </c>
      <c r="X17" s="8">
        <v>168000</v>
      </c>
      <c r="Y17" s="8">
        <v>6273869</v>
      </c>
      <c r="Z17" s="2">
        <v>3734.45</v>
      </c>
      <c r="AA17" s="6">
        <v>330000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11700000</v>
      </c>
      <c r="F18" s="8">
        <v>11700000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5850000</v>
      </c>
      <c r="Y18" s="8">
        <v>-5850000</v>
      </c>
      <c r="Z18" s="2">
        <v>-100</v>
      </c>
      <c r="AA18" s="6">
        <v>11700000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391738000</v>
      </c>
      <c r="F19" s="8">
        <v>391738000</v>
      </c>
      <c r="G19" s="8">
        <v>135621000</v>
      </c>
      <c r="H19" s="8">
        <v>1629000</v>
      </c>
      <c r="I19" s="8">
        <v>1500000</v>
      </c>
      <c r="J19" s="8">
        <v>138750000</v>
      </c>
      <c r="K19" s="8">
        <v>0</v>
      </c>
      <c r="L19" s="8">
        <v>113343000</v>
      </c>
      <c r="M19" s="8">
        <v>1500000</v>
      </c>
      <c r="N19" s="8">
        <v>114843000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253593000</v>
      </c>
      <c r="X19" s="8">
        <v>355042000</v>
      </c>
      <c r="Y19" s="8">
        <v>-101449000</v>
      </c>
      <c r="Z19" s="2">
        <v>-28.57</v>
      </c>
      <c r="AA19" s="6">
        <v>391738000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178387292</v>
      </c>
      <c r="F20" s="26">
        <v>178387292</v>
      </c>
      <c r="G20" s="26">
        <v>1492957</v>
      </c>
      <c r="H20" s="26">
        <v>1421689</v>
      </c>
      <c r="I20" s="26">
        <v>2794128</v>
      </c>
      <c r="J20" s="26">
        <v>5708774</v>
      </c>
      <c r="K20" s="26">
        <v>1374989</v>
      </c>
      <c r="L20" s="26">
        <v>1232394</v>
      </c>
      <c r="M20" s="26">
        <v>984530</v>
      </c>
      <c r="N20" s="26">
        <v>3591913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9300687</v>
      </c>
      <c r="X20" s="26">
        <v>89316000</v>
      </c>
      <c r="Y20" s="26">
        <v>-80015313</v>
      </c>
      <c r="Z20" s="27">
        <v>-89.59</v>
      </c>
      <c r="AA20" s="28">
        <v>178387292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250000</v>
      </c>
      <c r="F21" s="8">
        <v>250000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250000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742180422</v>
      </c>
      <c r="F22" s="35">
        <f t="shared" si="0"/>
        <v>742180422</v>
      </c>
      <c r="G22" s="35">
        <f t="shared" si="0"/>
        <v>148024233</v>
      </c>
      <c r="H22" s="35">
        <f t="shared" si="0"/>
        <v>15666531</v>
      </c>
      <c r="I22" s="35">
        <f t="shared" si="0"/>
        <v>15939703</v>
      </c>
      <c r="J22" s="35">
        <f t="shared" si="0"/>
        <v>179630467</v>
      </c>
      <c r="K22" s="35">
        <f t="shared" si="0"/>
        <v>14163060</v>
      </c>
      <c r="L22" s="35">
        <f t="shared" si="0"/>
        <v>126761159</v>
      </c>
      <c r="M22" s="35">
        <f t="shared" si="0"/>
        <v>14776383</v>
      </c>
      <c r="N22" s="35">
        <f t="shared" si="0"/>
        <v>155700602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335331069</v>
      </c>
      <c r="X22" s="35">
        <f t="shared" si="0"/>
        <v>530260000</v>
      </c>
      <c r="Y22" s="35">
        <f t="shared" si="0"/>
        <v>-194928931</v>
      </c>
      <c r="Z22" s="36">
        <f>+IF(X22&lt;&gt;0,+(Y22/X22)*100,0)</f>
        <v>-36.76100988194471</v>
      </c>
      <c r="AA22" s="33">
        <f>SUM(AA5:AA21)</f>
        <v>742180422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183895226</v>
      </c>
      <c r="F25" s="8">
        <v>183895226</v>
      </c>
      <c r="G25" s="8">
        <v>14852577</v>
      </c>
      <c r="H25" s="8">
        <v>15028177</v>
      </c>
      <c r="I25" s="8">
        <v>15527479</v>
      </c>
      <c r="J25" s="8">
        <v>45408233</v>
      </c>
      <c r="K25" s="8">
        <v>14975628</v>
      </c>
      <c r="L25" s="8">
        <v>14370442</v>
      </c>
      <c r="M25" s="8">
        <v>15544552</v>
      </c>
      <c r="N25" s="8">
        <v>44890622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90298855</v>
      </c>
      <c r="X25" s="8">
        <v>90065000</v>
      </c>
      <c r="Y25" s="8">
        <v>233855</v>
      </c>
      <c r="Z25" s="2">
        <v>0.26</v>
      </c>
      <c r="AA25" s="6">
        <v>183895226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22304178</v>
      </c>
      <c r="F26" s="8">
        <v>22304178</v>
      </c>
      <c r="G26" s="8">
        <v>1869881</v>
      </c>
      <c r="H26" s="8">
        <v>1859366</v>
      </c>
      <c r="I26" s="8">
        <v>1843858</v>
      </c>
      <c r="J26" s="8">
        <v>5573105</v>
      </c>
      <c r="K26" s="8">
        <v>1845306</v>
      </c>
      <c r="L26" s="8">
        <v>1942377</v>
      </c>
      <c r="M26" s="8">
        <v>1864798</v>
      </c>
      <c r="N26" s="8">
        <v>5652481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11225586</v>
      </c>
      <c r="X26" s="8">
        <v>11154000</v>
      </c>
      <c r="Y26" s="8">
        <v>71586</v>
      </c>
      <c r="Z26" s="2">
        <v>0.64</v>
      </c>
      <c r="AA26" s="6">
        <v>22304178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47659393</v>
      </c>
      <c r="F27" s="8">
        <v>47659393</v>
      </c>
      <c r="G27" s="8">
        <v>320570</v>
      </c>
      <c r="H27" s="8">
        <v>247751</v>
      </c>
      <c r="I27" s="8">
        <v>203196</v>
      </c>
      <c r="J27" s="8">
        <v>771517</v>
      </c>
      <c r="K27" s="8">
        <v>105716</v>
      </c>
      <c r="L27" s="8">
        <v>356039</v>
      </c>
      <c r="M27" s="8">
        <v>229342</v>
      </c>
      <c r="N27" s="8">
        <v>691097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1462614</v>
      </c>
      <c r="X27" s="8">
        <v>23832000</v>
      </c>
      <c r="Y27" s="8">
        <v>-22369386</v>
      </c>
      <c r="Z27" s="2">
        <v>-93.86</v>
      </c>
      <c r="AA27" s="6">
        <v>47659393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47187245</v>
      </c>
      <c r="F28" s="8">
        <v>47187245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23592000</v>
      </c>
      <c r="Y28" s="8">
        <v>-23592000</v>
      </c>
      <c r="Z28" s="2">
        <v>-100</v>
      </c>
      <c r="AA28" s="6">
        <v>47187245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2100000</v>
      </c>
      <c r="F29" s="8">
        <v>2100000</v>
      </c>
      <c r="G29" s="8">
        <v>31013</v>
      </c>
      <c r="H29" s="8">
        <v>13228</v>
      </c>
      <c r="I29" s="8">
        <v>0</v>
      </c>
      <c r="J29" s="8">
        <v>44241</v>
      </c>
      <c r="K29" s="8">
        <v>23405</v>
      </c>
      <c r="L29" s="8">
        <v>9495</v>
      </c>
      <c r="M29" s="8">
        <v>7802</v>
      </c>
      <c r="N29" s="8">
        <v>40702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84943</v>
      </c>
      <c r="X29" s="8">
        <v>1050000</v>
      </c>
      <c r="Y29" s="8">
        <v>-965057</v>
      </c>
      <c r="Z29" s="2">
        <v>-91.91</v>
      </c>
      <c r="AA29" s="6">
        <v>2100000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3060000</v>
      </c>
      <c r="F32" s="8">
        <v>3060000</v>
      </c>
      <c r="G32" s="8">
        <v>127250</v>
      </c>
      <c r="H32" s="8">
        <v>132256</v>
      </c>
      <c r="I32" s="8">
        <v>132256</v>
      </c>
      <c r="J32" s="8">
        <v>391762</v>
      </c>
      <c r="K32" s="8">
        <v>82256</v>
      </c>
      <c r="L32" s="8">
        <v>159250</v>
      </c>
      <c r="M32" s="8">
        <v>71250</v>
      </c>
      <c r="N32" s="8">
        <v>312756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704518</v>
      </c>
      <c r="X32" s="8">
        <v>1530000</v>
      </c>
      <c r="Y32" s="8">
        <v>-825482</v>
      </c>
      <c r="Z32" s="2">
        <v>-53.95</v>
      </c>
      <c r="AA32" s="6">
        <v>3060000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243580734</v>
      </c>
      <c r="F34" s="8">
        <v>243580734</v>
      </c>
      <c r="G34" s="8">
        <v>13772310</v>
      </c>
      <c r="H34" s="8">
        <v>17330308</v>
      </c>
      <c r="I34" s="8">
        <v>20597465</v>
      </c>
      <c r="J34" s="8">
        <v>51700083</v>
      </c>
      <c r="K34" s="8">
        <v>16897614</v>
      </c>
      <c r="L34" s="8">
        <v>22925594</v>
      </c>
      <c r="M34" s="8">
        <v>19502965</v>
      </c>
      <c r="N34" s="8">
        <v>59326173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111026256</v>
      </c>
      <c r="X34" s="8">
        <v>122382000</v>
      </c>
      <c r="Y34" s="8">
        <v>-11355744</v>
      </c>
      <c r="Z34" s="2">
        <v>-9.28</v>
      </c>
      <c r="AA34" s="6">
        <v>243580734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549786776</v>
      </c>
      <c r="F36" s="35">
        <f t="shared" si="1"/>
        <v>549786776</v>
      </c>
      <c r="G36" s="35">
        <f t="shared" si="1"/>
        <v>30973601</v>
      </c>
      <c r="H36" s="35">
        <f t="shared" si="1"/>
        <v>34611086</v>
      </c>
      <c r="I36" s="35">
        <f t="shared" si="1"/>
        <v>38304254</v>
      </c>
      <c r="J36" s="35">
        <f t="shared" si="1"/>
        <v>103888941</v>
      </c>
      <c r="K36" s="35">
        <f t="shared" si="1"/>
        <v>33929925</v>
      </c>
      <c r="L36" s="35">
        <f t="shared" si="1"/>
        <v>39763197</v>
      </c>
      <c r="M36" s="35">
        <f t="shared" si="1"/>
        <v>37220709</v>
      </c>
      <c r="N36" s="35">
        <f t="shared" si="1"/>
        <v>110913831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214802772</v>
      </c>
      <c r="X36" s="35">
        <f t="shared" si="1"/>
        <v>273605000</v>
      </c>
      <c r="Y36" s="35">
        <f t="shared" si="1"/>
        <v>-58802228</v>
      </c>
      <c r="Z36" s="36">
        <f>+IF(X36&lt;&gt;0,+(Y36/X36)*100,0)</f>
        <v>-21.491649640905685</v>
      </c>
      <c r="AA36" s="33">
        <f>SUM(AA25:AA35)</f>
        <v>549786776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192393646</v>
      </c>
      <c r="F38" s="48">
        <f t="shared" si="2"/>
        <v>192393646</v>
      </c>
      <c r="G38" s="48">
        <f t="shared" si="2"/>
        <v>117050632</v>
      </c>
      <c r="H38" s="48">
        <f t="shared" si="2"/>
        <v>-18944555</v>
      </c>
      <c r="I38" s="48">
        <f t="shared" si="2"/>
        <v>-22364551</v>
      </c>
      <c r="J38" s="48">
        <f t="shared" si="2"/>
        <v>75741526</v>
      </c>
      <c r="K38" s="48">
        <f t="shared" si="2"/>
        <v>-19766865</v>
      </c>
      <c r="L38" s="48">
        <f t="shared" si="2"/>
        <v>86997962</v>
      </c>
      <c r="M38" s="48">
        <f t="shared" si="2"/>
        <v>-22444326</v>
      </c>
      <c r="N38" s="48">
        <f t="shared" si="2"/>
        <v>44786771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120528297</v>
      </c>
      <c r="X38" s="48">
        <f>IF(F22=F36,0,X22-X36)</f>
        <v>256655000</v>
      </c>
      <c r="Y38" s="48">
        <f t="shared" si="2"/>
        <v>-136126703</v>
      </c>
      <c r="Z38" s="49">
        <f>+IF(X38&lt;&gt;0,+(Y38/X38)*100,0)</f>
        <v>-53.038788646237165</v>
      </c>
      <c r="AA38" s="46">
        <f>+AA22-AA36</f>
        <v>192393646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141460000</v>
      </c>
      <c r="F39" s="8">
        <v>141460000</v>
      </c>
      <c r="G39" s="8">
        <v>34845000</v>
      </c>
      <c r="H39" s="8">
        <v>0</v>
      </c>
      <c r="I39" s="8">
        <v>3691000</v>
      </c>
      <c r="J39" s="8">
        <v>38536000</v>
      </c>
      <c r="K39" s="8">
        <v>144632</v>
      </c>
      <c r="L39" s="8">
        <v>48691000</v>
      </c>
      <c r="M39" s="8">
        <v>0</v>
      </c>
      <c r="N39" s="8">
        <v>48835632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87371632</v>
      </c>
      <c r="X39" s="8">
        <v>134876000</v>
      </c>
      <c r="Y39" s="8">
        <v>-47504368</v>
      </c>
      <c r="Z39" s="2">
        <v>-35.22</v>
      </c>
      <c r="AA39" s="6">
        <v>141460000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333853646</v>
      </c>
      <c r="F42" s="57">
        <f t="shared" si="3"/>
        <v>333853646</v>
      </c>
      <c r="G42" s="57">
        <f t="shared" si="3"/>
        <v>151895632</v>
      </c>
      <c r="H42" s="57">
        <f t="shared" si="3"/>
        <v>-18944555</v>
      </c>
      <c r="I42" s="57">
        <f t="shared" si="3"/>
        <v>-18673551</v>
      </c>
      <c r="J42" s="57">
        <f t="shared" si="3"/>
        <v>114277526</v>
      </c>
      <c r="K42" s="57">
        <f t="shared" si="3"/>
        <v>-19622233</v>
      </c>
      <c r="L42" s="57">
        <f t="shared" si="3"/>
        <v>135688962</v>
      </c>
      <c r="M42" s="57">
        <f t="shared" si="3"/>
        <v>-22444326</v>
      </c>
      <c r="N42" s="57">
        <f t="shared" si="3"/>
        <v>93622403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207899929</v>
      </c>
      <c r="X42" s="57">
        <f t="shared" si="3"/>
        <v>391531000</v>
      </c>
      <c r="Y42" s="57">
        <f t="shared" si="3"/>
        <v>-183631071</v>
      </c>
      <c r="Z42" s="58">
        <f>+IF(X42&lt;&gt;0,+(Y42/X42)*100,0)</f>
        <v>-46.90077439589713</v>
      </c>
      <c r="AA42" s="55">
        <f>SUM(AA38:AA41)</f>
        <v>333853646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333853646</v>
      </c>
      <c r="F44" s="65">
        <f t="shared" si="4"/>
        <v>333853646</v>
      </c>
      <c r="G44" s="65">
        <f t="shared" si="4"/>
        <v>151895632</v>
      </c>
      <c r="H44" s="65">
        <f t="shared" si="4"/>
        <v>-18944555</v>
      </c>
      <c r="I44" s="65">
        <f t="shared" si="4"/>
        <v>-18673551</v>
      </c>
      <c r="J44" s="65">
        <f t="shared" si="4"/>
        <v>114277526</v>
      </c>
      <c r="K44" s="65">
        <f t="shared" si="4"/>
        <v>-19622233</v>
      </c>
      <c r="L44" s="65">
        <f t="shared" si="4"/>
        <v>135688962</v>
      </c>
      <c r="M44" s="65">
        <f t="shared" si="4"/>
        <v>-22444326</v>
      </c>
      <c r="N44" s="65">
        <f t="shared" si="4"/>
        <v>93622403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207899929</v>
      </c>
      <c r="X44" s="65">
        <f t="shared" si="4"/>
        <v>391531000</v>
      </c>
      <c r="Y44" s="65">
        <f t="shared" si="4"/>
        <v>-183631071</v>
      </c>
      <c r="Z44" s="66">
        <f>+IF(X44&lt;&gt;0,+(Y44/X44)*100,0)</f>
        <v>-46.90077439589713</v>
      </c>
      <c r="AA44" s="63">
        <f>+AA42-AA43</f>
        <v>333853646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333853646</v>
      </c>
      <c r="F46" s="57">
        <f t="shared" si="5"/>
        <v>333853646</v>
      </c>
      <c r="G46" s="57">
        <f t="shared" si="5"/>
        <v>151895632</v>
      </c>
      <c r="H46" s="57">
        <f t="shared" si="5"/>
        <v>-18944555</v>
      </c>
      <c r="I46" s="57">
        <f t="shared" si="5"/>
        <v>-18673551</v>
      </c>
      <c r="J46" s="57">
        <f t="shared" si="5"/>
        <v>114277526</v>
      </c>
      <c r="K46" s="57">
        <f t="shared" si="5"/>
        <v>-19622233</v>
      </c>
      <c r="L46" s="57">
        <f t="shared" si="5"/>
        <v>135688962</v>
      </c>
      <c r="M46" s="57">
        <f t="shared" si="5"/>
        <v>-22444326</v>
      </c>
      <c r="N46" s="57">
        <f t="shared" si="5"/>
        <v>93622403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207899929</v>
      </c>
      <c r="X46" s="57">
        <f t="shared" si="5"/>
        <v>391531000</v>
      </c>
      <c r="Y46" s="57">
        <f t="shared" si="5"/>
        <v>-183631071</v>
      </c>
      <c r="Z46" s="58">
        <f>+IF(X46&lt;&gt;0,+(Y46/X46)*100,0)</f>
        <v>-46.90077439589713</v>
      </c>
      <c r="AA46" s="55">
        <f>SUM(AA44:AA45)</f>
        <v>333853646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333853646</v>
      </c>
      <c r="F48" s="73">
        <f t="shared" si="6"/>
        <v>333853646</v>
      </c>
      <c r="G48" s="73">
        <f t="shared" si="6"/>
        <v>151895632</v>
      </c>
      <c r="H48" s="74">
        <f t="shared" si="6"/>
        <v>-18944555</v>
      </c>
      <c r="I48" s="74">
        <f t="shared" si="6"/>
        <v>-18673551</v>
      </c>
      <c r="J48" s="74">
        <f t="shared" si="6"/>
        <v>114277526</v>
      </c>
      <c r="K48" s="74">
        <f t="shared" si="6"/>
        <v>-19622233</v>
      </c>
      <c r="L48" s="74">
        <f t="shared" si="6"/>
        <v>135688962</v>
      </c>
      <c r="M48" s="73">
        <f t="shared" si="6"/>
        <v>-22444326</v>
      </c>
      <c r="N48" s="73">
        <f t="shared" si="6"/>
        <v>93622403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207899929</v>
      </c>
      <c r="X48" s="74">
        <f t="shared" si="6"/>
        <v>391531000</v>
      </c>
      <c r="Y48" s="74">
        <f t="shared" si="6"/>
        <v>-183631071</v>
      </c>
      <c r="Z48" s="75">
        <f>+IF(X48&lt;&gt;0,+(Y48/X48)*100,0)</f>
        <v>-46.90077439589713</v>
      </c>
      <c r="AA48" s="76">
        <f>SUM(AA46:AA47)</f>
        <v>333853646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28509751</v>
      </c>
      <c r="D5" s="6">
        <v>0</v>
      </c>
      <c r="E5" s="7">
        <v>35311000</v>
      </c>
      <c r="F5" s="8">
        <v>35311000</v>
      </c>
      <c r="G5" s="8">
        <v>2782000</v>
      </c>
      <c r="H5" s="8">
        <v>3258970</v>
      </c>
      <c r="I5" s="8">
        <v>3512500</v>
      </c>
      <c r="J5" s="8">
        <v>9553470</v>
      </c>
      <c r="K5" s="8">
        <v>3616484</v>
      </c>
      <c r="L5" s="8">
        <v>4457000</v>
      </c>
      <c r="M5" s="8">
        <v>3064000</v>
      </c>
      <c r="N5" s="8">
        <v>11137484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20690954</v>
      </c>
      <c r="X5" s="8">
        <v>17611000</v>
      </c>
      <c r="Y5" s="8">
        <v>3079954</v>
      </c>
      <c r="Z5" s="2">
        <v>17.49</v>
      </c>
      <c r="AA5" s="6">
        <v>35311000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231149603</v>
      </c>
      <c r="D7" s="6">
        <v>0</v>
      </c>
      <c r="E7" s="7">
        <v>256416000</v>
      </c>
      <c r="F7" s="8">
        <v>256416000</v>
      </c>
      <c r="G7" s="8">
        <v>17840000</v>
      </c>
      <c r="H7" s="8">
        <v>11551000</v>
      </c>
      <c r="I7" s="8">
        <v>21167302</v>
      </c>
      <c r="J7" s="8">
        <v>50558302</v>
      </c>
      <c r="K7" s="8">
        <v>21092015</v>
      </c>
      <c r="L7" s="8">
        <v>20493000</v>
      </c>
      <c r="M7" s="8">
        <v>21358000</v>
      </c>
      <c r="N7" s="8">
        <v>62943015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113501317</v>
      </c>
      <c r="X7" s="8">
        <v>120506000</v>
      </c>
      <c r="Y7" s="8">
        <v>-7004683</v>
      </c>
      <c r="Z7" s="2">
        <v>-5.81</v>
      </c>
      <c r="AA7" s="6">
        <v>256416000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6851821</v>
      </c>
      <c r="D10" s="6">
        <v>0</v>
      </c>
      <c r="E10" s="7">
        <v>7713000</v>
      </c>
      <c r="F10" s="26">
        <v>7713000</v>
      </c>
      <c r="G10" s="26">
        <v>647000</v>
      </c>
      <c r="H10" s="26">
        <v>666726</v>
      </c>
      <c r="I10" s="26">
        <v>583697</v>
      </c>
      <c r="J10" s="26">
        <v>1897423</v>
      </c>
      <c r="K10" s="26">
        <v>628021</v>
      </c>
      <c r="L10" s="26">
        <v>1078000</v>
      </c>
      <c r="M10" s="26">
        <v>653000</v>
      </c>
      <c r="N10" s="26">
        <v>2359021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4256444</v>
      </c>
      <c r="X10" s="26">
        <v>3728000</v>
      </c>
      <c r="Y10" s="26">
        <v>528444</v>
      </c>
      <c r="Z10" s="27">
        <v>14.18</v>
      </c>
      <c r="AA10" s="28">
        <v>7713000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505003</v>
      </c>
      <c r="D12" s="6">
        <v>0</v>
      </c>
      <c r="E12" s="7">
        <v>258000</v>
      </c>
      <c r="F12" s="8">
        <v>258000</v>
      </c>
      <c r="G12" s="8">
        <v>32000</v>
      </c>
      <c r="H12" s="8">
        <v>34538</v>
      </c>
      <c r="I12" s="8">
        <v>19962</v>
      </c>
      <c r="J12" s="8">
        <v>86500</v>
      </c>
      <c r="K12" s="8">
        <v>30140</v>
      </c>
      <c r="L12" s="8">
        <v>37968</v>
      </c>
      <c r="M12" s="8">
        <v>47000</v>
      </c>
      <c r="N12" s="8">
        <v>115108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201608</v>
      </c>
      <c r="X12" s="8">
        <v>147700</v>
      </c>
      <c r="Y12" s="8">
        <v>53908</v>
      </c>
      <c r="Z12" s="2">
        <v>36.5</v>
      </c>
      <c r="AA12" s="6">
        <v>258000</v>
      </c>
    </row>
    <row r="13" spans="1:27" ht="13.5">
      <c r="A13" s="23" t="s">
        <v>40</v>
      </c>
      <c r="B13" s="29"/>
      <c r="C13" s="6">
        <v>2044866</v>
      </c>
      <c r="D13" s="6">
        <v>0</v>
      </c>
      <c r="E13" s="7">
        <v>1734000</v>
      </c>
      <c r="F13" s="8">
        <v>1734000</v>
      </c>
      <c r="G13" s="8">
        <v>0</v>
      </c>
      <c r="H13" s="8">
        <v>0</v>
      </c>
      <c r="I13" s="8">
        <v>415709</v>
      </c>
      <c r="J13" s="8">
        <v>415709</v>
      </c>
      <c r="K13" s="8">
        <v>195099</v>
      </c>
      <c r="L13" s="8">
        <v>235566</v>
      </c>
      <c r="M13" s="8">
        <v>329659</v>
      </c>
      <c r="N13" s="8">
        <v>760324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1176033</v>
      </c>
      <c r="X13" s="8">
        <v>864000</v>
      </c>
      <c r="Y13" s="8">
        <v>312033</v>
      </c>
      <c r="Z13" s="2">
        <v>36.11</v>
      </c>
      <c r="AA13" s="6">
        <v>1734000</v>
      </c>
    </row>
    <row r="14" spans="1:27" ht="13.5">
      <c r="A14" s="23" t="s">
        <v>41</v>
      </c>
      <c r="B14" s="29"/>
      <c r="C14" s="6">
        <v>13006579</v>
      </c>
      <c r="D14" s="6">
        <v>0</v>
      </c>
      <c r="E14" s="7">
        <v>20439000</v>
      </c>
      <c r="F14" s="8">
        <v>20439000</v>
      </c>
      <c r="G14" s="8">
        <v>884000</v>
      </c>
      <c r="H14" s="8">
        <v>402776</v>
      </c>
      <c r="I14" s="8">
        <v>846416</v>
      </c>
      <c r="J14" s="8">
        <v>2133192</v>
      </c>
      <c r="K14" s="8">
        <v>303258</v>
      </c>
      <c r="L14" s="8">
        <v>495588</v>
      </c>
      <c r="M14" s="8">
        <v>791392</v>
      </c>
      <c r="N14" s="8">
        <v>1590238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3723430</v>
      </c>
      <c r="X14" s="8">
        <v>9730000</v>
      </c>
      <c r="Y14" s="8">
        <v>-6006570</v>
      </c>
      <c r="Z14" s="2">
        <v>-61.73</v>
      </c>
      <c r="AA14" s="6">
        <v>20439000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1460989</v>
      </c>
      <c r="D16" s="6">
        <v>0</v>
      </c>
      <c r="E16" s="7">
        <v>3118000</v>
      </c>
      <c r="F16" s="8">
        <v>3118000</v>
      </c>
      <c r="G16" s="8">
        <v>149000</v>
      </c>
      <c r="H16" s="8">
        <v>128932</v>
      </c>
      <c r="I16" s="8">
        <v>71272</v>
      </c>
      <c r="J16" s="8">
        <v>349204</v>
      </c>
      <c r="K16" s="8">
        <v>106474</v>
      </c>
      <c r="L16" s="8">
        <v>86000</v>
      </c>
      <c r="M16" s="8">
        <v>86000</v>
      </c>
      <c r="N16" s="8">
        <v>278474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627678</v>
      </c>
      <c r="X16" s="8">
        <v>1492000</v>
      </c>
      <c r="Y16" s="8">
        <v>-864322</v>
      </c>
      <c r="Z16" s="2">
        <v>-57.93</v>
      </c>
      <c r="AA16" s="6">
        <v>3118000</v>
      </c>
    </row>
    <row r="17" spans="1:27" ht="13.5">
      <c r="A17" s="23" t="s">
        <v>44</v>
      </c>
      <c r="B17" s="29"/>
      <c r="C17" s="6">
        <v>11077738</v>
      </c>
      <c r="D17" s="6">
        <v>0</v>
      </c>
      <c r="E17" s="7">
        <v>13986000</v>
      </c>
      <c r="F17" s="8">
        <v>13986000</v>
      </c>
      <c r="G17" s="8">
        <v>944000</v>
      </c>
      <c r="H17" s="8">
        <v>496253</v>
      </c>
      <c r="I17" s="8">
        <v>1283604</v>
      </c>
      <c r="J17" s="8">
        <v>2723857</v>
      </c>
      <c r="K17" s="8">
        <v>840934</v>
      </c>
      <c r="L17" s="8">
        <v>791000</v>
      </c>
      <c r="M17" s="8">
        <v>315000</v>
      </c>
      <c r="N17" s="8">
        <v>1946934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4670791</v>
      </c>
      <c r="X17" s="8">
        <v>6643000</v>
      </c>
      <c r="Y17" s="8">
        <v>-1972209</v>
      </c>
      <c r="Z17" s="2">
        <v>-29.69</v>
      </c>
      <c r="AA17" s="6">
        <v>13986000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262490367</v>
      </c>
      <c r="D19" s="6">
        <v>0</v>
      </c>
      <c r="E19" s="7">
        <v>291305000</v>
      </c>
      <c r="F19" s="8">
        <v>291305000</v>
      </c>
      <c r="G19" s="8">
        <v>113858000</v>
      </c>
      <c r="H19" s="8">
        <v>0</v>
      </c>
      <c r="I19" s="8">
        <v>0</v>
      </c>
      <c r="J19" s="8">
        <v>113858000</v>
      </c>
      <c r="K19" s="8">
        <v>0</v>
      </c>
      <c r="L19" s="8">
        <v>99124000</v>
      </c>
      <c r="M19" s="8">
        <v>541000</v>
      </c>
      <c r="N19" s="8">
        <v>99665000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213523000</v>
      </c>
      <c r="X19" s="8">
        <v>219055850</v>
      </c>
      <c r="Y19" s="8">
        <v>-5532850</v>
      </c>
      <c r="Z19" s="2">
        <v>-2.53</v>
      </c>
      <c r="AA19" s="6">
        <v>291305000</v>
      </c>
    </row>
    <row r="20" spans="1:27" ht="13.5">
      <c r="A20" s="23" t="s">
        <v>47</v>
      </c>
      <c r="B20" s="29"/>
      <c r="C20" s="6">
        <v>12357533</v>
      </c>
      <c r="D20" s="6">
        <v>0</v>
      </c>
      <c r="E20" s="7">
        <v>25942000</v>
      </c>
      <c r="F20" s="26">
        <v>25942000</v>
      </c>
      <c r="G20" s="26">
        <v>7797841</v>
      </c>
      <c r="H20" s="26">
        <v>204642</v>
      </c>
      <c r="I20" s="26">
        <v>163193</v>
      </c>
      <c r="J20" s="26">
        <v>8165676</v>
      </c>
      <c r="K20" s="26">
        <v>194457</v>
      </c>
      <c r="L20" s="26">
        <v>690982</v>
      </c>
      <c r="M20" s="26">
        <v>490193</v>
      </c>
      <c r="N20" s="26">
        <v>1375632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9541308</v>
      </c>
      <c r="X20" s="26">
        <v>12426000</v>
      </c>
      <c r="Y20" s="26">
        <v>-2884692</v>
      </c>
      <c r="Z20" s="27">
        <v>-23.21</v>
      </c>
      <c r="AA20" s="28">
        <v>25942000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569454250</v>
      </c>
      <c r="D22" s="33">
        <f>SUM(D5:D21)</f>
        <v>0</v>
      </c>
      <c r="E22" s="34">
        <f t="shared" si="0"/>
        <v>656222000</v>
      </c>
      <c r="F22" s="35">
        <f t="shared" si="0"/>
        <v>656222000</v>
      </c>
      <c r="G22" s="35">
        <f t="shared" si="0"/>
        <v>144933841</v>
      </c>
      <c r="H22" s="35">
        <f t="shared" si="0"/>
        <v>16743837</v>
      </c>
      <c r="I22" s="35">
        <f t="shared" si="0"/>
        <v>28063655</v>
      </c>
      <c r="J22" s="35">
        <f t="shared" si="0"/>
        <v>189741333</v>
      </c>
      <c r="K22" s="35">
        <f t="shared" si="0"/>
        <v>27006882</v>
      </c>
      <c r="L22" s="35">
        <f t="shared" si="0"/>
        <v>127489104</v>
      </c>
      <c r="M22" s="35">
        <f t="shared" si="0"/>
        <v>27675244</v>
      </c>
      <c r="N22" s="35">
        <f t="shared" si="0"/>
        <v>182171230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371912563</v>
      </c>
      <c r="X22" s="35">
        <f t="shared" si="0"/>
        <v>392203550</v>
      </c>
      <c r="Y22" s="35">
        <f t="shared" si="0"/>
        <v>-20290987</v>
      </c>
      <c r="Z22" s="36">
        <f>+IF(X22&lt;&gt;0,+(Y22/X22)*100,0)</f>
        <v>-5.173585756681702</v>
      </c>
      <c r="AA22" s="33">
        <f>SUM(AA5:AA21)</f>
        <v>656222000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198567060</v>
      </c>
      <c r="D25" s="6">
        <v>0</v>
      </c>
      <c r="E25" s="7">
        <v>228090000</v>
      </c>
      <c r="F25" s="8">
        <v>228090000</v>
      </c>
      <c r="G25" s="8">
        <v>17477000</v>
      </c>
      <c r="H25" s="8">
        <v>17198000</v>
      </c>
      <c r="I25" s="8">
        <v>18337000</v>
      </c>
      <c r="J25" s="8">
        <v>53012000</v>
      </c>
      <c r="K25" s="8">
        <v>17170501</v>
      </c>
      <c r="L25" s="8">
        <v>17092421</v>
      </c>
      <c r="M25" s="8">
        <v>26388421</v>
      </c>
      <c r="N25" s="8">
        <v>60651343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113663343</v>
      </c>
      <c r="X25" s="8">
        <v>116520000</v>
      </c>
      <c r="Y25" s="8">
        <v>-2856657</v>
      </c>
      <c r="Z25" s="2">
        <v>-2.45</v>
      </c>
      <c r="AA25" s="6">
        <v>228090000</v>
      </c>
    </row>
    <row r="26" spans="1:27" ht="13.5">
      <c r="A26" s="25" t="s">
        <v>52</v>
      </c>
      <c r="B26" s="24"/>
      <c r="C26" s="6">
        <v>20781673</v>
      </c>
      <c r="D26" s="6">
        <v>0</v>
      </c>
      <c r="E26" s="7">
        <v>20675000</v>
      </c>
      <c r="F26" s="8">
        <v>20675000</v>
      </c>
      <c r="G26" s="8">
        <v>1733000</v>
      </c>
      <c r="H26" s="8">
        <v>1732533</v>
      </c>
      <c r="I26" s="8">
        <v>1732533</v>
      </c>
      <c r="J26" s="8">
        <v>5198066</v>
      </c>
      <c r="K26" s="8">
        <v>1730823</v>
      </c>
      <c r="L26" s="8">
        <v>1730823</v>
      </c>
      <c r="M26" s="8">
        <v>1730823</v>
      </c>
      <c r="N26" s="8">
        <v>5192469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10390535</v>
      </c>
      <c r="X26" s="8">
        <v>9978400</v>
      </c>
      <c r="Y26" s="8">
        <v>412135</v>
      </c>
      <c r="Z26" s="2">
        <v>4.13</v>
      </c>
      <c r="AA26" s="6">
        <v>20675000</v>
      </c>
    </row>
    <row r="27" spans="1:27" ht="13.5">
      <c r="A27" s="25" t="s">
        <v>53</v>
      </c>
      <c r="B27" s="24"/>
      <c r="C27" s="6">
        <v>12893946</v>
      </c>
      <c r="D27" s="6">
        <v>0</v>
      </c>
      <c r="E27" s="7">
        <v>20000000</v>
      </c>
      <c r="F27" s="8">
        <v>20000000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20000000</v>
      </c>
    </row>
    <row r="28" spans="1:27" ht="13.5">
      <c r="A28" s="25" t="s">
        <v>54</v>
      </c>
      <c r="B28" s="24"/>
      <c r="C28" s="6">
        <v>104243423</v>
      </c>
      <c r="D28" s="6">
        <v>0</v>
      </c>
      <c r="E28" s="7">
        <v>145015000</v>
      </c>
      <c r="F28" s="8">
        <v>145015000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145015000</v>
      </c>
    </row>
    <row r="29" spans="1:27" ht="13.5">
      <c r="A29" s="25" t="s">
        <v>55</v>
      </c>
      <c r="B29" s="24"/>
      <c r="C29" s="6">
        <v>5309560</v>
      </c>
      <c r="D29" s="6">
        <v>0</v>
      </c>
      <c r="E29" s="7">
        <v>5859000</v>
      </c>
      <c r="F29" s="8">
        <v>5859000</v>
      </c>
      <c r="G29" s="8">
        <v>0</v>
      </c>
      <c r="H29" s="8">
        <v>1520</v>
      </c>
      <c r="I29" s="8">
        <v>1469</v>
      </c>
      <c r="J29" s="8">
        <v>2989</v>
      </c>
      <c r="K29" s="8">
        <v>364980</v>
      </c>
      <c r="L29" s="8">
        <v>6000</v>
      </c>
      <c r="M29" s="8">
        <v>564000</v>
      </c>
      <c r="N29" s="8">
        <v>934980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937969</v>
      </c>
      <c r="X29" s="8">
        <v>2878000</v>
      </c>
      <c r="Y29" s="8">
        <v>-1940031</v>
      </c>
      <c r="Z29" s="2">
        <v>-67.41</v>
      </c>
      <c r="AA29" s="6">
        <v>5859000</v>
      </c>
    </row>
    <row r="30" spans="1:27" ht="13.5">
      <c r="A30" s="25" t="s">
        <v>56</v>
      </c>
      <c r="B30" s="24"/>
      <c r="C30" s="6">
        <v>157753908</v>
      </c>
      <c r="D30" s="6">
        <v>0</v>
      </c>
      <c r="E30" s="7">
        <v>188227000</v>
      </c>
      <c r="F30" s="8">
        <v>188227000</v>
      </c>
      <c r="G30" s="8">
        <v>47687946</v>
      </c>
      <c r="H30" s="8">
        <v>7610292</v>
      </c>
      <c r="I30" s="8">
        <v>7905276</v>
      </c>
      <c r="J30" s="8">
        <v>63203514</v>
      </c>
      <c r="K30" s="8">
        <v>2014304</v>
      </c>
      <c r="L30" s="8">
        <v>6122000</v>
      </c>
      <c r="M30" s="8">
        <v>49500000</v>
      </c>
      <c r="N30" s="8">
        <v>57636304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120839818</v>
      </c>
      <c r="X30" s="8">
        <v>93009000</v>
      </c>
      <c r="Y30" s="8">
        <v>27830818</v>
      </c>
      <c r="Z30" s="2">
        <v>29.92</v>
      </c>
      <c r="AA30" s="6">
        <v>188227000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155497151</v>
      </c>
      <c r="D34" s="6">
        <v>0</v>
      </c>
      <c r="E34" s="7">
        <v>138403000</v>
      </c>
      <c r="F34" s="8">
        <v>138403000</v>
      </c>
      <c r="G34" s="8">
        <v>34142502</v>
      </c>
      <c r="H34" s="8">
        <v>7323400</v>
      </c>
      <c r="I34" s="8">
        <v>10718000</v>
      </c>
      <c r="J34" s="8">
        <v>52183902</v>
      </c>
      <c r="K34" s="8">
        <v>8731502</v>
      </c>
      <c r="L34" s="8">
        <v>8169502</v>
      </c>
      <c r="M34" s="8">
        <v>12741805</v>
      </c>
      <c r="N34" s="8">
        <v>29642809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81826711</v>
      </c>
      <c r="X34" s="8">
        <v>69261070</v>
      </c>
      <c r="Y34" s="8">
        <v>12565641</v>
      </c>
      <c r="Z34" s="2">
        <v>18.14</v>
      </c>
      <c r="AA34" s="6">
        <v>138403000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655046721</v>
      </c>
      <c r="D36" s="33">
        <f>SUM(D25:D35)</f>
        <v>0</v>
      </c>
      <c r="E36" s="34">
        <f t="shared" si="1"/>
        <v>746269000</v>
      </c>
      <c r="F36" s="35">
        <f t="shared" si="1"/>
        <v>746269000</v>
      </c>
      <c r="G36" s="35">
        <f t="shared" si="1"/>
        <v>101040448</v>
      </c>
      <c r="H36" s="35">
        <f t="shared" si="1"/>
        <v>33865745</v>
      </c>
      <c r="I36" s="35">
        <f t="shared" si="1"/>
        <v>38694278</v>
      </c>
      <c r="J36" s="35">
        <f t="shared" si="1"/>
        <v>173600471</v>
      </c>
      <c r="K36" s="35">
        <f t="shared" si="1"/>
        <v>30012110</v>
      </c>
      <c r="L36" s="35">
        <f t="shared" si="1"/>
        <v>33120746</v>
      </c>
      <c r="M36" s="35">
        <f t="shared" si="1"/>
        <v>90925049</v>
      </c>
      <c r="N36" s="35">
        <f t="shared" si="1"/>
        <v>154057905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327658376</v>
      </c>
      <c r="X36" s="35">
        <f t="shared" si="1"/>
        <v>291646470</v>
      </c>
      <c r="Y36" s="35">
        <f t="shared" si="1"/>
        <v>36011906</v>
      </c>
      <c r="Z36" s="36">
        <f>+IF(X36&lt;&gt;0,+(Y36/X36)*100,0)</f>
        <v>12.347794231831436</v>
      </c>
      <c r="AA36" s="33">
        <f>SUM(AA25:AA35)</f>
        <v>746269000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-85592471</v>
      </c>
      <c r="D38" s="46">
        <f>+D22-D36</f>
        <v>0</v>
      </c>
      <c r="E38" s="47">
        <f t="shared" si="2"/>
        <v>-90047000</v>
      </c>
      <c r="F38" s="48">
        <f t="shared" si="2"/>
        <v>-90047000</v>
      </c>
      <c r="G38" s="48">
        <f t="shared" si="2"/>
        <v>43893393</v>
      </c>
      <c r="H38" s="48">
        <f t="shared" si="2"/>
        <v>-17121908</v>
      </c>
      <c r="I38" s="48">
        <f t="shared" si="2"/>
        <v>-10630623</v>
      </c>
      <c r="J38" s="48">
        <f t="shared" si="2"/>
        <v>16140862</v>
      </c>
      <c r="K38" s="48">
        <f t="shared" si="2"/>
        <v>-3005228</v>
      </c>
      <c r="L38" s="48">
        <f t="shared" si="2"/>
        <v>94368358</v>
      </c>
      <c r="M38" s="48">
        <f t="shared" si="2"/>
        <v>-63249805</v>
      </c>
      <c r="N38" s="48">
        <f t="shared" si="2"/>
        <v>28113325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44254187</v>
      </c>
      <c r="X38" s="48">
        <f>IF(F22=F36,0,X22-X36)</f>
        <v>100557080</v>
      </c>
      <c r="Y38" s="48">
        <f t="shared" si="2"/>
        <v>-56302893</v>
      </c>
      <c r="Z38" s="49">
        <f>+IF(X38&lt;&gt;0,+(Y38/X38)*100,0)</f>
        <v>-55.99097845721057</v>
      </c>
      <c r="AA38" s="46">
        <f>+AA22-AA36</f>
        <v>-90047000</v>
      </c>
    </row>
    <row r="39" spans="1:27" ht="13.5">
      <c r="A39" s="23" t="s">
        <v>64</v>
      </c>
      <c r="B39" s="29"/>
      <c r="C39" s="6">
        <v>110875624</v>
      </c>
      <c r="D39" s="6">
        <v>0</v>
      </c>
      <c r="E39" s="7">
        <v>114087000</v>
      </c>
      <c r="F39" s="8">
        <v>114087000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96023950</v>
      </c>
      <c r="Y39" s="8">
        <v>-96023950</v>
      </c>
      <c r="Z39" s="2">
        <v>-100</v>
      </c>
      <c r="AA39" s="6">
        <v>114087000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25283153</v>
      </c>
      <c r="D42" s="55">
        <f>SUM(D38:D41)</f>
        <v>0</v>
      </c>
      <c r="E42" s="56">
        <f t="shared" si="3"/>
        <v>24040000</v>
      </c>
      <c r="F42" s="57">
        <f t="shared" si="3"/>
        <v>24040000</v>
      </c>
      <c r="G42" s="57">
        <f t="shared" si="3"/>
        <v>43893393</v>
      </c>
      <c r="H42" s="57">
        <f t="shared" si="3"/>
        <v>-17121908</v>
      </c>
      <c r="I42" s="57">
        <f t="shared" si="3"/>
        <v>-10630623</v>
      </c>
      <c r="J42" s="57">
        <f t="shared" si="3"/>
        <v>16140862</v>
      </c>
      <c r="K42" s="57">
        <f t="shared" si="3"/>
        <v>-3005228</v>
      </c>
      <c r="L42" s="57">
        <f t="shared" si="3"/>
        <v>94368358</v>
      </c>
      <c r="M42" s="57">
        <f t="shared" si="3"/>
        <v>-63249805</v>
      </c>
      <c r="N42" s="57">
        <f t="shared" si="3"/>
        <v>28113325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44254187</v>
      </c>
      <c r="X42" s="57">
        <f t="shared" si="3"/>
        <v>196581030</v>
      </c>
      <c r="Y42" s="57">
        <f t="shared" si="3"/>
        <v>-152326843</v>
      </c>
      <c r="Z42" s="58">
        <f>+IF(X42&lt;&gt;0,+(Y42/X42)*100,0)</f>
        <v>-77.48806840619362</v>
      </c>
      <c r="AA42" s="55">
        <f>SUM(AA38:AA41)</f>
        <v>24040000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25283153</v>
      </c>
      <c r="D44" s="63">
        <f>+D42-D43</f>
        <v>0</v>
      </c>
      <c r="E44" s="64">
        <f t="shared" si="4"/>
        <v>24040000</v>
      </c>
      <c r="F44" s="65">
        <f t="shared" si="4"/>
        <v>24040000</v>
      </c>
      <c r="G44" s="65">
        <f t="shared" si="4"/>
        <v>43893393</v>
      </c>
      <c r="H44" s="65">
        <f t="shared" si="4"/>
        <v>-17121908</v>
      </c>
      <c r="I44" s="65">
        <f t="shared" si="4"/>
        <v>-10630623</v>
      </c>
      <c r="J44" s="65">
        <f t="shared" si="4"/>
        <v>16140862</v>
      </c>
      <c r="K44" s="65">
        <f t="shared" si="4"/>
        <v>-3005228</v>
      </c>
      <c r="L44" s="65">
        <f t="shared" si="4"/>
        <v>94368358</v>
      </c>
      <c r="M44" s="65">
        <f t="shared" si="4"/>
        <v>-63249805</v>
      </c>
      <c r="N44" s="65">
        <f t="shared" si="4"/>
        <v>28113325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44254187</v>
      </c>
      <c r="X44" s="65">
        <f t="shared" si="4"/>
        <v>196581030</v>
      </c>
      <c r="Y44" s="65">
        <f t="shared" si="4"/>
        <v>-152326843</v>
      </c>
      <c r="Z44" s="66">
        <f>+IF(X44&lt;&gt;0,+(Y44/X44)*100,0)</f>
        <v>-77.48806840619362</v>
      </c>
      <c r="AA44" s="63">
        <f>+AA42-AA43</f>
        <v>24040000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25283153</v>
      </c>
      <c r="D46" s="55">
        <f>SUM(D44:D45)</f>
        <v>0</v>
      </c>
      <c r="E46" s="56">
        <f t="shared" si="5"/>
        <v>24040000</v>
      </c>
      <c r="F46" s="57">
        <f t="shared" si="5"/>
        <v>24040000</v>
      </c>
      <c r="G46" s="57">
        <f t="shared" si="5"/>
        <v>43893393</v>
      </c>
      <c r="H46" s="57">
        <f t="shared" si="5"/>
        <v>-17121908</v>
      </c>
      <c r="I46" s="57">
        <f t="shared" si="5"/>
        <v>-10630623</v>
      </c>
      <c r="J46" s="57">
        <f t="shared" si="5"/>
        <v>16140862</v>
      </c>
      <c r="K46" s="57">
        <f t="shared" si="5"/>
        <v>-3005228</v>
      </c>
      <c r="L46" s="57">
        <f t="shared" si="5"/>
        <v>94368358</v>
      </c>
      <c r="M46" s="57">
        <f t="shared" si="5"/>
        <v>-63249805</v>
      </c>
      <c r="N46" s="57">
        <f t="shared" si="5"/>
        <v>28113325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44254187</v>
      </c>
      <c r="X46" s="57">
        <f t="shared" si="5"/>
        <v>196581030</v>
      </c>
      <c r="Y46" s="57">
        <f t="shared" si="5"/>
        <v>-152326843</v>
      </c>
      <c r="Z46" s="58">
        <f>+IF(X46&lt;&gt;0,+(Y46/X46)*100,0)</f>
        <v>-77.48806840619362</v>
      </c>
      <c r="AA46" s="55">
        <f>SUM(AA44:AA45)</f>
        <v>24040000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25283153</v>
      </c>
      <c r="D48" s="71">
        <f>SUM(D46:D47)</f>
        <v>0</v>
      </c>
      <c r="E48" s="72">
        <f t="shared" si="6"/>
        <v>24040000</v>
      </c>
      <c r="F48" s="73">
        <f t="shared" si="6"/>
        <v>24040000</v>
      </c>
      <c r="G48" s="73">
        <f t="shared" si="6"/>
        <v>43893393</v>
      </c>
      <c r="H48" s="74">
        <f t="shared" si="6"/>
        <v>-17121908</v>
      </c>
      <c r="I48" s="74">
        <f t="shared" si="6"/>
        <v>-10630623</v>
      </c>
      <c r="J48" s="74">
        <f t="shared" si="6"/>
        <v>16140862</v>
      </c>
      <c r="K48" s="74">
        <f t="shared" si="6"/>
        <v>-3005228</v>
      </c>
      <c r="L48" s="74">
        <f t="shared" si="6"/>
        <v>94368358</v>
      </c>
      <c r="M48" s="73">
        <f t="shared" si="6"/>
        <v>-63249805</v>
      </c>
      <c r="N48" s="73">
        <f t="shared" si="6"/>
        <v>28113325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44254187</v>
      </c>
      <c r="X48" s="74">
        <f t="shared" si="6"/>
        <v>196581030</v>
      </c>
      <c r="Y48" s="74">
        <f t="shared" si="6"/>
        <v>-152326843</v>
      </c>
      <c r="Z48" s="75">
        <f>+IF(X48&lt;&gt;0,+(Y48/X48)*100,0)</f>
        <v>-77.48806840619362</v>
      </c>
      <c r="AA48" s="76">
        <f>SUM(AA46:AA47)</f>
        <v>24040000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86929093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54418500</v>
      </c>
      <c r="Y8" s="8">
        <v>-54418500</v>
      </c>
      <c r="Z8" s="2">
        <v>-100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82018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20631255</v>
      </c>
      <c r="D13" s="6">
        <v>0</v>
      </c>
      <c r="E13" s="7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569705</v>
      </c>
      <c r="M13" s="8">
        <v>567575</v>
      </c>
      <c r="N13" s="8">
        <v>1137280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1137280</v>
      </c>
      <c r="X13" s="8">
        <v>6696000</v>
      </c>
      <c r="Y13" s="8">
        <v>-5558720</v>
      </c>
      <c r="Z13" s="2">
        <v>-83.02</v>
      </c>
      <c r="AA13" s="6">
        <v>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1026529750</v>
      </c>
      <c r="D19" s="6">
        <v>0</v>
      </c>
      <c r="E19" s="7">
        <v>800549000</v>
      </c>
      <c r="F19" s="8">
        <v>800549000</v>
      </c>
      <c r="G19" s="8">
        <v>39414971</v>
      </c>
      <c r="H19" s="8">
        <v>46943443</v>
      </c>
      <c r="I19" s="8">
        <v>52796082</v>
      </c>
      <c r="J19" s="8">
        <v>139154496</v>
      </c>
      <c r="K19" s="8">
        <v>64781085</v>
      </c>
      <c r="L19" s="8">
        <v>37909958</v>
      </c>
      <c r="M19" s="8">
        <v>53733857</v>
      </c>
      <c r="N19" s="8">
        <v>156424900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295579396</v>
      </c>
      <c r="X19" s="8">
        <v>506940000</v>
      </c>
      <c r="Y19" s="8">
        <v>-211360604</v>
      </c>
      <c r="Z19" s="2">
        <v>-41.69</v>
      </c>
      <c r="AA19" s="6">
        <v>800549000</v>
      </c>
    </row>
    <row r="20" spans="1:27" ht="13.5">
      <c r="A20" s="23" t="s">
        <v>47</v>
      </c>
      <c r="B20" s="29"/>
      <c r="C20" s="6">
        <v>2097626</v>
      </c>
      <c r="D20" s="6">
        <v>0</v>
      </c>
      <c r="E20" s="7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8066464</v>
      </c>
      <c r="M20" s="26">
        <v>0</v>
      </c>
      <c r="N20" s="26">
        <v>8066464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8066464</v>
      </c>
      <c r="X20" s="26">
        <v>52266000</v>
      </c>
      <c r="Y20" s="26">
        <v>-44199536</v>
      </c>
      <c r="Z20" s="27">
        <v>-84.57</v>
      </c>
      <c r="AA20" s="28">
        <v>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1136269742</v>
      </c>
      <c r="D22" s="33">
        <f>SUM(D5:D21)</f>
        <v>0</v>
      </c>
      <c r="E22" s="34">
        <f t="shared" si="0"/>
        <v>800549000</v>
      </c>
      <c r="F22" s="35">
        <f t="shared" si="0"/>
        <v>800549000</v>
      </c>
      <c r="G22" s="35">
        <f t="shared" si="0"/>
        <v>39414971</v>
      </c>
      <c r="H22" s="35">
        <f t="shared" si="0"/>
        <v>46943443</v>
      </c>
      <c r="I22" s="35">
        <f t="shared" si="0"/>
        <v>52796082</v>
      </c>
      <c r="J22" s="35">
        <f t="shared" si="0"/>
        <v>139154496</v>
      </c>
      <c r="K22" s="35">
        <f t="shared" si="0"/>
        <v>64781085</v>
      </c>
      <c r="L22" s="35">
        <f t="shared" si="0"/>
        <v>46546127</v>
      </c>
      <c r="M22" s="35">
        <f t="shared" si="0"/>
        <v>54301432</v>
      </c>
      <c r="N22" s="35">
        <f t="shared" si="0"/>
        <v>165628644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304783140</v>
      </c>
      <c r="X22" s="35">
        <f t="shared" si="0"/>
        <v>620320500</v>
      </c>
      <c r="Y22" s="35">
        <f t="shared" si="0"/>
        <v>-315537360</v>
      </c>
      <c r="Z22" s="36">
        <f>+IF(X22&lt;&gt;0,+(Y22/X22)*100,0)</f>
        <v>-50.86682771244865</v>
      </c>
      <c r="AA22" s="33">
        <f>SUM(AA5:AA21)</f>
        <v>800549000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397195808</v>
      </c>
      <c r="D25" s="6">
        <v>0</v>
      </c>
      <c r="E25" s="7">
        <v>127755561</v>
      </c>
      <c r="F25" s="8">
        <v>127755561</v>
      </c>
      <c r="G25" s="8">
        <v>29246272</v>
      </c>
      <c r="H25" s="8">
        <v>34519045</v>
      </c>
      <c r="I25" s="8">
        <v>32607046</v>
      </c>
      <c r="J25" s="8">
        <v>96372363</v>
      </c>
      <c r="K25" s="8">
        <v>38732696</v>
      </c>
      <c r="L25" s="8">
        <v>30760096</v>
      </c>
      <c r="M25" s="8">
        <v>11233899</v>
      </c>
      <c r="N25" s="8">
        <v>80726691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177099054</v>
      </c>
      <c r="X25" s="8">
        <v>206172000</v>
      </c>
      <c r="Y25" s="8">
        <v>-29072946</v>
      </c>
      <c r="Z25" s="2">
        <v>-14.1</v>
      </c>
      <c r="AA25" s="6">
        <v>127755561</v>
      </c>
    </row>
    <row r="26" spans="1:27" ht="13.5">
      <c r="A26" s="25" t="s">
        <v>52</v>
      </c>
      <c r="B26" s="24"/>
      <c r="C26" s="6">
        <v>11307111</v>
      </c>
      <c r="D26" s="6">
        <v>0</v>
      </c>
      <c r="E26" s="7">
        <v>0</v>
      </c>
      <c r="F26" s="8">
        <v>0</v>
      </c>
      <c r="G26" s="8">
        <v>921573</v>
      </c>
      <c r="H26" s="8">
        <v>783778</v>
      </c>
      <c r="I26" s="8">
        <v>1034138</v>
      </c>
      <c r="J26" s="8">
        <v>2739489</v>
      </c>
      <c r="K26" s="8">
        <v>968703</v>
      </c>
      <c r="L26" s="8">
        <v>852779</v>
      </c>
      <c r="M26" s="8">
        <v>0</v>
      </c>
      <c r="N26" s="8">
        <v>1821482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4560971</v>
      </c>
      <c r="X26" s="8">
        <v>4560000</v>
      </c>
      <c r="Y26" s="8">
        <v>971</v>
      </c>
      <c r="Z26" s="2">
        <v>0.02</v>
      </c>
      <c r="AA26" s="6">
        <v>0</v>
      </c>
    </row>
    <row r="27" spans="1:27" ht="13.5">
      <c r="A27" s="25" t="s">
        <v>53</v>
      </c>
      <c r="B27" s="24"/>
      <c r="C27" s="6">
        <v>63483582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75501095</v>
      </c>
      <c r="D28" s="6">
        <v>0</v>
      </c>
      <c r="E28" s="7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67650400</v>
      </c>
      <c r="D31" s="6">
        <v>0</v>
      </c>
      <c r="E31" s="7">
        <v>0</v>
      </c>
      <c r="F31" s="8">
        <v>0</v>
      </c>
      <c r="G31" s="8">
        <v>825563</v>
      </c>
      <c r="H31" s="8">
        <v>2505276</v>
      </c>
      <c r="I31" s="8">
        <v>5027760</v>
      </c>
      <c r="J31" s="8">
        <v>8358599</v>
      </c>
      <c r="K31" s="8">
        <v>5417073</v>
      </c>
      <c r="L31" s="8">
        <v>3571868</v>
      </c>
      <c r="M31" s="8">
        <v>34943904</v>
      </c>
      <c r="N31" s="8">
        <v>43932845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52291444</v>
      </c>
      <c r="X31" s="8">
        <v>22039200</v>
      </c>
      <c r="Y31" s="8">
        <v>30252244</v>
      </c>
      <c r="Z31" s="2">
        <v>137.27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230061462</v>
      </c>
      <c r="D34" s="6">
        <v>0</v>
      </c>
      <c r="E34" s="7">
        <v>672793439</v>
      </c>
      <c r="F34" s="8">
        <v>672793439</v>
      </c>
      <c r="G34" s="8">
        <v>8421563</v>
      </c>
      <c r="H34" s="8">
        <v>9135344</v>
      </c>
      <c r="I34" s="8">
        <v>14127138</v>
      </c>
      <c r="J34" s="8">
        <v>31684045</v>
      </c>
      <c r="K34" s="8">
        <v>19662613</v>
      </c>
      <c r="L34" s="8">
        <v>11361385</v>
      </c>
      <c r="M34" s="8">
        <v>8123629</v>
      </c>
      <c r="N34" s="8">
        <v>39147627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70831672</v>
      </c>
      <c r="X34" s="8">
        <v>112989400</v>
      </c>
      <c r="Y34" s="8">
        <v>-42157728</v>
      </c>
      <c r="Z34" s="2">
        <v>-37.31</v>
      </c>
      <c r="AA34" s="6">
        <v>672793439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845199458</v>
      </c>
      <c r="D36" s="33">
        <f>SUM(D25:D35)</f>
        <v>0</v>
      </c>
      <c r="E36" s="34">
        <f t="shared" si="1"/>
        <v>800549000</v>
      </c>
      <c r="F36" s="35">
        <f t="shared" si="1"/>
        <v>800549000</v>
      </c>
      <c r="G36" s="35">
        <f t="shared" si="1"/>
        <v>39414971</v>
      </c>
      <c r="H36" s="35">
        <f t="shared" si="1"/>
        <v>46943443</v>
      </c>
      <c r="I36" s="35">
        <f t="shared" si="1"/>
        <v>52796082</v>
      </c>
      <c r="J36" s="35">
        <f t="shared" si="1"/>
        <v>139154496</v>
      </c>
      <c r="K36" s="35">
        <f t="shared" si="1"/>
        <v>64781085</v>
      </c>
      <c r="L36" s="35">
        <f t="shared" si="1"/>
        <v>46546128</v>
      </c>
      <c r="M36" s="35">
        <f t="shared" si="1"/>
        <v>54301432</v>
      </c>
      <c r="N36" s="35">
        <f t="shared" si="1"/>
        <v>165628645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304783141</v>
      </c>
      <c r="X36" s="35">
        <f t="shared" si="1"/>
        <v>345760600</v>
      </c>
      <c r="Y36" s="35">
        <f t="shared" si="1"/>
        <v>-40977459</v>
      </c>
      <c r="Z36" s="36">
        <f>+IF(X36&lt;&gt;0,+(Y36/X36)*100,0)</f>
        <v>-11.851396312940226</v>
      </c>
      <c r="AA36" s="33">
        <f>SUM(AA25:AA35)</f>
        <v>800549000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291070284</v>
      </c>
      <c r="D38" s="46">
        <f>+D22-D36</f>
        <v>0</v>
      </c>
      <c r="E38" s="47">
        <f t="shared" si="2"/>
        <v>0</v>
      </c>
      <c r="F38" s="48">
        <f t="shared" si="2"/>
        <v>0</v>
      </c>
      <c r="G38" s="48">
        <f t="shared" si="2"/>
        <v>0</v>
      </c>
      <c r="H38" s="48">
        <f t="shared" si="2"/>
        <v>0</v>
      </c>
      <c r="I38" s="48">
        <f t="shared" si="2"/>
        <v>0</v>
      </c>
      <c r="J38" s="48">
        <f t="shared" si="2"/>
        <v>0</v>
      </c>
      <c r="K38" s="48">
        <f t="shared" si="2"/>
        <v>0</v>
      </c>
      <c r="L38" s="48">
        <f t="shared" si="2"/>
        <v>-1</v>
      </c>
      <c r="M38" s="48">
        <f t="shared" si="2"/>
        <v>0</v>
      </c>
      <c r="N38" s="48">
        <f t="shared" si="2"/>
        <v>-1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-1</v>
      </c>
      <c r="X38" s="48">
        <f>IF(F22=F36,0,X22-X36)</f>
        <v>0</v>
      </c>
      <c r="Y38" s="48">
        <f t="shared" si="2"/>
        <v>-274559901</v>
      </c>
      <c r="Z38" s="49">
        <f>+IF(X38&lt;&gt;0,+(Y38/X38)*100,0)</f>
        <v>0</v>
      </c>
      <c r="AA38" s="46">
        <f>+AA22-AA36</f>
        <v>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291070284</v>
      </c>
      <c r="D42" s="55">
        <f>SUM(D38:D41)</f>
        <v>0</v>
      </c>
      <c r="E42" s="56">
        <f t="shared" si="3"/>
        <v>0</v>
      </c>
      <c r="F42" s="57">
        <f t="shared" si="3"/>
        <v>0</v>
      </c>
      <c r="G42" s="57">
        <f t="shared" si="3"/>
        <v>0</v>
      </c>
      <c r="H42" s="57">
        <f t="shared" si="3"/>
        <v>0</v>
      </c>
      <c r="I42" s="57">
        <f t="shared" si="3"/>
        <v>0</v>
      </c>
      <c r="J42" s="57">
        <f t="shared" si="3"/>
        <v>0</v>
      </c>
      <c r="K42" s="57">
        <f t="shared" si="3"/>
        <v>0</v>
      </c>
      <c r="L42" s="57">
        <f t="shared" si="3"/>
        <v>-1</v>
      </c>
      <c r="M42" s="57">
        <f t="shared" si="3"/>
        <v>0</v>
      </c>
      <c r="N42" s="57">
        <f t="shared" si="3"/>
        <v>-1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-1</v>
      </c>
      <c r="X42" s="57">
        <f t="shared" si="3"/>
        <v>0</v>
      </c>
      <c r="Y42" s="57">
        <f t="shared" si="3"/>
        <v>-274559901</v>
      </c>
      <c r="Z42" s="58">
        <f>+IF(X42&lt;&gt;0,+(Y42/X42)*100,0)</f>
        <v>0</v>
      </c>
      <c r="AA42" s="55">
        <f>SUM(AA38:AA41)</f>
        <v>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291070284</v>
      </c>
      <c r="D44" s="63">
        <f>+D42-D43</f>
        <v>0</v>
      </c>
      <c r="E44" s="64">
        <f t="shared" si="4"/>
        <v>0</v>
      </c>
      <c r="F44" s="65">
        <f t="shared" si="4"/>
        <v>0</v>
      </c>
      <c r="G44" s="65">
        <f t="shared" si="4"/>
        <v>0</v>
      </c>
      <c r="H44" s="65">
        <f t="shared" si="4"/>
        <v>0</v>
      </c>
      <c r="I44" s="65">
        <f t="shared" si="4"/>
        <v>0</v>
      </c>
      <c r="J44" s="65">
        <f t="shared" si="4"/>
        <v>0</v>
      </c>
      <c r="K44" s="65">
        <f t="shared" si="4"/>
        <v>0</v>
      </c>
      <c r="L44" s="65">
        <f t="shared" si="4"/>
        <v>-1</v>
      </c>
      <c r="M44" s="65">
        <f t="shared" si="4"/>
        <v>0</v>
      </c>
      <c r="N44" s="65">
        <f t="shared" si="4"/>
        <v>-1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-1</v>
      </c>
      <c r="X44" s="65">
        <f t="shared" si="4"/>
        <v>0</v>
      </c>
      <c r="Y44" s="65">
        <f t="shared" si="4"/>
        <v>-274559901</v>
      </c>
      <c r="Z44" s="66">
        <f>+IF(X44&lt;&gt;0,+(Y44/X44)*100,0)</f>
        <v>0</v>
      </c>
      <c r="AA44" s="63">
        <f>+AA42-AA43</f>
        <v>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291070284</v>
      </c>
      <c r="D46" s="55">
        <f>SUM(D44:D45)</f>
        <v>0</v>
      </c>
      <c r="E46" s="56">
        <f t="shared" si="5"/>
        <v>0</v>
      </c>
      <c r="F46" s="57">
        <f t="shared" si="5"/>
        <v>0</v>
      </c>
      <c r="G46" s="57">
        <f t="shared" si="5"/>
        <v>0</v>
      </c>
      <c r="H46" s="57">
        <f t="shared" si="5"/>
        <v>0</v>
      </c>
      <c r="I46" s="57">
        <f t="shared" si="5"/>
        <v>0</v>
      </c>
      <c r="J46" s="57">
        <f t="shared" si="5"/>
        <v>0</v>
      </c>
      <c r="K46" s="57">
        <f t="shared" si="5"/>
        <v>0</v>
      </c>
      <c r="L46" s="57">
        <f t="shared" si="5"/>
        <v>-1</v>
      </c>
      <c r="M46" s="57">
        <f t="shared" si="5"/>
        <v>0</v>
      </c>
      <c r="N46" s="57">
        <f t="shared" si="5"/>
        <v>-1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-1</v>
      </c>
      <c r="X46" s="57">
        <f t="shared" si="5"/>
        <v>0</v>
      </c>
      <c r="Y46" s="57">
        <f t="shared" si="5"/>
        <v>-274559901</v>
      </c>
      <c r="Z46" s="58">
        <f>+IF(X46&lt;&gt;0,+(Y46/X46)*100,0)</f>
        <v>0</v>
      </c>
      <c r="AA46" s="55">
        <f>SUM(AA44:AA45)</f>
        <v>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291070284</v>
      </c>
      <c r="D48" s="71">
        <f>SUM(D46:D47)</f>
        <v>0</v>
      </c>
      <c r="E48" s="72">
        <f t="shared" si="6"/>
        <v>0</v>
      </c>
      <c r="F48" s="73">
        <f t="shared" si="6"/>
        <v>0</v>
      </c>
      <c r="G48" s="73">
        <f t="shared" si="6"/>
        <v>0</v>
      </c>
      <c r="H48" s="74">
        <f t="shared" si="6"/>
        <v>0</v>
      </c>
      <c r="I48" s="74">
        <f t="shared" si="6"/>
        <v>0</v>
      </c>
      <c r="J48" s="74">
        <f t="shared" si="6"/>
        <v>0</v>
      </c>
      <c r="K48" s="74">
        <f t="shared" si="6"/>
        <v>0</v>
      </c>
      <c r="L48" s="74">
        <f t="shared" si="6"/>
        <v>-1</v>
      </c>
      <c r="M48" s="73">
        <f t="shared" si="6"/>
        <v>0</v>
      </c>
      <c r="N48" s="73">
        <f t="shared" si="6"/>
        <v>-1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-1</v>
      </c>
      <c r="X48" s="74">
        <f t="shared" si="6"/>
        <v>0</v>
      </c>
      <c r="Y48" s="74">
        <f t="shared" si="6"/>
        <v>-274559901</v>
      </c>
      <c r="Z48" s="75">
        <f>+IF(X48&lt;&gt;0,+(Y48/X48)*100,0)</f>
        <v>0</v>
      </c>
      <c r="AA48" s="76">
        <f>SUM(AA46:AA47)</f>
        <v>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14152478</v>
      </c>
      <c r="D5" s="6">
        <v>0</v>
      </c>
      <c r="E5" s="7">
        <v>14120000</v>
      </c>
      <c r="F5" s="8">
        <v>14120000</v>
      </c>
      <c r="G5" s="8">
        <v>13054950</v>
      </c>
      <c r="H5" s="8">
        <v>65512</v>
      </c>
      <c r="I5" s="8">
        <v>76407</v>
      </c>
      <c r="J5" s="8">
        <v>13196869</v>
      </c>
      <c r="K5" s="8">
        <v>86991</v>
      </c>
      <c r="L5" s="8">
        <v>168994</v>
      </c>
      <c r="M5" s="8">
        <v>75457</v>
      </c>
      <c r="N5" s="8">
        <v>331442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13528311</v>
      </c>
      <c r="X5" s="8">
        <v>10209998</v>
      </c>
      <c r="Y5" s="8">
        <v>3318313</v>
      </c>
      <c r="Z5" s="2">
        <v>32.5</v>
      </c>
      <c r="AA5" s="6">
        <v>14120000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12236295</v>
      </c>
      <c r="D7" s="6">
        <v>0</v>
      </c>
      <c r="E7" s="7">
        <v>15782243</v>
      </c>
      <c r="F7" s="8">
        <v>15782243</v>
      </c>
      <c r="G7" s="8">
        <v>234164</v>
      </c>
      <c r="H7" s="8">
        <v>1623884</v>
      </c>
      <c r="I7" s="8">
        <v>954954</v>
      </c>
      <c r="J7" s="8">
        <v>2813002</v>
      </c>
      <c r="K7" s="8">
        <v>1133355</v>
      </c>
      <c r="L7" s="8">
        <v>1422430</v>
      </c>
      <c r="M7" s="8">
        <v>1587287</v>
      </c>
      <c r="N7" s="8">
        <v>4143072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6956074</v>
      </c>
      <c r="X7" s="8">
        <v>8113455</v>
      </c>
      <c r="Y7" s="8">
        <v>-1157381</v>
      </c>
      <c r="Z7" s="2">
        <v>-14.26</v>
      </c>
      <c r="AA7" s="6">
        <v>15782243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239718</v>
      </c>
      <c r="D10" s="6">
        <v>0</v>
      </c>
      <c r="E10" s="7">
        <v>1200000</v>
      </c>
      <c r="F10" s="26">
        <v>1200000</v>
      </c>
      <c r="G10" s="26">
        <v>29872</v>
      </c>
      <c r="H10" s="26">
        <v>27228</v>
      </c>
      <c r="I10" s="26">
        <v>27228</v>
      </c>
      <c r="J10" s="26">
        <v>84328</v>
      </c>
      <c r="K10" s="26">
        <v>28003</v>
      </c>
      <c r="L10" s="26">
        <v>27197</v>
      </c>
      <c r="M10" s="26">
        <v>27197</v>
      </c>
      <c r="N10" s="26">
        <v>82397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166725</v>
      </c>
      <c r="X10" s="26">
        <v>397298</v>
      </c>
      <c r="Y10" s="26">
        <v>-230573</v>
      </c>
      <c r="Z10" s="27">
        <v>-58.04</v>
      </c>
      <c r="AA10" s="28">
        <v>1200000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769483</v>
      </c>
      <c r="D12" s="6">
        <v>0</v>
      </c>
      <c r="E12" s="7">
        <v>331674</v>
      </c>
      <c r="F12" s="8">
        <v>331674</v>
      </c>
      <c r="G12" s="8">
        <v>17698</v>
      </c>
      <c r="H12" s="8">
        <v>18970</v>
      </c>
      <c r="I12" s="8">
        <v>19499</v>
      </c>
      <c r="J12" s="8">
        <v>56167</v>
      </c>
      <c r="K12" s="8">
        <v>19035</v>
      </c>
      <c r="L12" s="8">
        <v>18518</v>
      </c>
      <c r="M12" s="8">
        <v>19055</v>
      </c>
      <c r="N12" s="8">
        <v>56608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112775</v>
      </c>
      <c r="X12" s="8">
        <v>168000</v>
      </c>
      <c r="Y12" s="8">
        <v>-55225</v>
      </c>
      <c r="Z12" s="2">
        <v>-32.87</v>
      </c>
      <c r="AA12" s="6">
        <v>331674</v>
      </c>
    </row>
    <row r="13" spans="1:27" ht="13.5">
      <c r="A13" s="23" t="s">
        <v>40</v>
      </c>
      <c r="B13" s="29"/>
      <c r="C13" s="6">
        <v>1125733</v>
      </c>
      <c r="D13" s="6">
        <v>0</v>
      </c>
      <c r="E13" s="7">
        <v>930000</v>
      </c>
      <c r="F13" s="8">
        <v>930000</v>
      </c>
      <c r="G13" s="8">
        <v>15</v>
      </c>
      <c r="H13" s="8">
        <v>44096</v>
      </c>
      <c r="I13" s="8">
        <v>31575</v>
      </c>
      <c r="J13" s="8">
        <v>75686</v>
      </c>
      <c r="K13" s="8">
        <v>335331</v>
      </c>
      <c r="L13" s="8">
        <v>19089</v>
      </c>
      <c r="M13" s="8">
        <v>113336</v>
      </c>
      <c r="N13" s="8">
        <v>467756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543442</v>
      </c>
      <c r="X13" s="8">
        <v>540000</v>
      </c>
      <c r="Y13" s="8">
        <v>3442</v>
      </c>
      <c r="Z13" s="2">
        <v>0.64</v>
      </c>
      <c r="AA13" s="6">
        <v>930000</v>
      </c>
    </row>
    <row r="14" spans="1:27" ht="13.5">
      <c r="A14" s="23" t="s">
        <v>41</v>
      </c>
      <c r="B14" s="29"/>
      <c r="C14" s="6">
        <v>174374</v>
      </c>
      <c r="D14" s="6">
        <v>0</v>
      </c>
      <c r="E14" s="7">
        <v>432400</v>
      </c>
      <c r="F14" s="8">
        <v>432400</v>
      </c>
      <c r="G14" s="8">
        <v>0</v>
      </c>
      <c r="H14" s="8">
        <v>19914</v>
      </c>
      <c r="I14" s="8">
        <v>135732</v>
      </c>
      <c r="J14" s="8">
        <v>155646</v>
      </c>
      <c r="K14" s="8">
        <v>136093</v>
      </c>
      <c r="L14" s="8">
        <v>20659</v>
      </c>
      <c r="M14" s="8">
        <v>21237</v>
      </c>
      <c r="N14" s="8">
        <v>177989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333635</v>
      </c>
      <c r="X14" s="8">
        <v>212250</v>
      </c>
      <c r="Y14" s="8">
        <v>121385</v>
      </c>
      <c r="Z14" s="2">
        <v>57.19</v>
      </c>
      <c r="AA14" s="6">
        <v>432400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1325343</v>
      </c>
      <c r="D16" s="6">
        <v>0</v>
      </c>
      <c r="E16" s="7">
        <v>4000000</v>
      </c>
      <c r="F16" s="8">
        <v>4000000</v>
      </c>
      <c r="G16" s="8">
        <v>23049</v>
      </c>
      <c r="H16" s="8">
        <v>97253</v>
      </c>
      <c r="I16" s="8">
        <v>74226</v>
      </c>
      <c r="J16" s="8">
        <v>194528</v>
      </c>
      <c r="K16" s="8">
        <v>36431</v>
      </c>
      <c r="L16" s="8">
        <v>58791</v>
      </c>
      <c r="M16" s="8">
        <v>44631</v>
      </c>
      <c r="N16" s="8">
        <v>139853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334381</v>
      </c>
      <c r="X16" s="8">
        <v>2050000</v>
      </c>
      <c r="Y16" s="8">
        <v>-1715619</v>
      </c>
      <c r="Z16" s="2">
        <v>-83.69</v>
      </c>
      <c r="AA16" s="6">
        <v>4000000</v>
      </c>
    </row>
    <row r="17" spans="1:27" ht="13.5">
      <c r="A17" s="23" t="s">
        <v>44</v>
      </c>
      <c r="B17" s="29"/>
      <c r="C17" s="6">
        <v>2491142</v>
      </c>
      <c r="D17" s="6">
        <v>0</v>
      </c>
      <c r="E17" s="7">
        <v>3620000</v>
      </c>
      <c r="F17" s="8">
        <v>3620000</v>
      </c>
      <c r="G17" s="8">
        <v>0</v>
      </c>
      <c r="H17" s="8">
        <v>401449</v>
      </c>
      <c r="I17" s="8">
        <v>0</v>
      </c>
      <c r="J17" s="8">
        <v>401449</v>
      </c>
      <c r="K17" s="8">
        <v>371928</v>
      </c>
      <c r="L17" s="8">
        <v>190703</v>
      </c>
      <c r="M17" s="8">
        <v>217140</v>
      </c>
      <c r="N17" s="8">
        <v>779771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1181220</v>
      </c>
      <c r="X17" s="8">
        <v>2044300</v>
      </c>
      <c r="Y17" s="8">
        <v>-863080</v>
      </c>
      <c r="Z17" s="2">
        <v>-42.22</v>
      </c>
      <c r="AA17" s="6">
        <v>3620000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104108000</v>
      </c>
      <c r="D19" s="6">
        <v>0</v>
      </c>
      <c r="E19" s="7">
        <v>121458000</v>
      </c>
      <c r="F19" s="8">
        <v>121458000</v>
      </c>
      <c r="G19" s="8">
        <v>0</v>
      </c>
      <c r="H19" s="8">
        <v>49735000</v>
      </c>
      <c r="I19" s="8">
        <v>0</v>
      </c>
      <c r="J19" s="8">
        <v>49735000</v>
      </c>
      <c r="K19" s="8">
        <v>0</v>
      </c>
      <c r="L19" s="8">
        <v>38661000</v>
      </c>
      <c r="M19" s="8">
        <v>0</v>
      </c>
      <c r="N19" s="8">
        <v>38661000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88396000</v>
      </c>
      <c r="X19" s="8">
        <v>89955000</v>
      </c>
      <c r="Y19" s="8">
        <v>-1559000</v>
      </c>
      <c r="Z19" s="2">
        <v>-1.73</v>
      </c>
      <c r="AA19" s="6">
        <v>121458000</v>
      </c>
    </row>
    <row r="20" spans="1:27" ht="13.5">
      <c r="A20" s="23" t="s">
        <v>47</v>
      </c>
      <c r="B20" s="29"/>
      <c r="C20" s="6">
        <v>2828080</v>
      </c>
      <c r="D20" s="6">
        <v>0</v>
      </c>
      <c r="E20" s="7">
        <v>3083593</v>
      </c>
      <c r="F20" s="26">
        <v>3083593</v>
      </c>
      <c r="G20" s="26">
        <v>158003</v>
      </c>
      <c r="H20" s="26">
        <v>451468</v>
      </c>
      <c r="I20" s="26">
        <v>262290</v>
      </c>
      <c r="J20" s="26">
        <v>871761</v>
      </c>
      <c r="K20" s="26">
        <v>752953</v>
      </c>
      <c r="L20" s="26">
        <v>267849</v>
      </c>
      <c r="M20" s="26">
        <v>321142</v>
      </c>
      <c r="N20" s="26">
        <v>1341944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2213705</v>
      </c>
      <c r="X20" s="26">
        <v>1453000</v>
      </c>
      <c r="Y20" s="26">
        <v>760705</v>
      </c>
      <c r="Z20" s="27">
        <v>52.35</v>
      </c>
      <c r="AA20" s="28">
        <v>3083593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139450646</v>
      </c>
      <c r="D22" s="33">
        <f>SUM(D5:D21)</f>
        <v>0</v>
      </c>
      <c r="E22" s="34">
        <f t="shared" si="0"/>
        <v>164957910</v>
      </c>
      <c r="F22" s="35">
        <f t="shared" si="0"/>
        <v>164957910</v>
      </c>
      <c r="G22" s="35">
        <f t="shared" si="0"/>
        <v>13517751</v>
      </c>
      <c r="H22" s="35">
        <f t="shared" si="0"/>
        <v>52484774</v>
      </c>
      <c r="I22" s="35">
        <f t="shared" si="0"/>
        <v>1581911</v>
      </c>
      <c r="J22" s="35">
        <f t="shared" si="0"/>
        <v>67584436</v>
      </c>
      <c r="K22" s="35">
        <f t="shared" si="0"/>
        <v>2900120</v>
      </c>
      <c r="L22" s="35">
        <f t="shared" si="0"/>
        <v>40855230</v>
      </c>
      <c r="M22" s="35">
        <f t="shared" si="0"/>
        <v>2426482</v>
      </c>
      <c r="N22" s="35">
        <f t="shared" si="0"/>
        <v>46181832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113766268</v>
      </c>
      <c r="X22" s="35">
        <f t="shared" si="0"/>
        <v>115143301</v>
      </c>
      <c r="Y22" s="35">
        <f t="shared" si="0"/>
        <v>-1377033</v>
      </c>
      <c r="Z22" s="36">
        <f>+IF(X22&lt;&gt;0,+(Y22/X22)*100,0)</f>
        <v>-1.1959297571293357</v>
      </c>
      <c r="AA22" s="33">
        <f>SUM(AA5:AA21)</f>
        <v>164957910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66223164</v>
      </c>
      <c r="D25" s="6">
        <v>0</v>
      </c>
      <c r="E25" s="7">
        <v>78682982</v>
      </c>
      <c r="F25" s="8">
        <v>78682982</v>
      </c>
      <c r="G25" s="8">
        <v>5406133</v>
      </c>
      <c r="H25" s="8">
        <v>5480030</v>
      </c>
      <c r="I25" s="8">
        <v>5660437</v>
      </c>
      <c r="J25" s="8">
        <v>16546600</v>
      </c>
      <c r="K25" s="8">
        <v>5482010</v>
      </c>
      <c r="L25" s="8">
        <v>5714799</v>
      </c>
      <c r="M25" s="8">
        <v>5759286</v>
      </c>
      <c r="N25" s="8">
        <v>16956095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33502695</v>
      </c>
      <c r="X25" s="8">
        <v>39832400</v>
      </c>
      <c r="Y25" s="8">
        <v>-6329705</v>
      </c>
      <c r="Z25" s="2">
        <v>-15.89</v>
      </c>
      <c r="AA25" s="6">
        <v>78682982</v>
      </c>
    </row>
    <row r="26" spans="1:27" ht="13.5">
      <c r="A26" s="25" t="s">
        <v>52</v>
      </c>
      <c r="B26" s="24"/>
      <c r="C26" s="6">
        <v>11633388</v>
      </c>
      <c r="D26" s="6">
        <v>0</v>
      </c>
      <c r="E26" s="7">
        <v>12303655</v>
      </c>
      <c r="F26" s="8">
        <v>12303655</v>
      </c>
      <c r="G26" s="8">
        <v>966563</v>
      </c>
      <c r="H26" s="8">
        <v>966558</v>
      </c>
      <c r="I26" s="8">
        <v>966555</v>
      </c>
      <c r="J26" s="8">
        <v>2899676</v>
      </c>
      <c r="K26" s="8">
        <v>941013</v>
      </c>
      <c r="L26" s="8">
        <v>941011</v>
      </c>
      <c r="M26" s="8">
        <v>966560</v>
      </c>
      <c r="N26" s="8">
        <v>2848584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5748260</v>
      </c>
      <c r="X26" s="8">
        <v>6096576</v>
      </c>
      <c r="Y26" s="8">
        <v>-348316</v>
      </c>
      <c r="Z26" s="2">
        <v>-5.71</v>
      </c>
      <c r="AA26" s="6">
        <v>12303655</v>
      </c>
    </row>
    <row r="27" spans="1:27" ht="13.5">
      <c r="A27" s="25" t="s">
        <v>53</v>
      </c>
      <c r="B27" s="24"/>
      <c r="C27" s="6">
        <v>1416935</v>
      </c>
      <c r="D27" s="6">
        <v>0</v>
      </c>
      <c r="E27" s="7">
        <v>12511259</v>
      </c>
      <c r="F27" s="8">
        <v>12511259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12511259</v>
      </c>
    </row>
    <row r="28" spans="1:27" ht="13.5">
      <c r="A28" s="25" t="s">
        <v>54</v>
      </c>
      <c r="B28" s="24"/>
      <c r="C28" s="6">
        <v>47972059</v>
      </c>
      <c r="D28" s="6">
        <v>0</v>
      </c>
      <c r="E28" s="7">
        <v>1008696</v>
      </c>
      <c r="F28" s="8">
        <v>1008696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1008696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18096118</v>
      </c>
      <c r="D30" s="6">
        <v>0</v>
      </c>
      <c r="E30" s="7">
        <v>14458000</v>
      </c>
      <c r="F30" s="8">
        <v>14458000</v>
      </c>
      <c r="G30" s="8">
        <v>0</v>
      </c>
      <c r="H30" s="8">
        <v>1971419</v>
      </c>
      <c r="I30" s="8">
        <v>1809820</v>
      </c>
      <c r="J30" s="8">
        <v>3781239</v>
      </c>
      <c r="K30" s="8">
        <v>1426510</v>
      </c>
      <c r="L30" s="8">
        <v>1483445</v>
      </c>
      <c r="M30" s="8">
        <v>1299144</v>
      </c>
      <c r="N30" s="8">
        <v>4209099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7990338</v>
      </c>
      <c r="X30" s="8">
        <v>7600000</v>
      </c>
      <c r="Y30" s="8">
        <v>390338</v>
      </c>
      <c r="Z30" s="2">
        <v>5.14</v>
      </c>
      <c r="AA30" s="6">
        <v>14458000</v>
      </c>
    </row>
    <row r="31" spans="1:27" ht="13.5">
      <c r="A31" s="25" t="s">
        <v>57</v>
      </c>
      <c r="B31" s="24"/>
      <c r="C31" s="6">
        <v>1008394</v>
      </c>
      <c r="D31" s="6">
        <v>0</v>
      </c>
      <c r="E31" s="7">
        <v>2173426</v>
      </c>
      <c r="F31" s="8">
        <v>2173426</v>
      </c>
      <c r="G31" s="8">
        <v>37206</v>
      </c>
      <c r="H31" s="8">
        <v>3391</v>
      </c>
      <c r="I31" s="8">
        <v>25179</v>
      </c>
      <c r="J31" s="8">
        <v>65776</v>
      </c>
      <c r="K31" s="8">
        <v>0</v>
      </c>
      <c r="L31" s="8">
        <v>224137</v>
      </c>
      <c r="M31" s="8">
        <v>46333</v>
      </c>
      <c r="N31" s="8">
        <v>270470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336246</v>
      </c>
      <c r="X31" s="8">
        <v>840000</v>
      </c>
      <c r="Y31" s="8">
        <v>-503754</v>
      </c>
      <c r="Z31" s="2">
        <v>-59.97</v>
      </c>
      <c r="AA31" s="6">
        <v>2173426</v>
      </c>
    </row>
    <row r="32" spans="1:27" ht="13.5">
      <c r="A32" s="25" t="s">
        <v>58</v>
      </c>
      <c r="B32" s="24"/>
      <c r="C32" s="6">
        <v>2456865</v>
      </c>
      <c r="D32" s="6">
        <v>0</v>
      </c>
      <c r="E32" s="7">
        <v>3000000</v>
      </c>
      <c r="F32" s="8">
        <v>3000000</v>
      </c>
      <c r="G32" s="8">
        <v>212532</v>
      </c>
      <c r="H32" s="8">
        <v>0</v>
      </c>
      <c r="I32" s="8">
        <v>425065</v>
      </c>
      <c r="J32" s="8">
        <v>637597</v>
      </c>
      <c r="K32" s="8">
        <v>212532</v>
      </c>
      <c r="L32" s="8">
        <v>288784</v>
      </c>
      <c r="M32" s="8">
        <v>288784</v>
      </c>
      <c r="N32" s="8">
        <v>790100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1427697</v>
      </c>
      <c r="X32" s="8">
        <v>1472976</v>
      </c>
      <c r="Y32" s="8">
        <v>-45279</v>
      </c>
      <c r="Z32" s="2">
        <v>-3.07</v>
      </c>
      <c r="AA32" s="6">
        <v>3000000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34506583</v>
      </c>
      <c r="D34" s="6">
        <v>0</v>
      </c>
      <c r="E34" s="7">
        <v>35331061</v>
      </c>
      <c r="F34" s="8">
        <v>35331061</v>
      </c>
      <c r="G34" s="8">
        <v>2238812</v>
      </c>
      <c r="H34" s="8">
        <v>2134009</v>
      </c>
      <c r="I34" s="8">
        <v>4100273</v>
      </c>
      <c r="J34" s="8">
        <v>8473094</v>
      </c>
      <c r="K34" s="8">
        <v>2612803</v>
      </c>
      <c r="L34" s="8">
        <v>4298070</v>
      </c>
      <c r="M34" s="8">
        <v>3206255</v>
      </c>
      <c r="N34" s="8">
        <v>10117128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18590222</v>
      </c>
      <c r="X34" s="8">
        <v>17691930</v>
      </c>
      <c r="Y34" s="8">
        <v>898292</v>
      </c>
      <c r="Z34" s="2">
        <v>5.08</v>
      </c>
      <c r="AA34" s="6">
        <v>35331061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183313506</v>
      </c>
      <c r="D36" s="33">
        <f>SUM(D25:D35)</f>
        <v>0</v>
      </c>
      <c r="E36" s="34">
        <f t="shared" si="1"/>
        <v>159469079</v>
      </c>
      <c r="F36" s="35">
        <f t="shared" si="1"/>
        <v>159469079</v>
      </c>
      <c r="G36" s="35">
        <f t="shared" si="1"/>
        <v>8861246</v>
      </c>
      <c r="H36" s="35">
        <f t="shared" si="1"/>
        <v>10555407</v>
      </c>
      <c r="I36" s="35">
        <f t="shared" si="1"/>
        <v>12987329</v>
      </c>
      <c r="J36" s="35">
        <f t="shared" si="1"/>
        <v>32403982</v>
      </c>
      <c r="K36" s="35">
        <f t="shared" si="1"/>
        <v>10674868</v>
      </c>
      <c r="L36" s="35">
        <f t="shared" si="1"/>
        <v>12950246</v>
      </c>
      <c r="M36" s="35">
        <f t="shared" si="1"/>
        <v>11566362</v>
      </c>
      <c r="N36" s="35">
        <f t="shared" si="1"/>
        <v>35191476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67595458</v>
      </c>
      <c r="X36" s="35">
        <f t="shared" si="1"/>
        <v>73533882</v>
      </c>
      <c r="Y36" s="35">
        <f t="shared" si="1"/>
        <v>-5938424</v>
      </c>
      <c r="Z36" s="36">
        <f>+IF(X36&lt;&gt;0,+(Y36/X36)*100,0)</f>
        <v>-8.075765672210805</v>
      </c>
      <c r="AA36" s="33">
        <f>SUM(AA25:AA35)</f>
        <v>159469079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-43862860</v>
      </c>
      <c r="D38" s="46">
        <f>+D22-D36</f>
        <v>0</v>
      </c>
      <c r="E38" s="47">
        <f t="shared" si="2"/>
        <v>5488831</v>
      </c>
      <c r="F38" s="48">
        <f t="shared" si="2"/>
        <v>5488831</v>
      </c>
      <c r="G38" s="48">
        <f t="shared" si="2"/>
        <v>4656505</v>
      </c>
      <c r="H38" s="48">
        <f t="shared" si="2"/>
        <v>41929367</v>
      </c>
      <c r="I38" s="48">
        <f t="shared" si="2"/>
        <v>-11405418</v>
      </c>
      <c r="J38" s="48">
        <f t="shared" si="2"/>
        <v>35180454</v>
      </c>
      <c r="K38" s="48">
        <f t="shared" si="2"/>
        <v>-7774748</v>
      </c>
      <c r="L38" s="48">
        <f t="shared" si="2"/>
        <v>27904984</v>
      </c>
      <c r="M38" s="48">
        <f t="shared" si="2"/>
        <v>-9139880</v>
      </c>
      <c r="N38" s="48">
        <f t="shared" si="2"/>
        <v>10990356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46170810</v>
      </c>
      <c r="X38" s="48">
        <f>IF(F22=F36,0,X22-X36)</f>
        <v>41609419</v>
      </c>
      <c r="Y38" s="48">
        <f t="shared" si="2"/>
        <v>4561391</v>
      </c>
      <c r="Z38" s="49">
        <f>+IF(X38&lt;&gt;0,+(Y38/X38)*100,0)</f>
        <v>10.962400123875799</v>
      </c>
      <c r="AA38" s="46">
        <f>+AA22-AA36</f>
        <v>5488831</v>
      </c>
    </row>
    <row r="39" spans="1:27" ht="13.5">
      <c r="A39" s="23" t="s">
        <v>64</v>
      </c>
      <c r="B39" s="29"/>
      <c r="C39" s="6">
        <v>36611303</v>
      </c>
      <c r="D39" s="6">
        <v>0</v>
      </c>
      <c r="E39" s="7">
        <v>41408000</v>
      </c>
      <c r="F39" s="8">
        <v>41408000</v>
      </c>
      <c r="G39" s="8">
        <v>0</v>
      </c>
      <c r="H39" s="8">
        <v>9069000</v>
      </c>
      <c r="I39" s="8">
        <v>0</v>
      </c>
      <c r="J39" s="8">
        <v>9069000</v>
      </c>
      <c r="K39" s="8">
        <v>1362000</v>
      </c>
      <c r="L39" s="8">
        <v>0</v>
      </c>
      <c r="M39" s="8">
        <v>10929000</v>
      </c>
      <c r="N39" s="8">
        <v>12291000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21360000</v>
      </c>
      <c r="X39" s="8">
        <v>31544000</v>
      </c>
      <c r="Y39" s="8">
        <v>-10184000</v>
      </c>
      <c r="Z39" s="2">
        <v>-32.29</v>
      </c>
      <c r="AA39" s="6">
        <v>41408000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-7251557</v>
      </c>
      <c r="D42" s="55">
        <f>SUM(D38:D41)</f>
        <v>0</v>
      </c>
      <c r="E42" s="56">
        <f t="shared" si="3"/>
        <v>46896831</v>
      </c>
      <c r="F42" s="57">
        <f t="shared" si="3"/>
        <v>46896831</v>
      </c>
      <c r="G42" s="57">
        <f t="shared" si="3"/>
        <v>4656505</v>
      </c>
      <c r="H42" s="57">
        <f t="shared" si="3"/>
        <v>50998367</v>
      </c>
      <c r="I42" s="57">
        <f t="shared" si="3"/>
        <v>-11405418</v>
      </c>
      <c r="J42" s="57">
        <f t="shared" si="3"/>
        <v>44249454</v>
      </c>
      <c r="K42" s="57">
        <f t="shared" si="3"/>
        <v>-6412748</v>
      </c>
      <c r="L42" s="57">
        <f t="shared" si="3"/>
        <v>27904984</v>
      </c>
      <c r="M42" s="57">
        <f t="shared" si="3"/>
        <v>1789120</v>
      </c>
      <c r="N42" s="57">
        <f t="shared" si="3"/>
        <v>23281356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67530810</v>
      </c>
      <c r="X42" s="57">
        <f t="shared" si="3"/>
        <v>73153419</v>
      </c>
      <c r="Y42" s="57">
        <f t="shared" si="3"/>
        <v>-5622609</v>
      </c>
      <c r="Z42" s="58">
        <f>+IF(X42&lt;&gt;0,+(Y42/X42)*100,0)</f>
        <v>-7.686050873439012</v>
      </c>
      <c r="AA42" s="55">
        <f>SUM(AA38:AA41)</f>
        <v>46896831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-7251557</v>
      </c>
      <c r="D44" s="63">
        <f>+D42-D43</f>
        <v>0</v>
      </c>
      <c r="E44" s="64">
        <f t="shared" si="4"/>
        <v>46896831</v>
      </c>
      <c r="F44" s="65">
        <f t="shared" si="4"/>
        <v>46896831</v>
      </c>
      <c r="G44" s="65">
        <f t="shared" si="4"/>
        <v>4656505</v>
      </c>
      <c r="H44" s="65">
        <f t="shared" si="4"/>
        <v>50998367</v>
      </c>
      <c r="I44" s="65">
        <f t="shared" si="4"/>
        <v>-11405418</v>
      </c>
      <c r="J44" s="65">
        <f t="shared" si="4"/>
        <v>44249454</v>
      </c>
      <c r="K44" s="65">
        <f t="shared" si="4"/>
        <v>-6412748</v>
      </c>
      <c r="L44" s="65">
        <f t="shared" si="4"/>
        <v>27904984</v>
      </c>
      <c r="M44" s="65">
        <f t="shared" si="4"/>
        <v>1789120</v>
      </c>
      <c r="N44" s="65">
        <f t="shared" si="4"/>
        <v>23281356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67530810</v>
      </c>
      <c r="X44" s="65">
        <f t="shared" si="4"/>
        <v>73153419</v>
      </c>
      <c r="Y44" s="65">
        <f t="shared" si="4"/>
        <v>-5622609</v>
      </c>
      <c r="Z44" s="66">
        <f>+IF(X44&lt;&gt;0,+(Y44/X44)*100,0)</f>
        <v>-7.686050873439012</v>
      </c>
      <c r="AA44" s="63">
        <f>+AA42-AA43</f>
        <v>46896831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-7251557</v>
      </c>
      <c r="D46" s="55">
        <f>SUM(D44:D45)</f>
        <v>0</v>
      </c>
      <c r="E46" s="56">
        <f t="shared" si="5"/>
        <v>46896831</v>
      </c>
      <c r="F46" s="57">
        <f t="shared" si="5"/>
        <v>46896831</v>
      </c>
      <c r="G46" s="57">
        <f t="shared" si="5"/>
        <v>4656505</v>
      </c>
      <c r="H46" s="57">
        <f t="shared" si="5"/>
        <v>50998367</v>
      </c>
      <c r="I46" s="57">
        <f t="shared" si="5"/>
        <v>-11405418</v>
      </c>
      <c r="J46" s="57">
        <f t="shared" si="5"/>
        <v>44249454</v>
      </c>
      <c r="K46" s="57">
        <f t="shared" si="5"/>
        <v>-6412748</v>
      </c>
      <c r="L46" s="57">
        <f t="shared" si="5"/>
        <v>27904984</v>
      </c>
      <c r="M46" s="57">
        <f t="shared" si="5"/>
        <v>1789120</v>
      </c>
      <c r="N46" s="57">
        <f t="shared" si="5"/>
        <v>23281356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67530810</v>
      </c>
      <c r="X46" s="57">
        <f t="shared" si="5"/>
        <v>73153419</v>
      </c>
      <c r="Y46" s="57">
        <f t="shared" si="5"/>
        <v>-5622609</v>
      </c>
      <c r="Z46" s="58">
        <f>+IF(X46&lt;&gt;0,+(Y46/X46)*100,0)</f>
        <v>-7.686050873439012</v>
      </c>
      <c r="AA46" s="55">
        <f>SUM(AA44:AA45)</f>
        <v>46896831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-7251557</v>
      </c>
      <c r="D48" s="71">
        <f>SUM(D46:D47)</f>
        <v>0</v>
      </c>
      <c r="E48" s="72">
        <f t="shared" si="6"/>
        <v>46896831</v>
      </c>
      <c r="F48" s="73">
        <f t="shared" si="6"/>
        <v>46896831</v>
      </c>
      <c r="G48" s="73">
        <f t="shared" si="6"/>
        <v>4656505</v>
      </c>
      <c r="H48" s="74">
        <f t="shared" si="6"/>
        <v>50998367</v>
      </c>
      <c r="I48" s="74">
        <f t="shared" si="6"/>
        <v>-11405418</v>
      </c>
      <c r="J48" s="74">
        <f t="shared" si="6"/>
        <v>44249454</v>
      </c>
      <c r="K48" s="74">
        <f t="shared" si="6"/>
        <v>-6412748</v>
      </c>
      <c r="L48" s="74">
        <f t="shared" si="6"/>
        <v>27904984</v>
      </c>
      <c r="M48" s="73">
        <f t="shared" si="6"/>
        <v>1789120</v>
      </c>
      <c r="N48" s="73">
        <f t="shared" si="6"/>
        <v>23281356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67530810</v>
      </c>
      <c r="X48" s="74">
        <f t="shared" si="6"/>
        <v>73153419</v>
      </c>
      <c r="Y48" s="74">
        <f t="shared" si="6"/>
        <v>-5622609</v>
      </c>
      <c r="Z48" s="75">
        <f>+IF(X48&lt;&gt;0,+(Y48/X48)*100,0)</f>
        <v>-7.686050873439012</v>
      </c>
      <c r="AA48" s="76">
        <f>SUM(AA46:AA47)</f>
        <v>46896831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28675487</v>
      </c>
      <c r="D5" s="6">
        <v>0</v>
      </c>
      <c r="E5" s="7">
        <v>7114045</v>
      </c>
      <c r="F5" s="8">
        <v>7114045</v>
      </c>
      <c r="G5" s="8">
        <v>0</v>
      </c>
      <c r="H5" s="8">
        <v>0</v>
      </c>
      <c r="I5" s="8">
        <v>2304</v>
      </c>
      <c r="J5" s="8">
        <v>2304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2304</v>
      </c>
      <c r="X5" s="8">
        <v>3557022</v>
      </c>
      <c r="Y5" s="8">
        <v>-3554718</v>
      </c>
      <c r="Z5" s="2">
        <v>-99.94</v>
      </c>
      <c r="AA5" s="6">
        <v>7114045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317674</v>
      </c>
      <c r="D12" s="6">
        <v>0</v>
      </c>
      <c r="E12" s="7">
        <v>300000</v>
      </c>
      <c r="F12" s="8">
        <v>300000</v>
      </c>
      <c r="G12" s="8">
        <v>6909</v>
      </c>
      <c r="H12" s="8">
        <v>42660</v>
      </c>
      <c r="I12" s="8">
        <v>11835</v>
      </c>
      <c r="J12" s="8">
        <v>61404</v>
      </c>
      <c r="K12" s="8">
        <v>34062</v>
      </c>
      <c r="L12" s="8">
        <v>22849</v>
      </c>
      <c r="M12" s="8">
        <v>30456</v>
      </c>
      <c r="N12" s="8">
        <v>87367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148771</v>
      </c>
      <c r="X12" s="8">
        <v>143803</v>
      </c>
      <c r="Y12" s="8">
        <v>4968</v>
      </c>
      <c r="Z12" s="2">
        <v>3.45</v>
      </c>
      <c r="AA12" s="6">
        <v>300000</v>
      </c>
    </row>
    <row r="13" spans="1:27" ht="13.5">
      <c r="A13" s="23" t="s">
        <v>40</v>
      </c>
      <c r="B13" s="29"/>
      <c r="C13" s="6">
        <v>2154972</v>
      </c>
      <c r="D13" s="6">
        <v>0</v>
      </c>
      <c r="E13" s="7">
        <v>2100303</v>
      </c>
      <c r="F13" s="8">
        <v>2100303</v>
      </c>
      <c r="G13" s="8">
        <v>190706</v>
      </c>
      <c r="H13" s="8">
        <v>353543</v>
      </c>
      <c r="I13" s="8">
        <v>318331</v>
      </c>
      <c r="J13" s="8">
        <v>862580</v>
      </c>
      <c r="K13" s="8">
        <v>292245</v>
      </c>
      <c r="L13" s="8">
        <v>276262</v>
      </c>
      <c r="M13" s="8">
        <v>289308</v>
      </c>
      <c r="N13" s="8">
        <v>857815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1720395</v>
      </c>
      <c r="X13" s="8">
        <v>1112614</v>
      </c>
      <c r="Y13" s="8">
        <v>607781</v>
      </c>
      <c r="Z13" s="2">
        <v>54.63</v>
      </c>
      <c r="AA13" s="6">
        <v>2100303</v>
      </c>
    </row>
    <row r="14" spans="1:27" ht="13.5">
      <c r="A14" s="23" t="s">
        <v>41</v>
      </c>
      <c r="B14" s="29"/>
      <c r="C14" s="6">
        <v>4582903</v>
      </c>
      <c r="D14" s="6">
        <v>0</v>
      </c>
      <c r="E14" s="7">
        <v>1100325</v>
      </c>
      <c r="F14" s="8">
        <v>1100325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291240</v>
      </c>
      <c r="Y14" s="8">
        <v>-291240</v>
      </c>
      <c r="Z14" s="2">
        <v>-100</v>
      </c>
      <c r="AA14" s="6">
        <v>1100325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600000</v>
      </c>
      <c r="F16" s="8">
        <v>600000</v>
      </c>
      <c r="G16" s="8">
        <v>39750</v>
      </c>
      <c r="H16" s="8">
        <v>4367</v>
      </c>
      <c r="I16" s="8">
        <v>51575</v>
      </c>
      <c r="J16" s="8">
        <v>95692</v>
      </c>
      <c r="K16" s="8">
        <v>25000</v>
      </c>
      <c r="L16" s="8">
        <v>24000</v>
      </c>
      <c r="M16" s="8">
        <v>29437</v>
      </c>
      <c r="N16" s="8">
        <v>78437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174129</v>
      </c>
      <c r="X16" s="8">
        <v>290575</v>
      </c>
      <c r="Y16" s="8">
        <v>-116446</v>
      </c>
      <c r="Z16" s="2">
        <v>-40.07</v>
      </c>
      <c r="AA16" s="6">
        <v>600000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3000000</v>
      </c>
      <c r="F17" s="8">
        <v>3000000</v>
      </c>
      <c r="G17" s="8">
        <v>170674</v>
      </c>
      <c r="H17" s="8">
        <v>6829</v>
      </c>
      <c r="I17" s="8">
        <v>94839</v>
      </c>
      <c r="J17" s="8">
        <v>272342</v>
      </c>
      <c r="K17" s="8">
        <v>149745</v>
      </c>
      <c r="L17" s="8">
        <v>132792</v>
      </c>
      <c r="M17" s="8">
        <v>171781</v>
      </c>
      <c r="N17" s="8">
        <v>454318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726660</v>
      </c>
      <c r="X17" s="8">
        <v>1317245</v>
      </c>
      <c r="Y17" s="8">
        <v>-590585</v>
      </c>
      <c r="Z17" s="2">
        <v>-44.83</v>
      </c>
      <c r="AA17" s="6">
        <v>3000000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2000000</v>
      </c>
      <c r="F18" s="8">
        <v>2000000</v>
      </c>
      <c r="G18" s="8">
        <v>0</v>
      </c>
      <c r="H18" s="8">
        <v>0</v>
      </c>
      <c r="I18" s="8">
        <v>0</v>
      </c>
      <c r="J18" s="8">
        <v>0</v>
      </c>
      <c r="K18" s="8">
        <v>196660</v>
      </c>
      <c r="L18" s="8">
        <v>0</v>
      </c>
      <c r="M18" s="8">
        <v>38376</v>
      </c>
      <c r="N18" s="8">
        <v>235036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235036</v>
      </c>
      <c r="X18" s="8">
        <v>933410</v>
      </c>
      <c r="Y18" s="8">
        <v>-698374</v>
      </c>
      <c r="Z18" s="2">
        <v>-74.82</v>
      </c>
      <c r="AA18" s="6">
        <v>2000000</v>
      </c>
    </row>
    <row r="19" spans="1:27" ht="13.5">
      <c r="A19" s="23" t="s">
        <v>46</v>
      </c>
      <c r="B19" s="29"/>
      <c r="C19" s="6">
        <v>105112215</v>
      </c>
      <c r="D19" s="6">
        <v>0</v>
      </c>
      <c r="E19" s="7">
        <v>81839780</v>
      </c>
      <c r="F19" s="8">
        <v>81839780</v>
      </c>
      <c r="G19" s="8">
        <v>40638000</v>
      </c>
      <c r="H19" s="8">
        <v>1548000</v>
      </c>
      <c r="I19" s="8">
        <v>0</v>
      </c>
      <c r="J19" s="8">
        <v>42186000</v>
      </c>
      <c r="K19" s="8">
        <v>0</v>
      </c>
      <c r="L19" s="8">
        <v>27625000</v>
      </c>
      <c r="M19" s="8">
        <v>0</v>
      </c>
      <c r="N19" s="8">
        <v>27625000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69811000</v>
      </c>
      <c r="X19" s="8">
        <v>53970780</v>
      </c>
      <c r="Y19" s="8">
        <v>15840220</v>
      </c>
      <c r="Z19" s="2">
        <v>29.35</v>
      </c>
      <c r="AA19" s="6">
        <v>81839780</v>
      </c>
    </row>
    <row r="20" spans="1:27" ht="13.5">
      <c r="A20" s="23" t="s">
        <v>47</v>
      </c>
      <c r="B20" s="29"/>
      <c r="C20" s="6">
        <v>3558273</v>
      </c>
      <c r="D20" s="6">
        <v>0</v>
      </c>
      <c r="E20" s="7">
        <v>4355168</v>
      </c>
      <c r="F20" s="26">
        <v>4355168</v>
      </c>
      <c r="G20" s="26">
        <v>188255</v>
      </c>
      <c r="H20" s="26">
        <v>36747</v>
      </c>
      <c r="I20" s="26">
        <v>2452</v>
      </c>
      <c r="J20" s="26">
        <v>227454</v>
      </c>
      <c r="K20" s="26">
        <v>28768</v>
      </c>
      <c r="L20" s="26">
        <v>335680</v>
      </c>
      <c r="M20" s="26">
        <v>1913</v>
      </c>
      <c r="N20" s="26">
        <v>366361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593815</v>
      </c>
      <c r="X20" s="26">
        <v>1544687</v>
      </c>
      <c r="Y20" s="26">
        <v>-950872</v>
      </c>
      <c r="Z20" s="27">
        <v>-61.56</v>
      </c>
      <c r="AA20" s="28">
        <v>4355168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144401524</v>
      </c>
      <c r="D22" s="33">
        <f>SUM(D5:D21)</f>
        <v>0</v>
      </c>
      <c r="E22" s="34">
        <f t="shared" si="0"/>
        <v>102409621</v>
      </c>
      <c r="F22" s="35">
        <f t="shared" si="0"/>
        <v>102409621</v>
      </c>
      <c r="G22" s="35">
        <f t="shared" si="0"/>
        <v>41234294</v>
      </c>
      <c r="H22" s="35">
        <f t="shared" si="0"/>
        <v>1992146</v>
      </c>
      <c r="I22" s="35">
        <f t="shared" si="0"/>
        <v>481336</v>
      </c>
      <c r="J22" s="35">
        <f t="shared" si="0"/>
        <v>43707776</v>
      </c>
      <c r="K22" s="35">
        <f t="shared" si="0"/>
        <v>726480</v>
      </c>
      <c r="L22" s="35">
        <f t="shared" si="0"/>
        <v>28416583</v>
      </c>
      <c r="M22" s="35">
        <f t="shared" si="0"/>
        <v>561271</v>
      </c>
      <c r="N22" s="35">
        <f t="shared" si="0"/>
        <v>29704334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73412110</v>
      </c>
      <c r="X22" s="35">
        <f t="shared" si="0"/>
        <v>63161376</v>
      </c>
      <c r="Y22" s="35">
        <f t="shared" si="0"/>
        <v>10250734</v>
      </c>
      <c r="Z22" s="36">
        <f>+IF(X22&lt;&gt;0,+(Y22/X22)*100,0)</f>
        <v>16.229434266916538</v>
      </c>
      <c r="AA22" s="33">
        <f>SUM(AA5:AA21)</f>
        <v>102409621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33116617</v>
      </c>
      <c r="D25" s="6">
        <v>0</v>
      </c>
      <c r="E25" s="7">
        <v>47416021</v>
      </c>
      <c r="F25" s="8">
        <v>47416021</v>
      </c>
      <c r="G25" s="8">
        <v>3049184</v>
      </c>
      <c r="H25" s="8">
        <v>2648959</v>
      </c>
      <c r="I25" s="8">
        <v>2878856</v>
      </c>
      <c r="J25" s="8">
        <v>8576999</v>
      </c>
      <c r="K25" s="8">
        <v>3024259</v>
      </c>
      <c r="L25" s="8">
        <v>2853757</v>
      </c>
      <c r="M25" s="8">
        <v>3228892</v>
      </c>
      <c r="N25" s="8">
        <v>9106908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17683907</v>
      </c>
      <c r="X25" s="8">
        <v>21073949</v>
      </c>
      <c r="Y25" s="8">
        <v>-3390042</v>
      </c>
      <c r="Z25" s="2">
        <v>-16.09</v>
      </c>
      <c r="AA25" s="6">
        <v>47416021</v>
      </c>
    </row>
    <row r="26" spans="1:27" ht="13.5">
      <c r="A26" s="25" t="s">
        <v>52</v>
      </c>
      <c r="B26" s="24"/>
      <c r="C26" s="6">
        <v>11564768</v>
      </c>
      <c r="D26" s="6">
        <v>0</v>
      </c>
      <c r="E26" s="7">
        <v>12066364</v>
      </c>
      <c r="F26" s="8">
        <v>12066364</v>
      </c>
      <c r="G26" s="8">
        <v>920164</v>
      </c>
      <c r="H26" s="8">
        <v>864431</v>
      </c>
      <c r="I26" s="8">
        <v>997985</v>
      </c>
      <c r="J26" s="8">
        <v>2782580</v>
      </c>
      <c r="K26" s="8">
        <v>983133</v>
      </c>
      <c r="L26" s="8">
        <v>934955</v>
      </c>
      <c r="M26" s="8">
        <v>969674</v>
      </c>
      <c r="N26" s="8">
        <v>2887762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5670342</v>
      </c>
      <c r="X26" s="8">
        <v>6033000</v>
      </c>
      <c r="Y26" s="8">
        <v>-362658</v>
      </c>
      <c r="Z26" s="2">
        <v>-6.01</v>
      </c>
      <c r="AA26" s="6">
        <v>12066364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4435301</v>
      </c>
      <c r="D28" s="6">
        <v>0</v>
      </c>
      <c r="E28" s="7">
        <v>9000000</v>
      </c>
      <c r="F28" s="8">
        <v>9000000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4443460</v>
      </c>
      <c r="Y28" s="8">
        <v>-4443460</v>
      </c>
      <c r="Z28" s="2">
        <v>-100</v>
      </c>
      <c r="AA28" s="6">
        <v>9000000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3789231</v>
      </c>
      <c r="D32" s="6">
        <v>0</v>
      </c>
      <c r="E32" s="7">
        <v>7238317</v>
      </c>
      <c r="F32" s="8">
        <v>7238317</v>
      </c>
      <c r="G32" s="8">
        <v>103774</v>
      </c>
      <c r="H32" s="8">
        <v>280007</v>
      </c>
      <c r="I32" s="8">
        <v>433695</v>
      </c>
      <c r="J32" s="8">
        <v>817476</v>
      </c>
      <c r="K32" s="8">
        <v>612666</v>
      </c>
      <c r="L32" s="8">
        <v>285493</v>
      </c>
      <c r="M32" s="8">
        <v>330182</v>
      </c>
      <c r="N32" s="8">
        <v>1228341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2045817</v>
      </c>
      <c r="X32" s="8">
        <v>3646878</v>
      </c>
      <c r="Y32" s="8">
        <v>-1601061</v>
      </c>
      <c r="Z32" s="2">
        <v>-43.9</v>
      </c>
      <c r="AA32" s="6">
        <v>7238317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49288909</v>
      </c>
      <c r="D34" s="6">
        <v>0</v>
      </c>
      <c r="E34" s="7">
        <v>35688920</v>
      </c>
      <c r="F34" s="8">
        <v>35688920</v>
      </c>
      <c r="G34" s="8">
        <v>2730640</v>
      </c>
      <c r="H34" s="8">
        <v>691437</v>
      </c>
      <c r="I34" s="8">
        <v>866896</v>
      </c>
      <c r="J34" s="8">
        <v>4288973</v>
      </c>
      <c r="K34" s="8">
        <v>2362661</v>
      </c>
      <c r="L34" s="8">
        <v>2032405</v>
      </c>
      <c r="M34" s="8">
        <v>1700862</v>
      </c>
      <c r="N34" s="8">
        <v>6095928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10384901</v>
      </c>
      <c r="X34" s="8">
        <v>17803370</v>
      </c>
      <c r="Y34" s="8">
        <v>-7418469</v>
      </c>
      <c r="Z34" s="2">
        <v>-41.67</v>
      </c>
      <c r="AA34" s="6">
        <v>35688920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102194826</v>
      </c>
      <c r="D36" s="33">
        <f>SUM(D25:D35)</f>
        <v>0</v>
      </c>
      <c r="E36" s="34">
        <f t="shared" si="1"/>
        <v>111409622</v>
      </c>
      <c r="F36" s="35">
        <f t="shared" si="1"/>
        <v>111409622</v>
      </c>
      <c r="G36" s="35">
        <f t="shared" si="1"/>
        <v>6803762</v>
      </c>
      <c r="H36" s="35">
        <f t="shared" si="1"/>
        <v>4484834</v>
      </c>
      <c r="I36" s="35">
        <f t="shared" si="1"/>
        <v>5177432</v>
      </c>
      <c r="J36" s="35">
        <f t="shared" si="1"/>
        <v>16466028</v>
      </c>
      <c r="K36" s="35">
        <f t="shared" si="1"/>
        <v>6982719</v>
      </c>
      <c r="L36" s="35">
        <f t="shared" si="1"/>
        <v>6106610</v>
      </c>
      <c r="M36" s="35">
        <f t="shared" si="1"/>
        <v>6229610</v>
      </c>
      <c r="N36" s="35">
        <f t="shared" si="1"/>
        <v>19318939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35784967</v>
      </c>
      <c r="X36" s="35">
        <f t="shared" si="1"/>
        <v>53000657</v>
      </c>
      <c r="Y36" s="35">
        <f t="shared" si="1"/>
        <v>-17215690</v>
      </c>
      <c r="Z36" s="36">
        <f>+IF(X36&lt;&gt;0,+(Y36/X36)*100,0)</f>
        <v>-32.48203130764964</v>
      </c>
      <c r="AA36" s="33">
        <f>SUM(AA25:AA35)</f>
        <v>111409622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42206698</v>
      </c>
      <c r="D38" s="46">
        <f>+D22-D36</f>
        <v>0</v>
      </c>
      <c r="E38" s="47">
        <f t="shared" si="2"/>
        <v>-9000001</v>
      </c>
      <c r="F38" s="48">
        <f t="shared" si="2"/>
        <v>-9000001</v>
      </c>
      <c r="G38" s="48">
        <f t="shared" si="2"/>
        <v>34430532</v>
      </c>
      <c r="H38" s="48">
        <f t="shared" si="2"/>
        <v>-2492688</v>
      </c>
      <c r="I38" s="48">
        <f t="shared" si="2"/>
        <v>-4696096</v>
      </c>
      <c r="J38" s="48">
        <f t="shared" si="2"/>
        <v>27241748</v>
      </c>
      <c r="K38" s="48">
        <f t="shared" si="2"/>
        <v>-6256239</v>
      </c>
      <c r="L38" s="48">
        <f t="shared" si="2"/>
        <v>22309973</v>
      </c>
      <c r="M38" s="48">
        <f t="shared" si="2"/>
        <v>-5668339</v>
      </c>
      <c r="N38" s="48">
        <f t="shared" si="2"/>
        <v>10385395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37627143</v>
      </c>
      <c r="X38" s="48">
        <f>IF(F22=F36,0,X22-X36)</f>
        <v>10160719</v>
      </c>
      <c r="Y38" s="48">
        <f t="shared" si="2"/>
        <v>27466424</v>
      </c>
      <c r="Z38" s="49">
        <f>+IF(X38&lt;&gt;0,+(Y38/X38)*100,0)</f>
        <v>270.3196889905134</v>
      </c>
      <c r="AA38" s="46">
        <f>+AA22-AA36</f>
        <v>-9000001</v>
      </c>
    </row>
    <row r="39" spans="1:27" ht="13.5">
      <c r="A39" s="23" t="s">
        <v>64</v>
      </c>
      <c r="B39" s="29"/>
      <c r="C39" s="6">
        <v>6826086</v>
      </c>
      <c r="D39" s="6">
        <v>0</v>
      </c>
      <c r="E39" s="7">
        <v>52706220</v>
      </c>
      <c r="F39" s="8">
        <v>52706220</v>
      </c>
      <c r="G39" s="8">
        <v>2427000</v>
      </c>
      <c r="H39" s="8">
        <v>0</v>
      </c>
      <c r="I39" s="8">
        <v>0</v>
      </c>
      <c r="J39" s="8">
        <v>2427000</v>
      </c>
      <c r="K39" s="8">
        <v>0</v>
      </c>
      <c r="L39" s="8">
        <v>21631000</v>
      </c>
      <c r="M39" s="8">
        <v>0</v>
      </c>
      <c r="N39" s="8">
        <v>21631000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24058000</v>
      </c>
      <c r="X39" s="8">
        <v>42749220</v>
      </c>
      <c r="Y39" s="8">
        <v>-18691220</v>
      </c>
      <c r="Z39" s="2">
        <v>-43.72</v>
      </c>
      <c r="AA39" s="6">
        <v>52706220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49032784</v>
      </c>
      <c r="D42" s="55">
        <f>SUM(D38:D41)</f>
        <v>0</v>
      </c>
      <c r="E42" s="56">
        <f t="shared" si="3"/>
        <v>43706219</v>
      </c>
      <c r="F42" s="57">
        <f t="shared" si="3"/>
        <v>43706219</v>
      </c>
      <c r="G42" s="57">
        <f t="shared" si="3"/>
        <v>36857532</v>
      </c>
      <c r="H42" s="57">
        <f t="shared" si="3"/>
        <v>-2492688</v>
      </c>
      <c r="I42" s="57">
        <f t="shared" si="3"/>
        <v>-4696096</v>
      </c>
      <c r="J42" s="57">
        <f t="shared" si="3"/>
        <v>29668748</v>
      </c>
      <c r="K42" s="57">
        <f t="shared" si="3"/>
        <v>-6256239</v>
      </c>
      <c r="L42" s="57">
        <f t="shared" si="3"/>
        <v>43940973</v>
      </c>
      <c r="M42" s="57">
        <f t="shared" si="3"/>
        <v>-5668339</v>
      </c>
      <c r="N42" s="57">
        <f t="shared" si="3"/>
        <v>32016395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61685143</v>
      </c>
      <c r="X42" s="57">
        <f t="shared" si="3"/>
        <v>52909939</v>
      </c>
      <c r="Y42" s="57">
        <f t="shared" si="3"/>
        <v>8775204</v>
      </c>
      <c r="Z42" s="58">
        <f>+IF(X42&lt;&gt;0,+(Y42/X42)*100,0)</f>
        <v>16.58517126621522</v>
      </c>
      <c r="AA42" s="55">
        <f>SUM(AA38:AA41)</f>
        <v>43706219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49032784</v>
      </c>
      <c r="D44" s="63">
        <f>+D42-D43</f>
        <v>0</v>
      </c>
      <c r="E44" s="64">
        <f t="shared" si="4"/>
        <v>43706219</v>
      </c>
      <c r="F44" s="65">
        <f t="shared" si="4"/>
        <v>43706219</v>
      </c>
      <c r="G44" s="65">
        <f t="shared" si="4"/>
        <v>36857532</v>
      </c>
      <c r="H44" s="65">
        <f t="shared" si="4"/>
        <v>-2492688</v>
      </c>
      <c r="I44" s="65">
        <f t="shared" si="4"/>
        <v>-4696096</v>
      </c>
      <c r="J44" s="65">
        <f t="shared" si="4"/>
        <v>29668748</v>
      </c>
      <c r="K44" s="65">
        <f t="shared" si="4"/>
        <v>-6256239</v>
      </c>
      <c r="L44" s="65">
        <f t="shared" si="4"/>
        <v>43940973</v>
      </c>
      <c r="M44" s="65">
        <f t="shared" si="4"/>
        <v>-5668339</v>
      </c>
      <c r="N44" s="65">
        <f t="shared" si="4"/>
        <v>32016395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61685143</v>
      </c>
      <c r="X44" s="65">
        <f t="shared" si="4"/>
        <v>52909939</v>
      </c>
      <c r="Y44" s="65">
        <f t="shared" si="4"/>
        <v>8775204</v>
      </c>
      <c r="Z44" s="66">
        <f>+IF(X44&lt;&gt;0,+(Y44/X44)*100,0)</f>
        <v>16.58517126621522</v>
      </c>
      <c r="AA44" s="63">
        <f>+AA42-AA43</f>
        <v>43706219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49032784</v>
      </c>
      <c r="D46" s="55">
        <f>SUM(D44:D45)</f>
        <v>0</v>
      </c>
      <c r="E46" s="56">
        <f t="shared" si="5"/>
        <v>43706219</v>
      </c>
      <c r="F46" s="57">
        <f t="shared" si="5"/>
        <v>43706219</v>
      </c>
      <c r="G46" s="57">
        <f t="shared" si="5"/>
        <v>36857532</v>
      </c>
      <c r="H46" s="57">
        <f t="shared" si="5"/>
        <v>-2492688</v>
      </c>
      <c r="I46" s="57">
        <f t="shared" si="5"/>
        <v>-4696096</v>
      </c>
      <c r="J46" s="57">
        <f t="shared" si="5"/>
        <v>29668748</v>
      </c>
      <c r="K46" s="57">
        <f t="shared" si="5"/>
        <v>-6256239</v>
      </c>
      <c r="L46" s="57">
        <f t="shared" si="5"/>
        <v>43940973</v>
      </c>
      <c r="M46" s="57">
        <f t="shared" si="5"/>
        <v>-5668339</v>
      </c>
      <c r="N46" s="57">
        <f t="shared" si="5"/>
        <v>32016395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61685143</v>
      </c>
      <c r="X46" s="57">
        <f t="shared" si="5"/>
        <v>52909939</v>
      </c>
      <c r="Y46" s="57">
        <f t="shared" si="5"/>
        <v>8775204</v>
      </c>
      <c r="Z46" s="58">
        <f>+IF(X46&lt;&gt;0,+(Y46/X46)*100,0)</f>
        <v>16.58517126621522</v>
      </c>
      <c r="AA46" s="55">
        <f>SUM(AA44:AA45)</f>
        <v>43706219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49032784</v>
      </c>
      <c r="D48" s="71">
        <f>SUM(D46:D47)</f>
        <v>0</v>
      </c>
      <c r="E48" s="72">
        <f t="shared" si="6"/>
        <v>43706219</v>
      </c>
      <c r="F48" s="73">
        <f t="shared" si="6"/>
        <v>43706219</v>
      </c>
      <c r="G48" s="73">
        <f t="shared" si="6"/>
        <v>36857532</v>
      </c>
      <c r="H48" s="74">
        <f t="shared" si="6"/>
        <v>-2492688</v>
      </c>
      <c r="I48" s="74">
        <f t="shared" si="6"/>
        <v>-4696096</v>
      </c>
      <c r="J48" s="74">
        <f t="shared" si="6"/>
        <v>29668748</v>
      </c>
      <c r="K48" s="74">
        <f t="shared" si="6"/>
        <v>-6256239</v>
      </c>
      <c r="L48" s="74">
        <f t="shared" si="6"/>
        <v>43940973</v>
      </c>
      <c r="M48" s="73">
        <f t="shared" si="6"/>
        <v>-5668339</v>
      </c>
      <c r="N48" s="73">
        <f t="shared" si="6"/>
        <v>32016395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61685143</v>
      </c>
      <c r="X48" s="74">
        <f t="shared" si="6"/>
        <v>52909939</v>
      </c>
      <c r="Y48" s="74">
        <f t="shared" si="6"/>
        <v>8775204</v>
      </c>
      <c r="Z48" s="75">
        <f>+IF(X48&lt;&gt;0,+(Y48/X48)*100,0)</f>
        <v>16.58517126621522</v>
      </c>
      <c r="AA48" s="76">
        <f>SUM(AA46:AA47)</f>
        <v>43706219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9399061</v>
      </c>
      <c r="D5" s="6">
        <v>0</v>
      </c>
      <c r="E5" s="7">
        <v>8345692</v>
      </c>
      <c r="F5" s="8">
        <v>8345692</v>
      </c>
      <c r="G5" s="8">
        <v>864444</v>
      </c>
      <c r="H5" s="8">
        <v>864444</v>
      </c>
      <c r="I5" s="8">
        <v>864444</v>
      </c>
      <c r="J5" s="8">
        <v>2593332</v>
      </c>
      <c r="K5" s="8">
        <v>886916</v>
      </c>
      <c r="L5" s="8">
        <v>851967</v>
      </c>
      <c r="M5" s="8">
        <v>851967</v>
      </c>
      <c r="N5" s="8">
        <v>2590850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5184182</v>
      </c>
      <c r="X5" s="8">
        <v>4238494</v>
      </c>
      <c r="Y5" s="8">
        <v>945688</v>
      </c>
      <c r="Z5" s="2">
        <v>22.31</v>
      </c>
      <c r="AA5" s="6">
        <v>8345692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5550086</v>
      </c>
      <c r="D7" s="6">
        <v>0</v>
      </c>
      <c r="E7" s="7">
        <v>10141214</v>
      </c>
      <c r="F7" s="8">
        <v>10141214</v>
      </c>
      <c r="G7" s="8">
        <v>551422</v>
      </c>
      <c r="H7" s="8">
        <v>607873</v>
      </c>
      <c r="I7" s="8">
        <v>664140</v>
      </c>
      <c r="J7" s="8">
        <v>1823435</v>
      </c>
      <c r="K7" s="8">
        <v>382900</v>
      </c>
      <c r="L7" s="8">
        <v>507734</v>
      </c>
      <c r="M7" s="8">
        <v>571490</v>
      </c>
      <c r="N7" s="8">
        <v>1462124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3285559</v>
      </c>
      <c r="X7" s="8">
        <v>4983854</v>
      </c>
      <c r="Y7" s="8">
        <v>-1698295</v>
      </c>
      <c r="Z7" s="2">
        <v>-34.08</v>
      </c>
      <c r="AA7" s="6">
        <v>10141214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788803</v>
      </c>
      <c r="Y10" s="26">
        <v>-788803</v>
      </c>
      <c r="Z10" s="27">
        <v>-100</v>
      </c>
      <c r="AA10" s="28">
        <v>0</v>
      </c>
    </row>
    <row r="11" spans="1:27" ht="13.5">
      <c r="A11" s="25" t="s">
        <v>38</v>
      </c>
      <c r="B11" s="29"/>
      <c r="C11" s="6">
        <v>1377877</v>
      </c>
      <c r="D11" s="6">
        <v>0</v>
      </c>
      <c r="E11" s="7">
        <v>1707144</v>
      </c>
      <c r="F11" s="8">
        <v>1707144</v>
      </c>
      <c r="G11" s="8">
        <v>122005</v>
      </c>
      <c r="H11" s="8">
        <v>122005</v>
      </c>
      <c r="I11" s="8">
        <v>122005</v>
      </c>
      <c r="J11" s="8">
        <v>366015</v>
      </c>
      <c r="K11" s="8">
        <v>122058</v>
      </c>
      <c r="L11" s="8">
        <v>121952</v>
      </c>
      <c r="M11" s="8">
        <v>121952</v>
      </c>
      <c r="N11" s="8">
        <v>365962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731977</v>
      </c>
      <c r="X11" s="8"/>
      <c r="Y11" s="8">
        <v>731977</v>
      </c>
      <c r="Z11" s="2">
        <v>0</v>
      </c>
      <c r="AA11" s="6">
        <v>1707144</v>
      </c>
    </row>
    <row r="12" spans="1:27" ht="13.5">
      <c r="A12" s="25" t="s">
        <v>39</v>
      </c>
      <c r="B12" s="29"/>
      <c r="C12" s="6">
        <v>393388</v>
      </c>
      <c r="D12" s="6">
        <v>0</v>
      </c>
      <c r="E12" s="7">
        <v>284241</v>
      </c>
      <c r="F12" s="8">
        <v>284241</v>
      </c>
      <c r="G12" s="8">
        <v>16414</v>
      </c>
      <c r="H12" s="8">
        <v>19065</v>
      </c>
      <c r="I12" s="8">
        <v>2417</v>
      </c>
      <c r="J12" s="8">
        <v>37896</v>
      </c>
      <c r="K12" s="8">
        <v>7718</v>
      </c>
      <c r="L12" s="8">
        <v>48186</v>
      </c>
      <c r="M12" s="8">
        <v>54259</v>
      </c>
      <c r="N12" s="8">
        <v>110163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148059</v>
      </c>
      <c r="X12" s="8">
        <v>129539</v>
      </c>
      <c r="Y12" s="8">
        <v>18520</v>
      </c>
      <c r="Z12" s="2">
        <v>14.3</v>
      </c>
      <c r="AA12" s="6">
        <v>284241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683959</v>
      </c>
      <c r="F13" s="8">
        <v>683959</v>
      </c>
      <c r="G13" s="8">
        <v>39216</v>
      </c>
      <c r="H13" s="8">
        <v>37120</v>
      </c>
      <c r="I13" s="8">
        <v>37273</v>
      </c>
      <c r="J13" s="8">
        <v>113609</v>
      </c>
      <c r="K13" s="8">
        <v>35555</v>
      </c>
      <c r="L13" s="8">
        <v>449770</v>
      </c>
      <c r="M13" s="8">
        <v>16562</v>
      </c>
      <c r="N13" s="8">
        <v>501887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615496</v>
      </c>
      <c r="X13" s="8">
        <v>341931</v>
      </c>
      <c r="Y13" s="8">
        <v>273565</v>
      </c>
      <c r="Z13" s="2">
        <v>80.01</v>
      </c>
      <c r="AA13" s="6">
        <v>683959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2360426</v>
      </c>
      <c r="F14" s="8">
        <v>2360426</v>
      </c>
      <c r="G14" s="8">
        <v>318887</v>
      </c>
      <c r="H14" s="8">
        <v>331589</v>
      </c>
      <c r="I14" s="8">
        <v>338517</v>
      </c>
      <c r="J14" s="8">
        <v>988993</v>
      </c>
      <c r="K14" s="8">
        <v>335379</v>
      </c>
      <c r="L14" s="8">
        <v>339497</v>
      </c>
      <c r="M14" s="8">
        <v>345707</v>
      </c>
      <c r="N14" s="8">
        <v>1020583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2009576</v>
      </c>
      <c r="X14" s="8">
        <v>1095030</v>
      </c>
      <c r="Y14" s="8">
        <v>914546</v>
      </c>
      <c r="Z14" s="2">
        <v>83.52</v>
      </c>
      <c r="AA14" s="6">
        <v>2360426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1169180</v>
      </c>
      <c r="D16" s="6">
        <v>0</v>
      </c>
      <c r="E16" s="7">
        <v>910452</v>
      </c>
      <c r="F16" s="8">
        <v>910452</v>
      </c>
      <c r="G16" s="8">
        <v>500</v>
      </c>
      <c r="H16" s="8">
        <v>10450</v>
      </c>
      <c r="I16" s="8">
        <v>0</v>
      </c>
      <c r="J16" s="8">
        <v>10950</v>
      </c>
      <c r="K16" s="8">
        <v>68150</v>
      </c>
      <c r="L16" s="8">
        <v>34300</v>
      </c>
      <c r="M16" s="8">
        <v>16250</v>
      </c>
      <c r="N16" s="8">
        <v>118700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129650</v>
      </c>
      <c r="X16" s="8">
        <v>462914</v>
      </c>
      <c r="Y16" s="8">
        <v>-333264</v>
      </c>
      <c r="Z16" s="2">
        <v>-71.99</v>
      </c>
      <c r="AA16" s="6">
        <v>910452</v>
      </c>
    </row>
    <row r="17" spans="1:27" ht="13.5">
      <c r="A17" s="23" t="s">
        <v>44</v>
      </c>
      <c r="B17" s="29"/>
      <c r="C17" s="6">
        <v>4061930</v>
      </c>
      <c r="D17" s="6">
        <v>0</v>
      </c>
      <c r="E17" s="7">
        <v>4253926</v>
      </c>
      <c r="F17" s="8">
        <v>4253926</v>
      </c>
      <c r="G17" s="8">
        <v>338238</v>
      </c>
      <c r="H17" s="8">
        <v>1358726</v>
      </c>
      <c r="I17" s="8">
        <v>0</v>
      </c>
      <c r="J17" s="8">
        <v>1696964</v>
      </c>
      <c r="K17" s="8">
        <v>666521</v>
      </c>
      <c r="L17" s="8">
        <v>471905</v>
      </c>
      <c r="M17" s="8">
        <v>873102</v>
      </c>
      <c r="N17" s="8">
        <v>2011528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3708492</v>
      </c>
      <c r="X17" s="8">
        <v>2137901</v>
      </c>
      <c r="Y17" s="8">
        <v>1570591</v>
      </c>
      <c r="Z17" s="2">
        <v>73.46</v>
      </c>
      <c r="AA17" s="6">
        <v>4253926</v>
      </c>
    </row>
    <row r="18" spans="1:27" ht="13.5">
      <c r="A18" s="25" t="s">
        <v>45</v>
      </c>
      <c r="B18" s="24"/>
      <c r="C18" s="6">
        <v>1176576</v>
      </c>
      <c r="D18" s="6">
        <v>0</v>
      </c>
      <c r="E18" s="7">
        <v>726687</v>
      </c>
      <c r="F18" s="8">
        <v>726687</v>
      </c>
      <c r="G18" s="8">
        <v>111536</v>
      </c>
      <c r="H18" s="8">
        <v>106132</v>
      </c>
      <c r="I18" s="8">
        <v>107820</v>
      </c>
      <c r="J18" s="8">
        <v>325488</v>
      </c>
      <c r="K18" s="8">
        <v>112344</v>
      </c>
      <c r="L18" s="8">
        <v>81118</v>
      </c>
      <c r="M18" s="8">
        <v>131490</v>
      </c>
      <c r="N18" s="8">
        <v>324952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650440</v>
      </c>
      <c r="X18" s="8">
        <v>350538</v>
      </c>
      <c r="Y18" s="8">
        <v>299902</v>
      </c>
      <c r="Z18" s="2">
        <v>85.55</v>
      </c>
      <c r="AA18" s="6">
        <v>726687</v>
      </c>
    </row>
    <row r="19" spans="1:27" ht="13.5">
      <c r="A19" s="23" t="s">
        <v>46</v>
      </c>
      <c r="B19" s="29"/>
      <c r="C19" s="6">
        <v>81781384</v>
      </c>
      <c r="D19" s="6">
        <v>0</v>
      </c>
      <c r="E19" s="7">
        <v>95048000</v>
      </c>
      <c r="F19" s="8">
        <v>95048000</v>
      </c>
      <c r="G19" s="8">
        <v>35235000</v>
      </c>
      <c r="H19" s="8">
        <v>0</v>
      </c>
      <c r="I19" s="8">
        <v>0</v>
      </c>
      <c r="J19" s="8">
        <v>35235000</v>
      </c>
      <c r="K19" s="8">
        <v>34200</v>
      </c>
      <c r="L19" s="8">
        <v>0</v>
      </c>
      <c r="M19" s="8">
        <v>29999348</v>
      </c>
      <c r="N19" s="8">
        <v>30033548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65268548</v>
      </c>
      <c r="X19" s="8">
        <v>70294775</v>
      </c>
      <c r="Y19" s="8">
        <v>-5026227</v>
      </c>
      <c r="Z19" s="2">
        <v>-7.15</v>
      </c>
      <c r="AA19" s="6">
        <v>95048000</v>
      </c>
    </row>
    <row r="20" spans="1:27" ht="13.5">
      <c r="A20" s="23" t="s">
        <v>47</v>
      </c>
      <c r="B20" s="29"/>
      <c r="C20" s="6">
        <v>4644947</v>
      </c>
      <c r="D20" s="6">
        <v>0</v>
      </c>
      <c r="E20" s="7">
        <v>973953</v>
      </c>
      <c r="F20" s="26">
        <v>973953</v>
      </c>
      <c r="G20" s="26">
        <v>19782</v>
      </c>
      <c r="H20" s="26">
        <v>37988</v>
      </c>
      <c r="I20" s="26">
        <v>-504340</v>
      </c>
      <c r="J20" s="26">
        <v>-446570</v>
      </c>
      <c r="K20" s="26">
        <v>24863</v>
      </c>
      <c r="L20" s="26">
        <v>39805</v>
      </c>
      <c r="M20" s="26">
        <v>53903</v>
      </c>
      <c r="N20" s="26">
        <v>118571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-327999</v>
      </c>
      <c r="X20" s="26">
        <v>260519</v>
      </c>
      <c r="Y20" s="26">
        <v>-588518</v>
      </c>
      <c r="Z20" s="27">
        <v>-225.9</v>
      </c>
      <c r="AA20" s="28">
        <v>973953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2814</v>
      </c>
      <c r="H21" s="8">
        <v>0</v>
      </c>
      <c r="I21" s="30">
        <v>0</v>
      </c>
      <c r="J21" s="8">
        <v>2814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2814</v>
      </c>
      <c r="X21" s="8"/>
      <c r="Y21" s="8">
        <v>2814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109554429</v>
      </c>
      <c r="D22" s="33">
        <f>SUM(D5:D21)</f>
        <v>0</v>
      </c>
      <c r="E22" s="34">
        <f t="shared" si="0"/>
        <v>125435694</v>
      </c>
      <c r="F22" s="35">
        <f t="shared" si="0"/>
        <v>125435694</v>
      </c>
      <c r="G22" s="35">
        <f t="shared" si="0"/>
        <v>37620258</v>
      </c>
      <c r="H22" s="35">
        <f t="shared" si="0"/>
        <v>3495392</v>
      </c>
      <c r="I22" s="35">
        <f t="shared" si="0"/>
        <v>1632276</v>
      </c>
      <c r="J22" s="35">
        <f t="shared" si="0"/>
        <v>42747926</v>
      </c>
      <c r="K22" s="35">
        <f t="shared" si="0"/>
        <v>2676604</v>
      </c>
      <c r="L22" s="35">
        <f t="shared" si="0"/>
        <v>2946234</v>
      </c>
      <c r="M22" s="35">
        <f t="shared" si="0"/>
        <v>33036030</v>
      </c>
      <c r="N22" s="35">
        <f t="shared" si="0"/>
        <v>38658868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81406794</v>
      </c>
      <c r="X22" s="35">
        <f t="shared" si="0"/>
        <v>85084298</v>
      </c>
      <c r="Y22" s="35">
        <f t="shared" si="0"/>
        <v>-3677504</v>
      </c>
      <c r="Z22" s="36">
        <f>+IF(X22&lt;&gt;0,+(Y22/X22)*100,0)</f>
        <v>-4.322188801510709</v>
      </c>
      <c r="AA22" s="33">
        <f>SUM(AA5:AA21)</f>
        <v>125435694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45719444</v>
      </c>
      <c r="D25" s="6">
        <v>0</v>
      </c>
      <c r="E25" s="7">
        <v>63173518</v>
      </c>
      <c r="F25" s="8">
        <v>63173518</v>
      </c>
      <c r="G25" s="8">
        <v>5511868</v>
      </c>
      <c r="H25" s="8">
        <v>4114759</v>
      </c>
      <c r="I25" s="8">
        <v>4514966</v>
      </c>
      <c r="J25" s="8">
        <v>14141593</v>
      </c>
      <c r="K25" s="8">
        <v>4655424</v>
      </c>
      <c r="L25" s="8">
        <v>4434701</v>
      </c>
      <c r="M25" s="8">
        <v>4636035</v>
      </c>
      <c r="N25" s="8">
        <v>13726160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27867753</v>
      </c>
      <c r="X25" s="8">
        <v>32645538</v>
      </c>
      <c r="Y25" s="8">
        <v>-4777785</v>
      </c>
      <c r="Z25" s="2">
        <v>-14.64</v>
      </c>
      <c r="AA25" s="6">
        <v>63173518</v>
      </c>
    </row>
    <row r="26" spans="1:27" ht="13.5">
      <c r="A26" s="25" t="s">
        <v>52</v>
      </c>
      <c r="B26" s="24"/>
      <c r="C26" s="6">
        <v>7584941</v>
      </c>
      <c r="D26" s="6">
        <v>0</v>
      </c>
      <c r="E26" s="7">
        <v>9040482</v>
      </c>
      <c r="F26" s="8">
        <v>9040482</v>
      </c>
      <c r="G26" s="8">
        <v>1267816</v>
      </c>
      <c r="H26" s="8">
        <v>307806</v>
      </c>
      <c r="I26" s="8">
        <v>637560</v>
      </c>
      <c r="J26" s="8">
        <v>2213182</v>
      </c>
      <c r="K26" s="8">
        <v>637560</v>
      </c>
      <c r="L26" s="8">
        <v>637560</v>
      </c>
      <c r="M26" s="8">
        <v>637560</v>
      </c>
      <c r="N26" s="8">
        <v>1912680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4125862</v>
      </c>
      <c r="X26" s="8">
        <v>4275000</v>
      </c>
      <c r="Y26" s="8">
        <v>-149138</v>
      </c>
      <c r="Z26" s="2">
        <v>-3.49</v>
      </c>
      <c r="AA26" s="6">
        <v>9040482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2670280</v>
      </c>
      <c r="F27" s="8">
        <v>2670280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1331000</v>
      </c>
      <c r="Y27" s="8">
        <v>-1331000</v>
      </c>
      <c r="Z27" s="2">
        <v>-100</v>
      </c>
      <c r="AA27" s="6">
        <v>2670280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4000000</v>
      </c>
      <c r="F28" s="8">
        <v>4000000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1889332</v>
      </c>
      <c r="Y28" s="8">
        <v>-1889332</v>
      </c>
      <c r="Z28" s="2">
        <v>-100</v>
      </c>
      <c r="AA28" s="6">
        <v>4000000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13500</v>
      </c>
      <c r="Y29" s="8">
        <v>-13500</v>
      </c>
      <c r="Z29" s="2">
        <v>-100</v>
      </c>
      <c r="AA29" s="6">
        <v>0</v>
      </c>
    </row>
    <row r="30" spans="1:27" ht="13.5">
      <c r="A30" s="25" t="s">
        <v>56</v>
      </c>
      <c r="B30" s="24"/>
      <c r="C30" s="6">
        <v>8113005</v>
      </c>
      <c r="D30" s="6">
        <v>0</v>
      </c>
      <c r="E30" s="7">
        <v>7000000</v>
      </c>
      <c r="F30" s="8">
        <v>7000000</v>
      </c>
      <c r="G30" s="8">
        <v>1368023</v>
      </c>
      <c r="H30" s="8">
        <v>981183</v>
      </c>
      <c r="I30" s="8">
        <v>881842</v>
      </c>
      <c r="J30" s="8">
        <v>3231048</v>
      </c>
      <c r="K30" s="8">
        <v>720815</v>
      </c>
      <c r="L30" s="8">
        <v>724327</v>
      </c>
      <c r="M30" s="8">
        <v>0</v>
      </c>
      <c r="N30" s="8">
        <v>1445142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4676190</v>
      </c>
      <c r="X30" s="8">
        <v>3824316</v>
      </c>
      <c r="Y30" s="8">
        <v>851874</v>
      </c>
      <c r="Z30" s="2">
        <v>22.28</v>
      </c>
      <c r="AA30" s="6">
        <v>7000000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3513482</v>
      </c>
      <c r="D32" s="6">
        <v>0</v>
      </c>
      <c r="E32" s="7">
        <v>3350000</v>
      </c>
      <c r="F32" s="8">
        <v>3350000</v>
      </c>
      <c r="G32" s="8">
        <v>276601</v>
      </c>
      <c r="H32" s="8">
        <v>276601</v>
      </c>
      <c r="I32" s="8">
        <v>276601</v>
      </c>
      <c r="J32" s="8">
        <v>829803</v>
      </c>
      <c r="K32" s="8">
        <v>276601</v>
      </c>
      <c r="L32" s="8">
        <v>276601</v>
      </c>
      <c r="M32" s="8">
        <v>276601</v>
      </c>
      <c r="N32" s="8">
        <v>829803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1659606</v>
      </c>
      <c r="X32" s="8">
        <v>1543818</v>
      </c>
      <c r="Y32" s="8">
        <v>115788</v>
      </c>
      <c r="Z32" s="2">
        <v>7.5</v>
      </c>
      <c r="AA32" s="6">
        <v>3350000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46922843</v>
      </c>
      <c r="D34" s="6">
        <v>0</v>
      </c>
      <c r="E34" s="7">
        <v>28087124</v>
      </c>
      <c r="F34" s="8">
        <v>28087124</v>
      </c>
      <c r="G34" s="8">
        <v>1365314</v>
      </c>
      <c r="H34" s="8">
        <v>1440590</v>
      </c>
      <c r="I34" s="8">
        <v>2398407</v>
      </c>
      <c r="J34" s="8">
        <v>5204311</v>
      </c>
      <c r="K34" s="8">
        <v>1373753</v>
      </c>
      <c r="L34" s="8">
        <v>1347428</v>
      </c>
      <c r="M34" s="8">
        <v>3930133</v>
      </c>
      <c r="N34" s="8">
        <v>6651314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11855625</v>
      </c>
      <c r="X34" s="8">
        <v>16429009</v>
      </c>
      <c r="Y34" s="8">
        <v>-4573384</v>
      </c>
      <c r="Z34" s="2">
        <v>-27.84</v>
      </c>
      <c r="AA34" s="6">
        <v>28087124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111853715</v>
      </c>
      <c r="D36" s="33">
        <f>SUM(D25:D35)</f>
        <v>0</v>
      </c>
      <c r="E36" s="34">
        <f t="shared" si="1"/>
        <v>117321404</v>
      </c>
      <c r="F36" s="35">
        <f t="shared" si="1"/>
        <v>117321404</v>
      </c>
      <c r="G36" s="35">
        <f t="shared" si="1"/>
        <v>9789622</v>
      </c>
      <c r="H36" s="35">
        <f t="shared" si="1"/>
        <v>7120939</v>
      </c>
      <c r="I36" s="35">
        <f t="shared" si="1"/>
        <v>8709376</v>
      </c>
      <c r="J36" s="35">
        <f t="shared" si="1"/>
        <v>25619937</v>
      </c>
      <c r="K36" s="35">
        <f t="shared" si="1"/>
        <v>7664153</v>
      </c>
      <c r="L36" s="35">
        <f t="shared" si="1"/>
        <v>7420617</v>
      </c>
      <c r="M36" s="35">
        <f t="shared" si="1"/>
        <v>9480329</v>
      </c>
      <c r="N36" s="35">
        <f t="shared" si="1"/>
        <v>24565099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50185036</v>
      </c>
      <c r="X36" s="35">
        <f t="shared" si="1"/>
        <v>61951513</v>
      </c>
      <c r="Y36" s="35">
        <f t="shared" si="1"/>
        <v>-11766477</v>
      </c>
      <c r="Z36" s="36">
        <f>+IF(X36&lt;&gt;0,+(Y36/X36)*100,0)</f>
        <v>-18.99304218768636</v>
      </c>
      <c r="AA36" s="33">
        <f>SUM(AA25:AA35)</f>
        <v>117321404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-2299286</v>
      </c>
      <c r="D38" s="46">
        <f>+D22-D36</f>
        <v>0</v>
      </c>
      <c r="E38" s="47">
        <f t="shared" si="2"/>
        <v>8114290</v>
      </c>
      <c r="F38" s="48">
        <f t="shared" si="2"/>
        <v>8114290</v>
      </c>
      <c r="G38" s="48">
        <f t="shared" si="2"/>
        <v>27830636</v>
      </c>
      <c r="H38" s="48">
        <f t="shared" si="2"/>
        <v>-3625547</v>
      </c>
      <c r="I38" s="48">
        <f t="shared" si="2"/>
        <v>-7077100</v>
      </c>
      <c r="J38" s="48">
        <f t="shared" si="2"/>
        <v>17127989</v>
      </c>
      <c r="K38" s="48">
        <f t="shared" si="2"/>
        <v>-4987549</v>
      </c>
      <c r="L38" s="48">
        <f t="shared" si="2"/>
        <v>-4474383</v>
      </c>
      <c r="M38" s="48">
        <f t="shared" si="2"/>
        <v>23555701</v>
      </c>
      <c r="N38" s="48">
        <f t="shared" si="2"/>
        <v>14093769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31221758</v>
      </c>
      <c r="X38" s="48">
        <f>IF(F22=F36,0,X22-X36)</f>
        <v>23132785</v>
      </c>
      <c r="Y38" s="48">
        <f t="shared" si="2"/>
        <v>8088973</v>
      </c>
      <c r="Z38" s="49">
        <f>+IF(X38&lt;&gt;0,+(Y38/X38)*100,0)</f>
        <v>34.9675709172069</v>
      </c>
      <c r="AA38" s="46">
        <f>+AA22-AA36</f>
        <v>8114290</v>
      </c>
    </row>
    <row r="39" spans="1:27" ht="13.5">
      <c r="A39" s="23" t="s">
        <v>64</v>
      </c>
      <c r="B39" s="29"/>
      <c r="C39" s="6">
        <v>20522355</v>
      </c>
      <c r="D39" s="6">
        <v>0</v>
      </c>
      <c r="E39" s="7">
        <v>30397000</v>
      </c>
      <c r="F39" s="8">
        <v>30397000</v>
      </c>
      <c r="G39" s="8">
        <v>0</v>
      </c>
      <c r="H39" s="8">
        <v>582000</v>
      </c>
      <c r="I39" s="8">
        <v>0</v>
      </c>
      <c r="J39" s="8">
        <v>582000</v>
      </c>
      <c r="K39" s="8">
        <v>1650584</v>
      </c>
      <c r="L39" s="8">
        <v>436000</v>
      </c>
      <c r="M39" s="8">
        <v>5298483</v>
      </c>
      <c r="N39" s="8">
        <v>7385067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7967067</v>
      </c>
      <c r="X39" s="8">
        <v>23910030</v>
      </c>
      <c r="Y39" s="8">
        <v>-15942963</v>
      </c>
      <c r="Z39" s="2">
        <v>-66.68</v>
      </c>
      <c r="AA39" s="6">
        <v>30397000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18223069</v>
      </c>
      <c r="D42" s="55">
        <f>SUM(D38:D41)</f>
        <v>0</v>
      </c>
      <c r="E42" s="56">
        <f t="shared" si="3"/>
        <v>38511290</v>
      </c>
      <c r="F42" s="57">
        <f t="shared" si="3"/>
        <v>38511290</v>
      </c>
      <c r="G42" s="57">
        <f t="shared" si="3"/>
        <v>27830636</v>
      </c>
      <c r="H42" s="57">
        <f t="shared" si="3"/>
        <v>-3043547</v>
      </c>
      <c r="I42" s="57">
        <f t="shared" si="3"/>
        <v>-7077100</v>
      </c>
      <c r="J42" s="57">
        <f t="shared" si="3"/>
        <v>17709989</v>
      </c>
      <c r="K42" s="57">
        <f t="shared" si="3"/>
        <v>-3336965</v>
      </c>
      <c r="L42" s="57">
        <f t="shared" si="3"/>
        <v>-4038383</v>
      </c>
      <c r="M42" s="57">
        <f t="shared" si="3"/>
        <v>28854184</v>
      </c>
      <c r="N42" s="57">
        <f t="shared" si="3"/>
        <v>21478836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39188825</v>
      </c>
      <c r="X42" s="57">
        <f t="shared" si="3"/>
        <v>47042815</v>
      </c>
      <c r="Y42" s="57">
        <f t="shared" si="3"/>
        <v>-7853990</v>
      </c>
      <c r="Z42" s="58">
        <f>+IF(X42&lt;&gt;0,+(Y42/X42)*100,0)</f>
        <v>-16.695408214835783</v>
      </c>
      <c r="AA42" s="55">
        <f>SUM(AA38:AA41)</f>
        <v>38511290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18223069</v>
      </c>
      <c r="D44" s="63">
        <f>+D42-D43</f>
        <v>0</v>
      </c>
      <c r="E44" s="64">
        <f t="shared" si="4"/>
        <v>38511290</v>
      </c>
      <c r="F44" s="65">
        <f t="shared" si="4"/>
        <v>38511290</v>
      </c>
      <c r="G44" s="65">
        <f t="shared" si="4"/>
        <v>27830636</v>
      </c>
      <c r="H44" s="65">
        <f t="shared" si="4"/>
        <v>-3043547</v>
      </c>
      <c r="I44" s="65">
        <f t="shared" si="4"/>
        <v>-7077100</v>
      </c>
      <c r="J44" s="65">
        <f t="shared" si="4"/>
        <v>17709989</v>
      </c>
      <c r="K44" s="65">
        <f t="shared" si="4"/>
        <v>-3336965</v>
      </c>
      <c r="L44" s="65">
        <f t="shared" si="4"/>
        <v>-4038383</v>
      </c>
      <c r="M44" s="65">
        <f t="shared" si="4"/>
        <v>28854184</v>
      </c>
      <c r="N44" s="65">
        <f t="shared" si="4"/>
        <v>21478836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39188825</v>
      </c>
      <c r="X44" s="65">
        <f t="shared" si="4"/>
        <v>47042815</v>
      </c>
      <c r="Y44" s="65">
        <f t="shared" si="4"/>
        <v>-7853990</v>
      </c>
      <c r="Z44" s="66">
        <f>+IF(X44&lt;&gt;0,+(Y44/X44)*100,0)</f>
        <v>-16.695408214835783</v>
      </c>
      <c r="AA44" s="63">
        <f>+AA42-AA43</f>
        <v>38511290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18223069</v>
      </c>
      <c r="D46" s="55">
        <f>SUM(D44:D45)</f>
        <v>0</v>
      </c>
      <c r="E46" s="56">
        <f t="shared" si="5"/>
        <v>38511290</v>
      </c>
      <c r="F46" s="57">
        <f t="shared" si="5"/>
        <v>38511290</v>
      </c>
      <c r="G46" s="57">
        <f t="shared" si="5"/>
        <v>27830636</v>
      </c>
      <c r="H46" s="57">
        <f t="shared" si="5"/>
        <v>-3043547</v>
      </c>
      <c r="I46" s="57">
        <f t="shared" si="5"/>
        <v>-7077100</v>
      </c>
      <c r="J46" s="57">
        <f t="shared" si="5"/>
        <v>17709989</v>
      </c>
      <c r="K46" s="57">
        <f t="shared" si="5"/>
        <v>-3336965</v>
      </c>
      <c r="L46" s="57">
        <f t="shared" si="5"/>
        <v>-4038383</v>
      </c>
      <c r="M46" s="57">
        <f t="shared" si="5"/>
        <v>28854184</v>
      </c>
      <c r="N46" s="57">
        <f t="shared" si="5"/>
        <v>21478836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39188825</v>
      </c>
      <c r="X46" s="57">
        <f t="shared" si="5"/>
        <v>47042815</v>
      </c>
      <c r="Y46" s="57">
        <f t="shared" si="5"/>
        <v>-7853990</v>
      </c>
      <c r="Z46" s="58">
        <f>+IF(X46&lt;&gt;0,+(Y46/X46)*100,0)</f>
        <v>-16.695408214835783</v>
      </c>
      <c r="AA46" s="55">
        <f>SUM(AA44:AA45)</f>
        <v>38511290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18223069</v>
      </c>
      <c r="D48" s="71">
        <f>SUM(D46:D47)</f>
        <v>0</v>
      </c>
      <c r="E48" s="72">
        <f t="shared" si="6"/>
        <v>38511290</v>
      </c>
      <c r="F48" s="73">
        <f t="shared" si="6"/>
        <v>38511290</v>
      </c>
      <c r="G48" s="73">
        <f t="shared" si="6"/>
        <v>27830636</v>
      </c>
      <c r="H48" s="74">
        <f t="shared" si="6"/>
        <v>-3043547</v>
      </c>
      <c r="I48" s="74">
        <f t="shared" si="6"/>
        <v>-7077100</v>
      </c>
      <c r="J48" s="74">
        <f t="shared" si="6"/>
        <v>17709989</v>
      </c>
      <c r="K48" s="74">
        <f t="shared" si="6"/>
        <v>-3336965</v>
      </c>
      <c r="L48" s="74">
        <f t="shared" si="6"/>
        <v>-4038383</v>
      </c>
      <c r="M48" s="73">
        <f t="shared" si="6"/>
        <v>28854184</v>
      </c>
      <c r="N48" s="73">
        <f t="shared" si="6"/>
        <v>21478836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39188825</v>
      </c>
      <c r="X48" s="74">
        <f t="shared" si="6"/>
        <v>47042815</v>
      </c>
      <c r="Y48" s="74">
        <f t="shared" si="6"/>
        <v>-7853990</v>
      </c>
      <c r="Z48" s="75">
        <f>+IF(X48&lt;&gt;0,+(Y48/X48)*100,0)</f>
        <v>-16.695408214835783</v>
      </c>
      <c r="AA48" s="76">
        <f>SUM(AA46:AA47)</f>
        <v>38511290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285392425</v>
      </c>
      <c r="D5" s="6">
        <v>0</v>
      </c>
      <c r="E5" s="7">
        <v>302252040</v>
      </c>
      <c r="F5" s="8">
        <v>302252040</v>
      </c>
      <c r="G5" s="8">
        <v>25235973</v>
      </c>
      <c r="H5" s="8">
        <v>24818396</v>
      </c>
      <c r="I5" s="8">
        <v>24872848</v>
      </c>
      <c r="J5" s="8">
        <v>74927217</v>
      </c>
      <c r="K5" s="8">
        <v>25703304</v>
      </c>
      <c r="L5" s="8">
        <v>26185440</v>
      </c>
      <c r="M5" s="8">
        <v>25466245</v>
      </c>
      <c r="N5" s="8">
        <v>77354989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152282206</v>
      </c>
      <c r="X5" s="8">
        <v>150074074</v>
      </c>
      <c r="Y5" s="8">
        <v>2208132</v>
      </c>
      <c r="Z5" s="2">
        <v>1.47</v>
      </c>
      <c r="AA5" s="6">
        <v>302252040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775070851</v>
      </c>
      <c r="F7" s="8">
        <v>775070851</v>
      </c>
      <c r="G7" s="8">
        <v>66053434</v>
      </c>
      <c r="H7" s="8">
        <v>57737986</v>
      </c>
      <c r="I7" s="8">
        <v>59303116</v>
      </c>
      <c r="J7" s="8">
        <v>183094536</v>
      </c>
      <c r="K7" s="8">
        <v>57408328</v>
      </c>
      <c r="L7" s="8">
        <v>58784521</v>
      </c>
      <c r="M7" s="8">
        <v>56306294</v>
      </c>
      <c r="N7" s="8">
        <v>172499143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355593679</v>
      </c>
      <c r="X7" s="8">
        <v>301839829</v>
      </c>
      <c r="Y7" s="8">
        <v>53753850</v>
      </c>
      <c r="Z7" s="2">
        <v>17.81</v>
      </c>
      <c r="AA7" s="6">
        <v>775070851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279545529</v>
      </c>
      <c r="F8" s="8">
        <v>279545529</v>
      </c>
      <c r="G8" s="8">
        <v>19493032</v>
      </c>
      <c r="H8" s="8">
        <v>19307931</v>
      </c>
      <c r="I8" s="8">
        <v>17173329</v>
      </c>
      <c r="J8" s="8">
        <v>55974292</v>
      </c>
      <c r="K8" s="8">
        <v>22439513</v>
      </c>
      <c r="L8" s="8">
        <v>21314014</v>
      </c>
      <c r="M8" s="8">
        <v>18344627</v>
      </c>
      <c r="N8" s="8">
        <v>62098154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118072446</v>
      </c>
      <c r="X8" s="8">
        <v>53055303</v>
      </c>
      <c r="Y8" s="8">
        <v>65017143</v>
      </c>
      <c r="Z8" s="2">
        <v>122.55</v>
      </c>
      <c r="AA8" s="6">
        <v>279545529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66163477</v>
      </c>
      <c r="F9" s="8">
        <v>66163477</v>
      </c>
      <c r="G9" s="8">
        <v>4075767</v>
      </c>
      <c r="H9" s="8">
        <v>3574882</v>
      </c>
      <c r="I9" s="8">
        <v>3945654</v>
      </c>
      <c r="J9" s="8">
        <v>11596303</v>
      </c>
      <c r="K9" s="8">
        <v>4228145</v>
      </c>
      <c r="L9" s="8">
        <v>3556768</v>
      </c>
      <c r="M9" s="8">
        <v>4737061</v>
      </c>
      <c r="N9" s="8">
        <v>12521974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24118277</v>
      </c>
      <c r="X9" s="8">
        <v>35733748</v>
      </c>
      <c r="Y9" s="8">
        <v>-11615471</v>
      </c>
      <c r="Z9" s="2">
        <v>-32.51</v>
      </c>
      <c r="AA9" s="6">
        <v>66163477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60959351</v>
      </c>
      <c r="F10" s="26">
        <v>60959351</v>
      </c>
      <c r="G10" s="26">
        <v>4838214</v>
      </c>
      <c r="H10" s="26">
        <v>4829265</v>
      </c>
      <c r="I10" s="26">
        <v>4830084</v>
      </c>
      <c r="J10" s="26">
        <v>14497563</v>
      </c>
      <c r="K10" s="26">
        <v>4839562</v>
      </c>
      <c r="L10" s="26">
        <v>4839680</v>
      </c>
      <c r="M10" s="26">
        <v>4842894</v>
      </c>
      <c r="N10" s="26">
        <v>14522136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29019699</v>
      </c>
      <c r="X10" s="26">
        <v>30368647</v>
      </c>
      <c r="Y10" s="26">
        <v>-1348948</v>
      </c>
      <c r="Z10" s="27">
        <v>-4.44</v>
      </c>
      <c r="AA10" s="28">
        <v>60959351</v>
      </c>
    </row>
    <row r="11" spans="1:27" ht="13.5">
      <c r="A11" s="25" t="s">
        <v>38</v>
      </c>
      <c r="B11" s="29"/>
      <c r="C11" s="6">
        <v>884984196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17132411</v>
      </c>
      <c r="D12" s="6">
        <v>0</v>
      </c>
      <c r="E12" s="7">
        <v>20019517</v>
      </c>
      <c r="F12" s="8">
        <v>20019517</v>
      </c>
      <c r="G12" s="8">
        <v>579260</v>
      </c>
      <c r="H12" s="8">
        <v>495969</v>
      </c>
      <c r="I12" s="8">
        <v>1101227</v>
      </c>
      <c r="J12" s="8">
        <v>2176456</v>
      </c>
      <c r="K12" s="8">
        <v>828658</v>
      </c>
      <c r="L12" s="8">
        <v>2020466</v>
      </c>
      <c r="M12" s="8">
        <v>711179</v>
      </c>
      <c r="N12" s="8">
        <v>3560303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5736759</v>
      </c>
      <c r="X12" s="8">
        <v>8359864</v>
      </c>
      <c r="Y12" s="8">
        <v>-2623105</v>
      </c>
      <c r="Z12" s="2">
        <v>-31.38</v>
      </c>
      <c r="AA12" s="6">
        <v>20019517</v>
      </c>
    </row>
    <row r="13" spans="1:27" ht="13.5">
      <c r="A13" s="23" t="s">
        <v>40</v>
      </c>
      <c r="B13" s="29"/>
      <c r="C13" s="6">
        <v>30546748</v>
      </c>
      <c r="D13" s="6">
        <v>0</v>
      </c>
      <c r="E13" s="7">
        <v>23000000</v>
      </c>
      <c r="F13" s="8">
        <v>23000000</v>
      </c>
      <c r="G13" s="8">
        <v>-994504</v>
      </c>
      <c r="H13" s="8">
        <v>-493542</v>
      </c>
      <c r="I13" s="8">
        <v>1940753</v>
      </c>
      <c r="J13" s="8">
        <v>452707</v>
      </c>
      <c r="K13" s="8">
        <v>4119914</v>
      </c>
      <c r="L13" s="8">
        <v>0</v>
      </c>
      <c r="M13" s="8">
        <v>3014279</v>
      </c>
      <c r="N13" s="8">
        <v>7134193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7586900</v>
      </c>
      <c r="X13" s="8">
        <v>2105875</v>
      </c>
      <c r="Y13" s="8">
        <v>5481025</v>
      </c>
      <c r="Z13" s="2">
        <v>260.27</v>
      </c>
      <c r="AA13" s="6">
        <v>23000000</v>
      </c>
    </row>
    <row r="14" spans="1:27" ht="13.5">
      <c r="A14" s="23" t="s">
        <v>41</v>
      </c>
      <c r="B14" s="29"/>
      <c r="C14" s="6">
        <v>51302423</v>
      </c>
      <c r="D14" s="6">
        <v>0</v>
      </c>
      <c r="E14" s="7">
        <v>30000000</v>
      </c>
      <c r="F14" s="8">
        <v>30000000</v>
      </c>
      <c r="G14" s="8">
        <v>4033905</v>
      </c>
      <c r="H14" s="8">
        <v>4147517</v>
      </c>
      <c r="I14" s="8">
        <v>-209457</v>
      </c>
      <c r="J14" s="8">
        <v>7971965</v>
      </c>
      <c r="K14" s="8">
        <v>4173999</v>
      </c>
      <c r="L14" s="8">
        <v>4586840</v>
      </c>
      <c r="M14" s="8">
        <v>4278881</v>
      </c>
      <c r="N14" s="8">
        <v>13039720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21011685</v>
      </c>
      <c r="X14" s="8">
        <v>15000000</v>
      </c>
      <c r="Y14" s="8">
        <v>6011685</v>
      </c>
      <c r="Z14" s="2">
        <v>40.08</v>
      </c>
      <c r="AA14" s="6">
        <v>30000000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12346564</v>
      </c>
      <c r="D16" s="6">
        <v>0</v>
      </c>
      <c r="E16" s="7">
        <v>10752559</v>
      </c>
      <c r="F16" s="8">
        <v>10752559</v>
      </c>
      <c r="G16" s="8">
        <v>180787</v>
      </c>
      <c r="H16" s="8">
        <v>109664</v>
      </c>
      <c r="I16" s="8">
        <v>91437</v>
      </c>
      <c r="J16" s="8">
        <v>381888</v>
      </c>
      <c r="K16" s="8">
        <v>137675</v>
      </c>
      <c r="L16" s="8">
        <v>185709</v>
      </c>
      <c r="M16" s="8">
        <v>328742</v>
      </c>
      <c r="N16" s="8">
        <v>652126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1034014</v>
      </c>
      <c r="X16" s="8">
        <v>2147333</v>
      </c>
      <c r="Y16" s="8">
        <v>-1113319</v>
      </c>
      <c r="Z16" s="2">
        <v>-51.85</v>
      </c>
      <c r="AA16" s="6">
        <v>10752559</v>
      </c>
    </row>
    <row r="17" spans="1:27" ht="13.5">
      <c r="A17" s="23" t="s">
        <v>44</v>
      </c>
      <c r="B17" s="29"/>
      <c r="C17" s="6">
        <v>8909042</v>
      </c>
      <c r="D17" s="6">
        <v>0</v>
      </c>
      <c r="E17" s="7">
        <v>9027441</v>
      </c>
      <c r="F17" s="8">
        <v>9027441</v>
      </c>
      <c r="G17" s="8">
        <v>891830</v>
      </c>
      <c r="H17" s="8">
        <v>855347</v>
      </c>
      <c r="I17" s="8">
        <v>669368</v>
      </c>
      <c r="J17" s="8">
        <v>2416545</v>
      </c>
      <c r="K17" s="8">
        <v>785388</v>
      </c>
      <c r="L17" s="8">
        <v>702147</v>
      </c>
      <c r="M17" s="8">
        <v>642737</v>
      </c>
      <c r="N17" s="8">
        <v>2130272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4546817</v>
      </c>
      <c r="X17" s="8">
        <v>1671499</v>
      </c>
      <c r="Y17" s="8">
        <v>2875318</v>
      </c>
      <c r="Z17" s="2">
        <v>172.02</v>
      </c>
      <c r="AA17" s="6">
        <v>9027441</v>
      </c>
    </row>
    <row r="18" spans="1:27" ht="13.5">
      <c r="A18" s="25" t="s">
        <v>45</v>
      </c>
      <c r="B18" s="24"/>
      <c r="C18" s="6">
        <v>16039967</v>
      </c>
      <c r="D18" s="6">
        <v>0</v>
      </c>
      <c r="E18" s="7">
        <v>15656200</v>
      </c>
      <c r="F18" s="8">
        <v>15656200</v>
      </c>
      <c r="G18" s="8">
        <v>186278</v>
      </c>
      <c r="H18" s="8">
        <v>153213</v>
      </c>
      <c r="I18" s="8">
        <v>121593</v>
      </c>
      <c r="J18" s="8">
        <v>461084</v>
      </c>
      <c r="K18" s="8">
        <v>168831</v>
      </c>
      <c r="L18" s="8">
        <v>140403</v>
      </c>
      <c r="M18" s="8">
        <v>7460587</v>
      </c>
      <c r="N18" s="8">
        <v>7769821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8230905</v>
      </c>
      <c r="X18" s="8">
        <v>1715628</v>
      </c>
      <c r="Y18" s="8">
        <v>6515277</v>
      </c>
      <c r="Z18" s="2">
        <v>379.76</v>
      </c>
      <c r="AA18" s="6">
        <v>15656200</v>
      </c>
    </row>
    <row r="19" spans="1:27" ht="13.5">
      <c r="A19" s="23" t="s">
        <v>46</v>
      </c>
      <c r="B19" s="29"/>
      <c r="C19" s="6">
        <v>516199287</v>
      </c>
      <c r="D19" s="6">
        <v>0</v>
      </c>
      <c r="E19" s="7">
        <v>556489000</v>
      </c>
      <c r="F19" s="8">
        <v>556489000</v>
      </c>
      <c r="G19" s="8">
        <v>184220000</v>
      </c>
      <c r="H19" s="8">
        <v>2514000</v>
      </c>
      <c r="I19" s="8">
        <v>0</v>
      </c>
      <c r="J19" s="8">
        <v>186734000</v>
      </c>
      <c r="K19" s="8">
        <v>0</v>
      </c>
      <c r="L19" s="8">
        <v>0</v>
      </c>
      <c r="M19" s="8">
        <v>151562000</v>
      </c>
      <c r="N19" s="8">
        <v>151562000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338296000</v>
      </c>
      <c r="X19" s="8">
        <v>408821470</v>
      </c>
      <c r="Y19" s="8">
        <v>-70525470</v>
      </c>
      <c r="Z19" s="2">
        <v>-17.25</v>
      </c>
      <c r="AA19" s="6">
        <v>556489000</v>
      </c>
    </row>
    <row r="20" spans="1:27" ht="13.5">
      <c r="A20" s="23" t="s">
        <v>47</v>
      </c>
      <c r="B20" s="29"/>
      <c r="C20" s="6">
        <v>110096226</v>
      </c>
      <c r="D20" s="6">
        <v>0</v>
      </c>
      <c r="E20" s="7">
        <v>26963039</v>
      </c>
      <c r="F20" s="26">
        <v>26963039</v>
      </c>
      <c r="G20" s="26">
        <v>1603407</v>
      </c>
      <c r="H20" s="26">
        <v>2036652</v>
      </c>
      <c r="I20" s="26">
        <v>1379573</v>
      </c>
      <c r="J20" s="26">
        <v>5019632</v>
      </c>
      <c r="K20" s="26">
        <v>800390</v>
      </c>
      <c r="L20" s="26">
        <v>1837660</v>
      </c>
      <c r="M20" s="26">
        <v>907183</v>
      </c>
      <c r="N20" s="26">
        <v>3545233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8564865</v>
      </c>
      <c r="X20" s="26">
        <v>12472823</v>
      </c>
      <c r="Y20" s="26">
        <v>-3907958</v>
      </c>
      <c r="Z20" s="27">
        <v>-31.33</v>
      </c>
      <c r="AA20" s="28">
        <v>26963039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52200000</v>
      </c>
      <c r="F21" s="8">
        <v>52200000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52200000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1932949289</v>
      </c>
      <c r="D22" s="33">
        <f>SUM(D5:D21)</f>
        <v>0</v>
      </c>
      <c r="E22" s="34">
        <f t="shared" si="0"/>
        <v>2228099004</v>
      </c>
      <c r="F22" s="35">
        <f t="shared" si="0"/>
        <v>2228099004</v>
      </c>
      <c r="G22" s="35">
        <f t="shared" si="0"/>
        <v>310397383</v>
      </c>
      <c r="H22" s="35">
        <f t="shared" si="0"/>
        <v>120087280</v>
      </c>
      <c r="I22" s="35">
        <f t="shared" si="0"/>
        <v>115219525</v>
      </c>
      <c r="J22" s="35">
        <f t="shared" si="0"/>
        <v>545704188</v>
      </c>
      <c r="K22" s="35">
        <f t="shared" si="0"/>
        <v>125633707</v>
      </c>
      <c r="L22" s="35">
        <f t="shared" si="0"/>
        <v>124153648</v>
      </c>
      <c r="M22" s="35">
        <f t="shared" si="0"/>
        <v>278602709</v>
      </c>
      <c r="N22" s="35">
        <f t="shared" si="0"/>
        <v>528390064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1074094252</v>
      </c>
      <c r="X22" s="35">
        <f t="shared" si="0"/>
        <v>1023366093</v>
      </c>
      <c r="Y22" s="35">
        <f t="shared" si="0"/>
        <v>50728159</v>
      </c>
      <c r="Z22" s="36">
        <f>+IF(X22&lt;&gt;0,+(Y22/X22)*100,0)</f>
        <v>4.956990401283503</v>
      </c>
      <c r="AA22" s="33">
        <f>SUM(AA5:AA21)</f>
        <v>2228099004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456579238</v>
      </c>
      <c r="D25" s="6">
        <v>0</v>
      </c>
      <c r="E25" s="7">
        <v>504000000</v>
      </c>
      <c r="F25" s="8">
        <v>504000000</v>
      </c>
      <c r="G25" s="8">
        <v>39645427</v>
      </c>
      <c r="H25" s="8">
        <v>39471510</v>
      </c>
      <c r="I25" s="8">
        <v>39891322</v>
      </c>
      <c r="J25" s="8">
        <v>119008259</v>
      </c>
      <c r="K25" s="8">
        <v>40821419</v>
      </c>
      <c r="L25" s="8">
        <v>40143187</v>
      </c>
      <c r="M25" s="8">
        <v>42509747</v>
      </c>
      <c r="N25" s="8">
        <v>123474353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242482612</v>
      </c>
      <c r="X25" s="8">
        <v>236075591</v>
      </c>
      <c r="Y25" s="8">
        <v>6407021</v>
      </c>
      <c r="Z25" s="2">
        <v>2.71</v>
      </c>
      <c r="AA25" s="6">
        <v>504000000</v>
      </c>
    </row>
    <row r="26" spans="1:27" ht="13.5">
      <c r="A26" s="25" t="s">
        <v>52</v>
      </c>
      <c r="B26" s="24"/>
      <c r="C26" s="6">
        <v>24042773</v>
      </c>
      <c r="D26" s="6">
        <v>0</v>
      </c>
      <c r="E26" s="7">
        <v>25410000</v>
      </c>
      <c r="F26" s="8">
        <v>25410000</v>
      </c>
      <c r="G26" s="8">
        <v>1721382</v>
      </c>
      <c r="H26" s="8">
        <v>1727915</v>
      </c>
      <c r="I26" s="8">
        <v>2005828</v>
      </c>
      <c r="J26" s="8">
        <v>5455125</v>
      </c>
      <c r="K26" s="8">
        <v>2003976</v>
      </c>
      <c r="L26" s="8">
        <v>2313485</v>
      </c>
      <c r="M26" s="8">
        <v>2002331</v>
      </c>
      <c r="N26" s="8">
        <v>6319792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11774917</v>
      </c>
      <c r="X26" s="8">
        <v>12223642</v>
      </c>
      <c r="Y26" s="8">
        <v>-448725</v>
      </c>
      <c r="Z26" s="2">
        <v>-3.67</v>
      </c>
      <c r="AA26" s="6">
        <v>25410000</v>
      </c>
    </row>
    <row r="27" spans="1:27" ht="13.5">
      <c r="A27" s="25" t="s">
        <v>53</v>
      </c>
      <c r="B27" s="24"/>
      <c r="C27" s="6">
        <v>193867475</v>
      </c>
      <c r="D27" s="6">
        <v>0</v>
      </c>
      <c r="E27" s="7">
        <v>50000000</v>
      </c>
      <c r="F27" s="8">
        <v>50000000</v>
      </c>
      <c r="G27" s="8">
        <v>4166667</v>
      </c>
      <c r="H27" s="8">
        <v>4359237</v>
      </c>
      <c r="I27" s="8">
        <v>4166667</v>
      </c>
      <c r="J27" s="8">
        <v>12692571</v>
      </c>
      <c r="K27" s="8">
        <v>0</v>
      </c>
      <c r="L27" s="8">
        <v>4166667</v>
      </c>
      <c r="M27" s="8">
        <v>4166667</v>
      </c>
      <c r="N27" s="8">
        <v>8333334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21025905</v>
      </c>
      <c r="X27" s="8"/>
      <c r="Y27" s="8">
        <v>21025905</v>
      </c>
      <c r="Z27" s="2">
        <v>0</v>
      </c>
      <c r="AA27" s="6">
        <v>50000000</v>
      </c>
    </row>
    <row r="28" spans="1:27" ht="13.5">
      <c r="A28" s="25" t="s">
        <v>54</v>
      </c>
      <c r="B28" s="24"/>
      <c r="C28" s="6">
        <v>449693160</v>
      </c>
      <c r="D28" s="6">
        <v>0</v>
      </c>
      <c r="E28" s="7">
        <v>266000001</v>
      </c>
      <c r="F28" s="8">
        <v>266000001</v>
      </c>
      <c r="G28" s="8">
        <v>22166664</v>
      </c>
      <c r="H28" s="8">
        <v>22166664</v>
      </c>
      <c r="I28" s="8">
        <v>22166664</v>
      </c>
      <c r="J28" s="8">
        <v>66499992</v>
      </c>
      <c r="K28" s="8">
        <v>26333331</v>
      </c>
      <c r="L28" s="8">
        <v>22166663</v>
      </c>
      <c r="M28" s="8">
        <v>22166664</v>
      </c>
      <c r="N28" s="8">
        <v>70666658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137166650</v>
      </c>
      <c r="X28" s="8">
        <v>156</v>
      </c>
      <c r="Y28" s="8">
        <v>137166494</v>
      </c>
      <c r="Z28" s="2">
        <v>87927239.74</v>
      </c>
      <c r="AA28" s="6">
        <v>266000001</v>
      </c>
    </row>
    <row r="29" spans="1:27" ht="13.5">
      <c r="A29" s="25" t="s">
        <v>55</v>
      </c>
      <c r="B29" s="24"/>
      <c r="C29" s="6">
        <v>26317073</v>
      </c>
      <c r="D29" s="6">
        <v>0</v>
      </c>
      <c r="E29" s="7">
        <v>23747000</v>
      </c>
      <c r="F29" s="8">
        <v>23747000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12957041</v>
      </c>
      <c r="N29" s="8">
        <v>12957041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12957041</v>
      </c>
      <c r="X29" s="8">
        <v>11777087</v>
      </c>
      <c r="Y29" s="8">
        <v>1179954</v>
      </c>
      <c r="Z29" s="2">
        <v>10.02</v>
      </c>
      <c r="AA29" s="6">
        <v>23747000</v>
      </c>
    </row>
    <row r="30" spans="1:27" ht="13.5">
      <c r="A30" s="25" t="s">
        <v>56</v>
      </c>
      <c r="B30" s="24"/>
      <c r="C30" s="6">
        <v>619152841</v>
      </c>
      <c r="D30" s="6">
        <v>0</v>
      </c>
      <c r="E30" s="7">
        <v>698000000</v>
      </c>
      <c r="F30" s="8">
        <v>698000000</v>
      </c>
      <c r="G30" s="8">
        <v>78844261</v>
      </c>
      <c r="H30" s="8">
        <v>74527141</v>
      </c>
      <c r="I30" s="8">
        <v>44116344</v>
      </c>
      <c r="J30" s="8">
        <v>197487746</v>
      </c>
      <c r="K30" s="8">
        <v>48490448</v>
      </c>
      <c r="L30" s="8">
        <v>50160615</v>
      </c>
      <c r="M30" s="8">
        <v>51759188</v>
      </c>
      <c r="N30" s="8">
        <v>150410251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347897997</v>
      </c>
      <c r="X30" s="8">
        <v>367000000</v>
      </c>
      <c r="Y30" s="8">
        <v>-19102003</v>
      </c>
      <c r="Z30" s="2">
        <v>-5.2</v>
      </c>
      <c r="AA30" s="6">
        <v>698000000</v>
      </c>
    </row>
    <row r="31" spans="1:27" ht="13.5">
      <c r="A31" s="25" t="s">
        <v>57</v>
      </c>
      <c r="B31" s="24"/>
      <c r="C31" s="6">
        <v>115940765</v>
      </c>
      <c r="D31" s="6">
        <v>0</v>
      </c>
      <c r="E31" s="7">
        <v>170000000</v>
      </c>
      <c r="F31" s="8">
        <v>170000000</v>
      </c>
      <c r="G31" s="8">
        <v>2759768</v>
      </c>
      <c r="H31" s="8">
        <v>8028472</v>
      </c>
      <c r="I31" s="8">
        <v>9813969</v>
      </c>
      <c r="J31" s="8">
        <v>20602209</v>
      </c>
      <c r="K31" s="8">
        <v>15085115</v>
      </c>
      <c r="L31" s="8">
        <v>13025067</v>
      </c>
      <c r="M31" s="8">
        <v>19101752</v>
      </c>
      <c r="N31" s="8">
        <v>47211934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67814143</v>
      </c>
      <c r="X31" s="8">
        <v>78822000</v>
      </c>
      <c r="Y31" s="8">
        <v>-11007857</v>
      </c>
      <c r="Z31" s="2">
        <v>-13.97</v>
      </c>
      <c r="AA31" s="6">
        <v>170000000</v>
      </c>
    </row>
    <row r="32" spans="1:27" ht="13.5">
      <c r="A32" s="25" t="s">
        <v>58</v>
      </c>
      <c r="B32" s="24"/>
      <c r="C32" s="6">
        <v>66780428</v>
      </c>
      <c r="D32" s="6">
        <v>0</v>
      </c>
      <c r="E32" s="7">
        <v>75854000</v>
      </c>
      <c r="F32" s="8">
        <v>75854000</v>
      </c>
      <c r="G32" s="8">
        <v>-64795</v>
      </c>
      <c r="H32" s="8">
        <v>8069227</v>
      </c>
      <c r="I32" s="8">
        <v>4115190</v>
      </c>
      <c r="J32" s="8">
        <v>12119622</v>
      </c>
      <c r="K32" s="8">
        <v>9781033</v>
      </c>
      <c r="L32" s="8">
        <v>6316922</v>
      </c>
      <c r="M32" s="8">
        <v>6453015</v>
      </c>
      <c r="N32" s="8">
        <v>22550970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34670592</v>
      </c>
      <c r="X32" s="8">
        <v>37449592</v>
      </c>
      <c r="Y32" s="8">
        <v>-2779000</v>
      </c>
      <c r="Z32" s="2">
        <v>-7.42</v>
      </c>
      <c r="AA32" s="6">
        <v>75854000</v>
      </c>
    </row>
    <row r="33" spans="1:27" ht="13.5">
      <c r="A33" s="25" t="s">
        <v>59</v>
      </c>
      <c r="B33" s="24"/>
      <c r="C33" s="6">
        <v>6940000</v>
      </c>
      <c r="D33" s="6">
        <v>0</v>
      </c>
      <c r="E33" s="7">
        <v>5240000</v>
      </c>
      <c r="F33" s="8">
        <v>5240000</v>
      </c>
      <c r="G33" s="8">
        <v>2520000</v>
      </c>
      <c r="H33" s="8">
        <v>0</v>
      </c>
      <c r="I33" s="8">
        <v>40000</v>
      </c>
      <c r="J33" s="8">
        <v>2560000</v>
      </c>
      <c r="K33" s="8">
        <v>20000</v>
      </c>
      <c r="L33" s="8">
        <v>2520000</v>
      </c>
      <c r="M33" s="8">
        <v>20000</v>
      </c>
      <c r="N33" s="8">
        <v>2560000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5120000</v>
      </c>
      <c r="X33" s="8">
        <v>2930097</v>
      </c>
      <c r="Y33" s="8">
        <v>2189903</v>
      </c>
      <c r="Z33" s="2">
        <v>74.74</v>
      </c>
      <c r="AA33" s="6">
        <v>5240000</v>
      </c>
    </row>
    <row r="34" spans="1:27" ht="13.5">
      <c r="A34" s="25" t="s">
        <v>60</v>
      </c>
      <c r="B34" s="24"/>
      <c r="C34" s="6">
        <v>304374098</v>
      </c>
      <c r="D34" s="6">
        <v>0</v>
      </c>
      <c r="E34" s="7">
        <v>327460000</v>
      </c>
      <c r="F34" s="8">
        <v>327460000</v>
      </c>
      <c r="G34" s="8">
        <v>10269473</v>
      </c>
      <c r="H34" s="8">
        <v>22929421</v>
      </c>
      <c r="I34" s="8">
        <v>46811321</v>
      </c>
      <c r="J34" s="8">
        <v>80010215</v>
      </c>
      <c r="K34" s="8">
        <v>25800221</v>
      </c>
      <c r="L34" s="8">
        <v>23048691</v>
      </c>
      <c r="M34" s="8">
        <v>38470060</v>
      </c>
      <c r="N34" s="8">
        <v>87318972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167329187</v>
      </c>
      <c r="X34" s="8">
        <v>118822746</v>
      </c>
      <c r="Y34" s="8">
        <v>48506441</v>
      </c>
      <c r="Z34" s="2">
        <v>40.82</v>
      </c>
      <c r="AA34" s="6">
        <v>327460000</v>
      </c>
    </row>
    <row r="35" spans="1:27" ht="13.5">
      <c r="A35" s="23" t="s">
        <v>61</v>
      </c>
      <c r="B35" s="29"/>
      <c r="C35" s="6">
        <v>55898532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2319586383</v>
      </c>
      <c r="D36" s="33">
        <f>SUM(D25:D35)</f>
        <v>0</v>
      </c>
      <c r="E36" s="34">
        <f t="shared" si="1"/>
        <v>2145711001</v>
      </c>
      <c r="F36" s="35">
        <f t="shared" si="1"/>
        <v>2145711001</v>
      </c>
      <c r="G36" s="35">
        <f t="shared" si="1"/>
        <v>162028847</v>
      </c>
      <c r="H36" s="35">
        <f t="shared" si="1"/>
        <v>181279587</v>
      </c>
      <c r="I36" s="35">
        <f t="shared" si="1"/>
        <v>173127305</v>
      </c>
      <c r="J36" s="35">
        <f t="shared" si="1"/>
        <v>516435739</v>
      </c>
      <c r="K36" s="35">
        <f t="shared" si="1"/>
        <v>168335543</v>
      </c>
      <c r="L36" s="35">
        <f t="shared" si="1"/>
        <v>163861297</v>
      </c>
      <c r="M36" s="35">
        <f t="shared" si="1"/>
        <v>199606465</v>
      </c>
      <c r="N36" s="35">
        <f t="shared" si="1"/>
        <v>531803305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1048239044</v>
      </c>
      <c r="X36" s="35">
        <f t="shared" si="1"/>
        <v>865100911</v>
      </c>
      <c r="Y36" s="35">
        <f t="shared" si="1"/>
        <v>183138133</v>
      </c>
      <c r="Z36" s="36">
        <f>+IF(X36&lt;&gt;0,+(Y36/X36)*100,0)</f>
        <v>21.169568852760115</v>
      </c>
      <c r="AA36" s="33">
        <f>SUM(AA25:AA35)</f>
        <v>2145711001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-386637094</v>
      </c>
      <c r="D38" s="46">
        <f>+D22-D36</f>
        <v>0</v>
      </c>
      <c r="E38" s="47">
        <f t="shared" si="2"/>
        <v>82388003</v>
      </c>
      <c r="F38" s="48">
        <f t="shared" si="2"/>
        <v>82388003</v>
      </c>
      <c r="G38" s="48">
        <f t="shared" si="2"/>
        <v>148368536</v>
      </c>
      <c r="H38" s="48">
        <f t="shared" si="2"/>
        <v>-61192307</v>
      </c>
      <c r="I38" s="48">
        <f t="shared" si="2"/>
        <v>-57907780</v>
      </c>
      <c r="J38" s="48">
        <f t="shared" si="2"/>
        <v>29268449</v>
      </c>
      <c r="K38" s="48">
        <f t="shared" si="2"/>
        <v>-42701836</v>
      </c>
      <c r="L38" s="48">
        <f t="shared" si="2"/>
        <v>-39707649</v>
      </c>
      <c r="M38" s="48">
        <f t="shared" si="2"/>
        <v>78996244</v>
      </c>
      <c r="N38" s="48">
        <f t="shared" si="2"/>
        <v>-3413241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25855208</v>
      </c>
      <c r="X38" s="48">
        <f>IF(F22=F36,0,X22-X36)</f>
        <v>158265182</v>
      </c>
      <c r="Y38" s="48">
        <f t="shared" si="2"/>
        <v>-132409974</v>
      </c>
      <c r="Z38" s="49">
        <f>+IF(X38&lt;&gt;0,+(Y38/X38)*100,0)</f>
        <v>-83.6633631773791</v>
      </c>
      <c r="AA38" s="46">
        <f>+AA22-AA36</f>
        <v>82388003</v>
      </c>
    </row>
    <row r="39" spans="1:27" ht="13.5">
      <c r="A39" s="23" t="s">
        <v>64</v>
      </c>
      <c r="B39" s="29"/>
      <c r="C39" s="6">
        <v>350188424</v>
      </c>
      <c r="D39" s="6">
        <v>0</v>
      </c>
      <c r="E39" s="7">
        <v>436799000</v>
      </c>
      <c r="F39" s="8">
        <v>436799000</v>
      </c>
      <c r="G39" s="8">
        <v>170414398</v>
      </c>
      <c r="H39" s="8">
        <v>0</v>
      </c>
      <c r="I39" s="8">
        <v>0</v>
      </c>
      <c r="J39" s="8">
        <v>170414398</v>
      </c>
      <c r="K39" s="8">
        <v>0</v>
      </c>
      <c r="L39" s="8">
        <v>0</v>
      </c>
      <c r="M39" s="8">
        <v>149659000</v>
      </c>
      <c r="N39" s="8">
        <v>149659000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320073398</v>
      </c>
      <c r="X39" s="8">
        <v>284136107</v>
      </c>
      <c r="Y39" s="8">
        <v>35937291</v>
      </c>
      <c r="Z39" s="2">
        <v>12.65</v>
      </c>
      <c r="AA39" s="6">
        <v>436799000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-36448670</v>
      </c>
      <c r="D42" s="55">
        <f>SUM(D38:D41)</f>
        <v>0</v>
      </c>
      <c r="E42" s="56">
        <f t="shared" si="3"/>
        <v>519187003</v>
      </c>
      <c r="F42" s="57">
        <f t="shared" si="3"/>
        <v>519187003</v>
      </c>
      <c r="G42" s="57">
        <f t="shared" si="3"/>
        <v>318782934</v>
      </c>
      <c r="H42" s="57">
        <f t="shared" si="3"/>
        <v>-61192307</v>
      </c>
      <c r="I42" s="57">
        <f t="shared" si="3"/>
        <v>-57907780</v>
      </c>
      <c r="J42" s="57">
        <f t="shared" si="3"/>
        <v>199682847</v>
      </c>
      <c r="K42" s="57">
        <f t="shared" si="3"/>
        <v>-42701836</v>
      </c>
      <c r="L42" s="57">
        <f t="shared" si="3"/>
        <v>-39707649</v>
      </c>
      <c r="M42" s="57">
        <f t="shared" si="3"/>
        <v>228655244</v>
      </c>
      <c r="N42" s="57">
        <f t="shared" si="3"/>
        <v>146245759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345928606</v>
      </c>
      <c r="X42" s="57">
        <f t="shared" si="3"/>
        <v>442401289</v>
      </c>
      <c r="Y42" s="57">
        <f t="shared" si="3"/>
        <v>-96472683</v>
      </c>
      <c r="Z42" s="58">
        <f>+IF(X42&lt;&gt;0,+(Y42/X42)*100,0)</f>
        <v>-21.806600794058717</v>
      </c>
      <c r="AA42" s="55">
        <f>SUM(AA38:AA41)</f>
        <v>519187003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-36448670</v>
      </c>
      <c r="D44" s="63">
        <f>+D42-D43</f>
        <v>0</v>
      </c>
      <c r="E44" s="64">
        <f t="shared" si="4"/>
        <v>519187003</v>
      </c>
      <c r="F44" s="65">
        <f t="shared" si="4"/>
        <v>519187003</v>
      </c>
      <c r="G44" s="65">
        <f t="shared" si="4"/>
        <v>318782934</v>
      </c>
      <c r="H44" s="65">
        <f t="shared" si="4"/>
        <v>-61192307</v>
      </c>
      <c r="I44" s="65">
        <f t="shared" si="4"/>
        <v>-57907780</v>
      </c>
      <c r="J44" s="65">
        <f t="shared" si="4"/>
        <v>199682847</v>
      </c>
      <c r="K44" s="65">
        <f t="shared" si="4"/>
        <v>-42701836</v>
      </c>
      <c r="L44" s="65">
        <f t="shared" si="4"/>
        <v>-39707649</v>
      </c>
      <c r="M44" s="65">
        <f t="shared" si="4"/>
        <v>228655244</v>
      </c>
      <c r="N44" s="65">
        <f t="shared" si="4"/>
        <v>146245759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345928606</v>
      </c>
      <c r="X44" s="65">
        <f t="shared" si="4"/>
        <v>442401289</v>
      </c>
      <c r="Y44" s="65">
        <f t="shared" si="4"/>
        <v>-96472683</v>
      </c>
      <c r="Z44" s="66">
        <f>+IF(X44&lt;&gt;0,+(Y44/X44)*100,0)</f>
        <v>-21.806600794058717</v>
      </c>
      <c r="AA44" s="63">
        <f>+AA42-AA43</f>
        <v>519187003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-36448670</v>
      </c>
      <c r="D46" s="55">
        <f>SUM(D44:D45)</f>
        <v>0</v>
      </c>
      <c r="E46" s="56">
        <f t="shared" si="5"/>
        <v>519187003</v>
      </c>
      <c r="F46" s="57">
        <f t="shared" si="5"/>
        <v>519187003</v>
      </c>
      <c r="G46" s="57">
        <f t="shared" si="5"/>
        <v>318782934</v>
      </c>
      <c r="H46" s="57">
        <f t="shared" si="5"/>
        <v>-61192307</v>
      </c>
      <c r="I46" s="57">
        <f t="shared" si="5"/>
        <v>-57907780</v>
      </c>
      <c r="J46" s="57">
        <f t="shared" si="5"/>
        <v>199682847</v>
      </c>
      <c r="K46" s="57">
        <f t="shared" si="5"/>
        <v>-42701836</v>
      </c>
      <c r="L46" s="57">
        <f t="shared" si="5"/>
        <v>-39707649</v>
      </c>
      <c r="M46" s="57">
        <f t="shared" si="5"/>
        <v>228655244</v>
      </c>
      <c r="N46" s="57">
        <f t="shared" si="5"/>
        <v>146245759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345928606</v>
      </c>
      <c r="X46" s="57">
        <f t="shared" si="5"/>
        <v>442401289</v>
      </c>
      <c r="Y46" s="57">
        <f t="shared" si="5"/>
        <v>-96472683</v>
      </c>
      <c r="Z46" s="58">
        <f>+IF(X46&lt;&gt;0,+(Y46/X46)*100,0)</f>
        <v>-21.806600794058717</v>
      </c>
      <c r="AA46" s="55">
        <f>SUM(AA44:AA45)</f>
        <v>519187003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-36448670</v>
      </c>
      <c r="D48" s="71">
        <f>SUM(D46:D47)</f>
        <v>0</v>
      </c>
      <c r="E48" s="72">
        <f t="shared" si="6"/>
        <v>519187003</v>
      </c>
      <c r="F48" s="73">
        <f t="shared" si="6"/>
        <v>519187003</v>
      </c>
      <c r="G48" s="73">
        <f t="shared" si="6"/>
        <v>318782934</v>
      </c>
      <c r="H48" s="74">
        <f t="shared" si="6"/>
        <v>-61192307</v>
      </c>
      <c r="I48" s="74">
        <f t="shared" si="6"/>
        <v>-57907780</v>
      </c>
      <c r="J48" s="74">
        <f t="shared" si="6"/>
        <v>199682847</v>
      </c>
      <c r="K48" s="74">
        <f t="shared" si="6"/>
        <v>-42701836</v>
      </c>
      <c r="L48" s="74">
        <f t="shared" si="6"/>
        <v>-39707649</v>
      </c>
      <c r="M48" s="73">
        <f t="shared" si="6"/>
        <v>228655244</v>
      </c>
      <c r="N48" s="73">
        <f t="shared" si="6"/>
        <v>146245759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345928606</v>
      </c>
      <c r="X48" s="74">
        <f t="shared" si="6"/>
        <v>442401289</v>
      </c>
      <c r="Y48" s="74">
        <f t="shared" si="6"/>
        <v>-96472683</v>
      </c>
      <c r="Z48" s="75">
        <f>+IF(X48&lt;&gt;0,+(Y48/X48)*100,0)</f>
        <v>-21.806600794058717</v>
      </c>
      <c r="AA48" s="76">
        <f>SUM(AA46:AA47)</f>
        <v>519187003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19221957</v>
      </c>
      <c r="D5" s="6">
        <v>0</v>
      </c>
      <c r="E5" s="7">
        <v>19119703</v>
      </c>
      <c r="F5" s="8">
        <v>19119703</v>
      </c>
      <c r="G5" s="8">
        <v>1509248</v>
      </c>
      <c r="H5" s="8">
        <v>1415103</v>
      </c>
      <c r="I5" s="8">
        <v>1492822</v>
      </c>
      <c r="J5" s="8">
        <v>4417173</v>
      </c>
      <c r="K5" s="8">
        <v>1482933</v>
      </c>
      <c r="L5" s="8">
        <v>1388843</v>
      </c>
      <c r="M5" s="8">
        <v>1415203</v>
      </c>
      <c r="N5" s="8">
        <v>4286979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8704152</v>
      </c>
      <c r="X5" s="8">
        <v>7839078</v>
      </c>
      <c r="Y5" s="8">
        <v>865074</v>
      </c>
      <c r="Z5" s="2">
        <v>11.04</v>
      </c>
      <c r="AA5" s="6">
        <v>19119703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5301681</v>
      </c>
      <c r="D10" s="6">
        <v>0</v>
      </c>
      <c r="E10" s="7">
        <v>5851507</v>
      </c>
      <c r="F10" s="26">
        <v>5851507</v>
      </c>
      <c r="G10" s="26">
        <v>473754</v>
      </c>
      <c r="H10" s="26">
        <v>470264</v>
      </c>
      <c r="I10" s="26">
        <v>472551</v>
      </c>
      <c r="J10" s="26">
        <v>1416569</v>
      </c>
      <c r="K10" s="26">
        <v>472264</v>
      </c>
      <c r="L10" s="26">
        <v>436605</v>
      </c>
      <c r="M10" s="26">
        <v>475652</v>
      </c>
      <c r="N10" s="26">
        <v>1384521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2801090</v>
      </c>
      <c r="X10" s="26">
        <v>3492834</v>
      </c>
      <c r="Y10" s="26">
        <v>-691744</v>
      </c>
      <c r="Z10" s="27">
        <v>-19.8</v>
      </c>
      <c r="AA10" s="28">
        <v>5851507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212884</v>
      </c>
      <c r="D12" s="6">
        <v>0</v>
      </c>
      <c r="E12" s="7">
        <v>304425</v>
      </c>
      <c r="F12" s="8">
        <v>304425</v>
      </c>
      <c r="G12" s="8">
        <v>36748</v>
      </c>
      <c r="H12" s="8">
        <v>42121</v>
      </c>
      <c r="I12" s="8">
        <v>12917</v>
      </c>
      <c r="J12" s="8">
        <v>91786</v>
      </c>
      <c r="K12" s="8">
        <v>27445</v>
      </c>
      <c r="L12" s="8">
        <v>30033</v>
      </c>
      <c r="M12" s="8">
        <v>59326</v>
      </c>
      <c r="N12" s="8">
        <v>116804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208590</v>
      </c>
      <c r="X12" s="8">
        <v>124813</v>
      </c>
      <c r="Y12" s="8">
        <v>83777</v>
      </c>
      <c r="Z12" s="2">
        <v>67.12</v>
      </c>
      <c r="AA12" s="6">
        <v>304425</v>
      </c>
    </row>
    <row r="13" spans="1:27" ht="13.5">
      <c r="A13" s="23" t="s">
        <v>40</v>
      </c>
      <c r="B13" s="29"/>
      <c r="C13" s="6">
        <v>3866631</v>
      </c>
      <c r="D13" s="6">
        <v>0</v>
      </c>
      <c r="E13" s="7">
        <v>5018112</v>
      </c>
      <c r="F13" s="8">
        <v>5018112</v>
      </c>
      <c r="G13" s="8">
        <v>391273</v>
      </c>
      <c r="H13" s="8">
        <v>488980</v>
      </c>
      <c r="I13" s="8">
        <v>506387</v>
      </c>
      <c r="J13" s="8">
        <v>1386640</v>
      </c>
      <c r="K13" s="8">
        <v>480672</v>
      </c>
      <c r="L13" s="8">
        <v>440374</v>
      </c>
      <c r="M13" s="8">
        <v>412776</v>
      </c>
      <c r="N13" s="8">
        <v>1333822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2720462</v>
      </c>
      <c r="X13" s="8">
        <v>2057425</v>
      </c>
      <c r="Y13" s="8">
        <v>663037</v>
      </c>
      <c r="Z13" s="2">
        <v>32.23</v>
      </c>
      <c r="AA13" s="6">
        <v>5018112</v>
      </c>
    </row>
    <row r="14" spans="1:27" ht="13.5">
      <c r="A14" s="23" t="s">
        <v>41</v>
      </c>
      <c r="B14" s="29"/>
      <c r="C14" s="6">
        <v>-1180410</v>
      </c>
      <c r="D14" s="6">
        <v>0</v>
      </c>
      <c r="E14" s="7">
        <v>7805952</v>
      </c>
      <c r="F14" s="8">
        <v>7805952</v>
      </c>
      <c r="G14" s="8">
        <v>1110387</v>
      </c>
      <c r="H14" s="8">
        <v>1082231</v>
      </c>
      <c r="I14" s="8">
        <v>1117341</v>
      </c>
      <c r="J14" s="8">
        <v>3309959</v>
      </c>
      <c r="K14" s="8">
        <v>1153250</v>
      </c>
      <c r="L14" s="8">
        <v>1152593</v>
      </c>
      <c r="M14" s="8">
        <v>1215577</v>
      </c>
      <c r="N14" s="8">
        <v>3521420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6831379</v>
      </c>
      <c r="X14" s="8">
        <v>3200440</v>
      </c>
      <c r="Y14" s="8">
        <v>3630939</v>
      </c>
      <c r="Z14" s="2">
        <v>113.45</v>
      </c>
      <c r="AA14" s="6">
        <v>7805952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893370</v>
      </c>
      <c r="D16" s="6">
        <v>0</v>
      </c>
      <c r="E16" s="7">
        <v>7603200</v>
      </c>
      <c r="F16" s="8">
        <v>7603200</v>
      </c>
      <c r="G16" s="8">
        <v>93860</v>
      </c>
      <c r="H16" s="8">
        <v>70395</v>
      </c>
      <c r="I16" s="8">
        <v>85485</v>
      </c>
      <c r="J16" s="8">
        <v>249740</v>
      </c>
      <c r="K16" s="8">
        <v>66050</v>
      </c>
      <c r="L16" s="8">
        <v>51815</v>
      </c>
      <c r="M16" s="8">
        <v>43270</v>
      </c>
      <c r="N16" s="8">
        <v>161135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410875</v>
      </c>
      <c r="X16" s="8">
        <v>3117312</v>
      </c>
      <c r="Y16" s="8">
        <v>-2706437</v>
      </c>
      <c r="Z16" s="2">
        <v>-86.82</v>
      </c>
      <c r="AA16" s="6">
        <v>7603200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34848</v>
      </c>
      <c r="F17" s="8">
        <v>34848</v>
      </c>
      <c r="G17" s="8">
        <v>9381</v>
      </c>
      <c r="H17" s="8">
        <v>0</v>
      </c>
      <c r="I17" s="8">
        <v>0</v>
      </c>
      <c r="J17" s="8">
        <v>9381</v>
      </c>
      <c r="K17" s="8">
        <v>741</v>
      </c>
      <c r="L17" s="8">
        <v>2193</v>
      </c>
      <c r="M17" s="8">
        <v>1178</v>
      </c>
      <c r="N17" s="8">
        <v>4112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13493</v>
      </c>
      <c r="X17" s="8">
        <v>14288</v>
      </c>
      <c r="Y17" s="8">
        <v>-795</v>
      </c>
      <c r="Z17" s="2">
        <v>-5.56</v>
      </c>
      <c r="AA17" s="6">
        <v>34848</v>
      </c>
    </row>
    <row r="18" spans="1:27" ht="13.5">
      <c r="A18" s="25" t="s">
        <v>45</v>
      </c>
      <c r="B18" s="24"/>
      <c r="C18" s="6">
        <v>44105365</v>
      </c>
      <c r="D18" s="6">
        <v>0</v>
      </c>
      <c r="E18" s="7">
        <v>12612602</v>
      </c>
      <c r="F18" s="8">
        <v>12612602</v>
      </c>
      <c r="G18" s="8">
        <v>3559015</v>
      </c>
      <c r="H18" s="8">
        <v>3231025</v>
      </c>
      <c r="I18" s="8">
        <v>3354026</v>
      </c>
      <c r="J18" s="8">
        <v>10144066</v>
      </c>
      <c r="K18" s="8">
        <v>4052980</v>
      </c>
      <c r="L18" s="8">
        <v>3186061</v>
      </c>
      <c r="M18" s="8">
        <v>2846380</v>
      </c>
      <c r="N18" s="8">
        <v>10085421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20229487</v>
      </c>
      <c r="X18" s="8">
        <v>2952000</v>
      </c>
      <c r="Y18" s="8">
        <v>17277487</v>
      </c>
      <c r="Z18" s="2">
        <v>585.28</v>
      </c>
      <c r="AA18" s="6">
        <v>12612602</v>
      </c>
    </row>
    <row r="19" spans="1:27" ht="13.5">
      <c r="A19" s="23" t="s">
        <v>46</v>
      </c>
      <c r="B19" s="29"/>
      <c r="C19" s="6">
        <v>141645012</v>
      </c>
      <c r="D19" s="6">
        <v>0</v>
      </c>
      <c r="E19" s="7">
        <v>168448526</v>
      </c>
      <c r="F19" s="8">
        <v>168448526</v>
      </c>
      <c r="G19" s="8">
        <v>64931629</v>
      </c>
      <c r="H19" s="8">
        <v>-322042</v>
      </c>
      <c r="I19" s="8">
        <v>219381</v>
      </c>
      <c r="J19" s="8">
        <v>64828968</v>
      </c>
      <c r="K19" s="8">
        <v>586686</v>
      </c>
      <c r="L19" s="8">
        <v>51233756</v>
      </c>
      <c r="M19" s="8">
        <v>474072</v>
      </c>
      <c r="N19" s="8">
        <v>52294514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117123482</v>
      </c>
      <c r="X19" s="8">
        <v>67970179</v>
      </c>
      <c r="Y19" s="8">
        <v>49153303</v>
      </c>
      <c r="Z19" s="2">
        <v>72.32</v>
      </c>
      <c r="AA19" s="6">
        <v>168448526</v>
      </c>
    </row>
    <row r="20" spans="1:27" ht="13.5">
      <c r="A20" s="23" t="s">
        <v>47</v>
      </c>
      <c r="B20" s="29"/>
      <c r="C20" s="6">
        <v>1025592</v>
      </c>
      <c r="D20" s="6">
        <v>0</v>
      </c>
      <c r="E20" s="7">
        <v>61675283</v>
      </c>
      <c r="F20" s="26">
        <v>61675283</v>
      </c>
      <c r="G20" s="26">
        <v>826894</v>
      </c>
      <c r="H20" s="26">
        <v>618664</v>
      </c>
      <c r="I20" s="26">
        <v>684934</v>
      </c>
      <c r="J20" s="26">
        <v>2130492</v>
      </c>
      <c r="K20" s="26">
        <v>308687</v>
      </c>
      <c r="L20" s="26">
        <v>786325</v>
      </c>
      <c r="M20" s="26">
        <v>280564</v>
      </c>
      <c r="N20" s="26">
        <v>1375576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3506068</v>
      </c>
      <c r="X20" s="26">
        <v>27260033</v>
      </c>
      <c r="Y20" s="26">
        <v>-23753965</v>
      </c>
      <c r="Z20" s="27">
        <v>-87.14</v>
      </c>
      <c r="AA20" s="28">
        <v>61675283</v>
      </c>
    </row>
    <row r="21" spans="1:27" ht="13.5">
      <c r="A21" s="23" t="s">
        <v>48</v>
      </c>
      <c r="B21" s="29"/>
      <c r="C21" s="6">
        <v>291345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215383427</v>
      </c>
      <c r="D22" s="33">
        <f>SUM(D5:D21)</f>
        <v>0</v>
      </c>
      <c r="E22" s="34">
        <f t="shared" si="0"/>
        <v>288474158</v>
      </c>
      <c r="F22" s="35">
        <f t="shared" si="0"/>
        <v>288474158</v>
      </c>
      <c r="G22" s="35">
        <f t="shared" si="0"/>
        <v>72942189</v>
      </c>
      <c r="H22" s="35">
        <f t="shared" si="0"/>
        <v>7096741</v>
      </c>
      <c r="I22" s="35">
        <f t="shared" si="0"/>
        <v>7945844</v>
      </c>
      <c r="J22" s="35">
        <f t="shared" si="0"/>
        <v>87984774</v>
      </c>
      <c r="K22" s="35">
        <f t="shared" si="0"/>
        <v>8631708</v>
      </c>
      <c r="L22" s="35">
        <f t="shared" si="0"/>
        <v>58708598</v>
      </c>
      <c r="M22" s="35">
        <f t="shared" si="0"/>
        <v>7223998</v>
      </c>
      <c r="N22" s="35">
        <f t="shared" si="0"/>
        <v>74564304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162549078</v>
      </c>
      <c r="X22" s="35">
        <f t="shared" si="0"/>
        <v>118028402</v>
      </c>
      <c r="Y22" s="35">
        <f t="shared" si="0"/>
        <v>44520676</v>
      </c>
      <c r="Z22" s="36">
        <f>+IF(X22&lt;&gt;0,+(Y22/X22)*100,0)</f>
        <v>37.720307354495915</v>
      </c>
      <c r="AA22" s="33">
        <f>SUM(AA5:AA21)</f>
        <v>288474158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60201026</v>
      </c>
      <c r="D25" s="6">
        <v>0</v>
      </c>
      <c r="E25" s="7">
        <v>72338843</v>
      </c>
      <c r="F25" s="8">
        <v>72338843</v>
      </c>
      <c r="G25" s="8">
        <v>4966670</v>
      </c>
      <c r="H25" s="8">
        <v>4591576</v>
      </c>
      <c r="I25" s="8">
        <v>5828063</v>
      </c>
      <c r="J25" s="8">
        <v>15386309</v>
      </c>
      <c r="K25" s="8">
        <v>5112987</v>
      </c>
      <c r="L25" s="8">
        <v>5408190</v>
      </c>
      <c r="M25" s="8">
        <v>5205672</v>
      </c>
      <c r="N25" s="8">
        <v>15726849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31113158</v>
      </c>
      <c r="X25" s="8">
        <v>32478165</v>
      </c>
      <c r="Y25" s="8">
        <v>-1365007</v>
      </c>
      <c r="Z25" s="2">
        <v>-4.2</v>
      </c>
      <c r="AA25" s="6">
        <v>72338843</v>
      </c>
    </row>
    <row r="26" spans="1:27" ht="13.5">
      <c r="A26" s="25" t="s">
        <v>52</v>
      </c>
      <c r="B26" s="24"/>
      <c r="C26" s="6">
        <v>11906137</v>
      </c>
      <c r="D26" s="6">
        <v>0</v>
      </c>
      <c r="E26" s="7">
        <v>16781949</v>
      </c>
      <c r="F26" s="8">
        <v>16781949</v>
      </c>
      <c r="G26" s="8">
        <v>1249061</v>
      </c>
      <c r="H26" s="8">
        <v>1247696</v>
      </c>
      <c r="I26" s="8">
        <v>1248245</v>
      </c>
      <c r="J26" s="8">
        <v>3745002</v>
      </c>
      <c r="K26" s="8">
        <v>1247906</v>
      </c>
      <c r="L26" s="8">
        <v>1248393</v>
      </c>
      <c r="M26" s="8">
        <v>1248268</v>
      </c>
      <c r="N26" s="8">
        <v>3744567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7489569</v>
      </c>
      <c r="X26" s="8">
        <v>6880598</v>
      </c>
      <c r="Y26" s="8">
        <v>608971</v>
      </c>
      <c r="Z26" s="2">
        <v>8.85</v>
      </c>
      <c r="AA26" s="6">
        <v>16781949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29557299</v>
      </c>
      <c r="F27" s="8">
        <v>29557299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12118492</v>
      </c>
      <c r="Y27" s="8">
        <v>-12118492</v>
      </c>
      <c r="Z27" s="2">
        <v>-100</v>
      </c>
      <c r="AA27" s="6">
        <v>29557299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35178537</v>
      </c>
      <c r="F28" s="8">
        <v>35178537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10323200</v>
      </c>
      <c r="Y28" s="8">
        <v>-10323200</v>
      </c>
      <c r="Z28" s="2">
        <v>-100</v>
      </c>
      <c r="AA28" s="6">
        <v>35178537</v>
      </c>
    </row>
    <row r="29" spans="1:27" ht="13.5">
      <c r="A29" s="25" t="s">
        <v>55</v>
      </c>
      <c r="B29" s="24"/>
      <c r="C29" s="6">
        <v>54034</v>
      </c>
      <c r="D29" s="6">
        <v>0</v>
      </c>
      <c r="E29" s="7">
        <v>250848</v>
      </c>
      <c r="F29" s="8">
        <v>250848</v>
      </c>
      <c r="G29" s="8">
        <v>27330</v>
      </c>
      <c r="H29" s="8">
        <v>31487</v>
      </c>
      <c r="I29" s="8">
        <v>29351</v>
      </c>
      <c r="J29" s="8">
        <v>88168</v>
      </c>
      <c r="K29" s="8">
        <v>30286</v>
      </c>
      <c r="L29" s="8">
        <v>15255</v>
      </c>
      <c r="M29" s="8">
        <v>42508</v>
      </c>
      <c r="N29" s="8">
        <v>88049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176217</v>
      </c>
      <c r="X29" s="8">
        <v>102872</v>
      </c>
      <c r="Y29" s="8">
        <v>73345</v>
      </c>
      <c r="Z29" s="2">
        <v>71.3</v>
      </c>
      <c r="AA29" s="6">
        <v>250848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2660225</v>
      </c>
      <c r="D31" s="6">
        <v>0</v>
      </c>
      <c r="E31" s="7">
        <v>15425096</v>
      </c>
      <c r="F31" s="8">
        <v>15425096</v>
      </c>
      <c r="G31" s="8">
        <v>397129</v>
      </c>
      <c r="H31" s="8">
        <v>502559</v>
      </c>
      <c r="I31" s="8">
        <v>520482</v>
      </c>
      <c r="J31" s="8">
        <v>1420170</v>
      </c>
      <c r="K31" s="8">
        <v>647122</v>
      </c>
      <c r="L31" s="8">
        <v>635459</v>
      </c>
      <c r="M31" s="8">
        <v>604202</v>
      </c>
      <c r="N31" s="8">
        <v>1886783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3306953</v>
      </c>
      <c r="X31" s="8">
        <v>4590108</v>
      </c>
      <c r="Y31" s="8">
        <v>-1283155</v>
      </c>
      <c r="Z31" s="2">
        <v>-27.95</v>
      </c>
      <c r="AA31" s="6">
        <v>15425096</v>
      </c>
    </row>
    <row r="32" spans="1:27" ht="13.5">
      <c r="A32" s="25" t="s">
        <v>58</v>
      </c>
      <c r="B32" s="24"/>
      <c r="C32" s="6">
        <v>2552587</v>
      </c>
      <c r="D32" s="6">
        <v>0</v>
      </c>
      <c r="E32" s="7">
        <v>7355720</v>
      </c>
      <c r="F32" s="8">
        <v>7355720</v>
      </c>
      <c r="G32" s="8">
        <v>191403</v>
      </c>
      <c r="H32" s="8">
        <v>602107</v>
      </c>
      <c r="I32" s="8">
        <v>198903</v>
      </c>
      <c r="J32" s="8">
        <v>992413</v>
      </c>
      <c r="K32" s="8">
        <v>266422</v>
      </c>
      <c r="L32" s="8">
        <v>681</v>
      </c>
      <c r="M32" s="8">
        <v>203085</v>
      </c>
      <c r="N32" s="8">
        <v>470188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1462601</v>
      </c>
      <c r="X32" s="8">
        <v>820000</v>
      </c>
      <c r="Y32" s="8">
        <v>642601</v>
      </c>
      <c r="Z32" s="2">
        <v>78.37</v>
      </c>
      <c r="AA32" s="6">
        <v>7355720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4800000</v>
      </c>
      <c r="F33" s="8">
        <v>4800000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1476000</v>
      </c>
      <c r="Y33" s="8">
        <v>-1476000</v>
      </c>
      <c r="Z33" s="2">
        <v>-100</v>
      </c>
      <c r="AA33" s="6">
        <v>4800000</v>
      </c>
    </row>
    <row r="34" spans="1:27" ht="13.5">
      <c r="A34" s="25" t="s">
        <v>60</v>
      </c>
      <c r="B34" s="24"/>
      <c r="C34" s="6">
        <v>56330370</v>
      </c>
      <c r="D34" s="6">
        <v>0</v>
      </c>
      <c r="E34" s="7">
        <v>55328729</v>
      </c>
      <c r="F34" s="8">
        <v>55328729</v>
      </c>
      <c r="G34" s="8">
        <v>2141185</v>
      </c>
      <c r="H34" s="8">
        <v>3228649</v>
      </c>
      <c r="I34" s="8">
        <v>4460261</v>
      </c>
      <c r="J34" s="8">
        <v>9830095</v>
      </c>
      <c r="K34" s="8">
        <v>2745762</v>
      </c>
      <c r="L34" s="8">
        <v>3654569</v>
      </c>
      <c r="M34" s="8">
        <v>5012197</v>
      </c>
      <c r="N34" s="8">
        <v>11412528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21242623</v>
      </c>
      <c r="X34" s="8">
        <v>22947179</v>
      </c>
      <c r="Y34" s="8">
        <v>-1704556</v>
      </c>
      <c r="Z34" s="2">
        <v>-7.43</v>
      </c>
      <c r="AA34" s="6">
        <v>55328729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133704379</v>
      </c>
      <c r="D36" s="33">
        <f>SUM(D25:D35)</f>
        <v>0</v>
      </c>
      <c r="E36" s="34">
        <f t="shared" si="1"/>
        <v>237017021</v>
      </c>
      <c r="F36" s="35">
        <f t="shared" si="1"/>
        <v>237017021</v>
      </c>
      <c r="G36" s="35">
        <f t="shared" si="1"/>
        <v>8972778</v>
      </c>
      <c r="H36" s="35">
        <f t="shared" si="1"/>
        <v>10204074</v>
      </c>
      <c r="I36" s="35">
        <f t="shared" si="1"/>
        <v>12285305</v>
      </c>
      <c r="J36" s="35">
        <f t="shared" si="1"/>
        <v>31462157</v>
      </c>
      <c r="K36" s="35">
        <f t="shared" si="1"/>
        <v>10050485</v>
      </c>
      <c r="L36" s="35">
        <f t="shared" si="1"/>
        <v>10962547</v>
      </c>
      <c r="M36" s="35">
        <f t="shared" si="1"/>
        <v>12315932</v>
      </c>
      <c r="N36" s="35">
        <f t="shared" si="1"/>
        <v>33328964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64791121</v>
      </c>
      <c r="X36" s="35">
        <f t="shared" si="1"/>
        <v>91736614</v>
      </c>
      <c r="Y36" s="35">
        <f t="shared" si="1"/>
        <v>-26945493</v>
      </c>
      <c r="Z36" s="36">
        <f>+IF(X36&lt;&gt;0,+(Y36/X36)*100,0)</f>
        <v>-29.372670109668537</v>
      </c>
      <c r="AA36" s="33">
        <f>SUM(AA25:AA35)</f>
        <v>237017021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81679048</v>
      </c>
      <c r="D38" s="46">
        <f>+D22-D36</f>
        <v>0</v>
      </c>
      <c r="E38" s="47">
        <f t="shared" si="2"/>
        <v>51457137</v>
      </c>
      <c r="F38" s="48">
        <f t="shared" si="2"/>
        <v>51457137</v>
      </c>
      <c r="G38" s="48">
        <f t="shared" si="2"/>
        <v>63969411</v>
      </c>
      <c r="H38" s="48">
        <f t="shared" si="2"/>
        <v>-3107333</v>
      </c>
      <c r="I38" s="48">
        <f t="shared" si="2"/>
        <v>-4339461</v>
      </c>
      <c r="J38" s="48">
        <f t="shared" si="2"/>
        <v>56522617</v>
      </c>
      <c r="K38" s="48">
        <f t="shared" si="2"/>
        <v>-1418777</v>
      </c>
      <c r="L38" s="48">
        <f t="shared" si="2"/>
        <v>47746051</v>
      </c>
      <c r="M38" s="48">
        <f t="shared" si="2"/>
        <v>-5091934</v>
      </c>
      <c r="N38" s="48">
        <f t="shared" si="2"/>
        <v>41235340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97757957</v>
      </c>
      <c r="X38" s="48">
        <f>IF(F22=F36,0,X22-X36)</f>
        <v>26291788</v>
      </c>
      <c r="Y38" s="48">
        <f t="shared" si="2"/>
        <v>71466169</v>
      </c>
      <c r="Z38" s="49">
        <f>+IF(X38&lt;&gt;0,+(Y38/X38)*100,0)</f>
        <v>271.8193566751717</v>
      </c>
      <c r="AA38" s="46">
        <f>+AA22-AA36</f>
        <v>51457137</v>
      </c>
    </row>
    <row r="39" spans="1:27" ht="13.5">
      <c r="A39" s="23" t="s">
        <v>64</v>
      </c>
      <c r="B39" s="29"/>
      <c r="C39" s="6">
        <v>14841243</v>
      </c>
      <c r="D39" s="6">
        <v>0</v>
      </c>
      <c r="E39" s="7">
        <v>49920000</v>
      </c>
      <c r="F39" s="8">
        <v>49920000</v>
      </c>
      <c r="G39" s="8">
        <v>440660</v>
      </c>
      <c r="H39" s="8">
        <v>5190653</v>
      </c>
      <c r="I39" s="8">
        <v>3106236</v>
      </c>
      <c r="J39" s="8">
        <v>8737549</v>
      </c>
      <c r="K39" s="8">
        <v>8826085</v>
      </c>
      <c r="L39" s="8">
        <v>69141</v>
      </c>
      <c r="M39" s="8">
        <v>5430473</v>
      </c>
      <c r="N39" s="8">
        <v>14325699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23063248</v>
      </c>
      <c r="X39" s="8">
        <v>20467200</v>
      </c>
      <c r="Y39" s="8">
        <v>2596048</v>
      </c>
      <c r="Z39" s="2">
        <v>12.68</v>
      </c>
      <c r="AA39" s="6">
        <v>49920000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96520291</v>
      </c>
      <c r="D42" s="55">
        <f>SUM(D38:D41)</f>
        <v>0</v>
      </c>
      <c r="E42" s="56">
        <f t="shared" si="3"/>
        <v>101377137</v>
      </c>
      <c r="F42" s="57">
        <f t="shared" si="3"/>
        <v>101377137</v>
      </c>
      <c r="G42" s="57">
        <f t="shared" si="3"/>
        <v>64410071</v>
      </c>
      <c r="H42" s="57">
        <f t="shared" si="3"/>
        <v>2083320</v>
      </c>
      <c r="I42" s="57">
        <f t="shared" si="3"/>
        <v>-1233225</v>
      </c>
      <c r="J42" s="57">
        <f t="shared" si="3"/>
        <v>65260166</v>
      </c>
      <c r="K42" s="57">
        <f t="shared" si="3"/>
        <v>7407308</v>
      </c>
      <c r="L42" s="57">
        <f t="shared" si="3"/>
        <v>47815192</v>
      </c>
      <c r="M42" s="57">
        <f t="shared" si="3"/>
        <v>338539</v>
      </c>
      <c r="N42" s="57">
        <f t="shared" si="3"/>
        <v>55561039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120821205</v>
      </c>
      <c r="X42" s="57">
        <f t="shared" si="3"/>
        <v>46758988</v>
      </c>
      <c r="Y42" s="57">
        <f t="shared" si="3"/>
        <v>74062217</v>
      </c>
      <c r="Z42" s="58">
        <f>+IF(X42&lt;&gt;0,+(Y42/X42)*100,0)</f>
        <v>158.39140273951182</v>
      </c>
      <c r="AA42" s="55">
        <f>SUM(AA38:AA41)</f>
        <v>101377137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96520291</v>
      </c>
      <c r="D44" s="63">
        <f>+D42-D43</f>
        <v>0</v>
      </c>
      <c r="E44" s="64">
        <f t="shared" si="4"/>
        <v>101377137</v>
      </c>
      <c r="F44" s="65">
        <f t="shared" si="4"/>
        <v>101377137</v>
      </c>
      <c r="G44" s="65">
        <f t="shared" si="4"/>
        <v>64410071</v>
      </c>
      <c r="H44" s="65">
        <f t="shared" si="4"/>
        <v>2083320</v>
      </c>
      <c r="I44" s="65">
        <f t="shared" si="4"/>
        <v>-1233225</v>
      </c>
      <c r="J44" s="65">
        <f t="shared" si="4"/>
        <v>65260166</v>
      </c>
      <c r="K44" s="65">
        <f t="shared" si="4"/>
        <v>7407308</v>
      </c>
      <c r="L44" s="65">
        <f t="shared" si="4"/>
        <v>47815192</v>
      </c>
      <c r="M44" s="65">
        <f t="shared" si="4"/>
        <v>338539</v>
      </c>
      <c r="N44" s="65">
        <f t="shared" si="4"/>
        <v>55561039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120821205</v>
      </c>
      <c r="X44" s="65">
        <f t="shared" si="4"/>
        <v>46758988</v>
      </c>
      <c r="Y44" s="65">
        <f t="shared" si="4"/>
        <v>74062217</v>
      </c>
      <c r="Z44" s="66">
        <f>+IF(X44&lt;&gt;0,+(Y44/X44)*100,0)</f>
        <v>158.39140273951182</v>
      </c>
      <c r="AA44" s="63">
        <f>+AA42-AA43</f>
        <v>101377137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96520291</v>
      </c>
      <c r="D46" s="55">
        <f>SUM(D44:D45)</f>
        <v>0</v>
      </c>
      <c r="E46" s="56">
        <f t="shared" si="5"/>
        <v>101377137</v>
      </c>
      <c r="F46" s="57">
        <f t="shared" si="5"/>
        <v>101377137</v>
      </c>
      <c r="G46" s="57">
        <f t="shared" si="5"/>
        <v>64410071</v>
      </c>
      <c r="H46" s="57">
        <f t="shared" si="5"/>
        <v>2083320</v>
      </c>
      <c r="I46" s="57">
        <f t="shared" si="5"/>
        <v>-1233225</v>
      </c>
      <c r="J46" s="57">
        <f t="shared" si="5"/>
        <v>65260166</v>
      </c>
      <c r="K46" s="57">
        <f t="shared" si="5"/>
        <v>7407308</v>
      </c>
      <c r="L46" s="57">
        <f t="shared" si="5"/>
        <v>47815192</v>
      </c>
      <c r="M46" s="57">
        <f t="shared" si="5"/>
        <v>338539</v>
      </c>
      <c r="N46" s="57">
        <f t="shared" si="5"/>
        <v>55561039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120821205</v>
      </c>
      <c r="X46" s="57">
        <f t="shared" si="5"/>
        <v>46758988</v>
      </c>
      <c r="Y46" s="57">
        <f t="shared" si="5"/>
        <v>74062217</v>
      </c>
      <c r="Z46" s="58">
        <f>+IF(X46&lt;&gt;0,+(Y46/X46)*100,0)</f>
        <v>158.39140273951182</v>
      </c>
      <c r="AA46" s="55">
        <f>SUM(AA44:AA45)</f>
        <v>101377137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96520291</v>
      </c>
      <c r="D48" s="71">
        <f>SUM(D46:D47)</f>
        <v>0</v>
      </c>
      <c r="E48" s="72">
        <f t="shared" si="6"/>
        <v>101377137</v>
      </c>
      <c r="F48" s="73">
        <f t="shared" si="6"/>
        <v>101377137</v>
      </c>
      <c r="G48" s="73">
        <f t="shared" si="6"/>
        <v>64410071</v>
      </c>
      <c r="H48" s="74">
        <f t="shared" si="6"/>
        <v>2083320</v>
      </c>
      <c r="I48" s="74">
        <f t="shared" si="6"/>
        <v>-1233225</v>
      </c>
      <c r="J48" s="74">
        <f t="shared" si="6"/>
        <v>65260166</v>
      </c>
      <c r="K48" s="74">
        <f t="shared" si="6"/>
        <v>7407308</v>
      </c>
      <c r="L48" s="74">
        <f t="shared" si="6"/>
        <v>47815192</v>
      </c>
      <c r="M48" s="73">
        <f t="shared" si="6"/>
        <v>338539</v>
      </c>
      <c r="N48" s="73">
        <f t="shared" si="6"/>
        <v>55561039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120821205</v>
      </c>
      <c r="X48" s="74">
        <f t="shared" si="6"/>
        <v>46758988</v>
      </c>
      <c r="Y48" s="74">
        <f t="shared" si="6"/>
        <v>74062217</v>
      </c>
      <c r="Z48" s="75">
        <f>+IF(X48&lt;&gt;0,+(Y48/X48)*100,0)</f>
        <v>158.39140273951182</v>
      </c>
      <c r="AA48" s="76">
        <f>SUM(AA46:AA47)</f>
        <v>101377137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37654000</v>
      </c>
      <c r="F8" s="8">
        <v>37654000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18701486</v>
      </c>
      <c r="Y8" s="8">
        <v>-18701486</v>
      </c>
      <c r="Z8" s="2">
        <v>-100</v>
      </c>
      <c r="AA8" s="6">
        <v>37654000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36033006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15532710</v>
      </c>
      <c r="M11" s="8">
        <v>0</v>
      </c>
      <c r="N11" s="8">
        <v>15532710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15532710</v>
      </c>
      <c r="X11" s="8"/>
      <c r="Y11" s="8">
        <v>15532710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20153761</v>
      </c>
      <c r="D13" s="6">
        <v>0</v>
      </c>
      <c r="E13" s="7">
        <v>17584000</v>
      </c>
      <c r="F13" s="8">
        <v>17584000</v>
      </c>
      <c r="G13" s="8">
        <v>844309</v>
      </c>
      <c r="H13" s="8">
        <v>1914540</v>
      </c>
      <c r="I13" s="8">
        <v>1703826</v>
      </c>
      <c r="J13" s="8">
        <v>4462675</v>
      </c>
      <c r="K13" s="8">
        <v>1839107</v>
      </c>
      <c r="L13" s="8">
        <v>1814818</v>
      </c>
      <c r="M13" s="8">
        <v>1530493</v>
      </c>
      <c r="N13" s="8">
        <v>5184418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9647093</v>
      </c>
      <c r="X13" s="8">
        <v>8733386</v>
      </c>
      <c r="Y13" s="8">
        <v>913707</v>
      </c>
      <c r="Z13" s="2">
        <v>10.46</v>
      </c>
      <c r="AA13" s="6">
        <v>17584000</v>
      </c>
    </row>
    <row r="14" spans="1:27" ht="13.5">
      <c r="A14" s="23" t="s">
        <v>41</v>
      </c>
      <c r="B14" s="29"/>
      <c r="C14" s="6">
        <v>3093261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412766617</v>
      </c>
      <c r="D19" s="6">
        <v>0</v>
      </c>
      <c r="E19" s="7">
        <v>491226000</v>
      </c>
      <c r="F19" s="8">
        <v>491226000</v>
      </c>
      <c r="G19" s="8">
        <v>169758875</v>
      </c>
      <c r="H19" s="8">
        <v>154886</v>
      </c>
      <c r="I19" s="8">
        <v>39123</v>
      </c>
      <c r="J19" s="8">
        <v>169952884</v>
      </c>
      <c r="K19" s="8">
        <v>2482892</v>
      </c>
      <c r="L19" s="8">
        <v>145520880</v>
      </c>
      <c r="M19" s="8">
        <v>1247100</v>
      </c>
      <c r="N19" s="8">
        <v>149250872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319203756</v>
      </c>
      <c r="X19" s="8">
        <v>409355000</v>
      </c>
      <c r="Y19" s="8">
        <v>-90151244</v>
      </c>
      <c r="Z19" s="2">
        <v>-22.02</v>
      </c>
      <c r="AA19" s="6">
        <v>491226000</v>
      </c>
    </row>
    <row r="20" spans="1:27" ht="13.5">
      <c r="A20" s="23" t="s">
        <v>47</v>
      </c>
      <c r="B20" s="29"/>
      <c r="C20" s="6">
        <v>18036476</v>
      </c>
      <c r="D20" s="6">
        <v>0</v>
      </c>
      <c r="E20" s="7">
        <v>57780000</v>
      </c>
      <c r="F20" s="26">
        <v>57780000</v>
      </c>
      <c r="G20" s="26">
        <v>28832</v>
      </c>
      <c r="H20" s="26">
        <v>0</v>
      </c>
      <c r="I20" s="26">
        <v>630307</v>
      </c>
      <c r="J20" s="26">
        <v>659139</v>
      </c>
      <c r="K20" s="26">
        <v>207780</v>
      </c>
      <c r="L20" s="26">
        <v>93313</v>
      </c>
      <c r="M20" s="26">
        <v>8701</v>
      </c>
      <c r="N20" s="26">
        <v>309794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968933</v>
      </c>
      <c r="X20" s="26">
        <v>28697400</v>
      </c>
      <c r="Y20" s="26">
        <v>-27728467</v>
      </c>
      <c r="Z20" s="27">
        <v>-96.62</v>
      </c>
      <c r="AA20" s="28">
        <v>57780000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121457</v>
      </c>
      <c r="J21" s="8">
        <v>121457</v>
      </c>
      <c r="K21" s="8">
        <v>0</v>
      </c>
      <c r="L21" s="8">
        <v>3604</v>
      </c>
      <c r="M21" s="8">
        <v>0</v>
      </c>
      <c r="N21" s="8">
        <v>3604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125061</v>
      </c>
      <c r="X21" s="8"/>
      <c r="Y21" s="8">
        <v>125061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490083121</v>
      </c>
      <c r="D22" s="33">
        <f>SUM(D5:D21)</f>
        <v>0</v>
      </c>
      <c r="E22" s="34">
        <f t="shared" si="0"/>
        <v>604244000</v>
      </c>
      <c r="F22" s="35">
        <f t="shared" si="0"/>
        <v>604244000</v>
      </c>
      <c r="G22" s="35">
        <f t="shared" si="0"/>
        <v>170632016</v>
      </c>
      <c r="H22" s="35">
        <f t="shared" si="0"/>
        <v>2069426</v>
      </c>
      <c r="I22" s="35">
        <f t="shared" si="0"/>
        <v>2494713</v>
      </c>
      <c r="J22" s="35">
        <f t="shared" si="0"/>
        <v>175196155</v>
      </c>
      <c r="K22" s="35">
        <f t="shared" si="0"/>
        <v>4529779</v>
      </c>
      <c r="L22" s="35">
        <f t="shared" si="0"/>
        <v>162965325</v>
      </c>
      <c r="M22" s="35">
        <f t="shared" si="0"/>
        <v>2786294</v>
      </c>
      <c r="N22" s="35">
        <f t="shared" si="0"/>
        <v>170281398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345477553</v>
      </c>
      <c r="X22" s="35">
        <f t="shared" si="0"/>
        <v>465487272</v>
      </c>
      <c r="Y22" s="35">
        <f t="shared" si="0"/>
        <v>-120009719</v>
      </c>
      <c r="Z22" s="36">
        <f>+IF(X22&lt;&gt;0,+(Y22/X22)*100,0)</f>
        <v>-25.781525343189188</v>
      </c>
      <c r="AA22" s="33">
        <f>SUM(AA5:AA21)</f>
        <v>604244000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198395596</v>
      </c>
      <c r="D25" s="6">
        <v>0</v>
      </c>
      <c r="E25" s="7">
        <v>249045000</v>
      </c>
      <c r="F25" s="8">
        <v>249045000</v>
      </c>
      <c r="G25" s="8">
        <v>16261295</v>
      </c>
      <c r="H25" s="8">
        <v>16040808</v>
      </c>
      <c r="I25" s="8">
        <v>16853165</v>
      </c>
      <c r="J25" s="8">
        <v>49155268</v>
      </c>
      <c r="K25" s="8">
        <v>17535782</v>
      </c>
      <c r="L25" s="8">
        <v>15332453</v>
      </c>
      <c r="M25" s="8">
        <v>22471567</v>
      </c>
      <c r="N25" s="8">
        <v>55339802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104495070</v>
      </c>
      <c r="X25" s="8">
        <v>123692352</v>
      </c>
      <c r="Y25" s="8">
        <v>-19197282</v>
      </c>
      <c r="Z25" s="2">
        <v>-15.52</v>
      </c>
      <c r="AA25" s="6">
        <v>249045000</v>
      </c>
    </row>
    <row r="26" spans="1:27" ht="13.5">
      <c r="A26" s="25" t="s">
        <v>52</v>
      </c>
      <c r="B26" s="24"/>
      <c r="C26" s="6">
        <v>10899977</v>
      </c>
      <c r="D26" s="6">
        <v>0</v>
      </c>
      <c r="E26" s="7">
        <v>11879000</v>
      </c>
      <c r="F26" s="8">
        <v>11879000</v>
      </c>
      <c r="G26" s="8">
        <v>948667</v>
      </c>
      <c r="H26" s="8">
        <v>1032568</v>
      </c>
      <c r="I26" s="8">
        <v>994247</v>
      </c>
      <c r="J26" s="8">
        <v>2975482</v>
      </c>
      <c r="K26" s="8">
        <v>1023832</v>
      </c>
      <c r="L26" s="8">
        <v>965485</v>
      </c>
      <c r="M26" s="8">
        <v>1007234</v>
      </c>
      <c r="N26" s="8">
        <v>2996551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5972033</v>
      </c>
      <c r="X26" s="8">
        <v>18826998</v>
      </c>
      <c r="Y26" s="8">
        <v>-12854965</v>
      </c>
      <c r="Z26" s="2">
        <v>-68.28</v>
      </c>
      <c r="AA26" s="6">
        <v>11879000</v>
      </c>
    </row>
    <row r="27" spans="1:27" ht="13.5">
      <c r="A27" s="25" t="s">
        <v>53</v>
      </c>
      <c r="B27" s="24"/>
      <c r="C27" s="6">
        <v>24623705</v>
      </c>
      <c r="D27" s="6">
        <v>0</v>
      </c>
      <c r="E27" s="7">
        <v>26358000</v>
      </c>
      <c r="F27" s="8">
        <v>26358000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26358000</v>
      </c>
    </row>
    <row r="28" spans="1:27" ht="13.5">
      <c r="A28" s="25" t="s">
        <v>54</v>
      </c>
      <c r="B28" s="24"/>
      <c r="C28" s="6">
        <v>43262258</v>
      </c>
      <c r="D28" s="6">
        <v>0</v>
      </c>
      <c r="E28" s="7">
        <v>80790000</v>
      </c>
      <c r="F28" s="8">
        <v>80790000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20177152</v>
      </c>
      <c r="M28" s="8">
        <v>3896289</v>
      </c>
      <c r="N28" s="8">
        <v>24073441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24073441</v>
      </c>
      <c r="X28" s="8">
        <v>13179000</v>
      </c>
      <c r="Y28" s="8">
        <v>10894441</v>
      </c>
      <c r="Z28" s="2">
        <v>82.67</v>
      </c>
      <c r="AA28" s="6">
        <v>80790000</v>
      </c>
    </row>
    <row r="29" spans="1:27" ht="13.5">
      <c r="A29" s="25" t="s">
        <v>55</v>
      </c>
      <c r="B29" s="24"/>
      <c r="C29" s="6">
        <v>511055</v>
      </c>
      <c r="D29" s="6">
        <v>0</v>
      </c>
      <c r="E29" s="7">
        <v>450000</v>
      </c>
      <c r="F29" s="8">
        <v>450000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450000</v>
      </c>
    </row>
    <row r="30" spans="1:27" ht="13.5">
      <c r="A30" s="25" t="s">
        <v>56</v>
      </c>
      <c r="B30" s="24"/>
      <c r="C30" s="6">
        <v>49930863</v>
      </c>
      <c r="D30" s="6">
        <v>0</v>
      </c>
      <c r="E30" s="7">
        <v>52000000</v>
      </c>
      <c r="F30" s="8">
        <v>52000000</v>
      </c>
      <c r="G30" s="8">
        <v>0</v>
      </c>
      <c r="H30" s="8">
        <v>3617323</v>
      </c>
      <c r="I30" s="8">
        <v>3481995</v>
      </c>
      <c r="J30" s="8">
        <v>7099318</v>
      </c>
      <c r="K30" s="8">
        <v>4437044</v>
      </c>
      <c r="L30" s="8">
        <v>4391769</v>
      </c>
      <c r="M30" s="8">
        <v>3075056</v>
      </c>
      <c r="N30" s="8">
        <v>11903869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19003187</v>
      </c>
      <c r="X30" s="8">
        <v>25826666</v>
      </c>
      <c r="Y30" s="8">
        <v>-6823479</v>
      </c>
      <c r="Z30" s="2">
        <v>-26.42</v>
      </c>
      <c r="AA30" s="6">
        <v>52000000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20528389</v>
      </c>
      <c r="D32" s="6">
        <v>0</v>
      </c>
      <c r="E32" s="7">
        <v>22625000</v>
      </c>
      <c r="F32" s="8">
        <v>22625000</v>
      </c>
      <c r="G32" s="8">
        <v>390935</v>
      </c>
      <c r="H32" s="8">
        <v>2514706</v>
      </c>
      <c r="I32" s="8">
        <v>876554</v>
      </c>
      <c r="J32" s="8">
        <v>3782195</v>
      </c>
      <c r="K32" s="8">
        <v>1936711</v>
      </c>
      <c r="L32" s="8">
        <v>1489211</v>
      </c>
      <c r="M32" s="8">
        <v>3849718</v>
      </c>
      <c r="N32" s="8">
        <v>7275640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11057835</v>
      </c>
      <c r="X32" s="8">
        <v>11312502</v>
      </c>
      <c r="Y32" s="8">
        <v>-254667</v>
      </c>
      <c r="Z32" s="2">
        <v>-2.25</v>
      </c>
      <c r="AA32" s="6">
        <v>22625000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185178708</v>
      </c>
      <c r="D34" s="6">
        <v>0</v>
      </c>
      <c r="E34" s="7">
        <v>241887000</v>
      </c>
      <c r="F34" s="8">
        <v>241887000</v>
      </c>
      <c r="G34" s="8">
        <v>11629377</v>
      </c>
      <c r="H34" s="8">
        <v>23804491</v>
      </c>
      <c r="I34" s="8">
        <v>18761979</v>
      </c>
      <c r="J34" s="8">
        <v>54195847</v>
      </c>
      <c r="K34" s="8">
        <v>42681999</v>
      </c>
      <c r="L34" s="8">
        <v>7799499</v>
      </c>
      <c r="M34" s="8">
        <v>21976163</v>
      </c>
      <c r="N34" s="8">
        <v>72457661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126653508</v>
      </c>
      <c r="X34" s="8">
        <v>120137212</v>
      </c>
      <c r="Y34" s="8">
        <v>6516296</v>
      </c>
      <c r="Z34" s="2">
        <v>5.42</v>
      </c>
      <c r="AA34" s="6">
        <v>241887000</v>
      </c>
    </row>
    <row r="35" spans="1:27" ht="13.5">
      <c r="A35" s="23" t="s">
        <v>61</v>
      </c>
      <c r="B35" s="29"/>
      <c r="C35" s="6">
        <v>754353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534084904</v>
      </c>
      <c r="D36" s="33">
        <f>SUM(D25:D35)</f>
        <v>0</v>
      </c>
      <c r="E36" s="34">
        <f t="shared" si="1"/>
        <v>685034000</v>
      </c>
      <c r="F36" s="35">
        <f t="shared" si="1"/>
        <v>685034000</v>
      </c>
      <c r="G36" s="35">
        <f t="shared" si="1"/>
        <v>29230274</v>
      </c>
      <c r="H36" s="35">
        <f t="shared" si="1"/>
        <v>47009896</v>
      </c>
      <c r="I36" s="35">
        <f t="shared" si="1"/>
        <v>40967940</v>
      </c>
      <c r="J36" s="35">
        <f t="shared" si="1"/>
        <v>117208110</v>
      </c>
      <c r="K36" s="35">
        <f t="shared" si="1"/>
        <v>67615368</v>
      </c>
      <c r="L36" s="35">
        <f t="shared" si="1"/>
        <v>50155569</v>
      </c>
      <c r="M36" s="35">
        <f t="shared" si="1"/>
        <v>56276027</v>
      </c>
      <c r="N36" s="35">
        <f t="shared" si="1"/>
        <v>174046964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291255074</v>
      </c>
      <c r="X36" s="35">
        <f t="shared" si="1"/>
        <v>312974730</v>
      </c>
      <c r="Y36" s="35">
        <f t="shared" si="1"/>
        <v>-21719656</v>
      </c>
      <c r="Z36" s="36">
        <f>+IF(X36&lt;&gt;0,+(Y36/X36)*100,0)</f>
        <v>-6.939747499742231</v>
      </c>
      <c r="AA36" s="33">
        <f>SUM(AA25:AA35)</f>
        <v>685034000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-44001783</v>
      </c>
      <c r="D38" s="46">
        <f>+D22-D36</f>
        <v>0</v>
      </c>
      <c r="E38" s="47">
        <f t="shared" si="2"/>
        <v>-80790000</v>
      </c>
      <c r="F38" s="48">
        <f t="shared" si="2"/>
        <v>-80790000</v>
      </c>
      <c r="G38" s="48">
        <f t="shared" si="2"/>
        <v>141401742</v>
      </c>
      <c r="H38" s="48">
        <f t="shared" si="2"/>
        <v>-44940470</v>
      </c>
      <c r="I38" s="48">
        <f t="shared" si="2"/>
        <v>-38473227</v>
      </c>
      <c r="J38" s="48">
        <f t="shared" si="2"/>
        <v>57988045</v>
      </c>
      <c r="K38" s="48">
        <f t="shared" si="2"/>
        <v>-63085589</v>
      </c>
      <c r="L38" s="48">
        <f t="shared" si="2"/>
        <v>112809756</v>
      </c>
      <c r="M38" s="48">
        <f t="shared" si="2"/>
        <v>-53489733</v>
      </c>
      <c r="N38" s="48">
        <f t="shared" si="2"/>
        <v>-3765566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54222479</v>
      </c>
      <c r="X38" s="48">
        <f>IF(F22=F36,0,X22-X36)</f>
        <v>152512542</v>
      </c>
      <c r="Y38" s="48">
        <f t="shared" si="2"/>
        <v>-98290063</v>
      </c>
      <c r="Z38" s="49">
        <f>+IF(X38&lt;&gt;0,+(Y38/X38)*100,0)</f>
        <v>-64.44720002109729</v>
      </c>
      <c r="AA38" s="46">
        <f>+AA22-AA36</f>
        <v>-80790000</v>
      </c>
    </row>
    <row r="39" spans="1:27" ht="13.5">
      <c r="A39" s="23" t="s">
        <v>64</v>
      </c>
      <c r="B39" s="29"/>
      <c r="C39" s="6">
        <v>216199654</v>
      </c>
      <c r="D39" s="6">
        <v>0</v>
      </c>
      <c r="E39" s="7">
        <v>293554000</v>
      </c>
      <c r="F39" s="8">
        <v>293554000</v>
      </c>
      <c r="G39" s="8">
        <v>14930722</v>
      </c>
      <c r="H39" s="8">
        <v>0</v>
      </c>
      <c r="I39" s="8">
        <v>17732181</v>
      </c>
      <c r="J39" s="8">
        <v>32662903</v>
      </c>
      <c r="K39" s="8">
        <v>973220</v>
      </c>
      <c r="L39" s="8">
        <v>44613096</v>
      </c>
      <c r="M39" s="8">
        <v>15206213</v>
      </c>
      <c r="N39" s="8">
        <v>60792529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93455432</v>
      </c>
      <c r="X39" s="8">
        <v>145798486</v>
      </c>
      <c r="Y39" s="8">
        <v>-52343054</v>
      </c>
      <c r="Z39" s="2">
        <v>-35.9</v>
      </c>
      <c r="AA39" s="6">
        <v>293554000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172197871</v>
      </c>
      <c r="D42" s="55">
        <f>SUM(D38:D41)</f>
        <v>0</v>
      </c>
      <c r="E42" s="56">
        <f t="shared" si="3"/>
        <v>212764000</v>
      </c>
      <c r="F42" s="57">
        <f t="shared" si="3"/>
        <v>212764000</v>
      </c>
      <c r="G42" s="57">
        <f t="shared" si="3"/>
        <v>156332464</v>
      </c>
      <c r="H42" s="57">
        <f t="shared" si="3"/>
        <v>-44940470</v>
      </c>
      <c r="I42" s="57">
        <f t="shared" si="3"/>
        <v>-20741046</v>
      </c>
      <c r="J42" s="57">
        <f t="shared" si="3"/>
        <v>90650948</v>
      </c>
      <c r="K42" s="57">
        <f t="shared" si="3"/>
        <v>-62112369</v>
      </c>
      <c r="L42" s="57">
        <f t="shared" si="3"/>
        <v>157422852</v>
      </c>
      <c r="M42" s="57">
        <f t="shared" si="3"/>
        <v>-38283520</v>
      </c>
      <c r="N42" s="57">
        <f t="shared" si="3"/>
        <v>57026963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147677911</v>
      </c>
      <c r="X42" s="57">
        <f t="shared" si="3"/>
        <v>298311028</v>
      </c>
      <c r="Y42" s="57">
        <f t="shared" si="3"/>
        <v>-150633117</v>
      </c>
      <c r="Z42" s="58">
        <f>+IF(X42&lt;&gt;0,+(Y42/X42)*100,0)</f>
        <v>-50.49532295534177</v>
      </c>
      <c r="AA42" s="55">
        <f>SUM(AA38:AA41)</f>
        <v>212764000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172197871</v>
      </c>
      <c r="D44" s="63">
        <f>+D42-D43</f>
        <v>0</v>
      </c>
      <c r="E44" s="64">
        <f t="shared" si="4"/>
        <v>212764000</v>
      </c>
      <c r="F44" s="65">
        <f t="shared" si="4"/>
        <v>212764000</v>
      </c>
      <c r="G44" s="65">
        <f t="shared" si="4"/>
        <v>156332464</v>
      </c>
      <c r="H44" s="65">
        <f t="shared" si="4"/>
        <v>-44940470</v>
      </c>
      <c r="I44" s="65">
        <f t="shared" si="4"/>
        <v>-20741046</v>
      </c>
      <c r="J44" s="65">
        <f t="shared" si="4"/>
        <v>90650948</v>
      </c>
      <c r="K44" s="65">
        <f t="shared" si="4"/>
        <v>-62112369</v>
      </c>
      <c r="L44" s="65">
        <f t="shared" si="4"/>
        <v>157422852</v>
      </c>
      <c r="M44" s="65">
        <f t="shared" si="4"/>
        <v>-38283520</v>
      </c>
      <c r="N44" s="65">
        <f t="shared" si="4"/>
        <v>57026963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147677911</v>
      </c>
      <c r="X44" s="65">
        <f t="shared" si="4"/>
        <v>298311028</v>
      </c>
      <c r="Y44" s="65">
        <f t="shared" si="4"/>
        <v>-150633117</v>
      </c>
      <c r="Z44" s="66">
        <f>+IF(X44&lt;&gt;0,+(Y44/X44)*100,0)</f>
        <v>-50.49532295534177</v>
      </c>
      <c r="AA44" s="63">
        <f>+AA42-AA43</f>
        <v>212764000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172197871</v>
      </c>
      <c r="D46" s="55">
        <f>SUM(D44:D45)</f>
        <v>0</v>
      </c>
      <c r="E46" s="56">
        <f t="shared" si="5"/>
        <v>212764000</v>
      </c>
      <c r="F46" s="57">
        <f t="shared" si="5"/>
        <v>212764000</v>
      </c>
      <c r="G46" s="57">
        <f t="shared" si="5"/>
        <v>156332464</v>
      </c>
      <c r="H46" s="57">
        <f t="shared" si="5"/>
        <v>-44940470</v>
      </c>
      <c r="I46" s="57">
        <f t="shared" si="5"/>
        <v>-20741046</v>
      </c>
      <c r="J46" s="57">
        <f t="shared" si="5"/>
        <v>90650948</v>
      </c>
      <c r="K46" s="57">
        <f t="shared" si="5"/>
        <v>-62112369</v>
      </c>
      <c r="L46" s="57">
        <f t="shared" si="5"/>
        <v>157422852</v>
      </c>
      <c r="M46" s="57">
        <f t="shared" si="5"/>
        <v>-38283520</v>
      </c>
      <c r="N46" s="57">
        <f t="shared" si="5"/>
        <v>57026963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147677911</v>
      </c>
      <c r="X46" s="57">
        <f t="shared" si="5"/>
        <v>298311028</v>
      </c>
      <c r="Y46" s="57">
        <f t="shared" si="5"/>
        <v>-150633117</v>
      </c>
      <c r="Z46" s="58">
        <f>+IF(X46&lt;&gt;0,+(Y46/X46)*100,0)</f>
        <v>-50.49532295534177</v>
      </c>
      <c r="AA46" s="55">
        <f>SUM(AA44:AA45)</f>
        <v>212764000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172197871</v>
      </c>
      <c r="D48" s="71">
        <f>SUM(D46:D47)</f>
        <v>0</v>
      </c>
      <c r="E48" s="72">
        <f t="shared" si="6"/>
        <v>212764000</v>
      </c>
      <c r="F48" s="73">
        <f t="shared" si="6"/>
        <v>212764000</v>
      </c>
      <c r="G48" s="73">
        <f t="shared" si="6"/>
        <v>156332464</v>
      </c>
      <c r="H48" s="74">
        <f t="shared" si="6"/>
        <v>-44940470</v>
      </c>
      <c r="I48" s="74">
        <f t="shared" si="6"/>
        <v>-20741046</v>
      </c>
      <c r="J48" s="74">
        <f t="shared" si="6"/>
        <v>90650948</v>
      </c>
      <c r="K48" s="74">
        <f t="shared" si="6"/>
        <v>-62112369</v>
      </c>
      <c r="L48" s="74">
        <f t="shared" si="6"/>
        <v>157422852</v>
      </c>
      <c r="M48" s="73">
        <f t="shared" si="6"/>
        <v>-38283520</v>
      </c>
      <c r="N48" s="73">
        <f t="shared" si="6"/>
        <v>57026963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147677911</v>
      </c>
      <c r="X48" s="74">
        <f t="shared" si="6"/>
        <v>298311028</v>
      </c>
      <c r="Y48" s="74">
        <f t="shared" si="6"/>
        <v>-150633117</v>
      </c>
      <c r="Z48" s="75">
        <f>+IF(X48&lt;&gt;0,+(Y48/X48)*100,0)</f>
        <v>-50.49532295534177</v>
      </c>
      <c r="AA48" s="76">
        <f>SUM(AA46:AA47)</f>
        <v>212764000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16704462</v>
      </c>
      <c r="D5" s="6">
        <v>0</v>
      </c>
      <c r="E5" s="7">
        <v>17977982</v>
      </c>
      <c r="F5" s="8">
        <v>17977982</v>
      </c>
      <c r="G5" s="8">
        <v>1444945</v>
      </c>
      <c r="H5" s="8">
        <v>3304762</v>
      </c>
      <c r="I5" s="8">
        <v>1716526</v>
      </c>
      <c r="J5" s="8">
        <v>6466233</v>
      </c>
      <c r="K5" s="8">
        <v>1561255</v>
      </c>
      <c r="L5" s="8">
        <v>1723781</v>
      </c>
      <c r="M5" s="8">
        <v>1706505</v>
      </c>
      <c r="N5" s="8">
        <v>4991541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11457774</v>
      </c>
      <c r="X5" s="8">
        <v>8988768</v>
      </c>
      <c r="Y5" s="8">
        <v>2469006</v>
      </c>
      <c r="Z5" s="2">
        <v>27.47</v>
      </c>
      <c r="AA5" s="6">
        <v>17977982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47195469</v>
      </c>
      <c r="D7" s="6">
        <v>0</v>
      </c>
      <c r="E7" s="7">
        <v>66367548</v>
      </c>
      <c r="F7" s="8">
        <v>66367548</v>
      </c>
      <c r="G7" s="8">
        <v>4531871</v>
      </c>
      <c r="H7" s="8">
        <v>3802780</v>
      </c>
      <c r="I7" s="8">
        <v>3743808</v>
      </c>
      <c r="J7" s="8">
        <v>12078459</v>
      </c>
      <c r="K7" s="8">
        <v>5255910</v>
      </c>
      <c r="L7" s="8">
        <v>4514914</v>
      </c>
      <c r="M7" s="8">
        <v>1645807</v>
      </c>
      <c r="N7" s="8">
        <v>11416631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23495090</v>
      </c>
      <c r="X7" s="8">
        <v>27629000</v>
      </c>
      <c r="Y7" s="8">
        <v>-4133910</v>
      </c>
      <c r="Z7" s="2">
        <v>-14.96</v>
      </c>
      <c r="AA7" s="6">
        <v>66367548</v>
      </c>
    </row>
    <row r="8" spans="1:27" ht="13.5">
      <c r="A8" s="25" t="s">
        <v>35</v>
      </c>
      <c r="B8" s="24"/>
      <c r="C8" s="6">
        <v>20951806</v>
      </c>
      <c r="D8" s="6">
        <v>0</v>
      </c>
      <c r="E8" s="7">
        <v>61431682</v>
      </c>
      <c r="F8" s="8">
        <v>61431682</v>
      </c>
      <c r="G8" s="8">
        <v>4253683</v>
      </c>
      <c r="H8" s="8">
        <v>4154860</v>
      </c>
      <c r="I8" s="8">
        <v>3363410</v>
      </c>
      <c r="J8" s="8">
        <v>11771953</v>
      </c>
      <c r="K8" s="8">
        <v>7803571</v>
      </c>
      <c r="L8" s="8">
        <v>3821451</v>
      </c>
      <c r="M8" s="8">
        <v>3186290</v>
      </c>
      <c r="N8" s="8">
        <v>14811312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26583265</v>
      </c>
      <c r="X8" s="8">
        <v>33017000</v>
      </c>
      <c r="Y8" s="8">
        <v>-6433735</v>
      </c>
      <c r="Z8" s="2">
        <v>-19.49</v>
      </c>
      <c r="AA8" s="6">
        <v>61431682</v>
      </c>
    </row>
    <row r="9" spans="1:27" ht="13.5">
      <c r="A9" s="25" t="s">
        <v>36</v>
      </c>
      <c r="B9" s="24"/>
      <c r="C9" s="6">
        <v>13001044</v>
      </c>
      <c r="D9" s="6">
        <v>0</v>
      </c>
      <c r="E9" s="7">
        <v>22326804</v>
      </c>
      <c r="F9" s="8">
        <v>22326804</v>
      </c>
      <c r="G9" s="8">
        <v>1240355</v>
      </c>
      <c r="H9" s="8">
        <v>2432525</v>
      </c>
      <c r="I9" s="8">
        <v>1579904</v>
      </c>
      <c r="J9" s="8">
        <v>5252784</v>
      </c>
      <c r="K9" s="8">
        <v>3389990</v>
      </c>
      <c r="L9" s="8">
        <v>2699503</v>
      </c>
      <c r="M9" s="8">
        <v>2650000</v>
      </c>
      <c r="N9" s="8">
        <v>8739493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13992277</v>
      </c>
      <c r="X9" s="8">
        <v>13002000</v>
      </c>
      <c r="Y9" s="8">
        <v>990277</v>
      </c>
      <c r="Z9" s="2">
        <v>7.62</v>
      </c>
      <c r="AA9" s="6">
        <v>22326804</v>
      </c>
    </row>
    <row r="10" spans="1:27" ht="13.5">
      <c r="A10" s="25" t="s">
        <v>37</v>
      </c>
      <c r="B10" s="24"/>
      <c r="C10" s="6">
        <v>8615276</v>
      </c>
      <c r="D10" s="6">
        <v>0</v>
      </c>
      <c r="E10" s="7">
        <v>10175328</v>
      </c>
      <c r="F10" s="26">
        <v>10175328</v>
      </c>
      <c r="G10" s="26">
        <v>633811</v>
      </c>
      <c r="H10" s="26">
        <v>760779</v>
      </c>
      <c r="I10" s="26">
        <v>772835</v>
      </c>
      <c r="J10" s="26">
        <v>2167425</v>
      </c>
      <c r="K10" s="26">
        <v>794207</v>
      </c>
      <c r="L10" s="26">
        <v>721803</v>
      </c>
      <c r="M10" s="26">
        <v>841657</v>
      </c>
      <c r="N10" s="26">
        <v>2357667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4525092</v>
      </c>
      <c r="X10" s="26">
        <v>5263000</v>
      </c>
      <c r="Y10" s="26">
        <v>-737908</v>
      </c>
      <c r="Z10" s="27">
        <v>-14.02</v>
      </c>
      <c r="AA10" s="28">
        <v>10175328</v>
      </c>
    </row>
    <row r="11" spans="1:27" ht="13.5">
      <c r="A11" s="25" t="s">
        <v>38</v>
      </c>
      <c r="B11" s="29"/>
      <c r="C11" s="6">
        <v>3869563</v>
      </c>
      <c r="D11" s="6">
        <v>0</v>
      </c>
      <c r="E11" s="7">
        <v>0</v>
      </c>
      <c r="F11" s="8">
        <v>0</v>
      </c>
      <c r="G11" s="8">
        <v>7620</v>
      </c>
      <c r="H11" s="8">
        <v>0</v>
      </c>
      <c r="I11" s="8">
        <v>0</v>
      </c>
      <c r="J11" s="8">
        <v>7620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7620</v>
      </c>
      <c r="X11" s="8"/>
      <c r="Y11" s="8">
        <v>7620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380873</v>
      </c>
      <c r="D12" s="6">
        <v>0</v>
      </c>
      <c r="E12" s="7">
        <v>1151950</v>
      </c>
      <c r="F12" s="8">
        <v>1151950</v>
      </c>
      <c r="G12" s="8">
        <v>28896</v>
      </c>
      <c r="H12" s="8">
        <v>35859</v>
      </c>
      <c r="I12" s="8">
        <v>32576</v>
      </c>
      <c r="J12" s="8">
        <v>97331</v>
      </c>
      <c r="K12" s="8">
        <v>35625</v>
      </c>
      <c r="L12" s="8">
        <v>30149</v>
      </c>
      <c r="M12" s="8">
        <v>34389</v>
      </c>
      <c r="N12" s="8">
        <v>100163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197494</v>
      </c>
      <c r="X12" s="8">
        <v>526000</v>
      </c>
      <c r="Y12" s="8">
        <v>-328506</v>
      </c>
      <c r="Z12" s="2">
        <v>-62.45</v>
      </c>
      <c r="AA12" s="6">
        <v>1151950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47908</v>
      </c>
      <c r="F13" s="8">
        <v>47908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18545</v>
      </c>
      <c r="Y13" s="8">
        <v>-18545</v>
      </c>
      <c r="Z13" s="2">
        <v>-100</v>
      </c>
      <c r="AA13" s="6">
        <v>47908</v>
      </c>
    </row>
    <row r="14" spans="1:27" ht="13.5">
      <c r="A14" s="23" t="s">
        <v>41</v>
      </c>
      <c r="B14" s="29"/>
      <c r="C14" s="6">
        <v>8483020</v>
      </c>
      <c r="D14" s="6">
        <v>0</v>
      </c>
      <c r="E14" s="7">
        <v>4800503</v>
      </c>
      <c r="F14" s="8">
        <v>4800503</v>
      </c>
      <c r="G14" s="8">
        <v>900806</v>
      </c>
      <c r="H14" s="8">
        <v>773437</v>
      </c>
      <c r="I14" s="8">
        <v>949437</v>
      </c>
      <c r="J14" s="8">
        <v>2623680</v>
      </c>
      <c r="K14" s="8">
        <v>938820</v>
      </c>
      <c r="L14" s="8">
        <v>1008642</v>
      </c>
      <c r="M14" s="8">
        <v>1044077</v>
      </c>
      <c r="N14" s="8">
        <v>2991539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5615219</v>
      </c>
      <c r="X14" s="8">
        <v>2149042</v>
      </c>
      <c r="Y14" s="8">
        <v>3466177</v>
      </c>
      <c r="Z14" s="2">
        <v>161.29</v>
      </c>
      <c r="AA14" s="6">
        <v>4800503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1002460</v>
      </c>
      <c r="D16" s="6">
        <v>0</v>
      </c>
      <c r="E16" s="7">
        <v>671807</v>
      </c>
      <c r="F16" s="8">
        <v>671807</v>
      </c>
      <c r="G16" s="8">
        <v>59910</v>
      </c>
      <c r="H16" s="8">
        <v>35658</v>
      </c>
      <c r="I16" s="8">
        <v>15509</v>
      </c>
      <c r="J16" s="8">
        <v>111077</v>
      </c>
      <c r="K16" s="8">
        <v>5746</v>
      </c>
      <c r="L16" s="8">
        <v>16798</v>
      </c>
      <c r="M16" s="8">
        <v>13465</v>
      </c>
      <c r="N16" s="8">
        <v>36009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147086</v>
      </c>
      <c r="X16" s="8">
        <v>105000</v>
      </c>
      <c r="Y16" s="8">
        <v>42086</v>
      </c>
      <c r="Z16" s="2">
        <v>40.08</v>
      </c>
      <c r="AA16" s="6">
        <v>671807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2471604</v>
      </c>
      <c r="F17" s="8">
        <v>2471604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1349000</v>
      </c>
      <c r="Y17" s="8">
        <v>-1349000</v>
      </c>
      <c r="Z17" s="2">
        <v>-100</v>
      </c>
      <c r="AA17" s="6">
        <v>2471604</v>
      </c>
    </row>
    <row r="18" spans="1:27" ht="13.5">
      <c r="A18" s="25" t="s">
        <v>45</v>
      </c>
      <c r="B18" s="24"/>
      <c r="C18" s="6">
        <v>5524138</v>
      </c>
      <c r="D18" s="6">
        <v>0</v>
      </c>
      <c r="E18" s="7">
        <v>2000000</v>
      </c>
      <c r="F18" s="8">
        <v>2000000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2000000</v>
      </c>
    </row>
    <row r="19" spans="1:27" ht="13.5">
      <c r="A19" s="23" t="s">
        <v>46</v>
      </c>
      <c r="B19" s="29"/>
      <c r="C19" s="6">
        <v>72470015</v>
      </c>
      <c r="D19" s="6">
        <v>0</v>
      </c>
      <c r="E19" s="7">
        <v>69092000</v>
      </c>
      <c r="F19" s="8">
        <v>69092000</v>
      </c>
      <c r="G19" s="8">
        <v>25640000</v>
      </c>
      <c r="H19" s="8">
        <v>934000</v>
      </c>
      <c r="I19" s="8">
        <v>0</v>
      </c>
      <c r="J19" s="8">
        <v>26574000</v>
      </c>
      <c r="K19" s="8">
        <v>0</v>
      </c>
      <c r="L19" s="8">
        <v>0</v>
      </c>
      <c r="M19" s="8">
        <v>16044000</v>
      </c>
      <c r="N19" s="8">
        <v>16044000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42618000</v>
      </c>
      <c r="X19" s="8">
        <v>55228000</v>
      </c>
      <c r="Y19" s="8">
        <v>-12610000</v>
      </c>
      <c r="Z19" s="2">
        <v>-22.83</v>
      </c>
      <c r="AA19" s="6">
        <v>69092000</v>
      </c>
    </row>
    <row r="20" spans="1:27" ht="13.5">
      <c r="A20" s="23" t="s">
        <v>47</v>
      </c>
      <c r="B20" s="29"/>
      <c r="C20" s="6">
        <v>5184500</v>
      </c>
      <c r="D20" s="6">
        <v>0</v>
      </c>
      <c r="E20" s="7">
        <v>8873952</v>
      </c>
      <c r="F20" s="26">
        <v>8873952</v>
      </c>
      <c r="G20" s="26">
        <v>69462</v>
      </c>
      <c r="H20" s="26">
        <v>57637</v>
      </c>
      <c r="I20" s="26">
        <v>60053</v>
      </c>
      <c r="J20" s="26">
        <v>187152</v>
      </c>
      <c r="K20" s="26">
        <v>73075</v>
      </c>
      <c r="L20" s="26">
        <v>72627</v>
      </c>
      <c r="M20" s="26">
        <v>43070</v>
      </c>
      <c r="N20" s="26">
        <v>188772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375924</v>
      </c>
      <c r="X20" s="26">
        <v>4505333</v>
      </c>
      <c r="Y20" s="26">
        <v>-4129409</v>
      </c>
      <c r="Z20" s="27">
        <v>-91.66</v>
      </c>
      <c r="AA20" s="28">
        <v>8873952</v>
      </c>
    </row>
    <row r="21" spans="1:27" ht="13.5">
      <c r="A21" s="23" t="s">
        <v>48</v>
      </c>
      <c r="B21" s="29"/>
      <c r="C21" s="6">
        <v>539000</v>
      </c>
      <c r="D21" s="6">
        <v>0</v>
      </c>
      <c r="E21" s="7">
        <v>0</v>
      </c>
      <c r="F21" s="8">
        <v>0</v>
      </c>
      <c r="G21" s="8">
        <v>740526</v>
      </c>
      <c r="H21" s="8">
        <v>0</v>
      </c>
      <c r="I21" s="30">
        <v>877</v>
      </c>
      <c r="J21" s="8">
        <v>741403</v>
      </c>
      <c r="K21" s="8">
        <v>0</v>
      </c>
      <c r="L21" s="8">
        <v>0</v>
      </c>
      <c r="M21" s="8">
        <v>76133</v>
      </c>
      <c r="N21" s="8">
        <v>76133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817536</v>
      </c>
      <c r="X21" s="8"/>
      <c r="Y21" s="8">
        <v>817536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203921626</v>
      </c>
      <c r="D22" s="33">
        <f>SUM(D5:D21)</f>
        <v>0</v>
      </c>
      <c r="E22" s="34">
        <f t="shared" si="0"/>
        <v>267389068</v>
      </c>
      <c r="F22" s="35">
        <f t="shared" si="0"/>
        <v>267389068</v>
      </c>
      <c r="G22" s="35">
        <f t="shared" si="0"/>
        <v>39551885</v>
      </c>
      <c r="H22" s="35">
        <f t="shared" si="0"/>
        <v>16292297</v>
      </c>
      <c r="I22" s="35">
        <f t="shared" si="0"/>
        <v>12234935</v>
      </c>
      <c r="J22" s="35">
        <f t="shared" si="0"/>
        <v>68079117</v>
      </c>
      <c r="K22" s="35">
        <f t="shared" si="0"/>
        <v>19858199</v>
      </c>
      <c r="L22" s="35">
        <f t="shared" si="0"/>
        <v>14609668</v>
      </c>
      <c r="M22" s="35">
        <f t="shared" si="0"/>
        <v>27285393</v>
      </c>
      <c r="N22" s="35">
        <f t="shared" si="0"/>
        <v>61753260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129832377</v>
      </c>
      <c r="X22" s="35">
        <f t="shared" si="0"/>
        <v>151780688</v>
      </c>
      <c r="Y22" s="35">
        <f t="shared" si="0"/>
        <v>-21948311</v>
      </c>
      <c r="Z22" s="36">
        <f>+IF(X22&lt;&gt;0,+(Y22/X22)*100,0)</f>
        <v>-14.460542569157415</v>
      </c>
      <c r="AA22" s="33">
        <f>SUM(AA5:AA21)</f>
        <v>267389068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100329361</v>
      </c>
      <c r="D25" s="6">
        <v>0</v>
      </c>
      <c r="E25" s="7">
        <v>91789963</v>
      </c>
      <c r="F25" s="8">
        <v>91789963</v>
      </c>
      <c r="G25" s="8">
        <v>8823684</v>
      </c>
      <c r="H25" s="8">
        <v>8482245</v>
      </c>
      <c r="I25" s="8">
        <v>8206355</v>
      </c>
      <c r="J25" s="8">
        <v>25512284</v>
      </c>
      <c r="K25" s="8">
        <v>8044266</v>
      </c>
      <c r="L25" s="8">
        <v>8210458</v>
      </c>
      <c r="M25" s="8">
        <v>8076194</v>
      </c>
      <c r="N25" s="8">
        <v>24330918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49843202</v>
      </c>
      <c r="X25" s="8">
        <v>49045000</v>
      </c>
      <c r="Y25" s="8">
        <v>798202</v>
      </c>
      <c r="Z25" s="2">
        <v>1.63</v>
      </c>
      <c r="AA25" s="6">
        <v>91789963</v>
      </c>
    </row>
    <row r="26" spans="1:27" ht="13.5">
      <c r="A26" s="25" t="s">
        <v>52</v>
      </c>
      <c r="B26" s="24"/>
      <c r="C26" s="6">
        <v>6237442</v>
      </c>
      <c r="D26" s="6">
        <v>0</v>
      </c>
      <c r="E26" s="7">
        <v>7898882</v>
      </c>
      <c r="F26" s="8">
        <v>7898882</v>
      </c>
      <c r="G26" s="8">
        <v>577336</v>
      </c>
      <c r="H26" s="8">
        <v>574872</v>
      </c>
      <c r="I26" s="8">
        <v>567839</v>
      </c>
      <c r="J26" s="8">
        <v>1720047</v>
      </c>
      <c r="K26" s="8">
        <v>550126</v>
      </c>
      <c r="L26" s="8">
        <v>581174</v>
      </c>
      <c r="M26" s="8">
        <v>568593</v>
      </c>
      <c r="N26" s="8">
        <v>1699893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3419940</v>
      </c>
      <c r="X26" s="8">
        <v>3986000</v>
      </c>
      <c r="Y26" s="8">
        <v>-566060</v>
      </c>
      <c r="Z26" s="2">
        <v>-14.2</v>
      </c>
      <c r="AA26" s="6">
        <v>7898882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2100000</v>
      </c>
      <c r="F27" s="8">
        <v>2100000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1050000</v>
      </c>
      <c r="Y27" s="8">
        <v>-1050000</v>
      </c>
      <c r="Z27" s="2">
        <v>-100</v>
      </c>
      <c r="AA27" s="6">
        <v>2100000</v>
      </c>
    </row>
    <row r="28" spans="1:27" ht="13.5">
      <c r="A28" s="25" t="s">
        <v>54</v>
      </c>
      <c r="B28" s="24"/>
      <c r="C28" s="6">
        <v>80141099</v>
      </c>
      <c r="D28" s="6">
        <v>0</v>
      </c>
      <c r="E28" s="7">
        <v>19350172</v>
      </c>
      <c r="F28" s="8">
        <v>19350172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9675000</v>
      </c>
      <c r="Y28" s="8">
        <v>-9675000</v>
      </c>
      <c r="Z28" s="2">
        <v>-100</v>
      </c>
      <c r="AA28" s="6">
        <v>19350172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361000</v>
      </c>
      <c r="F29" s="8">
        <v>361000</v>
      </c>
      <c r="G29" s="8">
        <v>0</v>
      </c>
      <c r="H29" s="8">
        <v>111101</v>
      </c>
      <c r="I29" s="8">
        <v>150637</v>
      </c>
      <c r="J29" s="8">
        <v>261738</v>
      </c>
      <c r="K29" s="8">
        <v>2101932</v>
      </c>
      <c r="L29" s="8">
        <v>0</v>
      </c>
      <c r="M29" s="8">
        <v>2487893</v>
      </c>
      <c r="N29" s="8">
        <v>4589825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4851563</v>
      </c>
      <c r="X29" s="8">
        <v>180666</v>
      </c>
      <c r="Y29" s="8">
        <v>4670897</v>
      </c>
      <c r="Z29" s="2">
        <v>2585.38</v>
      </c>
      <c r="AA29" s="6">
        <v>361000</v>
      </c>
    </row>
    <row r="30" spans="1:27" ht="13.5">
      <c r="A30" s="25" t="s">
        <v>56</v>
      </c>
      <c r="B30" s="24"/>
      <c r="C30" s="6">
        <v>64860598</v>
      </c>
      <c r="D30" s="6">
        <v>0</v>
      </c>
      <c r="E30" s="7">
        <v>61979228</v>
      </c>
      <c r="F30" s="8">
        <v>61979228</v>
      </c>
      <c r="G30" s="8">
        <v>0</v>
      </c>
      <c r="H30" s="8">
        <v>851520</v>
      </c>
      <c r="I30" s="8">
        <v>1818468</v>
      </c>
      <c r="J30" s="8">
        <v>2669988</v>
      </c>
      <c r="K30" s="8">
        <v>11358770</v>
      </c>
      <c r="L30" s="8">
        <v>1591575</v>
      </c>
      <c r="M30" s="8">
        <v>5152119</v>
      </c>
      <c r="N30" s="8">
        <v>18102464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20772452</v>
      </c>
      <c r="X30" s="8">
        <v>30572000</v>
      </c>
      <c r="Y30" s="8">
        <v>-9799548</v>
      </c>
      <c r="Z30" s="2">
        <v>-32.05</v>
      </c>
      <c r="AA30" s="6">
        <v>61979228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5048</v>
      </c>
      <c r="H31" s="8">
        <v>23516</v>
      </c>
      <c r="I31" s="8">
        <v>7533</v>
      </c>
      <c r="J31" s="8">
        <v>36097</v>
      </c>
      <c r="K31" s="8">
        <v>13414</v>
      </c>
      <c r="L31" s="8">
        <v>366678</v>
      </c>
      <c r="M31" s="8">
        <v>6581</v>
      </c>
      <c r="N31" s="8">
        <v>386673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422770</v>
      </c>
      <c r="X31" s="8"/>
      <c r="Y31" s="8">
        <v>422770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5558699</v>
      </c>
      <c r="F32" s="8">
        <v>5558699</v>
      </c>
      <c r="G32" s="8">
        <v>672725</v>
      </c>
      <c r="H32" s="8">
        <v>1240872</v>
      </c>
      <c r="I32" s="8">
        <v>872035</v>
      </c>
      <c r="J32" s="8">
        <v>2785632</v>
      </c>
      <c r="K32" s="8">
        <v>538203</v>
      </c>
      <c r="L32" s="8">
        <v>1138757</v>
      </c>
      <c r="M32" s="8">
        <v>2894676</v>
      </c>
      <c r="N32" s="8">
        <v>4571636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7357268</v>
      </c>
      <c r="X32" s="8">
        <v>2779356</v>
      </c>
      <c r="Y32" s="8">
        <v>4577912</v>
      </c>
      <c r="Z32" s="2">
        <v>164.71</v>
      </c>
      <c r="AA32" s="6">
        <v>5558699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85311595</v>
      </c>
      <c r="D34" s="6">
        <v>0</v>
      </c>
      <c r="E34" s="7">
        <v>41234474</v>
      </c>
      <c r="F34" s="8">
        <v>41234474</v>
      </c>
      <c r="G34" s="8">
        <v>834697</v>
      </c>
      <c r="H34" s="8">
        <v>1246913</v>
      </c>
      <c r="I34" s="8">
        <v>1770974</v>
      </c>
      <c r="J34" s="8">
        <v>3852584</v>
      </c>
      <c r="K34" s="8">
        <v>1370006</v>
      </c>
      <c r="L34" s="8">
        <v>2469986</v>
      </c>
      <c r="M34" s="8">
        <v>4644925</v>
      </c>
      <c r="N34" s="8">
        <v>8484917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12337501</v>
      </c>
      <c r="X34" s="8">
        <v>19846000</v>
      </c>
      <c r="Y34" s="8">
        <v>-7508499</v>
      </c>
      <c r="Z34" s="2">
        <v>-37.83</v>
      </c>
      <c r="AA34" s="6">
        <v>41234474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336880095</v>
      </c>
      <c r="D36" s="33">
        <f>SUM(D25:D35)</f>
        <v>0</v>
      </c>
      <c r="E36" s="34">
        <f t="shared" si="1"/>
        <v>230272418</v>
      </c>
      <c r="F36" s="35">
        <f t="shared" si="1"/>
        <v>230272418</v>
      </c>
      <c r="G36" s="35">
        <f t="shared" si="1"/>
        <v>10913490</v>
      </c>
      <c r="H36" s="35">
        <f t="shared" si="1"/>
        <v>12531039</v>
      </c>
      <c r="I36" s="35">
        <f t="shared" si="1"/>
        <v>13393841</v>
      </c>
      <c r="J36" s="35">
        <f t="shared" si="1"/>
        <v>36838370</v>
      </c>
      <c r="K36" s="35">
        <f t="shared" si="1"/>
        <v>23976717</v>
      </c>
      <c r="L36" s="35">
        <f t="shared" si="1"/>
        <v>14358628</v>
      </c>
      <c r="M36" s="35">
        <f t="shared" si="1"/>
        <v>23830981</v>
      </c>
      <c r="N36" s="35">
        <f t="shared" si="1"/>
        <v>62166326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99004696</v>
      </c>
      <c r="X36" s="35">
        <f t="shared" si="1"/>
        <v>117134022</v>
      </c>
      <c r="Y36" s="35">
        <f t="shared" si="1"/>
        <v>-18129326</v>
      </c>
      <c r="Z36" s="36">
        <f>+IF(X36&lt;&gt;0,+(Y36/X36)*100,0)</f>
        <v>-15.477421239748773</v>
      </c>
      <c r="AA36" s="33">
        <f>SUM(AA25:AA35)</f>
        <v>230272418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-132958469</v>
      </c>
      <c r="D38" s="46">
        <f>+D22-D36</f>
        <v>0</v>
      </c>
      <c r="E38" s="47">
        <f t="shared" si="2"/>
        <v>37116650</v>
      </c>
      <c r="F38" s="48">
        <f t="shared" si="2"/>
        <v>37116650</v>
      </c>
      <c r="G38" s="48">
        <f t="shared" si="2"/>
        <v>28638395</v>
      </c>
      <c r="H38" s="48">
        <f t="shared" si="2"/>
        <v>3761258</v>
      </c>
      <c r="I38" s="48">
        <f t="shared" si="2"/>
        <v>-1158906</v>
      </c>
      <c r="J38" s="48">
        <f t="shared" si="2"/>
        <v>31240747</v>
      </c>
      <c r="K38" s="48">
        <f t="shared" si="2"/>
        <v>-4118518</v>
      </c>
      <c r="L38" s="48">
        <f t="shared" si="2"/>
        <v>251040</v>
      </c>
      <c r="M38" s="48">
        <f t="shared" si="2"/>
        <v>3454412</v>
      </c>
      <c r="N38" s="48">
        <f t="shared" si="2"/>
        <v>-413066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30827681</v>
      </c>
      <c r="X38" s="48">
        <f>IF(F22=F36,0,X22-X36)</f>
        <v>34646666</v>
      </c>
      <c r="Y38" s="48">
        <f t="shared" si="2"/>
        <v>-3818985</v>
      </c>
      <c r="Z38" s="49">
        <f>+IF(X38&lt;&gt;0,+(Y38/X38)*100,0)</f>
        <v>-11.022662324853998</v>
      </c>
      <c r="AA38" s="46">
        <f>+AA22-AA36</f>
        <v>37116650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76926000</v>
      </c>
      <c r="F39" s="8">
        <v>76926000</v>
      </c>
      <c r="G39" s="8">
        <v>0</v>
      </c>
      <c r="H39" s="8">
        <v>594000</v>
      </c>
      <c r="I39" s="8">
        <v>0</v>
      </c>
      <c r="J39" s="8">
        <v>594000</v>
      </c>
      <c r="K39" s="8">
        <v>0</v>
      </c>
      <c r="L39" s="8">
        <v>13616000</v>
      </c>
      <c r="M39" s="8">
        <v>0</v>
      </c>
      <c r="N39" s="8">
        <v>13616000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14210000</v>
      </c>
      <c r="X39" s="8">
        <v>22692000</v>
      </c>
      <c r="Y39" s="8">
        <v>-8482000</v>
      </c>
      <c r="Z39" s="2">
        <v>-37.38</v>
      </c>
      <c r="AA39" s="6">
        <v>76926000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-132958469</v>
      </c>
      <c r="D42" s="55">
        <f>SUM(D38:D41)</f>
        <v>0</v>
      </c>
      <c r="E42" s="56">
        <f t="shared" si="3"/>
        <v>114042650</v>
      </c>
      <c r="F42" s="57">
        <f t="shared" si="3"/>
        <v>114042650</v>
      </c>
      <c r="G42" s="57">
        <f t="shared" si="3"/>
        <v>28638395</v>
      </c>
      <c r="H42" s="57">
        <f t="shared" si="3"/>
        <v>4355258</v>
      </c>
      <c r="I42" s="57">
        <f t="shared" si="3"/>
        <v>-1158906</v>
      </c>
      <c r="J42" s="57">
        <f t="shared" si="3"/>
        <v>31834747</v>
      </c>
      <c r="K42" s="57">
        <f t="shared" si="3"/>
        <v>-4118518</v>
      </c>
      <c r="L42" s="57">
        <f t="shared" si="3"/>
        <v>13867040</v>
      </c>
      <c r="M42" s="57">
        <f t="shared" si="3"/>
        <v>3454412</v>
      </c>
      <c r="N42" s="57">
        <f t="shared" si="3"/>
        <v>13202934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45037681</v>
      </c>
      <c r="X42" s="57">
        <f t="shared" si="3"/>
        <v>57338666</v>
      </c>
      <c r="Y42" s="57">
        <f t="shared" si="3"/>
        <v>-12300985</v>
      </c>
      <c r="Z42" s="58">
        <f>+IF(X42&lt;&gt;0,+(Y42/X42)*100,0)</f>
        <v>-21.45321099727015</v>
      </c>
      <c r="AA42" s="55">
        <f>SUM(AA38:AA41)</f>
        <v>114042650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-132958469</v>
      </c>
      <c r="D44" s="63">
        <f>+D42-D43</f>
        <v>0</v>
      </c>
      <c r="E44" s="64">
        <f t="shared" si="4"/>
        <v>114042650</v>
      </c>
      <c r="F44" s="65">
        <f t="shared" si="4"/>
        <v>114042650</v>
      </c>
      <c r="G44" s="65">
        <f t="shared" si="4"/>
        <v>28638395</v>
      </c>
      <c r="H44" s="65">
        <f t="shared" si="4"/>
        <v>4355258</v>
      </c>
      <c r="I44" s="65">
        <f t="shared" si="4"/>
        <v>-1158906</v>
      </c>
      <c r="J44" s="65">
        <f t="shared" si="4"/>
        <v>31834747</v>
      </c>
      <c r="K44" s="65">
        <f t="shared" si="4"/>
        <v>-4118518</v>
      </c>
      <c r="L44" s="65">
        <f t="shared" si="4"/>
        <v>13867040</v>
      </c>
      <c r="M44" s="65">
        <f t="shared" si="4"/>
        <v>3454412</v>
      </c>
      <c r="N44" s="65">
        <f t="shared" si="4"/>
        <v>13202934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45037681</v>
      </c>
      <c r="X44" s="65">
        <f t="shared" si="4"/>
        <v>57338666</v>
      </c>
      <c r="Y44" s="65">
        <f t="shared" si="4"/>
        <v>-12300985</v>
      </c>
      <c r="Z44" s="66">
        <f>+IF(X44&lt;&gt;0,+(Y44/X44)*100,0)</f>
        <v>-21.45321099727015</v>
      </c>
      <c r="AA44" s="63">
        <f>+AA42-AA43</f>
        <v>114042650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-132958469</v>
      </c>
      <c r="D46" s="55">
        <f>SUM(D44:D45)</f>
        <v>0</v>
      </c>
      <c r="E46" s="56">
        <f t="shared" si="5"/>
        <v>114042650</v>
      </c>
      <c r="F46" s="57">
        <f t="shared" si="5"/>
        <v>114042650</v>
      </c>
      <c r="G46" s="57">
        <f t="shared" si="5"/>
        <v>28638395</v>
      </c>
      <c r="H46" s="57">
        <f t="shared" si="5"/>
        <v>4355258</v>
      </c>
      <c r="I46" s="57">
        <f t="shared" si="5"/>
        <v>-1158906</v>
      </c>
      <c r="J46" s="57">
        <f t="shared" si="5"/>
        <v>31834747</v>
      </c>
      <c r="K46" s="57">
        <f t="shared" si="5"/>
        <v>-4118518</v>
      </c>
      <c r="L46" s="57">
        <f t="shared" si="5"/>
        <v>13867040</v>
      </c>
      <c r="M46" s="57">
        <f t="shared" si="5"/>
        <v>3454412</v>
      </c>
      <c r="N46" s="57">
        <f t="shared" si="5"/>
        <v>13202934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45037681</v>
      </c>
      <c r="X46" s="57">
        <f t="shared" si="5"/>
        <v>57338666</v>
      </c>
      <c r="Y46" s="57">
        <f t="shared" si="5"/>
        <v>-12300985</v>
      </c>
      <c r="Z46" s="58">
        <f>+IF(X46&lt;&gt;0,+(Y46/X46)*100,0)</f>
        <v>-21.45321099727015</v>
      </c>
      <c r="AA46" s="55">
        <f>SUM(AA44:AA45)</f>
        <v>114042650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-27504</v>
      </c>
      <c r="H47" s="8">
        <v>-25709</v>
      </c>
      <c r="I47" s="30">
        <v>-220688</v>
      </c>
      <c r="J47" s="8">
        <v>-273901</v>
      </c>
      <c r="K47" s="8">
        <v>-219762</v>
      </c>
      <c r="L47" s="8">
        <v>219737</v>
      </c>
      <c r="M47" s="60">
        <v>-219737</v>
      </c>
      <c r="N47" s="8">
        <v>-219762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-493663</v>
      </c>
      <c r="X47" s="8"/>
      <c r="Y47" s="8">
        <v>-493663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-132958469</v>
      </c>
      <c r="D48" s="71">
        <f>SUM(D46:D47)</f>
        <v>0</v>
      </c>
      <c r="E48" s="72">
        <f t="shared" si="6"/>
        <v>114042650</v>
      </c>
      <c r="F48" s="73">
        <f t="shared" si="6"/>
        <v>114042650</v>
      </c>
      <c r="G48" s="73">
        <f t="shared" si="6"/>
        <v>28610891</v>
      </c>
      <c r="H48" s="74">
        <f t="shared" si="6"/>
        <v>4329549</v>
      </c>
      <c r="I48" s="74">
        <f t="shared" si="6"/>
        <v>-1379594</v>
      </c>
      <c r="J48" s="74">
        <f t="shared" si="6"/>
        <v>31560846</v>
      </c>
      <c r="K48" s="74">
        <f t="shared" si="6"/>
        <v>-4338280</v>
      </c>
      <c r="L48" s="74">
        <f t="shared" si="6"/>
        <v>14086777</v>
      </c>
      <c r="M48" s="73">
        <f t="shared" si="6"/>
        <v>3234675</v>
      </c>
      <c r="N48" s="73">
        <f t="shared" si="6"/>
        <v>12983172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44544018</v>
      </c>
      <c r="X48" s="74">
        <f t="shared" si="6"/>
        <v>57338666</v>
      </c>
      <c r="Y48" s="74">
        <f t="shared" si="6"/>
        <v>-12794648</v>
      </c>
      <c r="Z48" s="75">
        <f>+IF(X48&lt;&gt;0,+(Y48/X48)*100,0)</f>
        <v>-22.314171034254613</v>
      </c>
      <c r="AA48" s="76">
        <f>SUM(AA46:AA47)</f>
        <v>114042650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27155717</v>
      </c>
      <c r="D5" s="6">
        <v>0</v>
      </c>
      <c r="E5" s="7">
        <v>30000000</v>
      </c>
      <c r="F5" s="8">
        <v>30000000</v>
      </c>
      <c r="G5" s="8">
        <v>2370281</v>
      </c>
      <c r="H5" s="8">
        <v>2395844</v>
      </c>
      <c r="I5" s="8">
        <v>2393138</v>
      </c>
      <c r="J5" s="8">
        <v>7159263</v>
      </c>
      <c r="K5" s="8">
        <v>2380454</v>
      </c>
      <c r="L5" s="8">
        <v>2396425</v>
      </c>
      <c r="M5" s="8">
        <v>2390484</v>
      </c>
      <c r="N5" s="8">
        <v>7167363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14326626</v>
      </c>
      <c r="X5" s="8">
        <v>14080000</v>
      </c>
      <c r="Y5" s="8">
        <v>246626</v>
      </c>
      <c r="Z5" s="2">
        <v>1.75</v>
      </c>
      <c r="AA5" s="6">
        <v>30000000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-21329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-26996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3878903</v>
      </c>
      <c r="D10" s="6">
        <v>0</v>
      </c>
      <c r="E10" s="7">
        <v>3955000</v>
      </c>
      <c r="F10" s="26">
        <v>3955000</v>
      </c>
      <c r="G10" s="26">
        <v>337389</v>
      </c>
      <c r="H10" s="26">
        <v>339366</v>
      </c>
      <c r="I10" s="26">
        <v>338006</v>
      </c>
      <c r="J10" s="26">
        <v>1014761</v>
      </c>
      <c r="K10" s="26">
        <v>338884</v>
      </c>
      <c r="L10" s="26">
        <v>339819</v>
      </c>
      <c r="M10" s="26">
        <v>339551</v>
      </c>
      <c r="N10" s="26">
        <v>1018254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2033015</v>
      </c>
      <c r="X10" s="26">
        <v>2049583</v>
      </c>
      <c r="Y10" s="26">
        <v>-16568</v>
      </c>
      <c r="Z10" s="27">
        <v>-0.81</v>
      </c>
      <c r="AA10" s="28">
        <v>3955000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838777</v>
      </c>
      <c r="D12" s="6">
        <v>0</v>
      </c>
      <c r="E12" s="7">
        <v>726840</v>
      </c>
      <c r="F12" s="8">
        <v>726840</v>
      </c>
      <c r="G12" s="8">
        <v>77329</v>
      </c>
      <c r="H12" s="8">
        <v>107667</v>
      </c>
      <c r="I12" s="8">
        <v>60460</v>
      </c>
      <c r="J12" s="8">
        <v>245456</v>
      </c>
      <c r="K12" s="8">
        <v>56833</v>
      </c>
      <c r="L12" s="8">
        <v>60324</v>
      </c>
      <c r="M12" s="8">
        <v>57371</v>
      </c>
      <c r="N12" s="8">
        <v>174528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419984</v>
      </c>
      <c r="X12" s="8">
        <v>360000</v>
      </c>
      <c r="Y12" s="8">
        <v>59984</v>
      </c>
      <c r="Z12" s="2">
        <v>16.66</v>
      </c>
      <c r="AA12" s="6">
        <v>726840</v>
      </c>
    </row>
    <row r="13" spans="1:27" ht="13.5">
      <c r="A13" s="23" t="s">
        <v>40</v>
      </c>
      <c r="B13" s="29"/>
      <c r="C13" s="6">
        <v>5784133</v>
      </c>
      <c r="D13" s="6">
        <v>0</v>
      </c>
      <c r="E13" s="7">
        <v>5500000</v>
      </c>
      <c r="F13" s="8">
        <v>5500000</v>
      </c>
      <c r="G13" s="8">
        <v>576353</v>
      </c>
      <c r="H13" s="8">
        <v>564175</v>
      </c>
      <c r="I13" s="8">
        <v>728622</v>
      </c>
      <c r="J13" s="8">
        <v>1869150</v>
      </c>
      <c r="K13" s="8">
        <v>676050</v>
      </c>
      <c r="L13" s="8">
        <v>418019</v>
      </c>
      <c r="M13" s="8">
        <v>754933</v>
      </c>
      <c r="N13" s="8">
        <v>1849002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3718152</v>
      </c>
      <c r="X13" s="8">
        <v>2728333</v>
      </c>
      <c r="Y13" s="8">
        <v>989819</v>
      </c>
      <c r="Z13" s="2">
        <v>36.28</v>
      </c>
      <c r="AA13" s="6">
        <v>5500000</v>
      </c>
    </row>
    <row r="14" spans="1:27" ht="13.5">
      <c r="A14" s="23" t="s">
        <v>41</v>
      </c>
      <c r="B14" s="29"/>
      <c r="C14" s="6">
        <v>7293177</v>
      </c>
      <c r="D14" s="6">
        <v>0</v>
      </c>
      <c r="E14" s="7">
        <v>11500000</v>
      </c>
      <c r="F14" s="8">
        <v>11500000</v>
      </c>
      <c r="G14" s="8">
        <v>1080586</v>
      </c>
      <c r="H14" s="8">
        <v>1142901</v>
      </c>
      <c r="I14" s="8">
        <v>1036187</v>
      </c>
      <c r="J14" s="8">
        <v>3259674</v>
      </c>
      <c r="K14" s="8">
        <v>1086600</v>
      </c>
      <c r="L14" s="8">
        <v>1097951</v>
      </c>
      <c r="M14" s="8">
        <v>1689742</v>
      </c>
      <c r="N14" s="8">
        <v>3874293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7133967</v>
      </c>
      <c r="X14" s="8">
        <v>5748000</v>
      </c>
      <c r="Y14" s="8">
        <v>1385967</v>
      </c>
      <c r="Z14" s="2">
        <v>24.11</v>
      </c>
      <c r="AA14" s="6">
        <v>11500000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71373</v>
      </c>
      <c r="D16" s="6">
        <v>0</v>
      </c>
      <c r="E16" s="7">
        <v>47000</v>
      </c>
      <c r="F16" s="8">
        <v>47000</v>
      </c>
      <c r="G16" s="8">
        <v>3069</v>
      </c>
      <c r="H16" s="8">
        <v>2965</v>
      </c>
      <c r="I16" s="8">
        <v>16009</v>
      </c>
      <c r="J16" s="8">
        <v>22043</v>
      </c>
      <c r="K16" s="8">
        <v>3947</v>
      </c>
      <c r="L16" s="8">
        <v>1404</v>
      </c>
      <c r="M16" s="8">
        <v>6711</v>
      </c>
      <c r="N16" s="8">
        <v>12062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34105</v>
      </c>
      <c r="X16" s="8">
        <v>16916</v>
      </c>
      <c r="Y16" s="8">
        <v>17189</v>
      </c>
      <c r="Z16" s="2">
        <v>101.61</v>
      </c>
      <c r="AA16" s="6">
        <v>47000</v>
      </c>
    </row>
    <row r="17" spans="1:27" ht="13.5">
      <c r="A17" s="23" t="s">
        <v>44</v>
      </c>
      <c r="B17" s="29"/>
      <c r="C17" s="6">
        <v>3683193</v>
      </c>
      <c r="D17" s="6">
        <v>0</v>
      </c>
      <c r="E17" s="7">
        <v>5100000</v>
      </c>
      <c r="F17" s="8">
        <v>5100000</v>
      </c>
      <c r="G17" s="8">
        <v>1184468</v>
      </c>
      <c r="H17" s="8">
        <v>61046</v>
      </c>
      <c r="I17" s="8">
        <v>308019</v>
      </c>
      <c r="J17" s="8">
        <v>1553533</v>
      </c>
      <c r="K17" s="8">
        <v>407469</v>
      </c>
      <c r="L17" s="8">
        <v>214502</v>
      </c>
      <c r="M17" s="8">
        <v>514900</v>
      </c>
      <c r="N17" s="8">
        <v>1136871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2690404</v>
      </c>
      <c r="X17" s="8">
        <v>2565000</v>
      </c>
      <c r="Y17" s="8">
        <v>125404</v>
      </c>
      <c r="Z17" s="2">
        <v>4.89</v>
      </c>
      <c r="AA17" s="6">
        <v>5100000</v>
      </c>
    </row>
    <row r="18" spans="1:27" ht="13.5">
      <c r="A18" s="25" t="s">
        <v>45</v>
      </c>
      <c r="B18" s="24"/>
      <c r="C18" s="6">
        <v>324657</v>
      </c>
      <c r="D18" s="6">
        <v>0</v>
      </c>
      <c r="E18" s="7">
        <v>400000</v>
      </c>
      <c r="F18" s="8">
        <v>400000</v>
      </c>
      <c r="G18" s="8">
        <v>0</v>
      </c>
      <c r="H18" s="8">
        <v>0</v>
      </c>
      <c r="I18" s="8">
        <v>1638</v>
      </c>
      <c r="J18" s="8">
        <v>1638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1638</v>
      </c>
      <c r="X18" s="8"/>
      <c r="Y18" s="8">
        <v>1638</v>
      </c>
      <c r="Z18" s="2">
        <v>0</v>
      </c>
      <c r="AA18" s="6">
        <v>400000</v>
      </c>
    </row>
    <row r="19" spans="1:27" ht="13.5">
      <c r="A19" s="23" t="s">
        <v>46</v>
      </c>
      <c r="B19" s="29"/>
      <c r="C19" s="6">
        <v>151384638</v>
      </c>
      <c r="D19" s="6">
        <v>0</v>
      </c>
      <c r="E19" s="7">
        <v>178190000</v>
      </c>
      <c r="F19" s="8">
        <v>178190000</v>
      </c>
      <c r="G19" s="8">
        <v>70401000</v>
      </c>
      <c r="H19" s="8">
        <v>1526000</v>
      </c>
      <c r="I19" s="8">
        <v>0</v>
      </c>
      <c r="J19" s="8">
        <v>71927000</v>
      </c>
      <c r="K19" s="8">
        <v>0</v>
      </c>
      <c r="L19" s="8">
        <v>56114000</v>
      </c>
      <c r="M19" s="8">
        <v>0</v>
      </c>
      <c r="N19" s="8">
        <v>56114000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128041000</v>
      </c>
      <c r="X19" s="8">
        <v>118792000</v>
      </c>
      <c r="Y19" s="8">
        <v>9249000</v>
      </c>
      <c r="Z19" s="2">
        <v>7.79</v>
      </c>
      <c r="AA19" s="6">
        <v>178190000</v>
      </c>
    </row>
    <row r="20" spans="1:27" ht="13.5">
      <c r="A20" s="23" t="s">
        <v>47</v>
      </c>
      <c r="B20" s="29"/>
      <c r="C20" s="6">
        <v>1221746</v>
      </c>
      <c r="D20" s="6">
        <v>0</v>
      </c>
      <c r="E20" s="7">
        <v>4391107</v>
      </c>
      <c r="F20" s="26">
        <v>4391107</v>
      </c>
      <c r="G20" s="26">
        <v>82847</v>
      </c>
      <c r="H20" s="26">
        <v>-341389</v>
      </c>
      <c r="I20" s="26">
        <v>-218231</v>
      </c>
      <c r="J20" s="26">
        <v>-476773</v>
      </c>
      <c r="K20" s="26">
        <v>157698</v>
      </c>
      <c r="L20" s="26">
        <v>106464</v>
      </c>
      <c r="M20" s="26">
        <v>92784</v>
      </c>
      <c r="N20" s="26">
        <v>356946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-119827</v>
      </c>
      <c r="X20" s="26">
        <v>2389583</v>
      </c>
      <c r="Y20" s="26">
        <v>-2509410</v>
      </c>
      <c r="Z20" s="27">
        <v>-105.01</v>
      </c>
      <c r="AA20" s="28">
        <v>4391107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500000</v>
      </c>
      <c r="F21" s="8">
        <v>500000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500000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201587989</v>
      </c>
      <c r="D22" s="33">
        <f>SUM(D5:D21)</f>
        <v>0</v>
      </c>
      <c r="E22" s="34">
        <f t="shared" si="0"/>
        <v>240309947</v>
      </c>
      <c r="F22" s="35">
        <f t="shared" si="0"/>
        <v>240309947</v>
      </c>
      <c r="G22" s="35">
        <f t="shared" si="0"/>
        <v>76113322</v>
      </c>
      <c r="H22" s="35">
        <f t="shared" si="0"/>
        <v>5798575</v>
      </c>
      <c r="I22" s="35">
        <f t="shared" si="0"/>
        <v>4663848</v>
      </c>
      <c r="J22" s="35">
        <f t="shared" si="0"/>
        <v>86575745</v>
      </c>
      <c r="K22" s="35">
        <f t="shared" si="0"/>
        <v>5107935</v>
      </c>
      <c r="L22" s="35">
        <f t="shared" si="0"/>
        <v>60748908</v>
      </c>
      <c r="M22" s="35">
        <f t="shared" si="0"/>
        <v>5846476</v>
      </c>
      <c r="N22" s="35">
        <f t="shared" si="0"/>
        <v>71703319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158279064</v>
      </c>
      <c r="X22" s="35">
        <f t="shared" si="0"/>
        <v>148729415</v>
      </c>
      <c r="Y22" s="35">
        <f t="shared" si="0"/>
        <v>9549649</v>
      </c>
      <c r="Z22" s="36">
        <f>+IF(X22&lt;&gt;0,+(Y22/X22)*100,0)</f>
        <v>6.420820656088777</v>
      </c>
      <c r="AA22" s="33">
        <f>SUM(AA5:AA21)</f>
        <v>240309947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89400044</v>
      </c>
      <c r="D25" s="6">
        <v>0</v>
      </c>
      <c r="E25" s="7">
        <v>94994660</v>
      </c>
      <c r="F25" s="8">
        <v>94994660</v>
      </c>
      <c r="G25" s="8">
        <v>7609552</v>
      </c>
      <c r="H25" s="8">
        <v>7433092</v>
      </c>
      <c r="I25" s="8">
        <v>7390711</v>
      </c>
      <c r="J25" s="8">
        <v>22433355</v>
      </c>
      <c r="K25" s="8">
        <v>7485515</v>
      </c>
      <c r="L25" s="8">
        <v>7291575</v>
      </c>
      <c r="M25" s="8">
        <v>7943609</v>
      </c>
      <c r="N25" s="8">
        <v>22720699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45154054</v>
      </c>
      <c r="X25" s="8">
        <v>46916000</v>
      </c>
      <c r="Y25" s="8">
        <v>-1761946</v>
      </c>
      <c r="Z25" s="2">
        <v>-3.76</v>
      </c>
      <c r="AA25" s="6">
        <v>94994660</v>
      </c>
    </row>
    <row r="26" spans="1:27" ht="13.5">
      <c r="A26" s="25" t="s">
        <v>52</v>
      </c>
      <c r="B26" s="24"/>
      <c r="C26" s="6">
        <v>16980056</v>
      </c>
      <c r="D26" s="6">
        <v>0</v>
      </c>
      <c r="E26" s="7">
        <v>16944916</v>
      </c>
      <c r="F26" s="8">
        <v>16944916</v>
      </c>
      <c r="G26" s="8">
        <v>1351579</v>
      </c>
      <c r="H26" s="8">
        <v>1351579</v>
      </c>
      <c r="I26" s="8">
        <v>1415911</v>
      </c>
      <c r="J26" s="8">
        <v>4119069</v>
      </c>
      <c r="K26" s="8">
        <v>1380697</v>
      </c>
      <c r="L26" s="8">
        <v>1361547</v>
      </c>
      <c r="M26" s="8">
        <v>1361549</v>
      </c>
      <c r="N26" s="8">
        <v>4103793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8222862</v>
      </c>
      <c r="X26" s="8">
        <v>8472000</v>
      </c>
      <c r="Y26" s="8">
        <v>-249138</v>
      </c>
      <c r="Z26" s="2">
        <v>-2.94</v>
      </c>
      <c r="AA26" s="6">
        <v>16944916</v>
      </c>
    </row>
    <row r="27" spans="1:27" ht="13.5">
      <c r="A27" s="25" t="s">
        <v>53</v>
      </c>
      <c r="B27" s="24"/>
      <c r="C27" s="6">
        <v>28449727</v>
      </c>
      <c r="D27" s="6">
        <v>0</v>
      </c>
      <c r="E27" s="7">
        <v>20000000</v>
      </c>
      <c r="F27" s="8">
        <v>20000000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20000000</v>
      </c>
    </row>
    <row r="28" spans="1:27" ht="13.5">
      <c r="A28" s="25" t="s">
        <v>54</v>
      </c>
      <c r="B28" s="24"/>
      <c r="C28" s="6">
        <v>22503056</v>
      </c>
      <c r="D28" s="6">
        <v>0</v>
      </c>
      <c r="E28" s="7">
        <v>30000000</v>
      </c>
      <c r="F28" s="8">
        <v>30000000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30000000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218500</v>
      </c>
      <c r="Y29" s="8">
        <v>-218500</v>
      </c>
      <c r="Z29" s="2">
        <v>-100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14690113</v>
      </c>
      <c r="D31" s="6">
        <v>0</v>
      </c>
      <c r="E31" s="7">
        <v>7555000</v>
      </c>
      <c r="F31" s="8">
        <v>7555000</v>
      </c>
      <c r="G31" s="8">
        <v>160544</v>
      </c>
      <c r="H31" s="8">
        <v>42909</v>
      </c>
      <c r="I31" s="8">
        <v>938521</v>
      </c>
      <c r="J31" s="8">
        <v>1141974</v>
      </c>
      <c r="K31" s="8">
        <v>226320</v>
      </c>
      <c r="L31" s="8">
        <v>387042</v>
      </c>
      <c r="M31" s="8">
        <v>156718</v>
      </c>
      <c r="N31" s="8">
        <v>770080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1912054</v>
      </c>
      <c r="X31" s="8">
        <v>3753583</v>
      </c>
      <c r="Y31" s="8">
        <v>-1841529</v>
      </c>
      <c r="Z31" s="2">
        <v>-49.06</v>
      </c>
      <c r="AA31" s="6">
        <v>7555000</v>
      </c>
    </row>
    <row r="32" spans="1:27" ht="13.5">
      <c r="A32" s="25" t="s">
        <v>58</v>
      </c>
      <c r="B32" s="24"/>
      <c r="C32" s="6">
        <v>426898</v>
      </c>
      <c r="D32" s="6">
        <v>0</v>
      </c>
      <c r="E32" s="7">
        <v>12050000</v>
      </c>
      <c r="F32" s="8">
        <v>12050000</v>
      </c>
      <c r="G32" s="8">
        <v>600298</v>
      </c>
      <c r="H32" s="8">
        <v>117633</v>
      </c>
      <c r="I32" s="8">
        <v>599727</v>
      </c>
      <c r="J32" s="8">
        <v>1317658</v>
      </c>
      <c r="K32" s="8">
        <v>216414</v>
      </c>
      <c r="L32" s="8">
        <v>360745</v>
      </c>
      <c r="M32" s="8">
        <v>58888</v>
      </c>
      <c r="N32" s="8">
        <v>636047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1953705</v>
      </c>
      <c r="X32" s="8">
        <v>6045166</v>
      </c>
      <c r="Y32" s="8">
        <v>-4091461</v>
      </c>
      <c r="Z32" s="2">
        <v>-67.68</v>
      </c>
      <c r="AA32" s="6">
        <v>12050000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47457548</v>
      </c>
      <c r="D34" s="6">
        <v>0</v>
      </c>
      <c r="E34" s="7">
        <v>53893874</v>
      </c>
      <c r="F34" s="8">
        <v>53893874</v>
      </c>
      <c r="G34" s="8">
        <v>2940667</v>
      </c>
      <c r="H34" s="8">
        <v>3987131</v>
      </c>
      <c r="I34" s="8">
        <v>3556176</v>
      </c>
      <c r="J34" s="8">
        <v>10483974</v>
      </c>
      <c r="K34" s="8">
        <v>4562300</v>
      </c>
      <c r="L34" s="8">
        <v>3905829</v>
      </c>
      <c r="M34" s="8">
        <v>4779505</v>
      </c>
      <c r="N34" s="8">
        <v>13247634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23731608</v>
      </c>
      <c r="X34" s="8">
        <v>25957333</v>
      </c>
      <c r="Y34" s="8">
        <v>-2225725</v>
      </c>
      <c r="Z34" s="2">
        <v>-8.57</v>
      </c>
      <c r="AA34" s="6">
        <v>53893874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219907442</v>
      </c>
      <c r="D36" s="33">
        <f>SUM(D25:D35)</f>
        <v>0</v>
      </c>
      <c r="E36" s="34">
        <f t="shared" si="1"/>
        <v>235438450</v>
      </c>
      <c r="F36" s="35">
        <f t="shared" si="1"/>
        <v>235438450</v>
      </c>
      <c r="G36" s="35">
        <f t="shared" si="1"/>
        <v>12662640</v>
      </c>
      <c r="H36" s="35">
        <f t="shared" si="1"/>
        <v>12932344</v>
      </c>
      <c r="I36" s="35">
        <f t="shared" si="1"/>
        <v>13901046</v>
      </c>
      <c r="J36" s="35">
        <f t="shared" si="1"/>
        <v>39496030</v>
      </c>
      <c r="K36" s="35">
        <f t="shared" si="1"/>
        <v>13871246</v>
      </c>
      <c r="L36" s="35">
        <f t="shared" si="1"/>
        <v>13306738</v>
      </c>
      <c r="M36" s="35">
        <f t="shared" si="1"/>
        <v>14300269</v>
      </c>
      <c r="N36" s="35">
        <f t="shared" si="1"/>
        <v>41478253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80974283</v>
      </c>
      <c r="X36" s="35">
        <f t="shared" si="1"/>
        <v>91362582</v>
      </c>
      <c r="Y36" s="35">
        <f t="shared" si="1"/>
        <v>-10388299</v>
      </c>
      <c r="Z36" s="36">
        <f>+IF(X36&lt;&gt;0,+(Y36/X36)*100,0)</f>
        <v>-11.37040873034871</v>
      </c>
      <c r="AA36" s="33">
        <f>SUM(AA25:AA35)</f>
        <v>235438450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-18319453</v>
      </c>
      <c r="D38" s="46">
        <f>+D22-D36</f>
        <v>0</v>
      </c>
      <c r="E38" s="47">
        <f t="shared" si="2"/>
        <v>4871497</v>
      </c>
      <c r="F38" s="48">
        <f t="shared" si="2"/>
        <v>4871497</v>
      </c>
      <c r="G38" s="48">
        <f t="shared" si="2"/>
        <v>63450682</v>
      </c>
      <c r="H38" s="48">
        <f t="shared" si="2"/>
        <v>-7133769</v>
      </c>
      <c r="I38" s="48">
        <f t="shared" si="2"/>
        <v>-9237198</v>
      </c>
      <c r="J38" s="48">
        <f t="shared" si="2"/>
        <v>47079715</v>
      </c>
      <c r="K38" s="48">
        <f t="shared" si="2"/>
        <v>-8763311</v>
      </c>
      <c r="L38" s="48">
        <f t="shared" si="2"/>
        <v>47442170</v>
      </c>
      <c r="M38" s="48">
        <f t="shared" si="2"/>
        <v>-8453793</v>
      </c>
      <c r="N38" s="48">
        <f t="shared" si="2"/>
        <v>30225066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77304781</v>
      </c>
      <c r="X38" s="48">
        <f>IF(F22=F36,0,X22-X36)</f>
        <v>57366833</v>
      </c>
      <c r="Y38" s="48">
        <f t="shared" si="2"/>
        <v>19937948</v>
      </c>
      <c r="Z38" s="49">
        <f>+IF(X38&lt;&gt;0,+(Y38/X38)*100,0)</f>
        <v>34.7551833652731</v>
      </c>
      <c r="AA38" s="46">
        <f>+AA22-AA36</f>
        <v>4871497</v>
      </c>
    </row>
    <row r="39" spans="1:27" ht="13.5">
      <c r="A39" s="23" t="s">
        <v>64</v>
      </c>
      <c r="B39" s="29"/>
      <c r="C39" s="6">
        <v>64626290</v>
      </c>
      <c r="D39" s="6">
        <v>0</v>
      </c>
      <c r="E39" s="7">
        <v>66046000</v>
      </c>
      <c r="F39" s="8">
        <v>66046000</v>
      </c>
      <c r="G39" s="8">
        <v>35678000</v>
      </c>
      <c r="H39" s="8">
        <v>0</v>
      </c>
      <c r="I39" s="8">
        <v>2500000</v>
      </c>
      <c r="J39" s="8">
        <v>38178000</v>
      </c>
      <c r="K39" s="8">
        <v>0</v>
      </c>
      <c r="L39" s="8">
        <v>2500000</v>
      </c>
      <c r="M39" s="8">
        <v>18901000</v>
      </c>
      <c r="N39" s="8">
        <v>21401000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59579000</v>
      </c>
      <c r="X39" s="8">
        <v>36470000</v>
      </c>
      <c r="Y39" s="8">
        <v>23109000</v>
      </c>
      <c r="Z39" s="2">
        <v>63.36</v>
      </c>
      <c r="AA39" s="6">
        <v>66046000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46306837</v>
      </c>
      <c r="D42" s="55">
        <f>SUM(D38:D41)</f>
        <v>0</v>
      </c>
      <c r="E42" s="56">
        <f t="shared" si="3"/>
        <v>70917497</v>
      </c>
      <c r="F42" s="57">
        <f t="shared" si="3"/>
        <v>70917497</v>
      </c>
      <c r="G42" s="57">
        <f t="shared" si="3"/>
        <v>99128682</v>
      </c>
      <c r="H42" s="57">
        <f t="shared" si="3"/>
        <v>-7133769</v>
      </c>
      <c r="I42" s="57">
        <f t="shared" si="3"/>
        <v>-6737198</v>
      </c>
      <c r="J42" s="57">
        <f t="shared" si="3"/>
        <v>85257715</v>
      </c>
      <c r="K42" s="57">
        <f t="shared" si="3"/>
        <v>-8763311</v>
      </c>
      <c r="L42" s="57">
        <f t="shared" si="3"/>
        <v>49942170</v>
      </c>
      <c r="M42" s="57">
        <f t="shared" si="3"/>
        <v>10447207</v>
      </c>
      <c r="N42" s="57">
        <f t="shared" si="3"/>
        <v>51626066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136883781</v>
      </c>
      <c r="X42" s="57">
        <f t="shared" si="3"/>
        <v>93836833</v>
      </c>
      <c r="Y42" s="57">
        <f t="shared" si="3"/>
        <v>43046948</v>
      </c>
      <c r="Z42" s="58">
        <f>+IF(X42&lt;&gt;0,+(Y42/X42)*100,0)</f>
        <v>45.874254942086544</v>
      </c>
      <c r="AA42" s="55">
        <f>SUM(AA38:AA41)</f>
        <v>70917497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46306837</v>
      </c>
      <c r="D44" s="63">
        <f>+D42-D43</f>
        <v>0</v>
      </c>
      <c r="E44" s="64">
        <f t="shared" si="4"/>
        <v>70917497</v>
      </c>
      <c r="F44" s="65">
        <f t="shared" si="4"/>
        <v>70917497</v>
      </c>
      <c r="G44" s="65">
        <f t="shared" si="4"/>
        <v>99128682</v>
      </c>
      <c r="H44" s="65">
        <f t="shared" si="4"/>
        <v>-7133769</v>
      </c>
      <c r="I44" s="65">
        <f t="shared" si="4"/>
        <v>-6737198</v>
      </c>
      <c r="J44" s="65">
        <f t="shared" si="4"/>
        <v>85257715</v>
      </c>
      <c r="K44" s="65">
        <f t="shared" si="4"/>
        <v>-8763311</v>
      </c>
      <c r="L44" s="65">
        <f t="shared" si="4"/>
        <v>49942170</v>
      </c>
      <c r="M44" s="65">
        <f t="shared" si="4"/>
        <v>10447207</v>
      </c>
      <c r="N44" s="65">
        <f t="shared" si="4"/>
        <v>51626066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136883781</v>
      </c>
      <c r="X44" s="65">
        <f t="shared" si="4"/>
        <v>93836833</v>
      </c>
      <c r="Y44" s="65">
        <f t="shared" si="4"/>
        <v>43046948</v>
      </c>
      <c r="Z44" s="66">
        <f>+IF(X44&lt;&gt;0,+(Y44/X44)*100,0)</f>
        <v>45.874254942086544</v>
      </c>
      <c r="AA44" s="63">
        <f>+AA42-AA43</f>
        <v>70917497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46306837</v>
      </c>
      <c r="D46" s="55">
        <f>SUM(D44:D45)</f>
        <v>0</v>
      </c>
      <c r="E46" s="56">
        <f t="shared" si="5"/>
        <v>70917497</v>
      </c>
      <c r="F46" s="57">
        <f t="shared" si="5"/>
        <v>70917497</v>
      </c>
      <c r="G46" s="57">
        <f t="shared" si="5"/>
        <v>99128682</v>
      </c>
      <c r="H46" s="57">
        <f t="shared" si="5"/>
        <v>-7133769</v>
      </c>
      <c r="I46" s="57">
        <f t="shared" si="5"/>
        <v>-6737198</v>
      </c>
      <c r="J46" s="57">
        <f t="shared" si="5"/>
        <v>85257715</v>
      </c>
      <c r="K46" s="57">
        <f t="shared" si="5"/>
        <v>-8763311</v>
      </c>
      <c r="L46" s="57">
        <f t="shared" si="5"/>
        <v>49942170</v>
      </c>
      <c r="M46" s="57">
        <f t="shared" si="5"/>
        <v>10447207</v>
      </c>
      <c r="N46" s="57">
        <f t="shared" si="5"/>
        <v>51626066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136883781</v>
      </c>
      <c r="X46" s="57">
        <f t="shared" si="5"/>
        <v>93836833</v>
      </c>
      <c r="Y46" s="57">
        <f t="shared" si="5"/>
        <v>43046948</v>
      </c>
      <c r="Z46" s="58">
        <f>+IF(X46&lt;&gt;0,+(Y46/X46)*100,0)</f>
        <v>45.874254942086544</v>
      </c>
      <c r="AA46" s="55">
        <f>SUM(AA44:AA45)</f>
        <v>70917497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46306837</v>
      </c>
      <c r="D48" s="71">
        <f>SUM(D46:D47)</f>
        <v>0</v>
      </c>
      <c r="E48" s="72">
        <f t="shared" si="6"/>
        <v>70917497</v>
      </c>
      <c r="F48" s="73">
        <f t="shared" si="6"/>
        <v>70917497</v>
      </c>
      <c r="G48" s="73">
        <f t="shared" si="6"/>
        <v>99128682</v>
      </c>
      <c r="H48" s="74">
        <f t="shared" si="6"/>
        <v>-7133769</v>
      </c>
      <c r="I48" s="74">
        <f t="shared" si="6"/>
        <v>-6737198</v>
      </c>
      <c r="J48" s="74">
        <f t="shared" si="6"/>
        <v>85257715</v>
      </c>
      <c r="K48" s="74">
        <f t="shared" si="6"/>
        <v>-8763311</v>
      </c>
      <c r="L48" s="74">
        <f t="shared" si="6"/>
        <v>49942170</v>
      </c>
      <c r="M48" s="73">
        <f t="shared" si="6"/>
        <v>10447207</v>
      </c>
      <c r="N48" s="73">
        <f t="shared" si="6"/>
        <v>51626066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136883781</v>
      </c>
      <c r="X48" s="74">
        <f t="shared" si="6"/>
        <v>93836833</v>
      </c>
      <c r="Y48" s="74">
        <f t="shared" si="6"/>
        <v>43046948</v>
      </c>
      <c r="Z48" s="75">
        <f>+IF(X48&lt;&gt;0,+(Y48/X48)*100,0)</f>
        <v>45.874254942086544</v>
      </c>
      <c r="AA48" s="76">
        <f>SUM(AA46:AA47)</f>
        <v>70917497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41948076</v>
      </c>
      <c r="D5" s="6">
        <v>0</v>
      </c>
      <c r="E5" s="7">
        <v>47544438</v>
      </c>
      <c r="F5" s="8">
        <v>47544438</v>
      </c>
      <c r="G5" s="8">
        <v>3934000</v>
      </c>
      <c r="H5" s="8">
        <v>0</v>
      </c>
      <c r="I5" s="8">
        <v>0</v>
      </c>
      <c r="J5" s="8">
        <v>3934000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3934000</v>
      </c>
      <c r="X5" s="8">
        <v>26353470</v>
      </c>
      <c r="Y5" s="8">
        <v>-22419470</v>
      </c>
      <c r="Z5" s="2">
        <v>-85.07</v>
      </c>
      <c r="AA5" s="6">
        <v>47544438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112696464</v>
      </c>
      <c r="D7" s="6">
        <v>0</v>
      </c>
      <c r="E7" s="7">
        <v>120087240</v>
      </c>
      <c r="F7" s="8">
        <v>120087240</v>
      </c>
      <c r="G7" s="8">
        <v>11053000</v>
      </c>
      <c r="H7" s="8">
        <v>0</v>
      </c>
      <c r="I7" s="8">
        <v>0</v>
      </c>
      <c r="J7" s="8">
        <v>11053000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11053000</v>
      </c>
      <c r="X7" s="8">
        <v>61440603</v>
      </c>
      <c r="Y7" s="8">
        <v>-50387603</v>
      </c>
      <c r="Z7" s="2">
        <v>-82.01</v>
      </c>
      <c r="AA7" s="6">
        <v>120087240</v>
      </c>
    </row>
    <row r="8" spans="1:27" ht="13.5">
      <c r="A8" s="25" t="s">
        <v>35</v>
      </c>
      <c r="B8" s="24"/>
      <c r="C8" s="6">
        <v>29759309</v>
      </c>
      <c r="D8" s="6">
        <v>0</v>
      </c>
      <c r="E8" s="7">
        <v>34121696</v>
      </c>
      <c r="F8" s="8">
        <v>34121696</v>
      </c>
      <c r="G8" s="8">
        <v>2469000</v>
      </c>
      <c r="H8" s="8">
        <v>0</v>
      </c>
      <c r="I8" s="8">
        <v>0</v>
      </c>
      <c r="J8" s="8">
        <v>2469000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2469000</v>
      </c>
      <c r="X8" s="8">
        <v>17063114</v>
      </c>
      <c r="Y8" s="8">
        <v>-14594114</v>
      </c>
      <c r="Z8" s="2">
        <v>-85.53</v>
      </c>
      <c r="AA8" s="6">
        <v>34121696</v>
      </c>
    </row>
    <row r="9" spans="1:27" ht="13.5">
      <c r="A9" s="25" t="s">
        <v>36</v>
      </c>
      <c r="B9" s="24"/>
      <c r="C9" s="6">
        <v>12829364</v>
      </c>
      <c r="D9" s="6">
        <v>0</v>
      </c>
      <c r="E9" s="7">
        <v>14170062</v>
      </c>
      <c r="F9" s="8">
        <v>14170062</v>
      </c>
      <c r="G9" s="8">
        <v>1186000</v>
      </c>
      <c r="H9" s="8">
        <v>0</v>
      </c>
      <c r="I9" s="8">
        <v>0</v>
      </c>
      <c r="J9" s="8">
        <v>1186000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1186000</v>
      </c>
      <c r="X9" s="8">
        <v>6732284</v>
      </c>
      <c r="Y9" s="8">
        <v>-5546284</v>
      </c>
      <c r="Z9" s="2">
        <v>-82.38</v>
      </c>
      <c r="AA9" s="6">
        <v>14170062</v>
      </c>
    </row>
    <row r="10" spans="1:27" ht="13.5">
      <c r="A10" s="25" t="s">
        <v>37</v>
      </c>
      <c r="B10" s="24"/>
      <c r="C10" s="6">
        <v>7933637</v>
      </c>
      <c r="D10" s="6">
        <v>0</v>
      </c>
      <c r="E10" s="7">
        <v>8321052</v>
      </c>
      <c r="F10" s="26">
        <v>8321052</v>
      </c>
      <c r="G10" s="26">
        <v>919000</v>
      </c>
      <c r="H10" s="26">
        <v>0</v>
      </c>
      <c r="I10" s="26">
        <v>0</v>
      </c>
      <c r="J10" s="26">
        <v>919000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919000</v>
      </c>
      <c r="X10" s="26">
        <v>4160354</v>
      </c>
      <c r="Y10" s="26">
        <v>-3241354</v>
      </c>
      <c r="Z10" s="27">
        <v>-77.91</v>
      </c>
      <c r="AA10" s="28">
        <v>8321052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227210</v>
      </c>
      <c r="D12" s="6">
        <v>0</v>
      </c>
      <c r="E12" s="7">
        <v>1599092</v>
      </c>
      <c r="F12" s="8">
        <v>1599092</v>
      </c>
      <c r="G12" s="8">
        <v>18228</v>
      </c>
      <c r="H12" s="8">
        <v>0</v>
      </c>
      <c r="I12" s="8">
        <v>0</v>
      </c>
      <c r="J12" s="8">
        <v>18228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18228</v>
      </c>
      <c r="X12" s="8">
        <v>119194</v>
      </c>
      <c r="Y12" s="8">
        <v>-100966</v>
      </c>
      <c r="Z12" s="2">
        <v>-84.71</v>
      </c>
      <c r="AA12" s="6">
        <v>1599092</v>
      </c>
    </row>
    <row r="13" spans="1:27" ht="13.5">
      <c r="A13" s="23" t="s">
        <v>40</v>
      </c>
      <c r="B13" s="29"/>
      <c r="C13" s="6">
        <v>6096205</v>
      </c>
      <c r="D13" s="6">
        <v>0</v>
      </c>
      <c r="E13" s="7">
        <v>6415245</v>
      </c>
      <c r="F13" s="8">
        <v>6415245</v>
      </c>
      <c r="G13" s="8">
        <v>435773</v>
      </c>
      <c r="H13" s="8">
        <v>0</v>
      </c>
      <c r="I13" s="8">
        <v>0</v>
      </c>
      <c r="J13" s="8">
        <v>435773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435773</v>
      </c>
      <c r="X13" s="8">
        <v>2720491</v>
      </c>
      <c r="Y13" s="8">
        <v>-2284718</v>
      </c>
      <c r="Z13" s="2">
        <v>-83.98</v>
      </c>
      <c r="AA13" s="6">
        <v>6415245</v>
      </c>
    </row>
    <row r="14" spans="1:27" ht="13.5">
      <c r="A14" s="23" t="s">
        <v>41</v>
      </c>
      <c r="B14" s="29"/>
      <c r="C14" s="6">
        <v>5148846</v>
      </c>
      <c r="D14" s="6">
        <v>0</v>
      </c>
      <c r="E14" s="7">
        <v>8002119</v>
      </c>
      <c r="F14" s="8">
        <v>8002119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3983889</v>
      </c>
      <c r="Y14" s="8">
        <v>-3983889</v>
      </c>
      <c r="Z14" s="2">
        <v>-100</v>
      </c>
      <c r="AA14" s="6">
        <v>8002119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787211</v>
      </c>
      <c r="D16" s="6">
        <v>0</v>
      </c>
      <c r="E16" s="7">
        <v>212155</v>
      </c>
      <c r="F16" s="8">
        <v>212155</v>
      </c>
      <c r="G16" s="8">
        <v>780</v>
      </c>
      <c r="H16" s="8">
        <v>0</v>
      </c>
      <c r="I16" s="8">
        <v>0</v>
      </c>
      <c r="J16" s="8">
        <v>780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780</v>
      </c>
      <c r="X16" s="8">
        <v>80300</v>
      </c>
      <c r="Y16" s="8">
        <v>-79520</v>
      </c>
      <c r="Z16" s="2">
        <v>-99.03</v>
      </c>
      <c r="AA16" s="6">
        <v>212155</v>
      </c>
    </row>
    <row r="17" spans="1:27" ht="13.5">
      <c r="A17" s="23" t="s">
        <v>44</v>
      </c>
      <c r="B17" s="29"/>
      <c r="C17" s="6">
        <v>7292000</v>
      </c>
      <c r="D17" s="6">
        <v>0</v>
      </c>
      <c r="E17" s="7">
        <v>7711493</v>
      </c>
      <c r="F17" s="8">
        <v>7711493</v>
      </c>
      <c r="G17" s="8">
        <v>1162276</v>
      </c>
      <c r="H17" s="8">
        <v>0</v>
      </c>
      <c r="I17" s="8">
        <v>0</v>
      </c>
      <c r="J17" s="8">
        <v>1162276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1162276</v>
      </c>
      <c r="X17" s="8">
        <v>3662000</v>
      </c>
      <c r="Y17" s="8">
        <v>-2499724</v>
      </c>
      <c r="Z17" s="2">
        <v>-68.26</v>
      </c>
      <c r="AA17" s="6">
        <v>7711493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86091508</v>
      </c>
      <c r="D19" s="6">
        <v>0</v>
      </c>
      <c r="E19" s="7">
        <v>89499650</v>
      </c>
      <c r="F19" s="8">
        <v>89499650</v>
      </c>
      <c r="G19" s="8">
        <v>34333167</v>
      </c>
      <c r="H19" s="8">
        <v>0</v>
      </c>
      <c r="I19" s="8">
        <v>0</v>
      </c>
      <c r="J19" s="8">
        <v>34333167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34333167</v>
      </c>
      <c r="X19" s="8">
        <v>55954543</v>
      </c>
      <c r="Y19" s="8">
        <v>-21621376</v>
      </c>
      <c r="Z19" s="2">
        <v>-38.64</v>
      </c>
      <c r="AA19" s="6">
        <v>89499650</v>
      </c>
    </row>
    <row r="20" spans="1:27" ht="13.5">
      <c r="A20" s="23" t="s">
        <v>47</v>
      </c>
      <c r="B20" s="29"/>
      <c r="C20" s="6">
        <v>15515341</v>
      </c>
      <c r="D20" s="6">
        <v>0</v>
      </c>
      <c r="E20" s="7">
        <v>14386783</v>
      </c>
      <c r="F20" s="26">
        <v>14386783</v>
      </c>
      <c r="G20" s="26">
        <v>788156</v>
      </c>
      <c r="H20" s="26">
        <v>0</v>
      </c>
      <c r="I20" s="26">
        <v>0</v>
      </c>
      <c r="J20" s="26">
        <v>788156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788156</v>
      </c>
      <c r="X20" s="26">
        <v>7642729</v>
      </c>
      <c r="Y20" s="26">
        <v>-6854573</v>
      </c>
      <c r="Z20" s="27">
        <v>-89.69</v>
      </c>
      <c r="AA20" s="28">
        <v>14386783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326325171</v>
      </c>
      <c r="D22" s="33">
        <f>SUM(D5:D21)</f>
        <v>0</v>
      </c>
      <c r="E22" s="34">
        <f t="shared" si="0"/>
        <v>352071025</v>
      </c>
      <c r="F22" s="35">
        <f t="shared" si="0"/>
        <v>352071025</v>
      </c>
      <c r="G22" s="35">
        <f t="shared" si="0"/>
        <v>56299380</v>
      </c>
      <c r="H22" s="35">
        <f t="shared" si="0"/>
        <v>0</v>
      </c>
      <c r="I22" s="35">
        <f t="shared" si="0"/>
        <v>0</v>
      </c>
      <c r="J22" s="35">
        <f t="shared" si="0"/>
        <v>56299380</v>
      </c>
      <c r="K22" s="35">
        <f t="shared" si="0"/>
        <v>0</v>
      </c>
      <c r="L22" s="35">
        <f t="shared" si="0"/>
        <v>0</v>
      </c>
      <c r="M22" s="35">
        <f t="shared" si="0"/>
        <v>0</v>
      </c>
      <c r="N22" s="35">
        <f t="shared" si="0"/>
        <v>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56299380</v>
      </c>
      <c r="X22" s="35">
        <f t="shared" si="0"/>
        <v>189912971</v>
      </c>
      <c r="Y22" s="35">
        <f t="shared" si="0"/>
        <v>-133613591</v>
      </c>
      <c r="Z22" s="36">
        <f>+IF(X22&lt;&gt;0,+(Y22/X22)*100,0)</f>
        <v>-70.35516863142539</v>
      </c>
      <c r="AA22" s="33">
        <f>SUM(AA5:AA21)</f>
        <v>352071025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111281299</v>
      </c>
      <c r="D25" s="6">
        <v>0</v>
      </c>
      <c r="E25" s="7">
        <v>124110840</v>
      </c>
      <c r="F25" s="8">
        <v>124110840</v>
      </c>
      <c r="G25" s="8">
        <v>10058859</v>
      </c>
      <c r="H25" s="8">
        <v>0</v>
      </c>
      <c r="I25" s="8">
        <v>0</v>
      </c>
      <c r="J25" s="8">
        <v>10058859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10058859</v>
      </c>
      <c r="X25" s="8">
        <v>61014079</v>
      </c>
      <c r="Y25" s="8">
        <v>-50955220</v>
      </c>
      <c r="Z25" s="2">
        <v>-83.51</v>
      </c>
      <c r="AA25" s="6">
        <v>124110840</v>
      </c>
    </row>
    <row r="26" spans="1:27" ht="13.5">
      <c r="A26" s="25" t="s">
        <v>52</v>
      </c>
      <c r="B26" s="24"/>
      <c r="C26" s="6">
        <v>7078606</v>
      </c>
      <c r="D26" s="6">
        <v>0</v>
      </c>
      <c r="E26" s="7">
        <v>6846533</v>
      </c>
      <c r="F26" s="8">
        <v>6846533</v>
      </c>
      <c r="G26" s="8">
        <v>598765</v>
      </c>
      <c r="H26" s="8">
        <v>0</v>
      </c>
      <c r="I26" s="8">
        <v>0</v>
      </c>
      <c r="J26" s="8">
        <v>598765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598765</v>
      </c>
      <c r="X26" s="8">
        <v>3335013</v>
      </c>
      <c r="Y26" s="8">
        <v>-2736248</v>
      </c>
      <c r="Z26" s="2">
        <v>-82.05</v>
      </c>
      <c r="AA26" s="6">
        <v>6846533</v>
      </c>
    </row>
    <row r="27" spans="1:27" ht="13.5">
      <c r="A27" s="25" t="s">
        <v>53</v>
      </c>
      <c r="B27" s="24"/>
      <c r="C27" s="6">
        <v>13072602</v>
      </c>
      <c r="D27" s="6">
        <v>0</v>
      </c>
      <c r="E27" s="7">
        <v>3500000</v>
      </c>
      <c r="F27" s="8">
        <v>3500000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3500000</v>
      </c>
    </row>
    <row r="28" spans="1:27" ht="13.5">
      <c r="A28" s="25" t="s">
        <v>54</v>
      </c>
      <c r="B28" s="24"/>
      <c r="C28" s="6">
        <v>54244863</v>
      </c>
      <c r="D28" s="6">
        <v>0</v>
      </c>
      <c r="E28" s="7">
        <v>60602666</v>
      </c>
      <c r="F28" s="8">
        <v>60602666</v>
      </c>
      <c r="G28" s="8">
        <v>5011721</v>
      </c>
      <c r="H28" s="8">
        <v>0</v>
      </c>
      <c r="I28" s="8">
        <v>0</v>
      </c>
      <c r="J28" s="8">
        <v>5011721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5011721</v>
      </c>
      <c r="X28" s="8">
        <v>30300000</v>
      </c>
      <c r="Y28" s="8">
        <v>-25288279</v>
      </c>
      <c r="Z28" s="2">
        <v>-83.46</v>
      </c>
      <c r="AA28" s="6">
        <v>60602666</v>
      </c>
    </row>
    <row r="29" spans="1:27" ht="13.5">
      <c r="A29" s="25" t="s">
        <v>55</v>
      </c>
      <c r="B29" s="24"/>
      <c r="C29" s="6">
        <v>14390522</v>
      </c>
      <c r="D29" s="6">
        <v>0</v>
      </c>
      <c r="E29" s="7">
        <v>11885283</v>
      </c>
      <c r="F29" s="8">
        <v>11885283</v>
      </c>
      <c r="G29" s="8">
        <v>1008641</v>
      </c>
      <c r="H29" s="8">
        <v>0</v>
      </c>
      <c r="I29" s="8">
        <v>0</v>
      </c>
      <c r="J29" s="8">
        <v>1008641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1008641</v>
      </c>
      <c r="X29" s="8">
        <v>5745822</v>
      </c>
      <c r="Y29" s="8">
        <v>-4737181</v>
      </c>
      <c r="Z29" s="2">
        <v>-82.45</v>
      </c>
      <c r="AA29" s="6">
        <v>11885283</v>
      </c>
    </row>
    <row r="30" spans="1:27" ht="13.5">
      <c r="A30" s="25" t="s">
        <v>56</v>
      </c>
      <c r="B30" s="24"/>
      <c r="C30" s="6">
        <v>94515646</v>
      </c>
      <c r="D30" s="6">
        <v>0</v>
      </c>
      <c r="E30" s="7">
        <v>106448088</v>
      </c>
      <c r="F30" s="8">
        <v>106448088</v>
      </c>
      <c r="G30" s="8">
        <v>10818228</v>
      </c>
      <c r="H30" s="8">
        <v>0</v>
      </c>
      <c r="I30" s="8">
        <v>0</v>
      </c>
      <c r="J30" s="8">
        <v>10818228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10818228</v>
      </c>
      <c r="X30" s="8">
        <v>54402480</v>
      </c>
      <c r="Y30" s="8">
        <v>-43584252</v>
      </c>
      <c r="Z30" s="2">
        <v>-80.11</v>
      </c>
      <c r="AA30" s="6">
        <v>106448088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8985914</v>
      </c>
      <c r="D32" s="6">
        <v>0</v>
      </c>
      <c r="E32" s="7">
        <v>7885506</v>
      </c>
      <c r="F32" s="8">
        <v>7885506</v>
      </c>
      <c r="G32" s="8">
        <v>420138</v>
      </c>
      <c r="H32" s="8">
        <v>0</v>
      </c>
      <c r="I32" s="8">
        <v>0</v>
      </c>
      <c r="J32" s="8">
        <v>420138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420138</v>
      </c>
      <c r="X32" s="8">
        <v>3346083</v>
      </c>
      <c r="Y32" s="8">
        <v>-2925945</v>
      </c>
      <c r="Z32" s="2">
        <v>-87.44</v>
      </c>
      <c r="AA32" s="6">
        <v>7885506</v>
      </c>
    </row>
    <row r="33" spans="1:27" ht="13.5">
      <c r="A33" s="25" t="s">
        <v>59</v>
      </c>
      <c r="B33" s="24"/>
      <c r="C33" s="6">
        <v>1125948</v>
      </c>
      <c r="D33" s="6">
        <v>0</v>
      </c>
      <c r="E33" s="7">
        <v>1182035</v>
      </c>
      <c r="F33" s="8">
        <v>1182035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304447</v>
      </c>
      <c r="Y33" s="8">
        <v>-304447</v>
      </c>
      <c r="Z33" s="2">
        <v>-100</v>
      </c>
      <c r="AA33" s="6">
        <v>1182035</v>
      </c>
    </row>
    <row r="34" spans="1:27" ht="13.5">
      <c r="A34" s="25" t="s">
        <v>60</v>
      </c>
      <c r="B34" s="24"/>
      <c r="C34" s="6">
        <v>62488856</v>
      </c>
      <c r="D34" s="6">
        <v>0</v>
      </c>
      <c r="E34" s="7">
        <v>72445041</v>
      </c>
      <c r="F34" s="8">
        <v>72445041</v>
      </c>
      <c r="G34" s="8">
        <v>5889340</v>
      </c>
      <c r="H34" s="8">
        <v>0</v>
      </c>
      <c r="I34" s="8">
        <v>0</v>
      </c>
      <c r="J34" s="8">
        <v>5889340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5889340</v>
      </c>
      <c r="X34" s="8">
        <v>29162750</v>
      </c>
      <c r="Y34" s="8">
        <v>-23273410</v>
      </c>
      <c r="Z34" s="2">
        <v>-79.81</v>
      </c>
      <c r="AA34" s="6">
        <v>72445041</v>
      </c>
    </row>
    <row r="35" spans="1:27" ht="13.5">
      <c r="A35" s="23" t="s">
        <v>61</v>
      </c>
      <c r="B35" s="29"/>
      <c r="C35" s="6">
        <v>7319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367191575</v>
      </c>
      <c r="D36" s="33">
        <f>SUM(D25:D35)</f>
        <v>0</v>
      </c>
      <c r="E36" s="34">
        <f t="shared" si="1"/>
        <v>394905992</v>
      </c>
      <c r="F36" s="35">
        <f t="shared" si="1"/>
        <v>394905992</v>
      </c>
      <c r="G36" s="35">
        <f t="shared" si="1"/>
        <v>33805692</v>
      </c>
      <c r="H36" s="35">
        <f t="shared" si="1"/>
        <v>0</v>
      </c>
      <c r="I36" s="35">
        <f t="shared" si="1"/>
        <v>0</v>
      </c>
      <c r="J36" s="35">
        <f t="shared" si="1"/>
        <v>33805692</v>
      </c>
      <c r="K36" s="35">
        <f t="shared" si="1"/>
        <v>0</v>
      </c>
      <c r="L36" s="35">
        <f t="shared" si="1"/>
        <v>0</v>
      </c>
      <c r="M36" s="35">
        <f t="shared" si="1"/>
        <v>0</v>
      </c>
      <c r="N36" s="35">
        <f t="shared" si="1"/>
        <v>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33805692</v>
      </c>
      <c r="X36" s="35">
        <f t="shared" si="1"/>
        <v>187610674</v>
      </c>
      <c r="Y36" s="35">
        <f t="shared" si="1"/>
        <v>-153804982</v>
      </c>
      <c r="Z36" s="36">
        <f>+IF(X36&lt;&gt;0,+(Y36/X36)*100,0)</f>
        <v>-81.98093355818337</v>
      </c>
      <c r="AA36" s="33">
        <f>SUM(AA25:AA35)</f>
        <v>394905992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-40866404</v>
      </c>
      <c r="D38" s="46">
        <f>+D22-D36</f>
        <v>0</v>
      </c>
      <c r="E38" s="47">
        <f t="shared" si="2"/>
        <v>-42834967</v>
      </c>
      <c r="F38" s="48">
        <f t="shared" si="2"/>
        <v>-42834967</v>
      </c>
      <c r="G38" s="48">
        <f t="shared" si="2"/>
        <v>22493688</v>
      </c>
      <c r="H38" s="48">
        <f t="shared" si="2"/>
        <v>0</v>
      </c>
      <c r="I38" s="48">
        <f t="shared" si="2"/>
        <v>0</v>
      </c>
      <c r="J38" s="48">
        <f t="shared" si="2"/>
        <v>22493688</v>
      </c>
      <c r="K38" s="48">
        <f t="shared" si="2"/>
        <v>0</v>
      </c>
      <c r="L38" s="48">
        <f t="shared" si="2"/>
        <v>0</v>
      </c>
      <c r="M38" s="48">
        <f t="shared" si="2"/>
        <v>0</v>
      </c>
      <c r="N38" s="48">
        <f t="shared" si="2"/>
        <v>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22493688</v>
      </c>
      <c r="X38" s="48">
        <f>IF(F22=F36,0,X22-X36)</f>
        <v>2302297</v>
      </c>
      <c r="Y38" s="48">
        <f t="shared" si="2"/>
        <v>20191391</v>
      </c>
      <c r="Z38" s="49">
        <f>+IF(X38&lt;&gt;0,+(Y38/X38)*100,0)</f>
        <v>877.0106984459434</v>
      </c>
      <c r="AA38" s="46">
        <f>+AA22-AA36</f>
        <v>-42834967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49796347</v>
      </c>
      <c r="F39" s="8">
        <v>49796347</v>
      </c>
      <c r="G39" s="8">
        <v>1002750</v>
      </c>
      <c r="H39" s="8">
        <v>0</v>
      </c>
      <c r="I39" s="8">
        <v>0</v>
      </c>
      <c r="J39" s="8">
        <v>1002750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1002750</v>
      </c>
      <c r="X39" s="8">
        <v>20096159</v>
      </c>
      <c r="Y39" s="8">
        <v>-19093409</v>
      </c>
      <c r="Z39" s="2">
        <v>-95.01</v>
      </c>
      <c r="AA39" s="6">
        <v>49796347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-40866404</v>
      </c>
      <c r="D42" s="55">
        <f>SUM(D38:D41)</f>
        <v>0</v>
      </c>
      <c r="E42" s="56">
        <f t="shared" si="3"/>
        <v>6961380</v>
      </c>
      <c r="F42" s="57">
        <f t="shared" si="3"/>
        <v>6961380</v>
      </c>
      <c r="G42" s="57">
        <f t="shared" si="3"/>
        <v>23496438</v>
      </c>
      <c r="H42" s="57">
        <f t="shared" si="3"/>
        <v>0</v>
      </c>
      <c r="I42" s="57">
        <f t="shared" si="3"/>
        <v>0</v>
      </c>
      <c r="J42" s="57">
        <f t="shared" si="3"/>
        <v>23496438</v>
      </c>
      <c r="K42" s="57">
        <f t="shared" si="3"/>
        <v>0</v>
      </c>
      <c r="L42" s="57">
        <f t="shared" si="3"/>
        <v>0</v>
      </c>
      <c r="M42" s="57">
        <f t="shared" si="3"/>
        <v>0</v>
      </c>
      <c r="N42" s="57">
        <f t="shared" si="3"/>
        <v>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23496438</v>
      </c>
      <c r="X42" s="57">
        <f t="shared" si="3"/>
        <v>22398456</v>
      </c>
      <c r="Y42" s="57">
        <f t="shared" si="3"/>
        <v>1097982</v>
      </c>
      <c r="Z42" s="58">
        <f>+IF(X42&lt;&gt;0,+(Y42/X42)*100,0)</f>
        <v>4.902043247981021</v>
      </c>
      <c r="AA42" s="55">
        <f>SUM(AA38:AA41)</f>
        <v>6961380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-40866404</v>
      </c>
      <c r="D44" s="63">
        <f>+D42-D43</f>
        <v>0</v>
      </c>
      <c r="E44" s="64">
        <f t="shared" si="4"/>
        <v>6961380</v>
      </c>
      <c r="F44" s="65">
        <f t="shared" si="4"/>
        <v>6961380</v>
      </c>
      <c r="G44" s="65">
        <f t="shared" si="4"/>
        <v>23496438</v>
      </c>
      <c r="H44" s="65">
        <f t="shared" si="4"/>
        <v>0</v>
      </c>
      <c r="I44" s="65">
        <f t="shared" si="4"/>
        <v>0</v>
      </c>
      <c r="J44" s="65">
        <f t="shared" si="4"/>
        <v>23496438</v>
      </c>
      <c r="K44" s="65">
        <f t="shared" si="4"/>
        <v>0</v>
      </c>
      <c r="L44" s="65">
        <f t="shared" si="4"/>
        <v>0</v>
      </c>
      <c r="M44" s="65">
        <f t="shared" si="4"/>
        <v>0</v>
      </c>
      <c r="N44" s="65">
        <f t="shared" si="4"/>
        <v>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23496438</v>
      </c>
      <c r="X44" s="65">
        <f t="shared" si="4"/>
        <v>22398456</v>
      </c>
      <c r="Y44" s="65">
        <f t="shared" si="4"/>
        <v>1097982</v>
      </c>
      <c r="Z44" s="66">
        <f>+IF(X44&lt;&gt;0,+(Y44/X44)*100,0)</f>
        <v>4.902043247981021</v>
      </c>
      <c r="AA44" s="63">
        <f>+AA42-AA43</f>
        <v>6961380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-40866404</v>
      </c>
      <c r="D46" s="55">
        <f>SUM(D44:D45)</f>
        <v>0</v>
      </c>
      <c r="E46" s="56">
        <f t="shared" si="5"/>
        <v>6961380</v>
      </c>
      <c r="F46" s="57">
        <f t="shared" si="5"/>
        <v>6961380</v>
      </c>
      <c r="G46" s="57">
        <f t="shared" si="5"/>
        <v>23496438</v>
      </c>
      <c r="H46" s="57">
        <f t="shared" si="5"/>
        <v>0</v>
      </c>
      <c r="I46" s="57">
        <f t="shared" si="5"/>
        <v>0</v>
      </c>
      <c r="J46" s="57">
        <f t="shared" si="5"/>
        <v>23496438</v>
      </c>
      <c r="K46" s="57">
        <f t="shared" si="5"/>
        <v>0</v>
      </c>
      <c r="L46" s="57">
        <f t="shared" si="5"/>
        <v>0</v>
      </c>
      <c r="M46" s="57">
        <f t="shared" si="5"/>
        <v>0</v>
      </c>
      <c r="N46" s="57">
        <f t="shared" si="5"/>
        <v>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23496438</v>
      </c>
      <c r="X46" s="57">
        <f t="shared" si="5"/>
        <v>22398456</v>
      </c>
      <c r="Y46" s="57">
        <f t="shared" si="5"/>
        <v>1097982</v>
      </c>
      <c r="Z46" s="58">
        <f>+IF(X46&lt;&gt;0,+(Y46/X46)*100,0)</f>
        <v>4.902043247981021</v>
      </c>
      <c r="AA46" s="55">
        <f>SUM(AA44:AA45)</f>
        <v>6961380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-40866404</v>
      </c>
      <c r="D48" s="71">
        <f>SUM(D46:D47)</f>
        <v>0</v>
      </c>
      <c r="E48" s="72">
        <f t="shared" si="6"/>
        <v>6961380</v>
      </c>
      <c r="F48" s="73">
        <f t="shared" si="6"/>
        <v>6961380</v>
      </c>
      <c r="G48" s="73">
        <f t="shared" si="6"/>
        <v>23496438</v>
      </c>
      <c r="H48" s="74">
        <f t="shared" si="6"/>
        <v>0</v>
      </c>
      <c r="I48" s="74">
        <f t="shared" si="6"/>
        <v>0</v>
      </c>
      <c r="J48" s="74">
        <f t="shared" si="6"/>
        <v>23496438</v>
      </c>
      <c r="K48" s="74">
        <f t="shared" si="6"/>
        <v>0</v>
      </c>
      <c r="L48" s="74">
        <f t="shared" si="6"/>
        <v>0</v>
      </c>
      <c r="M48" s="73">
        <f t="shared" si="6"/>
        <v>0</v>
      </c>
      <c r="N48" s="73">
        <f t="shared" si="6"/>
        <v>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23496438</v>
      </c>
      <c r="X48" s="74">
        <f t="shared" si="6"/>
        <v>22398456</v>
      </c>
      <c r="Y48" s="74">
        <f t="shared" si="6"/>
        <v>1097982</v>
      </c>
      <c r="Z48" s="75">
        <f>+IF(X48&lt;&gt;0,+(Y48/X48)*100,0)</f>
        <v>4.902043247981021</v>
      </c>
      <c r="AA48" s="76">
        <f>SUM(AA46:AA47)</f>
        <v>6961380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21748627</v>
      </c>
      <c r="D5" s="6">
        <v>0</v>
      </c>
      <c r="E5" s="7">
        <v>21066000</v>
      </c>
      <c r="F5" s="8">
        <v>21066000</v>
      </c>
      <c r="G5" s="8">
        <v>0</v>
      </c>
      <c r="H5" s="8">
        <v>2263074</v>
      </c>
      <c r="I5" s="8">
        <v>2370585</v>
      </c>
      <c r="J5" s="8">
        <v>4633659</v>
      </c>
      <c r="K5" s="8">
        <v>2370585</v>
      </c>
      <c r="L5" s="8">
        <v>0</v>
      </c>
      <c r="M5" s="8">
        <v>0</v>
      </c>
      <c r="N5" s="8">
        <v>2370585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7004244</v>
      </c>
      <c r="X5" s="8">
        <v>10533000</v>
      </c>
      <c r="Y5" s="8">
        <v>-3528756</v>
      </c>
      <c r="Z5" s="2">
        <v>-33.5</v>
      </c>
      <c r="AA5" s="6">
        <v>21066000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576986</v>
      </c>
      <c r="N6" s="8">
        <v>576986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576986</v>
      </c>
      <c r="X6" s="8"/>
      <c r="Y6" s="8">
        <v>576986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33112605</v>
      </c>
      <c r="D7" s="6">
        <v>0</v>
      </c>
      <c r="E7" s="7">
        <v>37670000</v>
      </c>
      <c r="F7" s="8">
        <v>37670000</v>
      </c>
      <c r="G7" s="8">
        <v>0</v>
      </c>
      <c r="H7" s="8">
        <v>3129087</v>
      </c>
      <c r="I7" s="8">
        <v>3004307</v>
      </c>
      <c r="J7" s="8">
        <v>6133394</v>
      </c>
      <c r="K7" s="8">
        <v>3237863</v>
      </c>
      <c r="L7" s="8">
        <v>0</v>
      </c>
      <c r="M7" s="8">
        <v>2877018</v>
      </c>
      <c r="N7" s="8">
        <v>6114881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12248275</v>
      </c>
      <c r="X7" s="8">
        <v>18835002</v>
      </c>
      <c r="Y7" s="8">
        <v>-6586727</v>
      </c>
      <c r="Z7" s="2">
        <v>-34.97</v>
      </c>
      <c r="AA7" s="6">
        <v>37670000</v>
      </c>
    </row>
    <row r="8" spans="1:27" ht="13.5">
      <c r="A8" s="25" t="s">
        <v>35</v>
      </c>
      <c r="B8" s="24"/>
      <c r="C8" s="6">
        <v>5167001</v>
      </c>
      <c r="D8" s="6">
        <v>0</v>
      </c>
      <c r="E8" s="7">
        <v>5015000</v>
      </c>
      <c r="F8" s="8">
        <v>5015000</v>
      </c>
      <c r="G8" s="8">
        <v>0</v>
      </c>
      <c r="H8" s="8">
        <v>443558</v>
      </c>
      <c r="I8" s="8">
        <v>438587</v>
      </c>
      <c r="J8" s="8">
        <v>882145</v>
      </c>
      <c r="K8" s="8">
        <v>402736</v>
      </c>
      <c r="L8" s="8">
        <v>0</v>
      </c>
      <c r="M8" s="8">
        <v>363056</v>
      </c>
      <c r="N8" s="8">
        <v>765792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1647937</v>
      </c>
      <c r="X8" s="8">
        <v>2507502</v>
      </c>
      <c r="Y8" s="8">
        <v>-859565</v>
      </c>
      <c r="Z8" s="2">
        <v>-34.28</v>
      </c>
      <c r="AA8" s="6">
        <v>5015000</v>
      </c>
    </row>
    <row r="9" spans="1:27" ht="13.5">
      <c r="A9" s="25" t="s">
        <v>36</v>
      </c>
      <c r="B9" s="24"/>
      <c r="C9" s="6">
        <v>4086403</v>
      </c>
      <c r="D9" s="6">
        <v>0</v>
      </c>
      <c r="E9" s="7">
        <v>4680000</v>
      </c>
      <c r="F9" s="8">
        <v>4680000</v>
      </c>
      <c r="G9" s="8">
        <v>0</v>
      </c>
      <c r="H9" s="8">
        <v>436067</v>
      </c>
      <c r="I9" s="8">
        <v>363399</v>
      </c>
      <c r="J9" s="8">
        <v>799466</v>
      </c>
      <c r="K9" s="8">
        <v>410816</v>
      </c>
      <c r="L9" s="8">
        <v>0</v>
      </c>
      <c r="M9" s="8">
        <v>409053</v>
      </c>
      <c r="N9" s="8">
        <v>819869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1619335</v>
      </c>
      <c r="X9" s="8">
        <v>2340000</v>
      </c>
      <c r="Y9" s="8">
        <v>-720665</v>
      </c>
      <c r="Z9" s="2">
        <v>-30.8</v>
      </c>
      <c r="AA9" s="6">
        <v>4680000</v>
      </c>
    </row>
    <row r="10" spans="1:27" ht="13.5">
      <c r="A10" s="25" t="s">
        <v>37</v>
      </c>
      <c r="B10" s="24"/>
      <c r="C10" s="6">
        <v>4309755</v>
      </c>
      <c r="D10" s="6">
        <v>0</v>
      </c>
      <c r="E10" s="7">
        <v>5105000</v>
      </c>
      <c r="F10" s="26">
        <v>5105000</v>
      </c>
      <c r="G10" s="26">
        <v>0</v>
      </c>
      <c r="H10" s="26">
        <v>480025</v>
      </c>
      <c r="I10" s="26">
        <v>471864</v>
      </c>
      <c r="J10" s="26">
        <v>951889</v>
      </c>
      <c r="K10" s="26">
        <v>416159</v>
      </c>
      <c r="L10" s="26">
        <v>0</v>
      </c>
      <c r="M10" s="26">
        <v>441180</v>
      </c>
      <c r="N10" s="26">
        <v>857339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1809228</v>
      </c>
      <c r="X10" s="26">
        <v>2552502</v>
      </c>
      <c r="Y10" s="26">
        <v>-743274</v>
      </c>
      <c r="Z10" s="27">
        <v>-29.12</v>
      </c>
      <c r="AA10" s="28">
        <v>5105000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260538</v>
      </c>
      <c r="D12" s="6">
        <v>0</v>
      </c>
      <c r="E12" s="7">
        <v>163000</v>
      </c>
      <c r="F12" s="8">
        <v>163000</v>
      </c>
      <c r="G12" s="8">
        <v>0</v>
      </c>
      <c r="H12" s="8">
        <v>17565</v>
      </c>
      <c r="I12" s="8">
        <v>18999</v>
      </c>
      <c r="J12" s="8">
        <v>36564</v>
      </c>
      <c r="K12" s="8">
        <v>20340</v>
      </c>
      <c r="L12" s="8">
        <v>0</v>
      </c>
      <c r="M12" s="8">
        <v>14276</v>
      </c>
      <c r="N12" s="8">
        <v>34616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71180</v>
      </c>
      <c r="X12" s="8">
        <v>81498</v>
      </c>
      <c r="Y12" s="8">
        <v>-10318</v>
      </c>
      <c r="Z12" s="2">
        <v>-12.66</v>
      </c>
      <c r="AA12" s="6">
        <v>163000</v>
      </c>
    </row>
    <row r="13" spans="1:27" ht="13.5">
      <c r="A13" s="23" t="s">
        <v>40</v>
      </c>
      <c r="B13" s="29"/>
      <c r="C13" s="6">
        <v>97217</v>
      </c>
      <c r="D13" s="6">
        <v>0</v>
      </c>
      <c r="E13" s="7">
        <v>40000</v>
      </c>
      <c r="F13" s="8">
        <v>40000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2731</v>
      </c>
      <c r="N13" s="8">
        <v>2731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2731</v>
      </c>
      <c r="X13" s="8">
        <v>19998</v>
      </c>
      <c r="Y13" s="8">
        <v>-17267</v>
      </c>
      <c r="Z13" s="2">
        <v>-86.34</v>
      </c>
      <c r="AA13" s="6">
        <v>40000</v>
      </c>
    </row>
    <row r="14" spans="1:27" ht="13.5">
      <c r="A14" s="23" t="s">
        <v>41</v>
      </c>
      <c r="B14" s="29"/>
      <c r="C14" s="6">
        <v>5849367</v>
      </c>
      <c r="D14" s="6">
        <v>0</v>
      </c>
      <c r="E14" s="7">
        <v>4100000</v>
      </c>
      <c r="F14" s="8">
        <v>4100000</v>
      </c>
      <c r="G14" s="8">
        <v>0</v>
      </c>
      <c r="H14" s="8">
        <v>598364</v>
      </c>
      <c r="I14" s="8">
        <v>342994</v>
      </c>
      <c r="J14" s="8">
        <v>941358</v>
      </c>
      <c r="K14" s="8">
        <v>622911</v>
      </c>
      <c r="L14" s="8">
        <v>0</v>
      </c>
      <c r="M14" s="8">
        <v>0</v>
      </c>
      <c r="N14" s="8">
        <v>622911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1564269</v>
      </c>
      <c r="X14" s="8">
        <v>2050002</v>
      </c>
      <c r="Y14" s="8">
        <v>-485733</v>
      </c>
      <c r="Z14" s="2">
        <v>-23.69</v>
      </c>
      <c r="AA14" s="6">
        <v>4100000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283828</v>
      </c>
      <c r="D16" s="6">
        <v>0</v>
      </c>
      <c r="E16" s="7">
        <v>73500</v>
      </c>
      <c r="F16" s="8">
        <v>73500</v>
      </c>
      <c r="G16" s="8">
        <v>0</v>
      </c>
      <c r="H16" s="8">
        <v>0</v>
      </c>
      <c r="I16" s="8">
        <v>1800</v>
      </c>
      <c r="J16" s="8">
        <v>1800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1800</v>
      </c>
      <c r="X16" s="8">
        <v>36750</v>
      </c>
      <c r="Y16" s="8">
        <v>-34950</v>
      </c>
      <c r="Z16" s="2">
        <v>-95.1</v>
      </c>
      <c r="AA16" s="6">
        <v>73500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151312</v>
      </c>
      <c r="L17" s="8">
        <v>0</v>
      </c>
      <c r="M17" s="8">
        <v>0</v>
      </c>
      <c r="N17" s="8">
        <v>151312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151312</v>
      </c>
      <c r="X17" s="8"/>
      <c r="Y17" s="8">
        <v>151312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5268480</v>
      </c>
      <c r="D18" s="6">
        <v>0</v>
      </c>
      <c r="E18" s="7">
        <v>5123600</v>
      </c>
      <c r="F18" s="8">
        <v>5123600</v>
      </c>
      <c r="G18" s="8">
        <v>0</v>
      </c>
      <c r="H18" s="8">
        <v>266723</v>
      </c>
      <c r="I18" s="8">
        <v>358137</v>
      </c>
      <c r="J18" s="8">
        <v>624860</v>
      </c>
      <c r="K18" s="8">
        <v>59214</v>
      </c>
      <c r="L18" s="8">
        <v>0</v>
      </c>
      <c r="M18" s="8">
        <v>600781</v>
      </c>
      <c r="N18" s="8">
        <v>659995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1284855</v>
      </c>
      <c r="X18" s="8">
        <v>2561802</v>
      </c>
      <c r="Y18" s="8">
        <v>-1276947</v>
      </c>
      <c r="Z18" s="2">
        <v>-49.85</v>
      </c>
      <c r="AA18" s="6">
        <v>5123600</v>
      </c>
    </row>
    <row r="19" spans="1:27" ht="13.5">
      <c r="A19" s="23" t="s">
        <v>46</v>
      </c>
      <c r="B19" s="29"/>
      <c r="C19" s="6">
        <v>32554000</v>
      </c>
      <c r="D19" s="6">
        <v>0</v>
      </c>
      <c r="E19" s="7">
        <v>38478000</v>
      </c>
      <c r="F19" s="8">
        <v>38478000</v>
      </c>
      <c r="G19" s="8">
        <v>0</v>
      </c>
      <c r="H19" s="8">
        <v>372870</v>
      </c>
      <c r="I19" s="8">
        <v>180488</v>
      </c>
      <c r="J19" s="8">
        <v>553358</v>
      </c>
      <c r="K19" s="8">
        <v>326484</v>
      </c>
      <c r="L19" s="8">
        <v>0</v>
      </c>
      <c r="M19" s="8">
        <v>223501</v>
      </c>
      <c r="N19" s="8">
        <v>549985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1103343</v>
      </c>
      <c r="X19" s="8">
        <v>25786000</v>
      </c>
      <c r="Y19" s="8">
        <v>-24682657</v>
      </c>
      <c r="Z19" s="2">
        <v>-95.72</v>
      </c>
      <c r="AA19" s="6">
        <v>38478000</v>
      </c>
    </row>
    <row r="20" spans="1:27" ht="13.5">
      <c r="A20" s="23" t="s">
        <v>47</v>
      </c>
      <c r="B20" s="29"/>
      <c r="C20" s="6">
        <v>1697900</v>
      </c>
      <c r="D20" s="6">
        <v>0</v>
      </c>
      <c r="E20" s="7">
        <v>3169300</v>
      </c>
      <c r="F20" s="26">
        <v>3169300</v>
      </c>
      <c r="G20" s="26">
        <v>0</v>
      </c>
      <c r="H20" s="26">
        <v>160115</v>
      </c>
      <c r="I20" s="26">
        <v>-65050</v>
      </c>
      <c r="J20" s="26">
        <v>95065</v>
      </c>
      <c r="K20" s="26">
        <v>45438</v>
      </c>
      <c r="L20" s="26">
        <v>0</v>
      </c>
      <c r="M20" s="26">
        <v>0</v>
      </c>
      <c r="N20" s="26">
        <v>45438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140503</v>
      </c>
      <c r="X20" s="26">
        <v>1584648</v>
      </c>
      <c r="Y20" s="26">
        <v>-1444145</v>
      </c>
      <c r="Z20" s="27">
        <v>-91.13</v>
      </c>
      <c r="AA20" s="28">
        <v>3169300</v>
      </c>
    </row>
    <row r="21" spans="1:27" ht="13.5">
      <c r="A21" s="23" t="s">
        <v>48</v>
      </c>
      <c r="B21" s="29"/>
      <c r="C21" s="6">
        <v>1068598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115504319</v>
      </c>
      <c r="D22" s="33">
        <f>SUM(D5:D21)</f>
        <v>0</v>
      </c>
      <c r="E22" s="34">
        <f t="shared" si="0"/>
        <v>124683400</v>
      </c>
      <c r="F22" s="35">
        <f t="shared" si="0"/>
        <v>124683400</v>
      </c>
      <c r="G22" s="35">
        <f t="shared" si="0"/>
        <v>0</v>
      </c>
      <c r="H22" s="35">
        <f t="shared" si="0"/>
        <v>8167448</v>
      </c>
      <c r="I22" s="35">
        <f t="shared" si="0"/>
        <v>7486110</v>
      </c>
      <c r="J22" s="35">
        <f t="shared" si="0"/>
        <v>15653558</v>
      </c>
      <c r="K22" s="35">
        <f t="shared" si="0"/>
        <v>8063858</v>
      </c>
      <c r="L22" s="35">
        <f t="shared" si="0"/>
        <v>0</v>
      </c>
      <c r="M22" s="35">
        <f t="shared" si="0"/>
        <v>5508582</v>
      </c>
      <c r="N22" s="35">
        <f t="shared" si="0"/>
        <v>13572440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29225998</v>
      </c>
      <c r="X22" s="35">
        <f t="shared" si="0"/>
        <v>68888704</v>
      </c>
      <c r="Y22" s="35">
        <f t="shared" si="0"/>
        <v>-39662706</v>
      </c>
      <c r="Z22" s="36">
        <f>+IF(X22&lt;&gt;0,+(Y22/X22)*100,0)</f>
        <v>-57.575050330457664</v>
      </c>
      <c r="AA22" s="33">
        <f>SUM(AA5:AA21)</f>
        <v>124683400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49129654</v>
      </c>
      <c r="D25" s="6">
        <v>0</v>
      </c>
      <c r="E25" s="7">
        <v>46409778</v>
      </c>
      <c r="F25" s="8">
        <v>46409778</v>
      </c>
      <c r="G25" s="8">
        <v>0</v>
      </c>
      <c r="H25" s="8">
        <v>3881388</v>
      </c>
      <c r="I25" s="8">
        <v>4278471</v>
      </c>
      <c r="J25" s="8">
        <v>8159859</v>
      </c>
      <c r="K25" s="8">
        <v>3909317</v>
      </c>
      <c r="L25" s="8">
        <v>0</v>
      </c>
      <c r="M25" s="8">
        <v>4028559</v>
      </c>
      <c r="N25" s="8">
        <v>7937876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16097735</v>
      </c>
      <c r="X25" s="8">
        <v>23204892</v>
      </c>
      <c r="Y25" s="8">
        <v>-7107157</v>
      </c>
      <c r="Z25" s="2">
        <v>-30.63</v>
      </c>
      <c r="AA25" s="6">
        <v>46409778</v>
      </c>
    </row>
    <row r="26" spans="1:27" ht="13.5">
      <c r="A26" s="25" t="s">
        <v>52</v>
      </c>
      <c r="B26" s="24"/>
      <c r="C26" s="6">
        <v>3145852</v>
      </c>
      <c r="D26" s="6">
        <v>0</v>
      </c>
      <c r="E26" s="7">
        <v>3345805</v>
      </c>
      <c r="F26" s="8">
        <v>3345805</v>
      </c>
      <c r="G26" s="8">
        <v>0</v>
      </c>
      <c r="H26" s="8">
        <v>125635</v>
      </c>
      <c r="I26" s="8">
        <v>265552</v>
      </c>
      <c r="J26" s="8">
        <v>391187</v>
      </c>
      <c r="K26" s="8">
        <v>262524</v>
      </c>
      <c r="L26" s="8">
        <v>0</v>
      </c>
      <c r="M26" s="8">
        <v>267651</v>
      </c>
      <c r="N26" s="8">
        <v>530175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921362</v>
      </c>
      <c r="X26" s="8">
        <v>1672902</v>
      </c>
      <c r="Y26" s="8">
        <v>-751540</v>
      </c>
      <c r="Z26" s="2">
        <v>-44.92</v>
      </c>
      <c r="AA26" s="6">
        <v>3345805</v>
      </c>
    </row>
    <row r="27" spans="1:27" ht="13.5">
      <c r="A27" s="25" t="s">
        <v>53</v>
      </c>
      <c r="B27" s="24"/>
      <c r="C27" s="6">
        <v>67732</v>
      </c>
      <c r="D27" s="6">
        <v>0</v>
      </c>
      <c r="E27" s="7">
        <v>1300000</v>
      </c>
      <c r="F27" s="8">
        <v>1300000</v>
      </c>
      <c r="G27" s="8">
        <v>0</v>
      </c>
      <c r="H27" s="8">
        <v>108333</v>
      </c>
      <c r="I27" s="8">
        <v>108333</v>
      </c>
      <c r="J27" s="8">
        <v>216666</v>
      </c>
      <c r="K27" s="8">
        <v>108333</v>
      </c>
      <c r="L27" s="8">
        <v>0</v>
      </c>
      <c r="M27" s="8">
        <v>108333</v>
      </c>
      <c r="N27" s="8">
        <v>216666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433332</v>
      </c>
      <c r="X27" s="8">
        <v>649998</v>
      </c>
      <c r="Y27" s="8">
        <v>-216666</v>
      </c>
      <c r="Z27" s="2">
        <v>-33.33</v>
      </c>
      <c r="AA27" s="6">
        <v>1300000</v>
      </c>
    </row>
    <row r="28" spans="1:27" ht="13.5">
      <c r="A28" s="25" t="s">
        <v>54</v>
      </c>
      <c r="B28" s="24"/>
      <c r="C28" s="6">
        <v>24123746</v>
      </c>
      <c r="D28" s="6">
        <v>0</v>
      </c>
      <c r="E28" s="7">
        <v>16544000</v>
      </c>
      <c r="F28" s="8">
        <v>16544000</v>
      </c>
      <c r="G28" s="8">
        <v>0</v>
      </c>
      <c r="H28" s="8">
        <v>1378250</v>
      </c>
      <c r="I28" s="8">
        <v>1378667</v>
      </c>
      <c r="J28" s="8">
        <v>2756917</v>
      </c>
      <c r="K28" s="8">
        <v>1378667</v>
      </c>
      <c r="L28" s="8">
        <v>0</v>
      </c>
      <c r="M28" s="8">
        <v>1375334</v>
      </c>
      <c r="N28" s="8">
        <v>2754001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5510918</v>
      </c>
      <c r="X28" s="8">
        <v>8272002</v>
      </c>
      <c r="Y28" s="8">
        <v>-2761084</v>
      </c>
      <c r="Z28" s="2">
        <v>-33.38</v>
      </c>
      <c r="AA28" s="6">
        <v>16544000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35095115</v>
      </c>
      <c r="D30" s="6">
        <v>0</v>
      </c>
      <c r="E30" s="7">
        <v>37996000</v>
      </c>
      <c r="F30" s="8">
        <v>37996000</v>
      </c>
      <c r="G30" s="8">
        <v>0</v>
      </c>
      <c r="H30" s="8">
        <v>77222</v>
      </c>
      <c r="I30" s="8">
        <v>7701153</v>
      </c>
      <c r="J30" s="8">
        <v>7778375</v>
      </c>
      <c r="K30" s="8">
        <v>1699195</v>
      </c>
      <c r="L30" s="8">
        <v>0</v>
      </c>
      <c r="M30" s="8">
        <v>3242769</v>
      </c>
      <c r="N30" s="8">
        <v>4941964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12720339</v>
      </c>
      <c r="X30" s="8">
        <v>18997998</v>
      </c>
      <c r="Y30" s="8">
        <v>-6277659</v>
      </c>
      <c r="Z30" s="2">
        <v>-33.04</v>
      </c>
      <c r="AA30" s="6">
        <v>37996000</v>
      </c>
    </row>
    <row r="31" spans="1:27" ht="13.5">
      <c r="A31" s="25" t="s">
        <v>57</v>
      </c>
      <c r="B31" s="24"/>
      <c r="C31" s="6">
        <v>5278207</v>
      </c>
      <c r="D31" s="6">
        <v>0</v>
      </c>
      <c r="E31" s="7">
        <v>7347000</v>
      </c>
      <c r="F31" s="8">
        <v>7347000</v>
      </c>
      <c r="G31" s="8">
        <v>0</v>
      </c>
      <c r="H31" s="8">
        <v>325525</v>
      </c>
      <c r="I31" s="8">
        <v>471459</v>
      </c>
      <c r="J31" s="8">
        <v>796984</v>
      </c>
      <c r="K31" s="8">
        <v>377934</v>
      </c>
      <c r="L31" s="8">
        <v>0</v>
      </c>
      <c r="M31" s="8">
        <v>227</v>
      </c>
      <c r="N31" s="8">
        <v>378161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1175145</v>
      </c>
      <c r="X31" s="8">
        <v>3673500</v>
      </c>
      <c r="Y31" s="8">
        <v>-2498355</v>
      </c>
      <c r="Z31" s="2">
        <v>-68.01</v>
      </c>
      <c r="AA31" s="6">
        <v>7347000</v>
      </c>
    </row>
    <row r="32" spans="1:27" ht="13.5">
      <c r="A32" s="25" t="s">
        <v>58</v>
      </c>
      <c r="B32" s="24"/>
      <c r="C32" s="6">
        <v>7420293</v>
      </c>
      <c r="D32" s="6">
        <v>0</v>
      </c>
      <c r="E32" s="7">
        <v>5867892</v>
      </c>
      <c r="F32" s="8">
        <v>5867892</v>
      </c>
      <c r="G32" s="8">
        <v>0</v>
      </c>
      <c r="H32" s="8">
        <v>588063</v>
      </c>
      <c r="I32" s="8">
        <v>889543</v>
      </c>
      <c r="J32" s="8">
        <v>1477606</v>
      </c>
      <c r="K32" s="8">
        <v>271829</v>
      </c>
      <c r="L32" s="8">
        <v>0</v>
      </c>
      <c r="M32" s="8">
        <v>442119</v>
      </c>
      <c r="N32" s="8">
        <v>713948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2191554</v>
      </c>
      <c r="X32" s="8">
        <v>2933946</v>
      </c>
      <c r="Y32" s="8">
        <v>-742392</v>
      </c>
      <c r="Z32" s="2">
        <v>-25.3</v>
      </c>
      <c r="AA32" s="6">
        <v>5867892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19132109</v>
      </c>
      <c r="D34" s="6">
        <v>0</v>
      </c>
      <c r="E34" s="7">
        <v>17118000</v>
      </c>
      <c r="F34" s="8">
        <v>17118000</v>
      </c>
      <c r="G34" s="8">
        <v>0</v>
      </c>
      <c r="H34" s="8">
        <v>1206623</v>
      </c>
      <c r="I34" s="8">
        <v>1558218</v>
      </c>
      <c r="J34" s="8">
        <v>2764841</v>
      </c>
      <c r="K34" s="8">
        <v>1057970</v>
      </c>
      <c r="L34" s="8">
        <v>0</v>
      </c>
      <c r="M34" s="8">
        <v>1683127</v>
      </c>
      <c r="N34" s="8">
        <v>2741097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5505938</v>
      </c>
      <c r="X34" s="8">
        <v>8559000</v>
      </c>
      <c r="Y34" s="8">
        <v>-3053062</v>
      </c>
      <c r="Z34" s="2">
        <v>-35.67</v>
      </c>
      <c r="AA34" s="6">
        <v>17118000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143392708</v>
      </c>
      <c r="D36" s="33">
        <f>SUM(D25:D35)</f>
        <v>0</v>
      </c>
      <c r="E36" s="34">
        <f t="shared" si="1"/>
        <v>135928475</v>
      </c>
      <c r="F36" s="35">
        <f t="shared" si="1"/>
        <v>135928475</v>
      </c>
      <c r="G36" s="35">
        <f t="shared" si="1"/>
        <v>0</v>
      </c>
      <c r="H36" s="35">
        <f t="shared" si="1"/>
        <v>7691039</v>
      </c>
      <c r="I36" s="35">
        <f t="shared" si="1"/>
        <v>16651396</v>
      </c>
      <c r="J36" s="35">
        <f t="shared" si="1"/>
        <v>24342435</v>
      </c>
      <c r="K36" s="35">
        <f t="shared" si="1"/>
        <v>9065769</v>
      </c>
      <c r="L36" s="35">
        <f t="shared" si="1"/>
        <v>0</v>
      </c>
      <c r="M36" s="35">
        <f t="shared" si="1"/>
        <v>11148119</v>
      </c>
      <c r="N36" s="35">
        <f t="shared" si="1"/>
        <v>20213888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44556323</v>
      </c>
      <c r="X36" s="35">
        <f t="shared" si="1"/>
        <v>67964238</v>
      </c>
      <c r="Y36" s="35">
        <f t="shared" si="1"/>
        <v>-23407915</v>
      </c>
      <c r="Z36" s="36">
        <f>+IF(X36&lt;&gt;0,+(Y36/X36)*100,0)</f>
        <v>-34.441517611070694</v>
      </c>
      <c r="AA36" s="33">
        <f>SUM(AA25:AA35)</f>
        <v>135928475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-27888389</v>
      </c>
      <c r="D38" s="46">
        <f>+D22-D36</f>
        <v>0</v>
      </c>
      <c r="E38" s="47">
        <f t="shared" si="2"/>
        <v>-11245075</v>
      </c>
      <c r="F38" s="48">
        <f t="shared" si="2"/>
        <v>-11245075</v>
      </c>
      <c r="G38" s="48">
        <f t="shared" si="2"/>
        <v>0</v>
      </c>
      <c r="H38" s="48">
        <f t="shared" si="2"/>
        <v>476409</v>
      </c>
      <c r="I38" s="48">
        <f t="shared" si="2"/>
        <v>-9165286</v>
      </c>
      <c r="J38" s="48">
        <f t="shared" si="2"/>
        <v>-8688877</v>
      </c>
      <c r="K38" s="48">
        <f t="shared" si="2"/>
        <v>-1001911</v>
      </c>
      <c r="L38" s="48">
        <f t="shared" si="2"/>
        <v>0</v>
      </c>
      <c r="M38" s="48">
        <f t="shared" si="2"/>
        <v>-5639537</v>
      </c>
      <c r="N38" s="48">
        <f t="shared" si="2"/>
        <v>-6641448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-15330325</v>
      </c>
      <c r="X38" s="48">
        <f>IF(F22=F36,0,X22-X36)</f>
        <v>924466</v>
      </c>
      <c r="Y38" s="48">
        <f t="shared" si="2"/>
        <v>-16254791</v>
      </c>
      <c r="Z38" s="49">
        <f>+IF(X38&lt;&gt;0,+(Y38/X38)*100,0)</f>
        <v>-1758.2897586282243</v>
      </c>
      <c r="AA38" s="46">
        <f>+AA22-AA36</f>
        <v>-11245075</v>
      </c>
    </row>
    <row r="39" spans="1:27" ht="13.5">
      <c r="A39" s="23" t="s">
        <v>64</v>
      </c>
      <c r="B39" s="29"/>
      <c r="C39" s="6">
        <v>11061362</v>
      </c>
      <c r="D39" s="6">
        <v>0</v>
      </c>
      <c r="E39" s="7">
        <v>14985000</v>
      </c>
      <c r="F39" s="8">
        <v>14985000</v>
      </c>
      <c r="G39" s="8">
        <v>0</v>
      </c>
      <c r="H39" s="8">
        <v>903557</v>
      </c>
      <c r="I39" s="8">
        <v>313949</v>
      </c>
      <c r="J39" s="8">
        <v>1217506</v>
      </c>
      <c r="K39" s="8">
        <v>324294</v>
      </c>
      <c r="L39" s="8">
        <v>0</v>
      </c>
      <c r="M39" s="8">
        <v>2239331</v>
      </c>
      <c r="N39" s="8">
        <v>2563625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3781131</v>
      </c>
      <c r="X39" s="8">
        <v>12000000</v>
      </c>
      <c r="Y39" s="8">
        <v>-8218869</v>
      </c>
      <c r="Z39" s="2">
        <v>-68.49</v>
      </c>
      <c r="AA39" s="6">
        <v>14985000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-16827027</v>
      </c>
      <c r="D42" s="55">
        <f>SUM(D38:D41)</f>
        <v>0</v>
      </c>
      <c r="E42" s="56">
        <f t="shared" si="3"/>
        <v>3739925</v>
      </c>
      <c r="F42" s="57">
        <f t="shared" si="3"/>
        <v>3739925</v>
      </c>
      <c r="G42" s="57">
        <f t="shared" si="3"/>
        <v>0</v>
      </c>
      <c r="H42" s="57">
        <f t="shared" si="3"/>
        <v>1379966</v>
      </c>
      <c r="I42" s="57">
        <f t="shared" si="3"/>
        <v>-8851337</v>
      </c>
      <c r="J42" s="57">
        <f t="shared" si="3"/>
        <v>-7471371</v>
      </c>
      <c r="K42" s="57">
        <f t="shared" si="3"/>
        <v>-677617</v>
      </c>
      <c r="L42" s="57">
        <f t="shared" si="3"/>
        <v>0</v>
      </c>
      <c r="M42" s="57">
        <f t="shared" si="3"/>
        <v>-3400206</v>
      </c>
      <c r="N42" s="57">
        <f t="shared" si="3"/>
        <v>-4077823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-11549194</v>
      </c>
      <c r="X42" s="57">
        <f t="shared" si="3"/>
        <v>12924466</v>
      </c>
      <c r="Y42" s="57">
        <f t="shared" si="3"/>
        <v>-24473660</v>
      </c>
      <c r="Z42" s="58">
        <f>+IF(X42&lt;&gt;0,+(Y42/X42)*100,0)</f>
        <v>-189.35915804954726</v>
      </c>
      <c r="AA42" s="55">
        <f>SUM(AA38:AA41)</f>
        <v>3739925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-16827027</v>
      </c>
      <c r="D44" s="63">
        <f>+D42-D43</f>
        <v>0</v>
      </c>
      <c r="E44" s="64">
        <f t="shared" si="4"/>
        <v>3739925</v>
      </c>
      <c r="F44" s="65">
        <f t="shared" si="4"/>
        <v>3739925</v>
      </c>
      <c r="G44" s="65">
        <f t="shared" si="4"/>
        <v>0</v>
      </c>
      <c r="H44" s="65">
        <f t="shared" si="4"/>
        <v>1379966</v>
      </c>
      <c r="I44" s="65">
        <f t="shared" si="4"/>
        <v>-8851337</v>
      </c>
      <c r="J44" s="65">
        <f t="shared" si="4"/>
        <v>-7471371</v>
      </c>
      <c r="K44" s="65">
        <f t="shared" si="4"/>
        <v>-677617</v>
      </c>
      <c r="L44" s="65">
        <f t="shared" si="4"/>
        <v>0</v>
      </c>
      <c r="M44" s="65">
        <f t="shared" si="4"/>
        <v>-3400206</v>
      </c>
      <c r="N44" s="65">
        <f t="shared" si="4"/>
        <v>-4077823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-11549194</v>
      </c>
      <c r="X44" s="65">
        <f t="shared" si="4"/>
        <v>12924466</v>
      </c>
      <c r="Y44" s="65">
        <f t="shared" si="4"/>
        <v>-24473660</v>
      </c>
      <c r="Z44" s="66">
        <f>+IF(X44&lt;&gt;0,+(Y44/X44)*100,0)</f>
        <v>-189.35915804954726</v>
      </c>
      <c r="AA44" s="63">
        <f>+AA42-AA43</f>
        <v>3739925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-16827027</v>
      </c>
      <c r="D46" s="55">
        <f>SUM(D44:D45)</f>
        <v>0</v>
      </c>
      <c r="E46" s="56">
        <f t="shared" si="5"/>
        <v>3739925</v>
      </c>
      <c r="F46" s="57">
        <f t="shared" si="5"/>
        <v>3739925</v>
      </c>
      <c r="G46" s="57">
        <f t="shared" si="5"/>
        <v>0</v>
      </c>
      <c r="H46" s="57">
        <f t="shared" si="5"/>
        <v>1379966</v>
      </c>
      <c r="I46" s="57">
        <f t="shared" si="5"/>
        <v>-8851337</v>
      </c>
      <c r="J46" s="57">
        <f t="shared" si="5"/>
        <v>-7471371</v>
      </c>
      <c r="K46" s="57">
        <f t="shared" si="5"/>
        <v>-677617</v>
      </c>
      <c r="L46" s="57">
        <f t="shared" si="5"/>
        <v>0</v>
      </c>
      <c r="M46" s="57">
        <f t="shared" si="5"/>
        <v>-3400206</v>
      </c>
      <c r="N46" s="57">
        <f t="shared" si="5"/>
        <v>-4077823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-11549194</v>
      </c>
      <c r="X46" s="57">
        <f t="shared" si="5"/>
        <v>12924466</v>
      </c>
      <c r="Y46" s="57">
        <f t="shared" si="5"/>
        <v>-24473660</v>
      </c>
      <c r="Z46" s="58">
        <f>+IF(X46&lt;&gt;0,+(Y46/X46)*100,0)</f>
        <v>-189.35915804954726</v>
      </c>
      <c r="AA46" s="55">
        <f>SUM(AA44:AA45)</f>
        <v>3739925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-16827027</v>
      </c>
      <c r="D48" s="71">
        <f>SUM(D46:D47)</f>
        <v>0</v>
      </c>
      <c r="E48" s="72">
        <f t="shared" si="6"/>
        <v>3739925</v>
      </c>
      <c r="F48" s="73">
        <f t="shared" si="6"/>
        <v>3739925</v>
      </c>
      <c r="G48" s="73">
        <f t="shared" si="6"/>
        <v>0</v>
      </c>
      <c r="H48" s="74">
        <f t="shared" si="6"/>
        <v>1379966</v>
      </c>
      <c r="I48" s="74">
        <f t="shared" si="6"/>
        <v>-8851337</v>
      </c>
      <c r="J48" s="74">
        <f t="shared" si="6"/>
        <v>-7471371</v>
      </c>
      <c r="K48" s="74">
        <f t="shared" si="6"/>
        <v>-677617</v>
      </c>
      <c r="L48" s="74">
        <f t="shared" si="6"/>
        <v>0</v>
      </c>
      <c r="M48" s="73">
        <f t="shared" si="6"/>
        <v>-3400206</v>
      </c>
      <c r="N48" s="73">
        <f t="shared" si="6"/>
        <v>-4077823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-11549194</v>
      </c>
      <c r="X48" s="74">
        <f t="shared" si="6"/>
        <v>12924466</v>
      </c>
      <c r="Y48" s="74">
        <f t="shared" si="6"/>
        <v>-24473660</v>
      </c>
      <c r="Z48" s="75">
        <f>+IF(X48&lt;&gt;0,+(Y48/X48)*100,0)</f>
        <v>-189.35915804954726</v>
      </c>
      <c r="AA48" s="76">
        <f>SUM(AA46:AA47)</f>
        <v>3739925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27774000</v>
      </c>
      <c r="D5" s="6">
        <v>0</v>
      </c>
      <c r="E5" s="7">
        <v>29100000</v>
      </c>
      <c r="F5" s="8">
        <v>29100000</v>
      </c>
      <c r="G5" s="8">
        <v>2574515</v>
      </c>
      <c r="H5" s="8">
        <v>2587878</v>
      </c>
      <c r="I5" s="8">
        <v>2350201</v>
      </c>
      <c r="J5" s="8">
        <v>7512594</v>
      </c>
      <c r="K5" s="8">
        <v>2580449</v>
      </c>
      <c r="L5" s="8">
        <v>2474240</v>
      </c>
      <c r="M5" s="8">
        <v>2476083</v>
      </c>
      <c r="N5" s="8">
        <v>7530772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15043366</v>
      </c>
      <c r="X5" s="8">
        <v>14550000</v>
      </c>
      <c r="Y5" s="8">
        <v>493366</v>
      </c>
      <c r="Z5" s="2">
        <v>3.39</v>
      </c>
      <c r="AA5" s="6">
        <v>29100000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78216863</v>
      </c>
      <c r="D7" s="6">
        <v>0</v>
      </c>
      <c r="E7" s="7">
        <v>82600000</v>
      </c>
      <c r="F7" s="8">
        <v>82600000</v>
      </c>
      <c r="G7" s="8">
        <v>6084364</v>
      </c>
      <c r="H7" s="8">
        <v>5575154</v>
      </c>
      <c r="I7" s="8">
        <v>7002820</v>
      </c>
      <c r="J7" s="8">
        <v>18662338</v>
      </c>
      <c r="K7" s="8">
        <v>7587309</v>
      </c>
      <c r="L7" s="8">
        <v>5926700</v>
      </c>
      <c r="M7" s="8">
        <v>7614905</v>
      </c>
      <c r="N7" s="8">
        <v>21128914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39791252</v>
      </c>
      <c r="X7" s="8">
        <v>41300000</v>
      </c>
      <c r="Y7" s="8">
        <v>-1508748</v>
      </c>
      <c r="Z7" s="2">
        <v>-3.65</v>
      </c>
      <c r="AA7" s="6">
        <v>82600000</v>
      </c>
    </row>
    <row r="8" spans="1:27" ht="13.5">
      <c r="A8" s="25" t="s">
        <v>35</v>
      </c>
      <c r="B8" s="24"/>
      <c r="C8" s="6">
        <v>27616138</v>
      </c>
      <c r="D8" s="6">
        <v>0</v>
      </c>
      <c r="E8" s="7">
        <v>37500000</v>
      </c>
      <c r="F8" s="8">
        <v>37500000</v>
      </c>
      <c r="G8" s="8">
        <v>3402479</v>
      </c>
      <c r="H8" s="8">
        <v>2615603</v>
      </c>
      <c r="I8" s="8">
        <v>3403758</v>
      </c>
      <c r="J8" s="8">
        <v>9421840</v>
      </c>
      <c r="K8" s="8">
        <v>3366682</v>
      </c>
      <c r="L8" s="8">
        <v>2973785</v>
      </c>
      <c r="M8" s="8">
        <v>2757171</v>
      </c>
      <c r="N8" s="8">
        <v>9097638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18519478</v>
      </c>
      <c r="X8" s="8">
        <v>18750000</v>
      </c>
      <c r="Y8" s="8">
        <v>-230522</v>
      </c>
      <c r="Z8" s="2">
        <v>-1.23</v>
      </c>
      <c r="AA8" s="6">
        <v>37500000</v>
      </c>
    </row>
    <row r="9" spans="1:27" ht="13.5">
      <c r="A9" s="25" t="s">
        <v>36</v>
      </c>
      <c r="B9" s="24"/>
      <c r="C9" s="6">
        <v>10680050</v>
      </c>
      <c r="D9" s="6">
        <v>0</v>
      </c>
      <c r="E9" s="7">
        <v>11000000</v>
      </c>
      <c r="F9" s="8">
        <v>11000000</v>
      </c>
      <c r="G9" s="8">
        <v>924318</v>
      </c>
      <c r="H9" s="8">
        <v>924513</v>
      </c>
      <c r="I9" s="8">
        <v>926366</v>
      </c>
      <c r="J9" s="8">
        <v>2775197</v>
      </c>
      <c r="K9" s="8">
        <v>742522</v>
      </c>
      <c r="L9" s="8">
        <v>917889</v>
      </c>
      <c r="M9" s="8">
        <v>924652</v>
      </c>
      <c r="N9" s="8">
        <v>2585063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5360260</v>
      </c>
      <c r="X9" s="8">
        <v>5500000</v>
      </c>
      <c r="Y9" s="8">
        <v>-139740</v>
      </c>
      <c r="Z9" s="2">
        <v>-2.54</v>
      </c>
      <c r="AA9" s="6">
        <v>11000000</v>
      </c>
    </row>
    <row r="10" spans="1:27" ht="13.5">
      <c r="A10" s="25" t="s">
        <v>37</v>
      </c>
      <c r="B10" s="24"/>
      <c r="C10" s="6">
        <v>6256184</v>
      </c>
      <c r="D10" s="6">
        <v>0</v>
      </c>
      <c r="E10" s="7">
        <v>6900000</v>
      </c>
      <c r="F10" s="26">
        <v>6900000</v>
      </c>
      <c r="G10" s="26">
        <v>572928</v>
      </c>
      <c r="H10" s="26">
        <v>569949</v>
      </c>
      <c r="I10" s="26">
        <v>567753</v>
      </c>
      <c r="J10" s="26">
        <v>1710630</v>
      </c>
      <c r="K10" s="26">
        <v>566203</v>
      </c>
      <c r="L10" s="26">
        <v>567534</v>
      </c>
      <c r="M10" s="26">
        <v>570608</v>
      </c>
      <c r="N10" s="26">
        <v>1704345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3414975</v>
      </c>
      <c r="X10" s="26">
        <v>3450000</v>
      </c>
      <c r="Y10" s="26">
        <v>-35025</v>
      </c>
      <c r="Z10" s="27">
        <v>-1.02</v>
      </c>
      <c r="AA10" s="28">
        <v>6900000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558024</v>
      </c>
      <c r="D12" s="6">
        <v>0</v>
      </c>
      <c r="E12" s="7">
        <v>65580</v>
      </c>
      <c r="F12" s="8">
        <v>65580</v>
      </c>
      <c r="G12" s="8">
        <v>67224</v>
      </c>
      <c r="H12" s="8">
        <v>20055</v>
      </c>
      <c r="I12" s="8">
        <v>20342</v>
      </c>
      <c r="J12" s="8">
        <v>107621</v>
      </c>
      <c r="K12" s="8">
        <v>8808</v>
      </c>
      <c r="L12" s="8">
        <v>7607</v>
      </c>
      <c r="M12" s="8">
        <v>9411</v>
      </c>
      <c r="N12" s="8">
        <v>25826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133447</v>
      </c>
      <c r="X12" s="8">
        <v>32788</v>
      </c>
      <c r="Y12" s="8">
        <v>100659</v>
      </c>
      <c r="Z12" s="2">
        <v>307</v>
      </c>
      <c r="AA12" s="6">
        <v>65580</v>
      </c>
    </row>
    <row r="13" spans="1:27" ht="13.5">
      <c r="A13" s="23" t="s">
        <v>40</v>
      </c>
      <c r="B13" s="29"/>
      <c r="C13" s="6">
        <v>2712028</v>
      </c>
      <c r="D13" s="6">
        <v>0</v>
      </c>
      <c r="E13" s="7">
        <v>2400000</v>
      </c>
      <c r="F13" s="8">
        <v>2400000</v>
      </c>
      <c r="G13" s="8">
        <v>96467</v>
      </c>
      <c r="H13" s="8">
        <v>260849</v>
      </c>
      <c r="I13" s="8">
        <v>129210</v>
      </c>
      <c r="J13" s="8">
        <v>486526</v>
      </c>
      <c r="K13" s="8">
        <v>130987</v>
      </c>
      <c r="L13" s="8">
        <v>0</v>
      </c>
      <c r="M13" s="8">
        <v>189903</v>
      </c>
      <c r="N13" s="8">
        <v>320890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807416</v>
      </c>
      <c r="X13" s="8">
        <v>1200000</v>
      </c>
      <c r="Y13" s="8">
        <v>-392584</v>
      </c>
      <c r="Z13" s="2">
        <v>-32.72</v>
      </c>
      <c r="AA13" s="6">
        <v>2400000</v>
      </c>
    </row>
    <row r="14" spans="1:27" ht="13.5">
      <c r="A14" s="23" t="s">
        <v>41</v>
      </c>
      <c r="B14" s="29"/>
      <c r="C14" s="6">
        <v>9691873</v>
      </c>
      <c r="D14" s="6">
        <v>0</v>
      </c>
      <c r="E14" s="7">
        <v>8800000</v>
      </c>
      <c r="F14" s="8">
        <v>8800000</v>
      </c>
      <c r="G14" s="8">
        <v>636284</v>
      </c>
      <c r="H14" s="8">
        <v>250451</v>
      </c>
      <c r="I14" s="8">
        <v>881743</v>
      </c>
      <c r="J14" s="8">
        <v>1768478</v>
      </c>
      <c r="K14" s="8">
        <v>763821</v>
      </c>
      <c r="L14" s="8">
        <v>882956</v>
      </c>
      <c r="M14" s="8">
        <v>602526</v>
      </c>
      <c r="N14" s="8">
        <v>2249303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4017781</v>
      </c>
      <c r="X14" s="8">
        <v>4400000</v>
      </c>
      <c r="Y14" s="8">
        <v>-382219</v>
      </c>
      <c r="Z14" s="2">
        <v>-8.69</v>
      </c>
      <c r="AA14" s="6">
        <v>8800000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102800</v>
      </c>
      <c r="D16" s="6">
        <v>0</v>
      </c>
      <c r="E16" s="7">
        <v>141500</v>
      </c>
      <c r="F16" s="8">
        <v>141500</v>
      </c>
      <c r="G16" s="8">
        <v>0</v>
      </c>
      <c r="H16" s="8">
        <v>45</v>
      </c>
      <c r="I16" s="8">
        <v>9300</v>
      </c>
      <c r="J16" s="8">
        <v>9345</v>
      </c>
      <c r="K16" s="8">
        <v>0</v>
      </c>
      <c r="L16" s="8">
        <v>0</v>
      </c>
      <c r="M16" s="8">
        <v>9700</v>
      </c>
      <c r="N16" s="8">
        <v>9700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19045</v>
      </c>
      <c r="X16" s="8">
        <v>70750</v>
      </c>
      <c r="Y16" s="8">
        <v>-51705</v>
      </c>
      <c r="Z16" s="2">
        <v>-73.08</v>
      </c>
      <c r="AA16" s="6">
        <v>141500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2421498</v>
      </c>
      <c r="D18" s="6">
        <v>0</v>
      </c>
      <c r="E18" s="7">
        <v>3600000</v>
      </c>
      <c r="F18" s="8">
        <v>3600000</v>
      </c>
      <c r="G18" s="8">
        <v>960886</v>
      </c>
      <c r="H18" s="8">
        <v>-74304</v>
      </c>
      <c r="I18" s="8">
        <v>65585</v>
      </c>
      <c r="J18" s="8">
        <v>952167</v>
      </c>
      <c r="K18" s="8">
        <v>304925</v>
      </c>
      <c r="L18" s="8">
        <v>-31943</v>
      </c>
      <c r="M18" s="8">
        <v>937750</v>
      </c>
      <c r="N18" s="8">
        <v>1210732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2162899</v>
      </c>
      <c r="X18" s="8">
        <v>1800000</v>
      </c>
      <c r="Y18" s="8">
        <v>362899</v>
      </c>
      <c r="Z18" s="2">
        <v>20.16</v>
      </c>
      <c r="AA18" s="6">
        <v>3600000</v>
      </c>
    </row>
    <row r="19" spans="1:27" ht="13.5">
      <c r="A19" s="23" t="s">
        <v>46</v>
      </c>
      <c r="B19" s="29"/>
      <c r="C19" s="6">
        <v>62232148</v>
      </c>
      <c r="D19" s="6">
        <v>0</v>
      </c>
      <c r="E19" s="7">
        <v>64267201</v>
      </c>
      <c r="F19" s="8">
        <v>64267201</v>
      </c>
      <c r="G19" s="8">
        <v>23213001</v>
      </c>
      <c r="H19" s="8">
        <v>751481</v>
      </c>
      <c r="I19" s="8">
        <v>391230</v>
      </c>
      <c r="J19" s="8">
        <v>24355712</v>
      </c>
      <c r="K19" s="8">
        <v>0</v>
      </c>
      <c r="L19" s="8">
        <v>628985</v>
      </c>
      <c r="M19" s="8">
        <v>19649459</v>
      </c>
      <c r="N19" s="8">
        <v>20278444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44634156</v>
      </c>
      <c r="X19" s="8">
        <v>32133600</v>
      </c>
      <c r="Y19" s="8">
        <v>12500556</v>
      </c>
      <c r="Z19" s="2">
        <v>38.9</v>
      </c>
      <c r="AA19" s="6">
        <v>64267201</v>
      </c>
    </row>
    <row r="20" spans="1:27" ht="13.5">
      <c r="A20" s="23" t="s">
        <v>47</v>
      </c>
      <c r="B20" s="29"/>
      <c r="C20" s="6">
        <v>7636214</v>
      </c>
      <c r="D20" s="6">
        <v>0</v>
      </c>
      <c r="E20" s="7">
        <v>6860690</v>
      </c>
      <c r="F20" s="26">
        <v>6860690</v>
      </c>
      <c r="G20" s="26">
        <v>96775</v>
      </c>
      <c r="H20" s="26">
        <v>307853</v>
      </c>
      <c r="I20" s="26">
        <v>947776</v>
      </c>
      <c r="J20" s="26">
        <v>1352404</v>
      </c>
      <c r="K20" s="26">
        <v>721323</v>
      </c>
      <c r="L20" s="26">
        <v>441586</v>
      </c>
      <c r="M20" s="26">
        <v>55837</v>
      </c>
      <c r="N20" s="26">
        <v>1218746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2571150</v>
      </c>
      <c r="X20" s="26">
        <v>3430344</v>
      </c>
      <c r="Y20" s="26">
        <v>-859194</v>
      </c>
      <c r="Z20" s="27">
        <v>-25.05</v>
      </c>
      <c r="AA20" s="28">
        <v>6860690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235897820</v>
      </c>
      <c r="D22" s="33">
        <f>SUM(D5:D21)</f>
        <v>0</v>
      </c>
      <c r="E22" s="34">
        <f t="shared" si="0"/>
        <v>253234971</v>
      </c>
      <c r="F22" s="35">
        <f t="shared" si="0"/>
        <v>253234971</v>
      </c>
      <c r="G22" s="35">
        <f t="shared" si="0"/>
        <v>38629241</v>
      </c>
      <c r="H22" s="35">
        <f t="shared" si="0"/>
        <v>13789527</v>
      </c>
      <c r="I22" s="35">
        <f t="shared" si="0"/>
        <v>16696084</v>
      </c>
      <c r="J22" s="35">
        <f t="shared" si="0"/>
        <v>69114852</v>
      </c>
      <c r="K22" s="35">
        <f t="shared" si="0"/>
        <v>16773029</v>
      </c>
      <c r="L22" s="35">
        <f t="shared" si="0"/>
        <v>14789339</v>
      </c>
      <c r="M22" s="35">
        <f t="shared" si="0"/>
        <v>35798005</v>
      </c>
      <c r="N22" s="35">
        <f t="shared" si="0"/>
        <v>67360373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136475225</v>
      </c>
      <c r="X22" s="35">
        <f t="shared" si="0"/>
        <v>126617482</v>
      </c>
      <c r="Y22" s="35">
        <f t="shared" si="0"/>
        <v>9857743</v>
      </c>
      <c r="Z22" s="36">
        <f>+IF(X22&lt;&gt;0,+(Y22/X22)*100,0)</f>
        <v>7.785451775134811</v>
      </c>
      <c r="AA22" s="33">
        <f>SUM(AA5:AA21)</f>
        <v>253234971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96655527</v>
      </c>
      <c r="D25" s="6">
        <v>0</v>
      </c>
      <c r="E25" s="7">
        <v>101842257</v>
      </c>
      <c r="F25" s="8">
        <v>101842257</v>
      </c>
      <c r="G25" s="8">
        <v>7732483</v>
      </c>
      <c r="H25" s="8">
        <v>12043254</v>
      </c>
      <c r="I25" s="8">
        <v>8443936</v>
      </c>
      <c r="J25" s="8">
        <v>28219673</v>
      </c>
      <c r="K25" s="8">
        <v>8111889</v>
      </c>
      <c r="L25" s="8">
        <v>8291777</v>
      </c>
      <c r="M25" s="8">
        <v>8092085</v>
      </c>
      <c r="N25" s="8">
        <v>24495751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52715424</v>
      </c>
      <c r="X25" s="8">
        <v>40736902</v>
      </c>
      <c r="Y25" s="8">
        <v>11978522</v>
      </c>
      <c r="Z25" s="2">
        <v>29.4</v>
      </c>
      <c r="AA25" s="6">
        <v>101842257</v>
      </c>
    </row>
    <row r="26" spans="1:27" ht="13.5">
      <c r="A26" s="25" t="s">
        <v>52</v>
      </c>
      <c r="B26" s="24"/>
      <c r="C26" s="6">
        <v>5980488</v>
      </c>
      <c r="D26" s="6">
        <v>0</v>
      </c>
      <c r="E26" s="7">
        <v>6855200</v>
      </c>
      <c r="F26" s="8">
        <v>6855200</v>
      </c>
      <c r="G26" s="8">
        <v>501478</v>
      </c>
      <c r="H26" s="8">
        <v>501477</v>
      </c>
      <c r="I26" s="8">
        <v>501476</v>
      </c>
      <c r="J26" s="8">
        <v>1504431</v>
      </c>
      <c r="K26" s="8">
        <v>501476</v>
      </c>
      <c r="L26" s="8">
        <v>507126</v>
      </c>
      <c r="M26" s="8">
        <v>503574</v>
      </c>
      <c r="N26" s="8">
        <v>1512176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3016607</v>
      </c>
      <c r="X26" s="8">
        <v>2742080</v>
      </c>
      <c r="Y26" s="8">
        <v>274527</v>
      </c>
      <c r="Z26" s="2">
        <v>10.01</v>
      </c>
      <c r="AA26" s="6">
        <v>6855200</v>
      </c>
    </row>
    <row r="27" spans="1:27" ht="13.5">
      <c r="A27" s="25" t="s">
        <v>53</v>
      </c>
      <c r="B27" s="24"/>
      <c r="C27" s="6">
        <v>13886529</v>
      </c>
      <c r="D27" s="6">
        <v>0</v>
      </c>
      <c r="E27" s="7">
        <v>10000000</v>
      </c>
      <c r="F27" s="8">
        <v>10000000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10000000</v>
      </c>
    </row>
    <row r="28" spans="1:27" ht="13.5">
      <c r="A28" s="25" t="s">
        <v>54</v>
      </c>
      <c r="B28" s="24"/>
      <c r="C28" s="6">
        <v>42083744</v>
      </c>
      <c r="D28" s="6">
        <v>0</v>
      </c>
      <c r="E28" s="7">
        <v>30603578</v>
      </c>
      <c r="F28" s="8">
        <v>30603578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12241431</v>
      </c>
      <c r="Y28" s="8">
        <v>-12241431</v>
      </c>
      <c r="Z28" s="2">
        <v>-100</v>
      </c>
      <c r="AA28" s="6">
        <v>30603578</v>
      </c>
    </row>
    <row r="29" spans="1:27" ht="13.5">
      <c r="A29" s="25" t="s">
        <v>55</v>
      </c>
      <c r="B29" s="24"/>
      <c r="C29" s="6">
        <v>2750633</v>
      </c>
      <c r="D29" s="6">
        <v>0</v>
      </c>
      <c r="E29" s="7">
        <v>3035000</v>
      </c>
      <c r="F29" s="8">
        <v>3035000</v>
      </c>
      <c r="G29" s="8">
        <v>0</v>
      </c>
      <c r="H29" s="8">
        <v>0</v>
      </c>
      <c r="I29" s="8">
        <v>71360</v>
      </c>
      <c r="J29" s="8">
        <v>71360</v>
      </c>
      <c r="K29" s="8">
        <v>0</v>
      </c>
      <c r="L29" s="8">
        <v>0</v>
      </c>
      <c r="M29" s="8">
        <v>17474</v>
      </c>
      <c r="N29" s="8">
        <v>17474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88834</v>
      </c>
      <c r="X29" s="8">
        <v>1214000</v>
      </c>
      <c r="Y29" s="8">
        <v>-1125166</v>
      </c>
      <c r="Z29" s="2">
        <v>-92.68</v>
      </c>
      <c r="AA29" s="6">
        <v>3035000</v>
      </c>
    </row>
    <row r="30" spans="1:27" ht="13.5">
      <c r="A30" s="25" t="s">
        <v>56</v>
      </c>
      <c r="B30" s="24"/>
      <c r="C30" s="6">
        <v>77381792</v>
      </c>
      <c r="D30" s="6">
        <v>0</v>
      </c>
      <c r="E30" s="7">
        <v>88000000</v>
      </c>
      <c r="F30" s="8">
        <v>88000000</v>
      </c>
      <c r="G30" s="8">
        <v>8171577</v>
      </c>
      <c r="H30" s="8">
        <v>489377</v>
      </c>
      <c r="I30" s="8">
        <v>15959813</v>
      </c>
      <c r="J30" s="8">
        <v>24620767</v>
      </c>
      <c r="K30" s="8">
        <v>6969019</v>
      </c>
      <c r="L30" s="8">
        <v>6605949</v>
      </c>
      <c r="M30" s="8">
        <v>597655</v>
      </c>
      <c r="N30" s="8">
        <v>14172623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38793390</v>
      </c>
      <c r="X30" s="8">
        <v>35200000</v>
      </c>
      <c r="Y30" s="8">
        <v>3593390</v>
      </c>
      <c r="Z30" s="2">
        <v>10.21</v>
      </c>
      <c r="AA30" s="6">
        <v>88000000</v>
      </c>
    </row>
    <row r="31" spans="1:27" ht="13.5">
      <c r="A31" s="25" t="s">
        <v>57</v>
      </c>
      <c r="B31" s="24"/>
      <c r="C31" s="6">
        <v>8386907</v>
      </c>
      <c r="D31" s="6">
        <v>0</v>
      </c>
      <c r="E31" s="7">
        <v>9720374</v>
      </c>
      <c r="F31" s="8">
        <v>9720374</v>
      </c>
      <c r="G31" s="8">
        <v>337947</v>
      </c>
      <c r="H31" s="8">
        <v>1224848</v>
      </c>
      <c r="I31" s="8">
        <v>700250</v>
      </c>
      <c r="J31" s="8">
        <v>2263045</v>
      </c>
      <c r="K31" s="8">
        <v>1040017</v>
      </c>
      <c r="L31" s="8">
        <v>1479963</v>
      </c>
      <c r="M31" s="8">
        <v>470742</v>
      </c>
      <c r="N31" s="8">
        <v>2990722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5253767</v>
      </c>
      <c r="X31" s="8">
        <v>3888148</v>
      </c>
      <c r="Y31" s="8">
        <v>1365619</v>
      </c>
      <c r="Z31" s="2">
        <v>35.12</v>
      </c>
      <c r="AA31" s="6">
        <v>9720374</v>
      </c>
    </row>
    <row r="32" spans="1:27" ht="13.5">
      <c r="A32" s="25" t="s">
        <v>58</v>
      </c>
      <c r="B32" s="24"/>
      <c r="C32" s="6">
        <v>9822388</v>
      </c>
      <c r="D32" s="6">
        <v>0</v>
      </c>
      <c r="E32" s="7">
        <v>8355000</v>
      </c>
      <c r="F32" s="8">
        <v>8355000</v>
      </c>
      <c r="G32" s="8">
        <v>538445</v>
      </c>
      <c r="H32" s="8">
        <v>692302</v>
      </c>
      <c r="I32" s="8">
        <v>1343791</v>
      </c>
      <c r="J32" s="8">
        <v>2574538</v>
      </c>
      <c r="K32" s="8">
        <v>596166</v>
      </c>
      <c r="L32" s="8">
        <v>773085</v>
      </c>
      <c r="M32" s="8">
        <v>1194038</v>
      </c>
      <c r="N32" s="8">
        <v>2563289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5137827</v>
      </c>
      <c r="X32" s="8">
        <v>3152000</v>
      </c>
      <c r="Y32" s="8">
        <v>1985827</v>
      </c>
      <c r="Z32" s="2">
        <v>63</v>
      </c>
      <c r="AA32" s="6">
        <v>8355000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34083274</v>
      </c>
      <c r="D34" s="6">
        <v>0</v>
      </c>
      <c r="E34" s="7">
        <v>37832252</v>
      </c>
      <c r="F34" s="8">
        <v>37832252</v>
      </c>
      <c r="G34" s="8">
        <v>3007434</v>
      </c>
      <c r="H34" s="8">
        <v>1325392</v>
      </c>
      <c r="I34" s="8">
        <v>2892223</v>
      </c>
      <c r="J34" s="8">
        <v>7225049</v>
      </c>
      <c r="K34" s="8">
        <v>5110179</v>
      </c>
      <c r="L34" s="8">
        <v>2074640</v>
      </c>
      <c r="M34" s="8">
        <v>2265419</v>
      </c>
      <c r="N34" s="8">
        <v>9450238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16675287</v>
      </c>
      <c r="X34" s="8">
        <v>15738901</v>
      </c>
      <c r="Y34" s="8">
        <v>936386</v>
      </c>
      <c r="Z34" s="2">
        <v>5.95</v>
      </c>
      <c r="AA34" s="6">
        <v>37832252</v>
      </c>
    </row>
    <row r="35" spans="1:27" ht="13.5">
      <c r="A35" s="23" t="s">
        <v>61</v>
      </c>
      <c r="B35" s="29"/>
      <c r="C35" s="6">
        <v>3439805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294471087</v>
      </c>
      <c r="D36" s="33">
        <f>SUM(D25:D35)</f>
        <v>0</v>
      </c>
      <c r="E36" s="34">
        <f t="shared" si="1"/>
        <v>296243661</v>
      </c>
      <c r="F36" s="35">
        <f t="shared" si="1"/>
        <v>296243661</v>
      </c>
      <c r="G36" s="35">
        <f t="shared" si="1"/>
        <v>20289364</v>
      </c>
      <c r="H36" s="35">
        <f t="shared" si="1"/>
        <v>16276650</v>
      </c>
      <c r="I36" s="35">
        <f t="shared" si="1"/>
        <v>29912849</v>
      </c>
      <c r="J36" s="35">
        <f t="shared" si="1"/>
        <v>66478863</v>
      </c>
      <c r="K36" s="35">
        <f t="shared" si="1"/>
        <v>22328746</v>
      </c>
      <c r="L36" s="35">
        <f t="shared" si="1"/>
        <v>19732540</v>
      </c>
      <c r="M36" s="35">
        <f t="shared" si="1"/>
        <v>13140987</v>
      </c>
      <c r="N36" s="35">
        <f t="shared" si="1"/>
        <v>55202273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121681136</v>
      </c>
      <c r="X36" s="35">
        <f t="shared" si="1"/>
        <v>114913462</v>
      </c>
      <c r="Y36" s="35">
        <f t="shared" si="1"/>
        <v>6767674</v>
      </c>
      <c r="Z36" s="36">
        <f>+IF(X36&lt;&gt;0,+(Y36/X36)*100,0)</f>
        <v>5.889365686328378</v>
      </c>
      <c r="AA36" s="33">
        <f>SUM(AA25:AA35)</f>
        <v>296243661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-58573267</v>
      </c>
      <c r="D38" s="46">
        <f>+D22-D36</f>
        <v>0</v>
      </c>
      <c r="E38" s="47">
        <f t="shared" si="2"/>
        <v>-43008690</v>
      </c>
      <c r="F38" s="48">
        <f t="shared" si="2"/>
        <v>-43008690</v>
      </c>
      <c r="G38" s="48">
        <f t="shared" si="2"/>
        <v>18339877</v>
      </c>
      <c r="H38" s="48">
        <f t="shared" si="2"/>
        <v>-2487123</v>
      </c>
      <c r="I38" s="48">
        <f t="shared" si="2"/>
        <v>-13216765</v>
      </c>
      <c r="J38" s="48">
        <f t="shared" si="2"/>
        <v>2635989</v>
      </c>
      <c r="K38" s="48">
        <f t="shared" si="2"/>
        <v>-5555717</v>
      </c>
      <c r="L38" s="48">
        <f t="shared" si="2"/>
        <v>-4943201</v>
      </c>
      <c r="M38" s="48">
        <f t="shared" si="2"/>
        <v>22657018</v>
      </c>
      <c r="N38" s="48">
        <f t="shared" si="2"/>
        <v>12158100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14794089</v>
      </c>
      <c r="X38" s="48">
        <f>IF(F22=F36,0,X22-X36)</f>
        <v>11704020</v>
      </c>
      <c r="Y38" s="48">
        <f t="shared" si="2"/>
        <v>3090069</v>
      </c>
      <c r="Z38" s="49">
        <f>+IF(X38&lt;&gt;0,+(Y38/X38)*100,0)</f>
        <v>26.401774774820957</v>
      </c>
      <c r="AA38" s="46">
        <f>+AA22-AA36</f>
        <v>-43008690</v>
      </c>
    </row>
    <row r="39" spans="1:27" ht="13.5">
      <c r="A39" s="23" t="s">
        <v>64</v>
      </c>
      <c r="B39" s="29"/>
      <c r="C39" s="6">
        <v>43575388</v>
      </c>
      <c r="D39" s="6">
        <v>0</v>
      </c>
      <c r="E39" s="7">
        <v>35775800</v>
      </c>
      <c r="F39" s="8">
        <v>35775800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17887900</v>
      </c>
      <c r="Y39" s="8">
        <v>-17887900</v>
      </c>
      <c r="Z39" s="2">
        <v>-100</v>
      </c>
      <c r="AA39" s="6">
        <v>35775800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-14997879</v>
      </c>
      <c r="D42" s="55">
        <f>SUM(D38:D41)</f>
        <v>0</v>
      </c>
      <c r="E42" s="56">
        <f t="shared" si="3"/>
        <v>-7232890</v>
      </c>
      <c r="F42" s="57">
        <f t="shared" si="3"/>
        <v>-7232890</v>
      </c>
      <c r="G42" s="57">
        <f t="shared" si="3"/>
        <v>18339877</v>
      </c>
      <c r="H42" s="57">
        <f t="shared" si="3"/>
        <v>-2487123</v>
      </c>
      <c r="I42" s="57">
        <f t="shared" si="3"/>
        <v>-13216765</v>
      </c>
      <c r="J42" s="57">
        <f t="shared" si="3"/>
        <v>2635989</v>
      </c>
      <c r="K42" s="57">
        <f t="shared" si="3"/>
        <v>-5555717</v>
      </c>
      <c r="L42" s="57">
        <f t="shared" si="3"/>
        <v>-4943201</v>
      </c>
      <c r="M42" s="57">
        <f t="shared" si="3"/>
        <v>22657018</v>
      </c>
      <c r="N42" s="57">
        <f t="shared" si="3"/>
        <v>12158100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14794089</v>
      </c>
      <c r="X42" s="57">
        <f t="shared" si="3"/>
        <v>29591920</v>
      </c>
      <c r="Y42" s="57">
        <f t="shared" si="3"/>
        <v>-14797831</v>
      </c>
      <c r="Z42" s="58">
        <f>+IF(X42&lt;&gt;0,+(Y42/X42)*100,0)</f>
        <v>-50.00632267186448</v>
      </c>
      <c r="AA42" s="55">
        <f>SUM(AA38:AA41)</f>
        <v>-7232890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-14997879</v>
      </c>
      <c r="D44" s="63">
        <f>+D42-D43</f>
        <v>0</v>
      </c>
      <c r="E44" s="64">
        <f t="shared" si="4"/>
        <v>-7232890</v>
      </c>
      <c r="F44" s="65">
        <f t="shared" si="4"/>
        <v>-7232890</v>
      </c>
      <c r="G44" s="65">
        <f t="shared" si="4"/>
        <v>18339877</v>
      </c>
      <c r="H44" s="65">
        <f t="shared" si="4"/>
        <v>-2487123</v>
      </c>
      <c r="I44" s="65">
        <f t="shared" si="4"/>
        <v>-13216765</v>
      </c>
      <c r="J44" s="65">
        <f t="shared" si="4"/>
        <v>2635989</v>
      </c>
      <c r="K44" s="65">
        <f t="shared" si="4"/>
        <v>-5555717</v>
      </c>
      <c r="L44" s="65">
        <f t="shared" si="4"/>
        <v>-4943201</v>
      </c>
      <c r="M44" s="65">
        <f t="shared" si="4"/>
        <v>22657018</v>
      </c>
      <c r="N44" s="65">
        <f t="shared" si="4"/>
        <v>12158100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14794089</v>
      </c>
      <c r="X44" s="65">
        <f t="shared" si="4"/>
        <v>29591920</v>
      </c>
      <c r="Y44" s="65">
        <f t="shared" si="4"/>
        <v>-14797831</v>
      </c>
      <c r="Z44" s="66">
        <f>+IF(X44&lt;&gt;0,+(Y44/X44)*100,0)</f>
        <v>-50.00632267186448</v>
      </c>
      <c r="AA44" s="63">
        <f>+AA42-AA43</f>
        <v>-7232890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-14997879</v>
      </c>
      <c r="D46" s="55">
        <f>SUM(D44:D45)</f>
        <v>0</v>
      </c>
      <c r="E46" s="56">
        <f t="shared" si="5"/>
        <v>-7232890</v>
      </c>
      <c r="F46" s="57">
        <f t="shared" si="5"/>
        <v>-7232890</v>
      </c>
      <c r="G46" s="57">
        <f t="shared" si="5"/>
        <v>18339877</v>
      </c>
      <c r="H46" s="57">
        <f t="shared" si="5"/>
        <v>-2487123</v>
      </c>
      <c r="I46" s="57">
        <f t="shared" si="5"/>
        <v>-13216765</v>
      </c>
      <c r="J46" s="57">
        <f t="shared" si="5"/>
        <v>2635989</v>
      </c>
      <c r="K46" s="57">
        <f t="shared" si="5"/>
        <v>-5555717</v>
      </c>
      <c r="L46" s="57">
        <f t="shared" si="5"/>
        <v>-4943201</v>
      </c>
      <c r="M46" s="57">
        <f t="shared" si="5"/>
        <v>22657018</v>
      </c>
      <c r="N46" s="57">
        <f t="shared" si="5"/>
        <v>12158100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14794089</v>
      </c>
      <c r="X46" s="57">
        <f t="shared" si="5"/>
        <v>29591920</v>
      </c>
      <c r="Y46" s="57">
        <f t="shared" si="5"/>
        <v>-14797831</v>
      </c>
      <c r="Z46" s="58">
        <f>+IF(X46&lt;&gt;0,+(Y46/X46)*100,0)</f>
        <v>-50.00632267186448</v>
      </c>
      <c r="AA46" s="55">
        <f>SUM(AA44:AA45)</f>
        <v>-7232890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-14997879</v>
      </c>
      <c r="D48" s="71">
        <f>SUM(D46:D47)</f>
        <v>0</v>
      </c>
      <c r="E48" s="72">
        <f t="shared" si="6"/>
        <v>-7232890</v>
      </c>
      <c r="F48" s="73">
        <f t="shared" si="6"/>
        <v>-7232890</v>
      </c>
      <c r="G48" s="73">
        <f t="shared" si="6"/>
        <v>18339877</v>
      </c>
      <c r="H48" s="74">
        <f t="shared" si="6"/>
        <v>-2487123</v>
      </c>
      <c r="I48" s="74">
        <f t="shared" si="6"/>
        <v>-13216765</v>
      </c>
      <c r="J48" s="74">
        <f t="shared" si="6"/>
        <v>2635989</v>
      </c>
      <c r="K48" s="74">
        <f t="shared" si="6"/>
        <v>-5555717</v>
      </c>
      <c r="L48" s="74">
        <f t="shared" si="6"/>
        <v>-4943201</v>
      </c>
      <c r="M48" s="73">
        <f t="shared" si="6"/>
        <v>22657018</v>
      </c>
      <c r="N48" s="73">
        <f t="shared" si="6"/>
        <v>12158100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14794089</v>
      </c>
      <c r="X48" s="74">
        <f t="shared" si="6"/>
        <v>29591920</v>
      </c>
      <c r="Y48" s="74">
        <f t="shared" si="6"/>
        <v>-14797831</v>
      </c>
      <c r="Z48" s="75">
        <f>+IF(X48&lt;&gt;0,+(Y48/X48)*100,0)</f>
        <v>-50.00632267186448</v>
      </c>
      <c r="AA48" s="76">
        <f>SUM(AA46:AA47)</f>
        <v>-7232890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53068691</v>
      </c>
      <c r="D5" s="6">
        <v>0</v>
      </c>
      <c r="E5" s="7">
        <v>59401097</v>
      </c>
      <c r="F5" s="8">
        <v>59401097</v>
      </c>
      <c r="G5" s="8">
        <v>4459718</v>
      </c>
      <c r="H5" s="8">
        <v>4555049</v>
      </c>
      <c r="I5" s="8">
        <v>4375191</v>
      </c>
      <c r="J5" s="8">
        <v>13389958</v>
      </c>
      <c r="K5" s="8">
        <v>4706212</v>
      </c>
      <c r="L5" s="8">
        <v>4378307</v>
      </c>
      <c r="M5" s="8">
        <v>4346010</v>
      </c>
      <c r="N5" s="8">
        <v>13430529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26820487</v>
      </c>
      <c r="X5" s="8">
        <v>30338892</v>
      </c>
      <c r="Y5" s="8">
        <v>-3518405</v>
      </c>
      <c r="Z5" s="2">
        <v>-11.6</v>
      </c>
      <c r="AA5" s="6">
        <v>59401097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84154206</v>
      </c>
      <c r="D7" s="6">
        <v>0</v>
      </c>
      <c r="E7" s="7">
        <v>103517296</v>
      </c>
      <c r="F7" s="8">
        <v>103517296</v>
      </c>
      <c r="G7" s="8">
        <v>7155170</v>
      </c>
      <c r="H7" s="8">
        <v>6674687</v>
      </c>
      <c r="I7" s="8">
        <v>7132590</v>
      </c>
      <c r="J7" s="8">
        <v>20962447</v>
      </c>
      <c r="K7" s="8">
        <v>6430670</v>
      </c>
      <c r="L7" s="8">
        <v>7189795</v>
      </c>
      <c r="M7" s="8">
        <v>7460829</v>
      </c>
      <c r="N7" s="8">
        <v>21081294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42043741</v>
      </c>
      <c r="X7" s="8">
        <v>49911433</v>
      </c>
      <c r="Y7" s="8">
        <v>-7867692</v>
      </c>
      <c r="Z7" s="2">
        <v>-15.76</v>
      </c>
      <c r="AA7" s="6">
        <v>103517296</v>
      </c>
    </row>
    <row r="8" spans="1:27" ht="13.5">
      <c r="A8" s="25" t="s">
        <v>35</v>
      </c>
      <c r="B8" s="24"/>
      <c r="C8" s="6">
        <v>20853771</v>
      </c>
      <c r="D8" s="6">
        <v>0</v>
      </c>
      <c r="E8" s="7">
        <v>24433076</v>
      </c>
      <c r="F8" s="8">
        <v>24433076</v>
      </c>
      <c r="G8" s="8">
        <v>2484836</v>
      </c>
      <c r="H8" s="8">
        <v>2210033</v>
      </c>
      <c r="I8" s="8">
        <v>2510399</v>
      </c>
      <c r="J8" s="8">
        <v>7205268</v>
      </c>
      <c r="K8" s="8">
        <v>2692052</v>
      </c>
      <c r="L8" s="8">
        <v>2978381</v>
      </c>
      <c r="M8" s="8">
        <v>2016296</v>
      </c>
      <c r="N8" s="8">
        <v>7686729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14891997</v>
      </c>
      <c r="X8" s="8">
        <v>12167330</v>
      </c>
      <c r="Y8" s="8">
        <v>2724667</v>
      </c>
      <c r="Z8" s="2">
        <v>22.39</v>
      </c>
      <c r="AA8" s="6">
        <v>24433076</v>
      </c>
    </row>
    <row r="9" spans="1:27" ht="13.5">
      <c r="A9" s="25" t="s">
        <v>36</v>
      </c>
      <c r="B9" s="24"/>
      <c r="C9" s="6">
        <v>8223001</v>
      </c>
      <c r="D9" s="6">
        <v>0</v>
      </c>
      <c r="E9" s="7">
        <v>7310218</v>
      </c>
      <c r="F9" s="8">
        <v>7310218</v>
      </c>
      <c r="G9" s="8">
        <v>0</v>
      </c>
      <c r="H9" s="8">
        <v>0</v>
      </c>
      <c r="I9" s="8">
        <v>679465</v>
      </c>
      <c r="J9" s="8">
        <v>679465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679465</v>
      </c>
      <c r="X9" s="8">
        <v>3703953</v>
      </c>
      <c r="Y9" s="8">
        <v>-3024488</v>
      </c>
      <c r="Z9" s="2">
        <v>-81.66</v>
      </c>
      <c r="AA9" s="6">
        <v>7310218</v>
      </c>
    </row>
    <row r="10" spans="1:27" ht="13.5">
      <c r="A10" s="25" t="s">
        <v>37</v>
      </c>
      <c r="B10" s="24"/>
      <c r="C10" s="6">
        <v>7530633</v>
      </c>
      <c r="D10" s="6">
        <v>0</v>
      </c>
      <c r="E10" s="7">
        <v>6490409</v>
      </c>
      <c r="F10" s="26">
        <v>6490409</v>
      </c>
      <c r="G10" s="26">
        <v>671089</v>
      </c>
      <c r="H10" s="26">
        <v>689150</v>
      </c>
      <c r="I10" s="26">
        <v>687352</v>
      </c>
      <c r="J10" s="26">
        <v>2047591</v>
      </c>
      <c r="K10" s="26">
        <v>691498</v>
      </c>
      <c r="L10" s="26">
        <v>692625</v>
      </c>
      <c r="M10" s="26">
        <v>693564</v>
      </c>
      <c r="N10" s="26">
        <v>2077687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4125278</v>
      </c>
      <c r="X10" s="26">
        <v>3231535</v>
      </c>
      <c r="Y10" s="26">
        <v>893743</v>
      </c>
      <c r="Z10" s="27">
        <v>27.66</v>
      </c>
      <c r="AA10" s="28">
        <v>6490409</v>
      </c>
    </row>
    <row r="11" spans="1:27" ht="13.5">
      <c r="A11" s="25" t="s">
        <v>38</v>
      </c>
      <c r="B11" s="29"/>
      <c r="C11" s="6">
        <v>-4998282</v>
      </c>
      <c r="D11" s="6">
        <v>0</v>
      </c>
      <c r="E11" s="7">
        <v>4001906</v>
      </c>
      <c r="F11" s="8">
        <v>4001906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2413204</v>
      </c>
      <c r="Y11" s="8">
        <v>-2413204</v>
      </c>
      <c r="Z11" s="2">
        <v>-100</v>
      </c>
      <c r="AA11" s="6">
        <v>4001906</v>
      </c>
    </row>
    <row r="12" spans="1:27" ht="13.5">
      <c r="A12" s="25" t="s">
        <v>39</v>
      </c>
      <c r="B12" s="29"/>
      <c r="C12" s="6">
        <v>998416</v>
      </c>
      <c r="D12" s="6">
        <v>0</v>
      </c>
      <c r="E12" s="7">
        <v>1616264</v>
      </c>
      <c r="F12" s="8">
        <v>1616264</v>
      </c>
      <c r="G12" s="8">
        <v>87989</v>
      </c>
      <c r="H12" s="8">
        <v>85139</v>
      </c>
      <c r="I12" s="8">
        <v>88921</v>
      </c>
      <c r="J12" s="8">
        <v>262049</v>
      </c>
      <c r="K12" s="8">
        <v>88004</v>
      </c>
      <c r="L12" s="8">
        <v>93165</v>
      </c>
      <c r="M12" s="8">
        <v>89483</v>
      </c>
      <c r="N12" s="8">
        <v>270652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532701</v>
      </c>
      <c r="X12" s="8">
        <v>744450</v>
      </c>
      <c r="Y12" s="8">
        <v>-211749</v>
      </c>
      <c r="Z12" s="2">
        <v>-28.44</v>
      </c>
      <c r="AA12" s="6">
        <v>1616264</v>
      </c>
    </row>
    <row r="13" spans="1:27" ht="13.5">
      <c r="A13" s="23" t="s">
        <v>40</v>
      </c>
      <c r="B13" s="29"/>
      <c r="C13" s="6">
        <v>782137</v>
      </c>
      <c r="D13" s="6">
        <v>0</v>
      </c>
      <c r="E13" s="7">
        <v>375936</v>
      </c>
      <c r="F13" s="8">
        <v>375936</v>
      </c>
      <c r="G13" s="8">
        <v>3654</v>
      </c>
      <c r="H13" s="8">
        <v>6588</v>
      </c>
      <c r="I13" s="8">
        <v>7451</v>
      </c>
      <c r="J13" s="8">
        <v>17693</v>
      </c>
      <c r="K13" s="8">
        <v>4588</v>
      </c>
      <c r="L13" s="8">
        <v>6594</v>
      </c>
      <c r="M13" s="8">
        <v>3548</v>
      </c>
      <c r="N13" s="8">
        <v>14730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32423</v>
      </c>
      <c r="X13" s="8">
        <v>186000</v>
      </c>
      <c r="Y13" s="8">
        <v>-153577</v>
      </c>
      <c r="Z13" s="2">
        <v>-82.57</v>
      </c>
      <c r="AA13" s="6">
        <v>375936</v>
      </c>
    </row>
    <row r="14" spans="1:27" ht="13.5">
      <c r="A14" s="23" t="s">
        <v>41</v>
      </c>
      <c r="B14" s="29"/>
      <c r="C14" s="6">
        <v>3891386</v>
      </c>
      <c r="D14" s="6">
        <v>0</v>
      </c>
      <c r="E14" s="7">
        <v>10332960</v>
      </c>
      <c r="F14" s="8">
        <v>10332960</v>
      </c>
      <c r="G14" s="8">
        <v>659474</v>
      </c>
      <c r="H14" s="8">
        <v>576735</v>
      </c>
      <c r="I14" s="8">
        <v>564980</v>
      </c>
      <c r="J14" s="8">
        <v>1801189</v>
      </c>
      <c r="K14" s="8">
        <v>614610</v>
      </c>
      <c r="L14" s="8">
        <v>569578</v>
      </c>
      <c r="M14" s="8">
        <v>421410</v>
      </c>
      <c r="N14" s="8">
        <v>1605598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3406787</v>
      </c>
      <c r="X14" s="8">
        <v>4458353</v>
      </c>
      <c r="Y14" s="8">
        <v>-1051566</v>
      </c>
      <c r="Z14" s="2">
        <v>-23.59</v>
      </c>
      <c r="AA14" s="6">
        <v>10332960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29904329</v>
      </c>
      <c r="D16" s="6">
        <v>0</v>
      </c>
      <c r="E16" s="7">
        <v>6013227</v>
      </c>
      <c r="F16" s="8">
        <v>6013227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6013227</v>
      </c>
    </row>
    <row r="17" spans="1:27" ht="13.5">
      <c r="A17" s="23" t="s">
        <v>44</v>
      </c>
      <c r="B17" s="29"/>
      <c r="C17" s="6">
        <v>9122563</v>
      </c>
      <c r="D17" s="6">
        <v>0</v>
      </c>
      <c r="E17" s="7">
        <v>10000000</v>
      </c>
      <c r="F17" s="8">
        <v>10000000</v>
      </c>
      <c r="G17" s="8">
        <v>1213337</v>
      </c>
      <c r="H17" s="8">
        <v>685807</v>
      </c>
      <c r="I17" s="8">
        <v>806508</v>
      </c>
      <c r="J17" s="8">
        <v>2705652</v>
      </c>
      <c r="K17" s="8">
        <v>763240</v>
      </c>
      <c r="L17" s="8">
        <v>668869</v>
      </c>
      <c r="M17" s="8">
        <v>508504</v>
      </c>
      <c r="N17" s="8">
        <v>1940613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4646265</v>
      </c>
      <c r="X17" s="8">
        <v>5060424</v>
      </c>
      <c r="Y17" s="8">
        <v>-414159</v>
      </c>
      <c r="Z17" s="2">
        <v>-8.18</v>
      </c>
      <c r="AA17" s="6">
        <v>10000000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64581666</v>
      </c>
      <c r="D19" s="6">
        <v>0</v>
      </c>
      <c r="E19" s="7">
        <v>60905200</v>
      </c>
      <c r="F19" s="8">
        <v>60905200</v>
      </c>
      <c r="G19" s="8">
        <v>22116097</v>
      </c>
      <c r="H19" s="8">
        <v>1130286</v>
      </c>
      <c r="I19" s="8">
        <v>0</v>
      </c>
      <c r="J19" s="8">
        <v>23246383</v>
      </c>
      <c r="K19" s="8">
        <v>125800</v>
      </c>
      <c r="L19" s="8">
        <v>18188718</v>
      </c>
      <c r="M19" s="8">
        <v>0</v>
      </c>
      <c r="N19" s="8">
        <v>18314518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41560901</v>
      </c>
      <c r="X19" s="8">
        <v>57396112</v>
      </c>
      <c r="Y19" s="8">
        <v>-15835211</v>
      </c>
      <c r="Z19" s="2">
        <v>-27.59</v>
      </c>
      <c r="AA19" s="6">
        <v>60905200</v>
      </c>
    </row>
    <row r="20" spans="1:27" ht="13.5">
      <c r="A20" s="23" t="s">
        <v>47</v>
      </c>
      <c r="B20" s="29"/>
      <c r="C20" s="6">
        <v>5535250</v>
      </c>
      <c r="D20" s="6">
        <v>0</v>
      </c>
      <c r="E20" s="7">
        <v>12781375</v>
      </c>
      <c r="F20" s="26">
        <v>12781375</v>
      </c>
      <c r="G20" s="26">
        <v>5212071</v>
      </c>
      <c r="H20" s="26">
        <v>3865401</v>
      </c>
      <c r="I20" s="26">
        <v>1394648</v>
      </c>
      <c r="J20" s="26">
        <v>10472120</v>
      </c>
      <c r="K20" s="26">
        <v>636415</v>
      </c>
      <c r="L20" s="26">
        <v>1702782</v>
      </c>
      <c r="M20" s="26">
        <v>1121106</v>
      </c>
      <c r="N20" s="26">
        <v>3460303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13932423</v>
      </c>
      <c r="X20" s="26">
        <v>8545014</v>
      </c>
      <c r="Y20" s="26">
        <v>5387409</v>
      </c>
      <c r="Z20" s="27">
        <v>63.05</v>
      </c>
      <c r="AA20" s="28">
        <v>12781375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283647767</v>
      </c>
      <c r="D22" s="33">
        <f>SUM(D5:D21)</f>
        <v>0</v>
      </c>
      <c r="E22" s="34">
        <f t="shared" si="0"/>
        <v>307178964</v>
      </c>
      <c r="F22" s="35">
        <f t="shared" si="0"/>
        <v>307178964</v>
      </c>
      <c r="G22" s="35">
        <f t="shared" si="0"/>
        <v>44063435</v>
      </c>
      <c r="H22" s="35">
        <f t="shared" si="0"/>
        <v>20478875</v>
      </c>
      <c r="I22" s="35">
        <f t="shared" si="0"/>
        <v>18247505</v>
      </c>
      <c r="J22" s="35">
        <f t="shared" si="0"/>
        <v>82789815</v>
      </c>
      <c r="K22" s="35">
        <f t="shared" si="0"/>
        <v>16753089</v>
      </c>
      <c r="L22" s="35">
        <f t="shared" si="0"/>
        <v>36468814</v>
      </c>
      <c r="M22" s="35">
        <f t="shared" si="0"/>
        <v>16660750</v>
      </c>
      <c r="N22" s="35">
        <f t="shared" si="0"/>
        <v>69882653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152672468</v>
      </c>
      <c r="X22" s="35">
        <f t="shared" si="0"/>
        <v>178156700</v>
      </c>
      <c r="Y22" s="35">
        <f t="shared" si="0"/>
        <v>-25484232</v>
      </c>
      <c r="Z22" s="36">
        <f>+IF(X22&lt;&gt;0,+(Y22/X22)*100,0)</f>
        <v>-14.30439158336453</v>
      </c>
      <c r="AA22" s="33">
        <f>SUM(AA5:AA21)</f>
        <v>307178964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75955809</v>
      </c>
      <c r="D25" s="6">
        <v>0</v>
      </c>
      <c r="E25" s="7">
        <v>91493526</v>
      </c>
      <c r="F25" s="8">
        <v>91493526</v>
      </c>
      <c r="G25" s="8">
        <v>6633684</v>
      </c>
      <c r="H25" s="8">
        <v>6464271</v>
      </c>
      <c r="I25" s="8">
        <v>6675309</v>
      </c>
      <c r="J25" s="8">
        <v>19773264</v>
      </c>
      <c r="K25" s="8">
        <v>6804135</v>
      </c>
      <c r="L25" s="8">
        <v>7117449</v>
      </c>
      <c r="M25" s="8">
        <v>7811025</v>
      </c>
      <c r="N25" s="8">
        <v>21732609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41505873</v>
      </c>
      <c r="X25" s="8">
        <v>68187853</v>
      </c>
      <c r="Y25" s="8">
        <v>-26681980</v>
      </c>
      <c r="Z25" s="2">
        <v>-39.13</v>
      </c>
      <c r="AA25" s="6">
        <v>91493526</v>
      </c>
    </row>
    <row r="26" spans="1:27" ht="13.5">
      <c r="A26" s="25" t="s">
        <v>52</v>
      </c>
      <c r="B26" s="24"/>
      <c r="C26" s="6">
        <v>5801382</v>
      </c>
      <c r="D26" s="6">
        <v>0</v>
      </c>
      <c r="E26" s="7">
        <v>5955742</v>
      </c>
      <c r="F26" s="8">
        <v>5955742</v>
      </c>
      <c r="G26" s="8">
        <v>301870</v>
      </c>
      <c r="H26" s="8">
        <v>318644</v>
      </c>
      <c r="I26" s="8">
        <v>317449</v>
      </c>
      <c r="J26" s="8">
        <v>937963</v>
      </c>
      <c r="K26" s="8">
        <v>314945</v>
      </c>
      <c r="L26" s="8">
        <v>314945</v>
      </c>
      <c r="M26" s="8">
        <v>336558</v>
      </c>
      <c r="N26" s="8">
        <v>966448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1904411</v>
      </c>
      <c r="X26" s="8">
        <v>2977980</v>
      </c>
      <c r="Y26" s="8">
        <v>-1073569</v>
      </c>
      <c r="Z26" s="2">
        <v>-36.05</v>
      </c>
      <c r="AA26" s="6">
        <v>5955742</v>
      </c>
    </row>
    <row r="27" spans="1:27" ht="13.5">
      <c r="A27" s="25" t="s">
        <v>53</v>
      </c>
      <c r="B27" s="24"/>
      <c r="C27" s="6">
        <v>25504703</v>
      </c>
      <c r="D27" s="6">
        <v>0</v>
      </c>
      <c r="E27" s="7">
        <v>0</v>
      </c>
      <c r="F27" s="8">
        <v>0</v>
      </c>
      <c r="G27" s="8">
        <v>3297069</v>
      </c>
      <c r="H27" s="8">
        <v>1871961</v>
      </c>
      <c r="I27" s="8">
        <v>0</v>
      </c>
      <c r="J27" s="8">
        <v>5169030</v>
      </c>
      <c r="K27" s="8">
        <v>1007002</v>
      </c>
      <c r="L27" s="8">
        <v>925695</v>
      </c>
      <c r="M27" s="8">
        <v>384702</v>
      </c>
      <c r="N27" s="8">
        <v>2317399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7486429</v>
      </c>
      <c r="X27" s="8"/>
      <c r="Y27" s="8">
        <v>7486429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28883761</v>
      </c>
      <c r="D28" s="6">
        <v>0</v>
      </c>
      <c r="E28" s="7">
        <v>22040000</v>
      </c>
      <c r="F28" s="8">
        <v>22040000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22040000</v>
      </c>
    </row>
    <row r="29" spans="1:27" ht="13.5">
      <c r="A29" s="25" t="s">
        <v>55</v>
      </c>
      <c r="B29" s="24"/>
      <c r="C29" s="6">
        <v>3309616</v>
      </c>
      <c r="D29" s="6">
        <v>0</v>
      </c>
      <c r="E29" s="7">
        <v>3100000</v>
      </c>
      <c r="F29" s="8">
        <v>3100000</v>
      </c>
      <c r="G29" s="8">
        <v>0</v>
      </c>
      <c r="H29" s="8">
        <v>201257</v>
      </c>
      <c r="I29" s="8">
        <v>0</v>
      </c>
      <c r="J29" s="8">
        <v>201257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201257</v>
      </c>
      <c r="X29" s="8">
        <v>2315072</v>
      </c>
      <c r="Y29" s="8">
        <v>-2113815</v>
      </c>
      <c r="Z29" s="2">
        <v>-91.31</v>
      </c>
      <c r="AA29" s="6">
        <v>3100000</v>
      </c>
    </row>
    <row r="30" spans="1:27" ht="13.5">
      <c r="A30" s="25" t="s">
        <v>56</v>
      </c>
      <c r="B30" s="24"/>
      <c r="C30" s="6">
        <v>59902603</v>
      </c>
      <c r="D30" s="6">
        <v>0</v>
      </c>
      <c r="E30" s="7">
        <v>73063600</v>
      </c>
      <c r="F30" s="8">
        <v>73063600</v>
      </c>
      <c r="G30" s="8">
        <v>7638846</v>
      </c>
      <c r="H30" s="8">
        <v>7968653</v>
      </c>
      <c r="I30" s="8">
        <v>7091865</v>
      </c>
      <c r="J30" s="8">
        <v>22699364</v>
      </c>
      <c r="K30" s="8">
        <v>6214072</v>
      </c>
      <c r="L30" s="8">
        <v>1294679</v>
      </c>
      <c r="M30" s="8">
        <v>5496693</v>
      </c>
      <c r="N30" s="8">
        <v>13005444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35704808</v>
      </c>
      <c r="X30" s="8">
        <v>37770960</v>
      </c>
      <c r="Y30" s="8">
        <v>-2066152</v>
      </c>
      <c r="Z30" s="2">
        <v>-5.47</v>
      </c>
      <c r="AA30" s="6">
        <v>73063600</v>
      </c>
    </row>
    <row r="31" spans="1:27" ht="13.5">
      <c r="A31" s="25" t="s">
        <v>57</v>
      </c>
      <c r="B31" s="24"/>
      <c r="C31" s="6">
        <v>12277715</v>
      </c>
      <c r="D31" s="6">
        <v>0</v>
      </c>
      <c r="E31" s="7">
        <v>19778175</v>
      </c>
      <c r="F31" s="8">
        <v>19778175</v>
      </c>
      <c r="G31" s="8">
        <v>267897</v>
      </c>
      <c r="H31" s="8">
        <v>755828</v>
      </c>
      <c r="I31" s="8">
        <v>709017</v>
      </c>
      <c r="J31" s="8">
        <v>1732742</v>
      </c>
      <c r="K31" s="8">
        <v>1641408</v>
      </c>
      <c r="L31" s="8">
        <v>2608177</v>
      </c>
      <c r="M31" s="8">
        <v>3532183</v>
      </c>
      <c r="N31" s="8">
        <v>7781768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9514510</v>
      </c>
      <c r="X31" s="8">
        <v>8190461</v>
      </c>
      <c r="Y31" s="8">
        <v>1324049</v>
      </c>
      <c r="Z31" s="2">
        <v>16.17</v>
      </c>
      <c r="AA31" s="6">
        <v>19778175</v>
      </c>
    </row>
    <row r="32" spans="1:27" ht="13.5">
      <c r="A32" s="25" t="s">
        <v>58</v>
      </c>
      <c r="B32" s="24"/>
      <c r="C32" s="6">
        <v>10729765</v>
      </c>
      <c r="D32" s="6">
        <v>0</v>
      </c>
      <c r="E32" s="7">
        <v>24923574</v>
      </c>
      <c r="F32" s="8">
        <v>24923574</v>
      </c>
      <c r="G32" s="8">
        <v>2289068</v>
      </c>
      <c r="H32" s="8">
        <v>2840460</v>
      </c>
      <c r="I32" s="8">
        <v>2790296</v>
      </c>
      <c r="J32" s="8">
        <v>7919824</v>
      </c>
      <c r="K32" s="8">
        <v>4576218</v>
      </c>
      <c r="L32" s="8">
        <v>1822555</v>
      </c>
      <c r="M32" s="8">
        <v>3175708</v>
      </c>
      <c r="N32" s="8">
        <v>9574481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17494305</v>
      </c>
      <c r="X32" s="8">
        <v>14388311</v>
      </c>
      <c r="Y32" s="8">
        <v>3105994</v>
      </c>
      <c r="Z32" s="2">
        <v>21.59</v>
      </c>
      <c r="AA32" s="6">
        <v>24923574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49075652</v>
      </c>
      <c r="D34" s="6">
        <v>0</v>
      </c>
      <c r="E34" s="7">
        <v>56625833</v>
      </c>
      <c r="F34" s="8">
        <v>56625833</v>
      </c>
      <c r="G34" s="8">
        <v>21135636</v>
      </c>
      <c r="H34" s="8">
        <v>9302606</v>
      </c>
      <c r="I34" s="8">
        <v>8515093</v>
      </c>
      <c r="J34" s="8">
        <v>38953335</v>
      </c>
      <c r="K34" s="8">
        <v>6855625</v>
      </c>
      <c r="L34" s="8">
        <v>7951051</v>
      </c>
      <c r="M34" s="8">
        <v>7641253</v>
      </c>
      <c r="N34" s="8">
        <v>22447929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61401264</v>
      </c>
      <c r="X34" s="8">
        <v>28556876</v>
      </c>
      <c r="Y34" s="8">
        <v>32844388</v>
      </c>
      <c r="Z34" s="2">
        <v>115.01</v>
      </c>
      <c r="AA34" s="6">
        <v>56625833</v>
      </c>
    </row>
    <row r="35" spans="1:27" ht="13.5">
      <c r="A35" s="23" t="s">
        <v>61</v>
      </c>
      <c r="B35" s="29"/>
      <c r="C35" s="6">
        <v>20786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271461792</v>
      </c>
      <c r="D36" s="33">
        <f>SUM(D25:D35)</f>
        <v>0</v>
      </c>
      <c r="E36" s="34">
        <f t="shared" si="1"/>
        <v>296980450</v>
      </c>
      <c r="F36" s="35">
        <f t="shared" si="1"/>
        <v>296980450</v>
      </c>
      <c r="G36" s="35">
        <f t="shared" si="1"/>
        <v>41564070</v>
      </c>
      <c r="H36" s="35">
        <f t="shared" si="1"/>
        <v>29723680</v>
      </c>
      <c r="I36" s="35">
        <f t="shared" si="1"/>
        <v>26099029</v>
      </c>
      <c r="J36" s="35">
        <f t="shared" si="1"/>
        <v>97386779</v>
      </c>
      <c r="K36" s="35">
        <f t="shared" si="1"/>
        <v>27413405</v>
      </c>
      <c r="L36" s="35">
        <f t="shared" si="1"/>
        <v>22034551</v>
      </c>
      <c r="M36" s="35">
        <f t="shared" si="1"/>
        <v>28378122</v>
      </c>
      <c r="N36" s="35">
        <f t="shared" si="1"/>
        <v>77826078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175212857</v>
      </c>
      <c r="X36" s="35">
        <f t="shared" si="1"/>
        <v>162387513</v>
      </c>
      <c r="Y36" s="35">
        <f t="shared" si="1"/>
        <v>12825344</v>
      </c>
      <c r="Z36" s="36">
        <f>+IF(X36&lt;&gt;0,+(Y36/X36)*100,0)</f>
        <v>7.897986589646212</v>
      </c>
      <c r="AA36" s="33">
        <f>SUM(AA25:AA35)</f>
        <v>296980450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12185975</v>
      </c>
      <c r="D38" s="46">
        <f>+D22-D36</f>
        <v>0</v>
      </c>
      <c r="E38" s="47">
        <f t="shared" si="2"/>
        <v>10198514</v>
      </c>
      <c r="F38" s="48">
        <f t="shared" si="2"/>
        <v>10198514</v>
      </c>
      <c r="G38" s="48">
        <f t="shared" si="2"/>
        <v>2499365</v>
      </c>
      <c r="H38" s="48">
        <f t="shared" si="2"/>
        <v>-9244805</v>
      </c>
      <c r="I38" s="48">
        <f t="shared" si="2"/>
        <v>-7851524</v>
      </c>
      <c r="J38" s="48">
        <f t="shared" si="2"/>
        <v>-14596964</v>
      </c>
      <c r="K38" s="48">
        <f t="shared" si="2"/>
        <v>-10660316</v>
      </c>
      <c r="L38" s="48">
        <f t="shared" si="2"/>
        <v>14434263</v>
      </c>
      <c r="M38" s="48">
        <f t="shared" si="2"/>
        <v>-11717372</v>
      </c>
      <c r="N38" s="48">
        <f t="shared" si="2"/>
        <v>-7943425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-22540389</v>
      </c>
      <c r="X38" s="48">
        <f>IF(F22=F36,0,X22-X36)</f>
        <v>15769187</v>
      </c>
      <c r="Y38" s="48">
        <f t="shared" si="2"/>
        <v>-38309576</v>
      </c>
      <c r="Z38" s="49">
        <f>+IF(X38&lt;&gt;0,+(Y38/X38)*100,0)</f>
        <v>-242.93944893925095</v>
      </c>
      <c r="AA38" s="46">
        <f>+AA22-AA36</f>
        <v>10198514</v>
      </c>
    </row>
    <row r="39" spans="1:27" ht="13.5">
      <c r="A39" s="23" t="s">
        <v>64</v>
      </c>
      <c r="B39" s="29"/>
      <c r="C39" s="6">
        <v>15836000</v>
      </c>
      <c r="D39" s="6">
        <v>0</v>
      </c>
      <c r="E39" s="7">
        <v>22193000</v>
      </c>
      <c r="F39" s="8">
        <v>22193000</v>
      </c>
      <c r="G39" s="8">
        <v>10115000</v>
      </c>
      <c r="H39" s="8">
        <v>0</v>
      </c>
      <c r="I39" s="8">
        <v>0</v>
      </c>
      <c r="J39" s="8">
        <v>10115000</v>
      </c>
      <c r="K39" s="8">
        <v>0</v>
      </c>
      <c r="L39" s="8">
        <v>0</v>
      </c>
      <c r="M39" s="8">
        <v>6254000</v>
      </c>
      <c r="N39" s="8">
        <v>6254000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16369000</v>
      </c>
      <c r="X39" s="8">
        <v>15418870</v>
      </c>
      <c r="Y39" s="8">
        <v>950130</v>
      </c>
      <c r="Z39" s="2">
        <v>6.16</v>
      </c>
      <c r="AA39" s="6">
        <v>22193000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28021975</v>
      </c>
      <c r="D42" s="55">
        <f>SUM(D38:D41)</f>
        <v>0</v>
      </c>
      <c r="E42" s="56">
        <f t="shared" si="3"/>
        <v>32391514</v>
      </c>
      <c r="F42" s="57">
        <f t="shared" si="3"/>
        <v>32391514</v>
      </c>
      <c r="G42" s="57">
        <f t="shared" si="3"/>
        <v>12614365</v>
      </c>
      <c r="H42" s="57">
        <f t="shared" si="3"/>
        <v>-9244805</v>
      </c>
      <c r="I42" s="57">
        <f t="shared" si="3"/>
        <v>-7851524</v>
      </c>
      <c r="J42" s="57">
        <f t="shared" si="3"/>
        <v>-4481964</v>
      </c>
      <c r="K42" s="57">
        <f t="shared" si="3"/>
        <v>-10660316</v>
      </c>
      <c r="L42" s="57">
        <f t="shared" si="3"/>
        <v>14434263</v>
      </c>
      <c r="M42" s="57">
        <f t="shared" si="3"/>
        <v>-5463372</v>
      </c>
      <c r="N42" s="57">
        <f t="shared" si="3"/>
        <v>-1689425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-6171389</v>
      </c>
      <c r="X42" s="57">
        <f t="shared" si="3"/>
        <v>31188057</v>
      </c>
      <c r="Y42" s="57">
        <f t="shared" si="3"/>
        <v>-37359446</v>
      </c>
      <c r="Z42" s="58">
        <f>+IF(X42&lt;&gt;0,+(Y42/X42)*100,0)</f>
        <v>-119.78766743949454</v>
      </c>
      <c r="AA42" s="55">
        <f>SUM(AA38:AA41)</f>
        <v>32391514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28021975</v>
      </c>
      <c r="D44" s="63">
        <f>+D42-D43</f>
        <v>0</v>
      </c>
      <c r="E44" s="64">
        <f t="shared" si="4"/>
        <v>32391514</v>
      </c>
      <c r="F44" s="65">
        <f t="shared" si="4"/>
        <v>32391514</v>
      </c>
      <c r="G44" s="65">
        <f t="shared" si="4"/>
        <v>12614365</v>
      </c>
      <c r="H44" s="65">
        <f t="shared" si="4"/>
        <v>-9244805</v>
      </c>
      <c r="I44" s="65">
        <f t="shared" si="4"/>
        <v>-7851524</v>
      </c>
      <c r="J44" s="65">
        <f t="shared" si="4"/>
        <v>-4481964</v>
      </c>
      <c r="K44" s="65">
        <f t="shared" si="4"/>
        <v>-10660316</v>
      </c>
      <c r="L44" s="65">
        <f t="shared" si="4"/>
        <v>14434263</v>
      </c>
      <c r="M44" s="65">
        <f t="shared" si="4"/>
        <v>-5463372</v>
      </c>
      <c r="N44" s="65">
        <f t="shared" si="4"/>
        <v>-1689425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-6171389</v>
      </c>
      <c r="X44" s="65">
        <f t="shared" si="4"/>
        <v>31188057</v>
      </c>
      <c r="Y44" s="65">
        <f t="shared" si="4"/>
        <v>-37359446</v>
      </c>
      <c r="Z44" s="66">
        <f>+IF(X44&lt;&gt;0,+(Y44/X44)*100,0)</f>
        <v>-119.78766743949454</v>
      </c>
      <c r="AA44" s="63">
        <f>+AA42-AA43</f>
        <v>32391514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28021975</v>
      </c>
      <c r="D46" s="55">
        <f>SUM(D44:D45)</f>
        <v>0</v>
      </c>
      <c r="E46" s="56">
        <f t="shared" si="5"/>
        <v>32391514</v>
      </c>
      <c r="F46" s="57">
        <f t="shared" si="5"/>
        <v>32391514</v>
      </c>
      <c r="G46" s="57">
        <f t="shared" si="5"/>
        <v>12614365</v>
      </c>
      <c r="H46" s="57">
        <f t="shared" si="5"/>
        <v>-9244805</v>
      </c>
      <c r="I46" s="57">
        <f t="shared" si="5"/>
        <v>-7851524</v>
      </c>
      <c r="J46" s="57">
        <f t="shared" si="5"/>
        <v>-4481964</v>
      </c>
      <c r="K46" s="57">
        <f t="shared" si="5"/>
        <v>-10660316</v>
      </c>
      <c r="L46" s="57">
        <f t="shared" si="5"/>
        <v>14434263</v>
      </c>
      <c r="M46" s="57">
        <f t="shared" si="5"/>
        <v>-5463372</v>
      </c>
      <c r="N46" s="57">
        <f t="shared" si="5"/>
        <v>-1689425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-6171389</v>
      </c>
      <c r="X46" s="57">
        <f t="shared" si="5"/>
        <v>31188057</v>
      </c>
      <c r="Y46" s="57">
        <f t="shared" si="5"/>
        <v>-37359446</v>
      </c>
      <c r="Z46" s="58">
        <f>+IF(X46&lt;&gt;0,+(Y46/X46)*100,0)</f>
        <v>-119.78766743949454</v>
      </c>
      <c r="AA46" s="55">
        <f>SUM(AA44:AA45)</f>
        <v>32391514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28021975</v>
      </c>
      <c r="D48" s="71">
        <f>SUM(D46:D47)</f>
        <v>0</v>
      </c>
      <c r="E48" s="72">
        <f t="shared" si="6"/>
        <v>32391514</v>
      </c>
      <c r="F48" s="73">
        <f t="shared" si="6"/>
        <v>32391514</v>
      </c>
      <c r="G48" s="73">
        <f t="shared" si="6"/>
        <v>12614365</v>
      </c>
      <c r="H48" s="74">
        <f t="shared" si="6"/>
        <v>-9244805</v>
      </c>
      <c r="I48" s="74">
        <f t="shared" si="6"/>
        <v>-7851524</v>
      </c>
      <c r="J48" s="74">
        <f t="shared" si="6"/>
        <v>-4481964</v>
      </c>
      <c r="K48" s="74">
        <f t="shared" si="6"/>
        <v>-10660316</v>
      </c>
      <c r="L48" s="74">
        <f t="shared" si="6"/>
        <v>14434263</v>
      </c>
      <c r="M48" s="73">
        <f t="shared" si="6"/>
        <v>-5463372</v>
      </c>
      <c r="N48" s="73">
        <f t="shared" si="6"/>
        <v>-1689425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-6171389</v>
      </c>
      <c r="X48" s="74">
        <f t="shared" si="6"/>
        <v>31188057</v>
      </c>
      <c r="Y48" s="74">
        <f t="shared" si="6"/>
        <v>-37359446</v>
      </c>
      <c r="Z48" s="75">
        <f>+IF(X48&lt;&gt;0,+(Y48/X48)*100,0)</f>
        <v>-119.78766743949454</v>
      </c>
      <c r="AA48" s="76">
        <f>SUM(AA46:AA47)</f>
        <v>32391514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51214679</v>
      </c>
      <c r="F5" s="8">
        <v>51214679</v>
      </c>
      <c r="G5" s="8">
        <v>4302158</v>
      </c>
      <c r="H5" s="8">
        <v>4271601</v>
      </c>
      <c r="I5" s="8">
        <v>4216373</v>
      </c>
      <c r="J5" s="8">
        <v>12790132</v>
      </c>
      <c r="K5" s="8">
        <v>3817046</v>
      </c>
      <c r="L5" s="8">
        <v>0</v>
      </c>
      <c r="M5" s="8">
        <v>0</v>
      </c>
      <c r="N5" s="8">
        <v>3817046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16607178</v>
      </c>
      <c r="X5" s="8">
        <v>25607334</v>
      </c>
      <c r="Y5" s="8">
        <v>-9000156</v>
      </c>
      <c r="Z5" s="2">
        <v>-35.15</v>
      </c>
      <c r="AA5" s="6">
        <v>51214679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193085868</v>
      </c>
      <c r="F7" s="8">
        <v>193085868</v>
      </c>
      <c r="G7" s="8">
        <v>16246586</v>
      </c>
      <c r="H7" s="8">
        <v>16516745</v>
      </c>
      <c r="I7" s="8">
        <v>14869765</v>
      </c>
      <c r="J7" s="8">
        <v>47633096</v>
      </c>
      <c r="K7" s="8">
        <v>16502345</v>
      </c>
      <c r="L7" s="8">
        <v>0</v>
      </c>
      <c r="M7" s="8">
        <v>0</v>
      </c>
      <c r="N7" s="8">
        <v>16502345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64135441</v>
      </c>
      <c r="X7" s="8">
        <v>96542940</v>
      </c>
      <c r="Y7" s="8">
        <v>-32407499</v>
      </c>
      <c r="Z7" s="2">
        <v>-33.57</v>
      </c>
      <c r="AA7" s="6">
        <v>193085868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52381644</v>
      </c>
      <c r="F8" s="8">
        <v>52381644</v>
      </c>
      <c r="G8" s="8">
        <v>3412361</v>
      </c>
      <c r="H8" s="8">
        <v>4364031</v>
      </c>
      <c r="I8" s="8">
        <v>4127640</v>
      </c>
      <c r="J8" s="8">
        <v>11904032</v>
      </c>
      <c r="K8" s="8">
        <v>3783573</v>
      </c>
      <c r="L8" s="8">
        <v>0</v>
      </c>
      <c r="M8" s="8">
        <v>0</v>
      </c>
      <c r="N8" s="8">
        <v>3783573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15687605</v>
      </c>
      <c r="X8" s="8">
        <v>26190828</v>
      </c>
      <c r="Y8" s="8">
        <v>-10503223</v>
      </c>
      <c r="Z8" s="2">
        <v>-40.1</v>
      </c>
      <c r="AA8" s="6">
        <v>52381644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13711583</v>
      </c>
      <c r="F9" s="8">
        <v>13711583</v>
      </c>
      <c r="G9" s="8">
        <v>1233761</v>
      </c>
      <c r="H9" s="8">
        <v>1200549</v>
      </c>
      <c r="I9" s="8">
        <v>1097041</v>
      </c>
      <c r="J9" s="8">
        <v>3531351</v>
      </c>
      <c r="K9" s="8">
        <v>1252731</v>
      </c>
      <c r="L9" s="8">
        <v>0</v>
      </c>
      <c r="M9" s="8">
        <v>0</v>
      </c>
      <c r="N9" s="8">
        <v>1252731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4784082</v>
      </c>
      <c r="X9" s="8">
        <v>6855786</v>
      </c>
      <c r="Y9" s="8">
        <v>-2071704</v>
      </c>
      <c r="Z9" s="2">
        <v>-30.22</v>
      </c>
      <c r="AA9" s="6">
        <v>13711583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12417387</v>
      </c>
      <c r="F10" s="26">
        <v>12417387</v>
      </c>
      <c r="G10" s="26">
        <v>1318582</v>
      </c>
      <c r="H10" s="26">
        <v>1060285</v>
      </c>
      <c r="I10" s="26">
        <v>1052769</v>
      </c>
      <c r="J10" s="26">
        <v>3431636</v>
      </c>
      <c r="K10" s="26">
        <v>1053104</v>
      </c>
      <c r="L10" s="26">
        <v>0</v>
      </c>
      <c r="M10" s="26">
        <v>0</v>
      </c>
      <c r="N10" s="26">
        <v>1053104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4484740</v>
      </c>
      <c r="X10" s="26">
        <v>6208692</v>
      </c>
      <c r="Y10" s="26">
        <v>-1723952</v>
      </c>
      <c r="Z10" s="27">
        <v>-27.77</v>
      </c>
      <c r="AA10" s="28">
        <v>12417387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1017460</v>
      </c>
      <c r="F12" s="8">
        <v>1017460</v>
      </c>
      <c r="G12" s="8">
        <v>39997</v>
      </c>
      <c r="H12" s="8">
        <v>36586</v>
      </c>
      <c r="I12" s="8">
        <v>41429</v>
      </c>
      <c r="J12" s="8">
        <v>118012</v>
      </c>
      <c r="K12" s="8">
        <v>651767</v>
      </c>
      <c r="L12" s="8">
        <v>0</v>
      </c>
      <c r="M12" s="8">
        <v>0</v>
      </c>
      <c r="N12" s="8">
        <v>651767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769779</v>
      </c>
      <c r="X12" s="8">
        <v>508740</v>
      </c>
      <c r="Y12" s="8">
        <v>261039</v>
      </c>
      <c r="Z12" s="2">
        <v>51.31</v>
      </c>
      <c r="AA12" s="6">
        <v>1017460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23350000</v>
      </c>
      <c r="F13" s="8">
        <v>23350000</v>
      </c>
      <c r="G13" s="8">
        <v>0</v>
      </c>
      <c r="H13" s="8">
        <v>1955386</v>
      </c>
      <c r="I13" s="8">
        <v>3184658</v>
      </c>
      <c r="J13" s="8">
        <v>5140044</v>
      </c>
      <c r="K13" s="8">
        <v>3102384</v>
      </c>
      <c r="L13" s="8">
        <v>0</v>
      </c>
      <c r="M13" s="8">
        <v>0</v>
      </c>
      <c r="N13" s="8">
        <v>3102384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8242428</v>
      </c>
      <c r="X13" s="8">
        <v>11674998</v>
      </c>
      <c r="Y13" s="8">
        <v>-3432570</v>
      </c>
      <c r="Z13" s="2">
        <v>-29.4</v>
      </c>
      <c r="AA13" s="6">
        <v>23350000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2535312</v>
      </c>
      <c r="F14" s="8">
        <v>2535312</v>
      </c>
      <c r="G14" s="8">
        <v>2025778</v>
      </c>
      <c r="H14" s="8">
        <v>706724</v>
      </c>
      <c r="I14" s="8">
        <v>1423347</v>
      </c>
      <c r="J14" s="8">
        <v>4155849</v>
      </c>
      <c r="K14" s="8">
        <v>864809</v>
      </c>
      <c r="L14" s="8">
        <v>0</v>
      </c>
      <c r="M14" s="8">
        <v>0</v>
      </c>
      <c r="N14" s="8">
        <v>864809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5020658</v>
      </c>
      <c r="X14" s="8">
        <v>1267656</v>
      </c>
      <c r="Y14" s="8">
        <v>3753002</v>
      </c>
      <c r="Z14" s="2">
        <v>296.06</v>
      </c>
      <c r="AA14" s="6">
        <v>2535312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1717625</v>
      </c>
      <c r="F16" s="8">
        <v>1717625</v>
      </c>
      <c r="G16" s="8">
        <v>38001</v>
      </c>
      <c r="H16" s="8">
        <v>49318</v>
      </c>
      <c r="I16" s="8">
        <v>39928</v>
      </c>
      <c r="J16" s="8">
        <v>127247</v>
      </c>
      <c r="K16" s="8">
        <v>155654</v>
      </c>
      <c r="L16" s="8">
        <v>0</v>
      </c>
      <c r="M16" s="8">
        <v>0</v>
      </c>
      <c r="N16" s="8">
        <v>155654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282901</v>
      </c>
      <c r="X16" s="8">
        <v>858816</v>
      </c>
      <c r="Y16" s="8">
        <v>-575915</v>
      </c>
      <c r="Z16" s="2">
        <v>-67.06</v>
      </c>
      <c r="AA16" s="6">
        <v>1717625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70409</v>
      </c>
      <c r="F17" s="8">
        <v>70409</v>
      </c>
      <c r="G17" s="8">
        <v>2540</v>
      </c>
      <c r="H17" s="8">
        <v>6384</v>
      </c>
      <c r="I17" s="8">
        <v>3908</v>
      </c>
      <c r="J17" s="8">
        <v>12832</v>
      </c>
      <c r="K17" s="8">
        <v>5681</v>
      </c>
      <c r="L17" s="8">
        <v>0</v>
      </c>
      <c r="M17" s="8">
        <v>0</v>
      </c>
      <c r="N17" s="8">
        <v>5681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18513</v>
      </c>
      <c r="X17" s="8">
        <v>35202</v>
      </c>
      <c r="Y17" s="8">
        <v>-16689</v>
      </c>
      <c r="Z17" s="2">
        <v>-47.41</v>
      </c>
      <c r="AA17" s="6">
        <v>70409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7854236</v>
      </c>
      <c r="F18" s="8">
        <v>7854236</v>
      </c>
      <c r="G18" s="8">
        <v>2503</v>
      </c>
      <c r="H18" s="8">
        <v>781757</v>
      </c>
      <c r="I18" s="8">
        <v>2281</v>
      </c>
      <c r="J18" s="8">
        <v>786541</v>
      </c>
      <c r="K18" s="8">
        <v>1181138</v>
      </c>
      <c r="L18" s="8">
        <v>0</v>
      </c>
      <c r="M18" s="8">
        <v>0</v>
      </c>
      <c r="N18" s="8">
        <v>1181138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1967679</v>
      </c>
      <c r="X18" s="8">
        <v>3927114</v>
      </c>
      <c r="Y18" s="8">
        <v>-1959435</v>
      </c>
      <c r="Z18" s="2">
        <v>-49.9</v>
      </c>
      <c r="AA18" s="6">
        <v>7854236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307965320</v>
      </c>
      <c r="F19" s="8">
        <v>307965320</v>
      </c>
      <c r="G19" s="8">
        <v>116286299</v>
      </c>
      <c r="H19" s="8">
        <v>1130723</v>
      </c>
      <c r="I19" s="8">
        <v>203299</v>
      </c>
      <c r="J19" s="8">
        <v>117620321</v>
      </c>
      <c r="K19" s="8">
        <v>740761</v>
      </c>
      <c r="L19" s="8">
        <v>0</v>
      </c>
      <c r="M19" s="8">
        <v>0</v>
      </c>
      <c r="N19" s="8">
        <v>740761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118361082</v>
      </c>
      <c r="X19" s="8">
        <v>2509782</v>
      </c>
      <c r="Y19" s="8">
        <v>115851300</v>
      </c>
      <c r="Z19" s="2">
        <v>4615.99</v>
      </c>
      <c r="AA19" s="6">
        <v>307965320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7524212</v>
      </c>
      <c r="F20" s="26">
        <v>7524212</v>
      </c>
      <c r="G20" s="26">
        <v>215481</v>
      </c>
      <c r="H20" s="26">
        <v>327321</v>
      </c>
      <c r="I20" s="26">
        <v>585488</v>
      </c>
      <c r="J20" s="26">
        <v>1128290</v>
      </c>
      <c r="K20" s="26">
        <v>487845</v>
      </c>
      <c r="L20" s="26">
        <v>0</v>
      </c>
      <c r="M20" s="26">
        <v>0</v>
      </c>
      <c r="N20" s="26">
        <v>487845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1616135</v>
      </c>
      <c r="X20" s="26">
        <v>161078124</v>
      </c>
      <c r="Y20" s="26">
        <v>-159461989</v>
      </c>
      <c r="Z20" s="27">
        <v>-99</v>
      </c>
      <c r="AA20" s="28">
        <v>7524212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8357000</v>
      </c>
      <c r="F21" s="8">
        <v>8357000</v>
      </c>
      <c r="G21" s="8">
        <v>727239</v>
      </c>
      <c r="H21" s="8">
        <v>1809321</v>
      </c>
      <c r="I21" s="30">
        <v>1768163</v>
      </c>
      <c r="J21" s="8">
        <v>4304723</v>
      </c>
      <c r="K21" s="8">
        <v>435206</v>
      </c>
      <c r="L21" s="8">
        <v>0</v>
      </c>
      <c r="M21" s="8">
        <v>0</v>
      </c>
      <c r="N21" s="8">
        <v>435206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4739929</v>
      </c>
      <c r="X21" s="8">
        <v>4178502</v>
      </c>
      <c r="Y21" s="8">
        <v>561427</v>
      </c>
      <c r="Z21" s="2">
        <v>13.44</v>
      </c>
      <c r="AA21" s="6">
        <v>8357000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683202735</v>
      </c>
      <c r="F22" s="35">
        <f t="shared" si="0"/>
        <v>683202735</v>
      </c>
      <c r="G22" s="35">
        <f t="shared" si="0"/>
        <v>145851286</v>
      </c>
      <c r="H22" s="35">
        <f t="shared" si="0"/>
        <v>34216731</v>
      </c>
      <c r="I22" s="35">
        <f t="shared" si="0"/>
        <v>32616089</v>
      </c>
      <c r="J22" s="35">
        <f t="shared" si="0"/>
        <v>212684106</v>
      </c>
      <c r="K22" s="35">
        <f t="shared" si="0"/>
        <v>34034044</v>
      </c>
      <c r="L22" s="35">
        <f t="shared" si="0"/>
        <v>0</v>
      </c>
      <c r="M22" s="35">
        <f t="shared" si="0"/>
        <v>0</v>
      </c>
      <c r="N22" s="35">
        <f t="shared" si="0"/>
        <v>34034044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246718150</v>
      </c>
      <c r="X22" s="35">
        <f t="shared" si="0"/>
        <v>347444514</v>
      </c>
      <c r="Y22" s="35">
        <f t="shared" si="0"/>
        <v>-100726364</v>
      </c>
      <c r="Z22" s="36">
        <f>+IF(X22&lt;&gt;0,+(Y22/X22)*100,0)</f>
        <v>-28.990633019463935</v>
      </c>
      <c r="AA22" s="33">
        <f>SUM(AA5:AA21)</f>
        <v>683202735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220085233</v>
      </c>
      <c r="F25" s="8">
        <v>220085233</v>
      </c>
      <c r="G25" s="8">
        <v>14181861</v>
      </c>
      <c r="H25" s="8">
        <v>16843974</v>
      </c>
      <c r="I25" s="8">
        <v>15519520</v>
      </c>
      <c r="J25" s="8">
        <v>46545355</v>
      </c>
      <c r="K25" s="8">
        <v>15319796</v>
      </c>
      <c r="L25" s="8">
        <v>0</v>
      </c>
      <c r="M25" s="8">
        <v>0</v>
      </c>
      <c r="N25" s="8">
        <v>15319796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61865151</v>
      </c>
      <c r="X25" s="8">
        <v>116792778</v>
      </c>
      <c r="Y25" s="8">
        <v>-54927627</v>
      </c>
      <c r="Z25" s="2">
        <v>-47.03</v>
      </c>
      <c r="AA25" s="6">
        <v>220085233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18080542</v>
      </c>
      <c r="F26" s="8">
        <v>18080542</v>
      </c>
      <c r="G26" s="8">
        <v>1384686</v>
      </c>
      <c r="H26" s="8">
        <v>1392173</v>
      </c>
      <c r="I26" s="8">
        <v>1392173</v>
      </c>
      <c r="J26" s="8">
        <v>4169032</v>
      </c>
      <c r="K26" s="8">
        <v>1447569</v>
      </c>
      <c r="L26" s="8">
        <v>0</v>
      </c>
      <c r="M26" s="8">
        <v>0</v>
      </c>
      <c r="N26" s="8">
        <v>1447569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5616601</v>
      </c>
      <c r="X26" s="8">
        <v>9040272</v>
      </c>
      <c r="Y26" s="8">
        <v>-3423671</v>
      </c>
      <c r="Z26" s="2">
        <v>-37.87</v>
      </c>
      <c r="AA26" s="6">
        <v>18080542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48889501</v>
      </c>
      <c r="F27" s="8">
        <v>48889501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23070900</v>
      </c>
      <c r="Y27" s="8">
        <v>-23070900</v>
      </c>
      <c r="Z27" s="2">
        <v>-100</v>
      </c>
      <c r="AA27" s="6">
        <v>48889501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77291652</v>
      </c>
      <c r="F28" s="8">
        <v>77291652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38645838</v>
      </c>
      <c r="Y28" s="8">
        <v>-38645838</v>
      </c>
      <c r="Z28" s="2">
        <v>-100</v>
      </c>
      <c r="AA28" s="6">
        <v>77291652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174338200</v>
      </c>
      <c r="F30" s="8">
        <v>174338200</v>
      </c>
      <c r="G30" s="8">
        <v>15628538</v>
      </c>
      <c r="H30" s="8">
        <v>19124045</v>
      </c>
      <c r="I30" s="8">
        <v>15302026</v>
      </c>
      <c r="J30" s="8">
        <v>50054609</v>
      </c>
      <c r="K30" s="8">
        <v>12430154</v>
      </c>
      <c r="L30" s="8">
        <v>0</v>
      </c>
      <c r="M30" s="8">
        <v>0</v>
      </c>
      <c r="N30" s="8">
        <v>12430154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62484763</v>
      </c>
      <c r="X30" s="8">
        <v>87169098</v>
      </c>
      <c r="Y30" s="8">
        <v>-24684335</v>
      </c>
      <c r="Z30" s="2">
        <v>-28.32</v>
      </c>
      <c r="AA30" s="6">
        <v>174338200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24256834</v>
      </c>
      <c r="F32" s="8">
        <v>24256834</v>
      </c>
      <c r="G32" s="8">
        <v>2843760</v>
      </c>
      <c r="H32" s="8">
        <v>4336773</v>
      </c>
      <c r="I32" s="8">
        <v>5136820</v>
      </c>
      <c r="J32" s="8">
        <v>12317353</v>
      </c>
      <c r="K32" s="8">
        <v>31224</v>
      </c>
      <c r="L32" s="8">
        <v>0</v>
      </c>
      <c r="M32" s="8">
        <v>0</v>
      </c>
      <c r="N32" s="8">
        <v>31224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12348577</v>
      </c>
      <c r="X32" s="8">
        <v>12128430</v>
      </c>
      <c r="Y32" s="8">
        <v>220147</v>
      </c>
      <c r="Z32" s="2">
        <v>1.82</v>
      </c>
      <c r="AA32" s="6">
        <v>24256834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28641494</v>
      </c>
      <c r="F33" s="8">
        <v>28641494</v>
      </c>
      <c r="G33" s="8">
        <v>1073299</v>
      </c>
      <c r="H33" s="8">
        <v>1015212</v>
      </c>
      <c r="I33" s="8">
        <v>906073</v>
      </c>
      <c r="J33" s="8">
        <v>2994584</v>
      </c>
      <c r="K33" s="8">
        <v>1851324</v>
      </c>
      <c r="L33" s="8">
        <v>0</v>
      </c>
      <c r="M33" s="8">
        <v>0</v>
      </c>
      <c r="N33" s="8">
        <v>1851324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4845908</v>
      </c>
      <c r="X33" s="8">
        <v>14320746</v>
      </c>
      <c r="Y33" s="8">
        <v>-9474838</v>
      </c>
      <c r="Z33" s="2">
        <v>-66.16</v>
      </c>
      <c r="AA33" s="6">
        <v>28641494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119985029</v>
      </c>
      <c r="F34" s="8">
        <v>119985029</v>
      </c>
      <c r="G34" s="8">
        <v>7891015</v>
      </c>
      <c r="H34" s="8">
        <v>6138100</v>
      </c>
      <c r="I34" s="8">
        <v>5251246</v>
      </c>
      <c r="J34" s="8">
        <v>19280361</v>
      </c>
      <c r="K34" s="8">
        <v>9154228</v>
      </c>
      <c r="L34" s="8">
        <v>0</v>
      </c>
      <c r="M34" s="8">
        <v>0</v>
      </c>
      <c r="N34" s="8">
        <v>9154228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28434589</v>
      </c>
      <c r="X34" s="8">
        <v>59578308</v>
      </c>
      <c r="Y34" s="8">
        <v>-31143719</v>
      </c>
      <c r="Z34" s="2">
        <v>-52.27</v>
      </c>
      <c r="AA34" s="6">
        <v>119985029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711568485</v>
      </c>
      <c r="F36" s="35">
        <f t="shared" si="1"/>
        <v>711568485</v>
      </c>
      <c r="G36" s="35">
        <f t="shared" si="1"/>
        <v>43003159</v>
      </c>
      <c r="H36" s="35">
        <f t="shared" si="1"/>
        <v>48850277</v>
      </c>
      <c r="I36" s="35">
        <f t="shared" si="1"/>
        <v>43507858</v>
      </c>
      <c r="J36" s="35">
        <f t="shared" si="1"/>
        <v>135361294</v>
      </c>
      <c r="K36" s="35">
        <f t="shared" si="1"/>
        <v>40234295</v>
      </c>
      <c r="L36" s="35">
        <f t="shared" si="1"/>
        <v>0</v>
      </c>
      <c r="M36" s="35">
        <f t="shared" si="1"/>
        <v>0</v>
      </c>
      <c r="N36" s="35">
        <f t="shared" si="1"/>
        <v>40234295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175595589</v>
      </c>
      <c r="X36" s="35">
        <f t="shared" si="1"/>
        <v>360746370</v>
      </c>
      <c r="Y36" s="35">
        <f t="shared" si="1"/>
        <v>-185150781</v>
      </c>
      <c r="Z36" s="36">
        <f>+IF(X36&lt;&gt;0,+(Y36/X36)*100,0)</f>
        <v>-51.32436426179423</v>
      </c>
      <c r="AA36" s="33">
        <f>SUM(AA25:AA35)</f>
        <v>711568485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-28365750</v>
      </c>
      <c r="F38" s="48">
        <f t="shared" si="2"/>
        <v>-28365750</v>
      </c>
      <c r="G38" s="48">
        <f t="shared" si="2"/>
        <v>102848127</v>
      </c>
      <c r="H38" s="48">
        <f t="shared" si="2"/>
        <v>-14633546</v>
      </c>
      <c r="I38" s="48">
        <f t="shared" si="2"/>
        <v>-10891769</v>
      </c>
      <c r="J38" s="48">
        <f t="shared" si="2"/>
        <v>77322812</v>
      </c>
      <c r="K38" s="48">
        <f t="shared" si="2"/>
        <v>-6200251</v>
      </c>
      <c r="L38" s="48">
        <f t="shared" si="2"/>
        <v>0</v>
      </c>
      <c r="M38" s="48">
        <f t="shared" si="2"/>
        <v>0</v>
      </c>
      <c r="N38" s="48">
        <f t="shared" si="2"/>
        <v>-6200251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71122561</v>
      </c>
      <c r="X38" s="48">
        <f>IF(F22=F36,0,X22-X36)</f>
        <v>-13301856</v>
      </c>
      <c r="Y38" s="48">
        <f t="shared" si="2"/>
        <v>84424417</v>
      </c>
      <c r="Z38" s="49">
        <f>+IF(X38&lt;&gt;0,+(Y38/X38)*100,0)</f>
        <v>-634.6814835463563</v>
      </c>
      <c r="AA38" s="46">
        <f>+AA22-AA36</f>
        <v>-28365750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229710433</v>
      </c>
      <c r="F39" s="8">
        <v>229710433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109012068</v>
      </c>
      <c r="Y39" s="8">
        <v>-109012068</v>
      </c>
      <c r="Z39" s="2">
        <v>-100</v>
      </c>
      <c r="AA39" s="6">
        <v>229710433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201344683</v>
      </c>
      <c r="F42" s="57">
        <f t="shared" si="3"/>
        <v>201344683</v>
      </c>
      <c r="G42" s="57">
        <f t="shared" si="3"/>
        <v>102848127</v>
      </c>
      <c r="H42" s="57">
        <f t="shared" si="3"/>
        <v>-14633546</v>
      </c>
      <c r="I42" s="57">
        <f t="shared" si="3"/>
        <v>-10891769</v>
      </c>
      <c r="J42" s="57">
        <f t="shared" si="3"/>
        <v>77322812</v>
      </c>
      <c r="K42" s="57">
        <f t="shared" si="3"/>
        <v>-6200251</v>
      </c>
      <c r="L42" s="57">
        <f t="shared" si="3"/>
        <v>0</v>
      </c>
      <c r="M42" s="57">
        <f t="shared" si="3"/>
        <v>0</v>
      </c>
      <c r="N42" s="57">
        <f t="shared" si="3"/>
        <v>-6200251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71122561</v>
      </c>
      <c r="X42" s="57">
        <f t="shared" si="3"/>
        <v>95710212</v>
      </c>
      <c r="Y42" s="57">
        <f t="shared" si="3"/>
        <v>-24587651</v>
      </c>
      <c r="Z42" s="58">
        <f>+IF(X42&lt;&gt;0,+(Y42/X42)*100,0)</f>
        <v>-25.689683980639387</v>
      </c>
      <c r="AA42" s="55">
        <f>SUM(AA38:AA41)</f>
        <v>201344683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201344683</v>
      </c>
      <c r="F44" s="65">
        <f t="shared" si="4"/>
        <v>201344683</v>
      </c>
      <c r="G44" s="65">
        <f t="shared" si="4"/>
        <v>102848127</v>
      </c>
      <c r="H44" s="65">
        <f t="shared" si="4"/>
        <v>-14633546</v>
      </c>
      <c r="I44" s="65">
        <f t="shared" si="4"/>
        <v>-10891769</v>
      </c>
      <c r="J44" s="65">
        <f t="shared" si="4"/>
        <v>77322812</v>
      </c>
      <c r="K44" s="65">
        <f t="shared" si="4"/>
        <v>-6200251</v>
      </c>
      <c r="L44" s="65">
        <f t="shared" si="4"/>
        <v>0</v>
      </c>
      <c r="M44" s="65">
        <f t="shared" si="4"/>
        <v>0</v>
      </c>
      <c r="N44" s="65">
        <f t="shared" si="4"/>
        <v>-6200251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71122561</v>
      </c>
      <c r="X44" s="65">
        <f t="shared" si="4"/>
        <v>95710212</v>
      </c>
      <c r="Y44" s="65">
        <f t="shared" si="4"/>
        <v>-24587651</v>
      </c>
      <c r="Z44" s="66">
        <f>+IF(X44&lt;&gt;0,+(Y44/X44)*100,0)</f>
        <v>-25.689683980639387</v>
      </c>
      <c r="AA44" s="63">
        <f>+AA42-AA43</f>
        <v>201344683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201344683</v>
      </c>
      <c r="F46" s="57">
        <f t="shared" si="5"/>
        <v>201344683</v>
      </c>
      <c r="G46" s="57">
        <f t="shared" si="5"/>
        <v>102848127</v>
      </c>
      <c r="H46" s="57">
        <f t="shared" si="5"/>
        <v>-14633546</v>
      </c>
      <c r="I46" s="57">
        <f t="shared" si="5"/>
        <v>-10891769</v>
      </c>
      <c r="J46" s="57">
        <f t="shared" si="5"/>
        <v>77322812</v>
      </c>
      <c r="K46" s="57">
        <f t="shared" si="5"/>
        <v>-6200251</v>
      </c>
      <c r="L46" s="57">
        <f t="shared" si="5"/>
        <v>0</v>
      </c>
      <c r="M46" s="57">
        <f t="shared" si="5"/>
        <v>0</v>
      </c>
      <c r="N46" s="57">
        <f t="shared" si="5"/>
        <v>-6200251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71122561</v>
      </c>
      <c r="X46" s="57">
        <f t="shared" si="5"/>
        <v>95710212</v>
      </c>
      <c r="Y46" s="57">
        <f t="shared" si="5"/>
        <v>-24587651</v>
      </c>
      <c r="Z46" s="58">
        <f>+IF(X46&lt;&gt;0,+(Y46/X46)*100,0)</f>
        <v>-25.689683980639387</v>
      </c>
      <c r="AA46" s="55">
        <f>SUM(AA44:AA45)</f>
        <v>201344683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201344683</v>
      </c>
      <c r="F48" s="73">
        <f t="shared" si="6"/>
        <v>201344683</v>
      </c>
      <c r="G48" s="73">
        <f t="shared" si="6"/>
        <v>102848127</v>
      </c>
      <c r="H48" s="74">
        <f t="shared" si="6"/>
        <v>-14633546</v>
      </c>
      <c r="I48" s="74">
        <f t="shared" si="6"/>
        <v>-10891769</v>
      </c>
      <c r="J48" s="74">
        <f t="shared" si="6"/>
        <v>77322812</v>
      </c>
      <c r="K48" s="74">
        <f t="shared" si="6"/>
        <v>-6200251</v>
      </c>
      <c r="L48" s="74">
        <f t="shared" si="6"/>
        <v>0</v>
      </c>
      <c r="M48" s="73">
        <f t="shared" si="6"/>
        <v>0</v>
      </c>
      <c r="N48" s="73">
        <f t="shared" si="6"/>
        <v>-6200251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71122561</v>
      </c>
      <c r="X48" s="74">
        <f t="shared" si="6"/>
        <v>95710212</v>
      </c>
      <c r="Y48" s="74">
        <f t="shared" si="6"/>
        <v>-24587651</v>
      </c>
      <c r="Z48" s="75">
        <f>+IF(X48&lt;&gt;0,+(Y48/X48)*100,0)</f>
        <v>-25.689683980639387</v>
      </c>
      <c r="AA48" s="76">
        <f>SUM(AA46:AA47)</f>
        <v>201344683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1670715</v>
      </c>
      <c r="D11" s="6">
        <v>0</v>
      </c>
      <c r="E11" s="7">
        <v>1571000</v>
      </c>
      <c r="F11" s="8">
        <v>1571000</v>
      </c>
      <c r="G11" s="8">
        <v>210092</v>
      </c>
      <c r="H11" s="8">
        <v>173679</v>
      </c>
      <c r="I11" s="8">
        <v>165781</v>
      </c>
      <c r="J11" s="8">
        <v>549552</v>
      </c>
      <c r="K11" s="8">
        <v>158286</v>
      </c>
      <c r="L11" s="8">
        <v>120970</v>
      </c>
      <c r="M11" s="8">
        <v>284567</v>
      </c>
      <c r="N11" s="8">
        <v>563823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1113375</v>
      </c>
      <c r="X11" s="8">
        <v>785502</v>
      </c>
      <c r="Y11" s="8">
        <v>327873</v>
      </c>
      <c r="Z11" s="2">
        <v>41.74</v>
      </c>
      <c r="AA11" s="6">
        <v>1571000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6116928</v>
      </c>
      <c r="D13" s="6">
        <v>0</v>
      </c>
      <c r="E13" s="7">
        <v>5700000</v>
      </c>
      <c r="F13" s="8">
        <v>5700000</v>
      </c>
      <c r="G13" s="8">
        <v>330348</v>
      </c>
      <c r="H13" s="8">
        <v>274690</v>
      </c>
      <c r="I13" s="8">
        <v>571072</v>
      </c>
      <c r="J13" s="8">
        <v>1176110</v>
      </c>
      <c r="K13" s="8">
        <v>481439</v>
      </c>
      <c r="L13" s="8">
        <v>479676</v>
      </c>
      <c r="M13" s="8">
        <v>651703</v>
      </c>
      <c r="N13" s="8">
        <v>1612818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2788928</v>
      </c>
      <c r="X13" s="8">
        <v>2850000</v>
      </c>
      <c r="Y13" s="8">
        <v>-61072</v>
      </c>
      <c r="Z13" s="2">
        <v>-2.14</v>
      </c>
      <c r="AA13" s="6">
        <v>5700000</v>
      </c>
    </row>
    <row r="14" spans="1:27" ht="13.5">
      <c r="A14" s="23" t="s">
        <v>41</v>
      </c>
      <c r="B14" s="29"/>
      <c r="C14" s="6">
        <v>26</v>
      </c>
      <c r="D14" s="6">
        <v>0</v>
      </c>
      <c r="E14" s="7">
        <v>3000</v>
      </c>
      <c r="F14" s="8">
        <v>3000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12</v>
      </c>
      <c r="M14" s="8">
        <v>0</v>
      </c>
      <c r="N14" s="8">
        <v>12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12</v>
      </c>
      <c r="X14" s="8">
        <v>1500</v>
      </c>
      <c r="Y14" s="8">
        <v>-1488</v>
      </c>
      <c r="Z14" s="2">
        <v>-99.2</v>
      </c>
      <c r="AA14" s="6">
        <v>3000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136137</v>
      </c>
      <c r="D18" s="6">
        <v>0</v>
      </c>
      <c r="E18" s="7">
        <v>60000</v>
      </c>
      <c r="F18" s="8">
        <v>60000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399</v>
      </c>
      <c r="M18" s="8">
        <v>0</v>
      </c>
      <c r="N18" s="8">
        <v>399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399</v>
      </c>
      <c r="X18" s="8">
        <v>30000</v>
      </c>
      <c r="Y18" s="8">
        <v>-29601</v>
      </c>
      <c r="Z18" s="2">
        <v>-98.67</v>
      </c>
      <c r="AA18" s="6">
        <v>60000</v>
      </c>
    </row>
    <row r="19" spans="1:27" ht="13.5">
      <c r="A19" s="23" t="s">
        <v>46</v>
      </c>
      <c r="B19" s="29"/>
      <c r="C19" s="6">
        <v>101326205</v>
      </c>
      <c r="D19" s="6">
        <v>0</v>
      </c>
      <c r="E19" s="7">
        <v>104099000</v>
      </c>
      <c r="F19" s="8">
        <v>104099000</v>
      </c>
      <c r="G19" s="8">
        <v>39277391</v>
      </c>
      <c r="H19" s="8">
        <v>23530</v>
      </c>
      <c r="I19" s="8">
        <v>690731</v>
      </c>
      <c r="J19" s="8">
        <v>39991652</v>
      </c>
      <c r="K19" s="8">
        <v>179218</v>
      </c>
      <c r="L19" s="8">
        <v>427752</v>
      </c>
      <c r="M19" s="8">
        <v>33594977</v>
      </c>
      <c r="N19" s="8">
        <v>34201947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74193599</v>
      </c>
      <c r="X19" s="8">
        <v>79040000</v>
      </c>
      <c r="Y19" s="8">
        <v>-4846401</v>
      </c>
      <c r="Z19" s="2">
        <v>-6.13</v>
      </c>
      <c r="AA19" s="6">
        <v>104099000</v>
      </c>
    </row>
    <row r="20" spans="1:27" ht="13.5">
      <c r="A20" s="23" t="s">
        <v>47</v>
      </c>
      <c r="B20" s="29"/>
      <c r="C20" s="6">
        <v>1930480</v>
      </c>
      <c r="D20" s="6">
        <v>0</v>
      </c>
      <c r="E20" s="7">
        <v>23000</v>
      </c>
      <c r="F20" s="26">
        <v>23000</v>
      </c>
      <c r="G20" s="26">
        <v>328</v>
      </c>
      <c r="H20" s="26">
        <v>329</v>
      </c>
      <c r="I20" s="26">
        <v>333</v>
      </c>
      <c r="J20" s="26">
        <v>990</v>
      </c>
      <c r="K20" s="26">
        <v>20905</v>
      </c>
      <c r="L20" s="26">
        <v>509</v>
      </c>
      <c r="M20" s="26">
        <v>3685</v>
      </c>
      <c r="N20" s="26">
        <v>25099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26089</v>
      </c>
      <c r="X20" s="26">
        <v>11502</v>
      </c>
      <c r="Y20" s="26">
        <v>14587</v>
      </c>
      <c r="Z20" s="27">
        <v>126.82</v>
      </c>
      <c r="AA20" s="28">
        <v>23000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208003</v>
      </c>
      <c r="H21" s="8">
        <v>0</v>
      </c>
      <c r="I21" s="30">
        <v>0</v>
      </c>
      <c r="J21" s="8">
        <v>208003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208003</v>
      </c>
      <c r="X21" s="8"/>
      <c r="Y21" s="8">
        <v>208003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111180491</v>
      </c>
      <c r="D22" s="33">
        <f>SUM(D5:D21)</f>
        <v>0</v>
      </c>
      <c r="E22" s="34">
        <f t="shared" si="0"/>
        <v>111456000</v>
      </c>
      <c r="F22" s="35">
        <f t="shared" si="0"/>
        <v>111456000</v>
      </c>
      <c r="G22" s="35">
        <f t="shared" si="0"/>
        <v>40026162</v>
      </c>
      <c r="H22" s="35">
        <f t="shared" si="0"/>
        <v>472228</v>
      </c>
      <c r="I22" s="35">
        <f t="shared" si="0"/>
        <v>1427917</v>
      </c>
      <c r="J22" s="35">
        <f t="shared" si="0"/>
        <v>41926307</v>
      </c>
      <c r="K22" s="35">
        <f t="shared" si="0"/>
        <v>839848</v>
      </c>
      <c r="L22" s="35">
        <f t="shared" si="0"/>
        <v>1029318</v>
      </c>
      <c r="M22" s="35">
        <f t="shared" si="0"/>
        <v>34534932</v>
      </c>
      <c r="N22" s="35">
        <f t="shared" si="0"/>
        <v>36404098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78330405</v>
      </c>
      <c r="X22" s="35">
        <f t="shared" si="0"/>
        <v>82718504</v>
      </c>
      <c r="Y22" s="35">
        <f t="shared" si="0"/>
        <v>-4388099</v>
      </c>
      <c r="Z22" s="36">
        <f>+IF(X22&lt;&gt;0,+(Y22/X22)*100,0)</f>
        <v>-5.304857786112766</v>
      </c>
      <c r="AA22" s="33">
        <f>SUM(AA5:AA21)</f>
        <v>111456000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58610588</v>
      </c>
      <c r="D25" s="6">
        <v>0</v>
      </c>
      <c r="E25" s="7">
        <v>67477436</v>
      </c>
      <c r="F25" s="8">
        <v>67477436</v>
      </c>
      <c r="G25" s="8">
        <v>4933944</v>
      </c>
      <c r="H25" s="8">
        <v>5086369</v>
      </c>
      <c r="I25" s="8">
        <v>5245241</v>
      </c>
      <c r="J25" s="8">
        <v>15265554</v>
      </c>
      <c r="K25" s="8">
        <v>4972618</v>
      </c>
      <c r="L25" s="8">
        <v>4761677</v>
      </c>
      <c r="M25" s="8">
        <v>4978153</v>
      </c>
      <c r="N25" s="8">
        <v>14712448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29978002</v>
      </c>
      <c r="X25" s="8">
        <v>33738720</v>
      </c>
      <c r="Y25" s="8">
        <v>-3760718</v>
      </c>
      <c r="Z25" s="2">
        <v>-11.15</v>
      </c>
      <c r="AA25" s="6">
        <v>67477436</v>
      </c>
    </row>
    <row r="26" spans="1:27" ht="13.5">
      <c r="A26" s="25" t="s">
        <v>52</v>
      </c>
      <c r="B26" s="24"/>
      <c r="C26" s="6">
        <v>5991824</v>
      </c>
      <c r="D26" s="6">
        <v>0</v>
      </c>
      <c r="E26" s="7">
        <v>6440930</v>
      </c>
      <c r="F26" s="8">
        <v>6440930</v>
      </c>
      <c r="G26" s="8">
        <v>497858</v>
      </c>
      <c r="H26" s="8">
        <v>490746</v>
      </c>
      <c r="I26" s="8">
        <v>497915</v>
      </c>
      <c r="J26" s="8">
        <v>1486519</v>
      </c>
      <c r="K26" s="8">
        <v>499023</v>
      </c>
      <c r="L26" s="8">
        <v>497004</v>
      </c>
      <c r="M26" s="8">
        <v>497867</v>
      </c>
      <c r="N26" s="8">
        <v>1493894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2980413</v>
      </c>
      <c r="X26" s="8">
        <v>3220464</v>
      </c>
      <c r="Y26" s="8">
        <v>-240051</v>
      </c>
      <c r="Z26" s="2">
        <v>-7.45</v>
      </c>
      <c r="AA26" s="6">
        <v>6440930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-30979</v>
      </c>
      <c r="I27" s="8">
        <v>0</v>
      </c>
      <c r="J27" s="8">
        <v>-30979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-30979</v>
      </c>
      <c r="X27" s="8"/>
      <c r="Y27" s="8">
        <v>-30979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6004978</v>
      </c>
      <c r="D28" s="6">
        <v>0</v>
      </c>
      <c r="E28" s="7">
        <v>7181000</v>
      </c>
      <c r="F28" s="8">
        <v>7181000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3078028</v>
      </c>
      <c r="N28" s="8">
        <v>3078028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3078028</v>
      </c>
      <c r="X28" s="8">
        <v>3590502</v>
      </c>
      <c r="Y28" s="8">
        <v>-512474</v>
      </c>
      <c r="Z28" s="2">
        <v>-14.27</v>
      </c>
      <c r="AA28" s="6">
        <v>7181000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13714445</v>
      </c>
      <c r="D32" s="6">
        <v>0</v>
      </c>
      <c r="E32" s="7">
        <v>15791161</v>
      </c>
      <c r="F32" s="8">
        <v>15791161</v>
      </c>
      <c r="G32" s="8">
        <v>0</v>
      </c>
      <c r="H32" s="8">
        <v>0</v>
      </c>
      <c r="I32" s="8">
        <v>0</v>
      </c>
      <c r="J32" s="8">
        <v>0</v>
      </c>
      <c r="K32" s="8">
        <v>1519456</v>
      </c>
      <c r="L32" s="8">
        <v>1283477</v>
      </c>
      <c r="M32" s="8">
        <v>1490876</v>
      </c>
      <c r="N32" s="8">
        <v>4293809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4293809</v>
      </c>
      <c r="X32" s="8">
        <v>7895580</v>
      </c>
      <c r="Y32" s="8">
        <v>-3601771</v>
      </c>
      <c r="Z32" s="2">
        <v>-45.62</v>
      </c>
      <c r="AA32" s="6">
        <v>15791161</v>
      </c>
    </row>
    <row r="33" spans="1:27" ht="13.5">
      <c r="A33" s="25" t="s">
        <v>59</v>
      </c>
      <c r="B33" s="24"/>
      <c r="C33" s="6">
        <v>23327464</v>
      </c>
      <c r="D33" s="6">
        <v>0</v>
      </c>
      <c r="E33" s="7">
        <v>4671000</v>
      </c>
      <c r="F33" s="8">
        <v>4671000</v>
      </c>
      <c r="G33" s="8">
        <v>385765</v>
      </c>
      <c r="H33" s="8">
        <v>339842</v>
      </c>
      <c r="I33" s="8">
        <v>1385665</v>
      </c>
      <c r="J33" s="8">
        <v>2111272</v>
      </c>
      <c r="K33" s="8">
        <v>508367</v>
      </c>
      <c r="L33" s="8">
        <v>859023</v>
      </c>
      <c r="M33" s="8">
        <v>1029842</v>
      </c>
      <c r="N33" s="8">
        <v>2397232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4508504</v>
      </c>
      <c r="X33" s="8">
        <v>2335500</v>
      </c>
      <c r="Y33" s="8">
        <v>2173004</v>
      </c>
      <c r="Z33" s="2">
        <v>93.04</v>
      </c>
      <c r="AA33" s="6">
        <v>4671000</v>
      </c>
    </row>
    <row r="34" spans="1:27" ht="13.5">
      <c r="A34" s="25" t="s">
        <v>60</v>
      </c>
      <c r="B34" s="24"/>
      <c r="C34" s="6">
        <v>18502594</v>
      </c>
      <c r="D34" s="6">
        <v>0</v>
      </c>
      <c r="E34" s="7">
        <v>23579581</v>
      </c>
      <c r="F34" s="8">
        <v>23579581</v>
      </c>
      <c r="G34" s="8">
        <v>1527767</v>
      </c>
      <c r="H34" s="8">
        <v>1580248</v>
      </c>
      <c r="I34" s="8">
        <v>1877911</v>
      </c>
      <c r="J34" s="8">
        <v>4985926</v>
      </c>
      <c r="K34" s="8">
        <v>1885338</v>
      </c>
      <c r="L34" s="8">
        <v>1685127</v>
      </c>
      <c r="M34" s="8">
        <v>1746270</v>
      </c>
      <c r="N34" s="8">
        <v>5316735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10302661</v>
      </c>
      <c r="X34" s="8">
        <v>10305414</v>
      </c>
      <c r="Y34" s="8">
        <v>-2753</v>
      </c>
      <c r="Z34" s="2">
        <v>-0.03</v>
      </c>
      <c r="AA34" s="6">
        <v>23579581</v>
      </c>
    </row>
    <row r="35" spans="1:27" ht="13.5">
      <c r="A35" s="23" t="s">
        <v>61</v>
      </c>
      <c r="B35" s="29"/>
      <c r="C35" s="6">
        <v>59411</v>
      </c>
      <c r="D35" s="6">
        <v>0</v>
      </c>
      <c r="E35" s="7">
        <v>75000</v>
      </c>
      <c r="F35" s="8">
        <v>75000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75000</v>
      </c>
    </row>
    <row r="36" spans="1:27" ht="12.75">
      <c r="A36" s="40" t="s">
        <v>62</v>
      </c>
      <c r="B36" s="32"/>
      <c r="C36" s="33">
        <f aca="true" t="shared" si="1" ref="C36:Y36">SUM(C25:C35)</f>
        <v>126211304</v>
      </c>
      <c r="D36" s="33">
        <f>SUM(D25:D35)</f>
        <v>0</v>
      </c>
      <c r="E36" s="34">
        <f t="shared" si="1"/>
        <v>125216108</v>
      </c>
      <c r="F36" s="35">
        <f t="shared" si="1"/>
        <v>125216108</v>
      </c>
      <c r="G36" s="35">
        <f t="shared" si="1"/>
        <v>7345334</v>
      </c>
      <c r="H36" s="35">
        <f t="shared" si="1"/>
        <v>7466226</v>
      </c>
      <c r="I36" s="35">
        <f t="shared" si="1"/>
        <v>9006732</v>
      </c>
      <c r="J36" s="35">
        <f t="shared" si="1"/>
        <v>23818292</v>
      </c>
      <c r="K36" s="35">
        <f t="shared" si="1"/>
        <v>9384802</v>
      </c>
      <c r="L36" s="35">
        <f t="shared" si="1"/>
        <v>9086308</v>
      </c>
      <c r="M36" s="35">
        <f t="shared" si="1"/>
        <v>12821036</v>
      </c>
      <c r="N36" s="35">
        <f t="shared" si="1"/>
        <v>31292146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55110438</v>
      </c>
      <c r="X36" s="35">
        <f t="shared" si="1"/>
        <v>61086180</v>
      </c>
      <c r="Y36" s="35">
        <f t="shared" si="1"/>
        <v>-5975742</v>
      </c>
      <c r="Z36" s="36">
        <f>+IF(X36&lt;&gt;0,+(Y36/X36)*100,0)</f>
        <v>-9.7824778043086</v>
      </c>
      <c r="AA36" s="33">
        <f>SUM(AA25:AA35)</f>
        <v>125216108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-15030813</v>
      </c>
      <c r="D38" s="46">
        <f>+D22-D36</f>
        <v>0</v>
      </c>
      <c r="E38" s="47">
        <f t="shared" si="2"/>
        <v>-13760108</v>
      </c>
      <c r="F38" s="48">
        <f t="shared" si="2"/>
        <v>-13760108</v>
      </c>
      <c r="G38" s="48">
        <f t="shared" si="2"/>
        <v>32680828</v>
      </c>
      <c r="H38" s="48">
        <f t="shared" si="2"/>
        <v>-6993998</v>
      </c>
      <c r="I38" s="48">
        <f t="shared" si="2"/>
        <v>-7578815</v>
      </c>
      <c r="J38" s="48">
        <f t="shared" si="2"/>
        <v>18108015</v>
      </c>
      <c r="K38" s="48">
        <f t="shared" si="2"/>
        <v>-8544954</v>
      </c>
      <c r="L38" s="48">
        <f t="shared" si="2"/>
        <v>-8056990</v>
      </c>
      <c r="M38" s="48">
        <f t="shared" si="2"/>
        <v>21713896</v>
      </c>
      <c r="N38" s="48">
        <f t="shared" si="2"/>
        <v>5111952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23219967</v>
      </c>
      <c r="X38" s="48">
        <f>IF(F22=F36,0,X22-X36)</f>
        <v>21632324</v>
      </c>
      <c r="Y38" s="48">
        <f t="shared" si="2"/>
        <v>1587643</v>
      </c>
      <c r="Z38" s="49">
        <f>+IF(X38&lt;&gt;0,+(Y38/X38)*100,0)</f>
        <v>7.33921607313204</v>
      </c>
      <c r="AA38" s="46">
        <f>+AA22-AA36</f>
        <v>-13760108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-15030813</v>
      </c>
      <c r="D42" s="55">
        <f>SUM(D38:D41)</f>
        <v>0</v>
      </c>
      <c r="E42" s="56">
        <f t="shared" si="3"/>
        <v>-13760108</v>
      </c>
      <c r="F42" s="57">
        <f t="shared" si="3"/>
        <v>-13760108</v>
      </c>
      <c r="G42" s="57">
        <f t="shared" si="3"/>
        <v>32680828</v>
      </c>
      <c r="H42" s="57">
        <f t="shared" si="3"/>
        <v>-6993998</v>
      </c>
      <c r="I42" s="57">
        <f t="shared" si="3"/>
        <v>-7578815</v>
      </c>
      <c r="J42" s="57">
        <f t="shared" si="3"/>
        <v>18108015</v>
      </c>
      <c r="K42" s="57">
        <f t="shared" si="3"/>
        <v>-8544954</v>
      </c>
      <c r="L42" s="57">
        <f t="shared" si="3"/>
        <v>-8056990</v>
      </c>
      <c r="M42" s="57">
        <f t="shared" si="3"/>
        <v>21713896</v>
      </c>
      <c r="N42" s="57">
        <f t="shared" si="3"/>
        <v>5111952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23219967</v>
      </c>
      <c r="X42" s="57">
        <f t="shared" si="3"/>
        <v>21632324</v>
      </c>
      <c r="Y42" s="57">
        <f t="shared" si="3"/>
        <v>1587643</v>
      </c>
      <c r="Z42" s="58">
        <f>+IF(X42&lt;&gt;0,+(Y42/X42)*100,0)</f>
        <v>7.33921607313204</v>
      </c>
      <c r="AA42" s="55">
        <f>SUM(AA38:AA41)</f>
        <v>-13760108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-15030813</v>
      </c>
      <c r="D44" s="63">
        <f>+D42-D43</f>
        <v>0</v>
      </c>
      <c r="E44" s="64">
        <f t="shared" si="4"/>
        <v>-13760108</v>
      </c>
      <c r="F44" s="65">
        <f t="shared" si="4"/>
        <v>-13760108</v>
      </c>
      <c r="G44" s="65">
        <f t="shared" si="4"/>
        <v>32680828</v>
      </c>
      <c r="H44" s="65">
        <f t="shared" si="4"/>
        <v>-6993998</v>
      </c>
      <c r="I44" s="65">
        <f t="shared" si="4"/>
        <v>-7578815</v>
      </c>
      <c r="J44" s="65">
        <f t="shared" si="4"/>
        <v>18108015</v>
      </c>
      <c r="K44" s="65">
        <f t="shared" si="4"/>
        <v>-8544954</v>
      </c>
      <c r="L44" s="65">
        <f t="shared" si="4"/>
        <v>-8056990</v>
      </c>
      <c r="M44" s="65">
        <f t="shared" si="4"/>
        <v>21713896</v>
      </c>
      <c r="N44" s="65">
        <f t="shared" si="4"/>
        <v>5111952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23219967</v>
      </c>
      <c r="X44" s="65">
        <f t="shared" si="4"/>
        <v>21632324</v>
      </c>
      <c r="Y44" s="65">
        <f t="shared" si="4"/>
        <v>1587643</v>
      </c>
      <c r="Z44" s="66">
        <f>+IF(X44&lt;&gt;0,+(Y44/X44)*100,0)</f>
        <v>7.33921607313204</v>
      </c>
      <c r="AA44" s="63">
        <f>+AA42-AA43</f>
        <v>-13760108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-15030813</v>
      </c>
      <c r="D46" s="55">
        <f>SUM(D44:D45)</f>
        <v>0</v>
      </c>
      <c r="E46" s="56">
        <f t="shared" si="5"/>
        <v>-13760108</v>
      </c>
      <c r="F46" s="57">
        <f t="shared" si="5"/>
        <v>-13760108</v>
      </c>
      <c r="G46" s="57">
        <f t="shared" si="5"/>
        <v>32680828</v>
      </c>
      <c r="H46" s="57">
        <f t="shared" si="5"/>
        <v>-6993998</v>
      </c>
      <c r="I46" s="57">
        <f t="shared" si="5"/>
        <v>-7578815</v>
      </c>
      <c r="J46" s="57">
        <f t="shared" si="5"/>
        <v>18108015</v>
      </c>
      <c r="K46" s="57">
        <f t="shared" si="5"/>
        <v>-8544954</v>
      </c>
      <c r="L46" s="57">
        <f t="shared" si="5"/>
        <v>-8056990</v>
      </c>
      <c r="M46" s="57">
        <f t="shared" si="5"/>
        <v>21713896</v>
      </c>
      <c r="N46" s="57">
        <f t="shared" si="5"/>
        <v>5111952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23219967</v>
      </c>
      <c r="X46" s="57">
        <f t="shared" si="5"/>
        <v>21632324</v>
      </c>
      <c r="Y46" s="57">
        <f t="shared" si="5"/>
        <v>1587643</v>
      </c>
      <c r="Z46" s="58">
        <f>+IF(X46&lt;&gt;0,+(Y46/X46)*100,0)</f>
        <v>7.33921607313204</v>
      </c>
      <c r="AA46" s="55">
        <f>SUM(AA44:AA45)</f>
        <v>-13760108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-15030813</v>
      </c>
      <c r="D48" s="71">
        <f>SUM(D46:D47)</f>
        <v>0</v>
      </c>
      <c r="E48" s="72">
        <f t="shared" si="6"/>
        <v>-13760108</v>
      </c>
      <c r="F48" s="73">
        <f t="shared" si="6"/>
        <v>-13760108</v>
      </c>
      <c r="G48" s="73">
        <f t="shared" si="6"/>
        <v>32680828</v>
      </c>
      <c r="H48" s="74">
        <f t="shared" si="6"/>
        <v>-6993998</v>
      </c>
      <c r="I48" s="74">
        <f t="shared" si="6"/>
        <v>-7578815</v>
      </c>
      <c r="J48" s="74">
        <f t="shared" si="6"/>
        <v>18108015</v>
      </c>
      <c r="K48" s="74">
        <f t="shared" si="6"/>
        <v>-8544954</v>
      </c>
      <c r="L48" s="74">
        <f t="shared" si="6"/>
        <v>-8056990</v>
      </c>
      <c r="M48" s="73">
        <f t="shared" si="6"/>
        <v>21713896</v>
      </c>
      <c r="N48" s="73">
        <f t="shared" si="6"/>
        <v>5111952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23219967</v>
      </c>
      <c r="X48" s="74">
        <f t="shared" si="6"/>
        <v>21632324</v>
      </c>
      <c r="Y48" s="74">
        <f t="shared" si="6"/>
        <v>1587643</v>
      </c>
      <c r="Z48" s="75">
        <f>+IF(X48&lt;&gt;0,+(Y48/X48)*100,0)</f>
        <v>7.33921607313204</v>
      </c>
      <c r="AA48" s="76">
        <f>SUM(AA46:AA47)</f>
        <v>-13760108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15204926</v>
      </c>
      <c r="F5" s="8">
        <v>15204926</v>
      </c>
      <c r="G5" s="8">
        <v>2404699</v>
      </c>
      <c r="H5" s="8">
        <v>2475993</v>
      </c>
      <c r="I5" s="8">
        <v>4437869</v>
      </c>
      <c r="J5" s="8">
        <v>9318561</v>
      </c>
      <c r="K5" s="8">
        <v>1489651</v>
      </c>
      <c r="L5" s="8">
        <v>2283620</v>
      </c>
      <c r="M5" s="8">
        <v>2066914</v>
      </c>
      <c r="N5" s="8">
        <v>5840185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15158746</v>
      </c>
      <c r="X5" s="8">
        <v>7602000</v>
      </c>
      <c r="Y5" s="8">
        <v>7556746</v>
      </c>
      <c r="Z5" s="2">
        <v>99.4</v>
      </c>
      <c r="AA5" s="6">
        <v>15204926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47093133</v>
      </c>
      <c r="F7" s="8">
        <v>47093133</v>
      </c>
      <c r="G7" s="8">
        <v>3378202</v>
      </c>
      <c r="H7" s="8">
        <v>3385458</v>
      </c>
      <c r="I7" s="8">
        <v>3394126</v>
      </c>
      <c r="J7" s="8">
        <v>10157786</v>
      </c>
      <c r="K7" s="8">
        <v>3149964</v>
      </c>
      <c r="L7" s="8">
        <v>3253667</v>
      </c>
      <c r="M7" s="8">
        <v>3148845</v>
      </c>
      <c r="N7" s="8">
        <v>9552476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19710262</v>
      </c>
      <c r="X7" s="8">
        <v>23544000</v>
      </c>
      <c r="Y7" s="8">
        <v>-3833738</v>
      </c>
      <c r="Z7" s="2">
        <v>-16.28</v>
      </c>
      <c r="AA7" s="6">
        <v>47093133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1389259</v>
      </c>
      <c r="F8" s="8">
        <v>1389259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1389259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437966</v>
      </c>
      <c r="F9" s="8">
        <v>437966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437966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3960059</v>
      </c>
      <c r="F10" s="26">
        <v>3960059</v>
      </c>
      <c r="G10" s="26">
        <v>318528</v>
      </c>
      <c r="H10" s="26">
        <v>305861</v>
      </c>
      <c r="I10" s="26">
        <v>336738</v>
      </c>
      <c r="J10" s="26">
        <v>961127</v>
      </c>
      <c r="K10" s="26">
        <v>302256</v>
      </c>
      <c r="L10" s="26">
        <v>307661</v>
      </c>
      <c r="M10" s="26">
        <v>38965</v>
      </c>
      <c r="N10" s="26">
        <v>648882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1610009</v>
      </c>
      <c r="X10" s="26">
        <v>1980000</v>
      </c>
      <c r="Y10" s="26">
        <v>-369991</v>
      </c>
      <c r="Z10" s="27">
        <v>-18.69</v>
      </c>
      <c r="AA10" s="28">
        <v>3960059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116000</v>
      </c>
      <c r="Y12" s="8">
        <v>-116000</v>
      </c>
      <c r="Z12" s="2">
        <v>-100</v>
      </c>
      <c r="AA12" s="6">
        <v>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4127000</v>
      </c>
      <c r="F13" s="8">
        <v>4127000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102244</v>
      </c>
      <c r="N13" s="8">
        <v>102244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102244</v>
      </c>
      <c r="X13" s="8">
        <v>2058000</v>
      </c>
      <c r="Y13" s="8">
        <v>-1955756</v>
      </c>
      <c r="Z13" s="2">
        <v>-95.03</v>
      </c>
      <c r="AA13" s="6">
        <v>4127000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192240</v>
      </c>
      <c r="F16" s="8">
        <v>192240</v>
      </c>
      <c r="G16" s="8">
        <v>28700</v>
      </c>
      <c r="H16" s="8">
        <v>25820</v>
      </c>
      <c r="I16" s="8">
        <v>16000</v>
      </c>
      <c r="J16" s="8">
        <v>70520</v>
      </c>
      <c r="K16" s="8">
        <v>24000</v>
      </c>
      <c r="L16" s="8">
        <v>27750</v>
      </c>
      <c r="M16" s="8">
        <v>18800</v>
      </c>
      <c r="N16" s="8">
        <v>70550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141070</v>
      </c>
      <c r="X16" s="8">
        <v>96000</v>
      </c>
      <c r="Y16" s="8">
        <v>45070</v>
      </c>
      <c r="Z16" s="2">
        <v>46.95</v>
      </c>
      <c r="AA16" s="6">
        <v>192240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22483539</v>
      </c>
      <c r="F17" s="8">
        <v>22483539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11124000</v>
      </c>
      <c r="Y17" s="8">
        <v>-11124000</v>
      </c>
      <c r="Z17" s="2">
        <v>-100</v>
      </c>
      <c r="AA17" s="6">
        <v>22483539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126497000</v>
      </c>
      <c r="F19" s="8">
        <v>126497000</v>
      </c>
      <c r="G19" s="8">
        <v>37864000</v>
      </c>
      <c r="H19" s="8">
        <v>1446000</v>
      </c>
      <c r="I19" s="8">
        <v>0</v>
      </c>
      <c r="J19" s="8">
        <v>39310000</v>
      </c>
      <c r="K19" s="8">
        <v>0</v>
      </c>
      <c r="L19" s="8">
        <v>384000</v>
      </c>
      <c r="M19" s="8">
        <v>30359000</v>
      </c>
      <c r="N19" s="8">
        <v>30743000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70053000</v>
      </c>
      <c r="X19" s="8">
        <v>73000000</v>
      </c>
      <c r="Y19" s="8">
        <v>-2947000</v>
      </c>
      <c r="Z19" s="2">
        <v>-4.04</v>
      </c>
      <c r="AA19" s="6">
        <v>126497000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2109338</v>
      </c>
      <c r="F20" s="26">
        <v>2109338</v>
      </c>
      <c r="G20" s="26">
        <v>377698</v>
      </c>
      <c r="H20" s="26">
        <v>1540865</v>
      </c>
      <c r="I20" s="26">
        <v>1307704</v>
      </c>
      <c r="J20" s="26">
        <v>3226267</v>
      </c>
      <c r="K20" s="26">
        <v>1419620</v>
      </c>
      <c r="L20" s="26">
        <v>807919</v>
      </c>
      <c r="M20" s="26">
        <v>1208577</v>
      </c>
      <c r="N20" s="26">
        <v>3436116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6662383</v>
      </c>
      <c r="X20" s="26">
        <v>1050000</v>
      </c>
      <c r="Y20" s="26">
        <v>5612383</v>
      </c>
      <c r="Z20" s="27">
        <v>534.51</v>
      </c>
      <c r="AA20" s="28">
        <v>2109338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223494460</v>
      </c>
      <c r="F22" s="35">
        <f t="shared" si="0"/>
        <v>223494460</v>
      </c>
      <c r="G22" s="35">
        <f t="shared" si="0"/>
        <v>44371827</v>
      </c>
      <c r="H22" s="35">
        <f t="shared" si="0"/>
        <v>9179997</v>
      </c>
      <c r="I22" s="35">
        <f t="shared" si="0"/>
        <v>9492437</v>
      </c>
      <c r="J22" s="35">
        <f t="shared" si="0"/>
        <v>63044261</v>
      </c>
      <c r="K22" s="35">
        <f t="shared" si="0"/>
        <v>6385491</v>
      </c>
      <c r="L22" s="35">
        <f t="shared" si="0"/>
        <v>7064617</v>
      </c>
      <c r="M22" s="35">
        <f t="shared" si="0"/>
        <v>36943345</v>
      </c>
      <c r="N22" s="35">
        <f t="shared" si="0"/>
        <v>50393453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113437714</v>
      </c>
      <c r="X22" s="35">
        <f t="shared" si="0"/>
        <v>120570000</v>
      </c>
      <c r="Y22" s="35">
        <f t="shared" si="0"/>
        <v>-7132286</v>
      </c>
      <c r="Z22" s="36">
        <f>+IF(X22&lt;&gt;0,+(Y22/X22)*100,0)</f>
        <v>-5.915473169113379</v>
      </c>
      <c r="AA22" s="33">
        <f>SUM(AA5:AA21)</f>
        <v>223494460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47354523</v>
      </c>
      <c r="F25" s="8">
        <v>47354523</v>
      </c>
      <c r="G25" s="8">
        <v>4048393</v>
      </c>
      <c r="H25" s="8">
        <v>4009226</v>
      </c>
      <c r="I25" s="8">
        <v>3912202</v>
      </c>
      <c r="J25" s="8">
        <v>11969821</v>
      </c>
      <c r="K25" s="8">
        <v>3892702</v>
      </c>
      <c r="L25" s="8">
        <v>3877214</v>
      </c>
      <c r="M25" s="8">
        <v>3932635</v>
      </c>
      <c r="N25" s="8">
        <v>11702551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23672372</v>
      </c>
      <c r="X25" s="8">
        <v>23676000</v>
      </c>
      <c r="Y25" s="8">
        <v>-3628</v>
      </c>
      <c r="Z25" s="2">
        <v>-0.02</v>
      </c>
      <c r="AA25" s="6">
        <v>47354523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10656093</v>
      </c>
      <c r="F26" s="8">
        <v>10656093</v>
      </c>
      <c r="G26" s="8">
        <v>789673</v>
      </c>
      <c r="H26" s="8">
        <v>789675</v>
      </c>
      <c r="I26" s="8">
        <v>789675</v>
      </c>
      <c r="J26" s="8">
        <v>2369023</v>
      </c>
      <c r="K26" s="8">
        <v>788938</v>
      </c>
      <c r="L26" s="8">
        <v>789674</v>
      </c>
      <c r="M26" s="8">
        <v>801674</v>
      </c>
      <c r="N26" s="8">
        <v>2380286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4749309</v>
      </c>
      <c r="X26" s="8">
        <v>5328000</v>
      </c>
      <c r="Y26" s="8">
        <v>-578691</v>
      </c>
      <c r="Z26" s="2">
        <v>-10.86</v>
      </c>
      <c r="AA26" s="6">
        <v>10656093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636000</v>
      </c>
      <c r="F27" s="8">
        <v>636000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318000</v>
      </c>
      <c r="Y27" s="8">
        <v>-318000</v>
      </c>
      <c r="Z27" s="2">
        <v>-100</v>
      </c>
      <c r="AA27" s="6">
        <v>636000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27500000</v>
      </c>
      <c r="F28" s="8">
        <v>27500000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27500000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710200</v>
      </c>
      <c r="F29" s="8">
        <v>710200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354000</v>
      </c>
      <c r="Y29" s="8">
        <v>-354000</v>
      </c>
      <c r="Z29" s="2">
        <v>-100</v>
      </c>
      <c r="AA29" s="6">
        <v>710200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23827855</v>
      </c>
      <c r="F30" s="8">
        <v>23827855</v>
      </c>
      <c r="G30" s="8">
        <v>0</v>
      </c>
      <c r="H30" s="8">
        <v>3004534</v>
      </c>
      <c r="I30" s="8">
        <v>2771251</v>
      </c>
      <c r="J30" s="8">
        <v>5775785</v>
      </c>
      <c r="K30" s="8">
        <v>1696894</v>
      </c>
      <c r="L30" s="8">
        <v>1738710</v>
      </c>
      <c r="M30" s="8">
        <v>1655120</v>
      </c>
      <c r="N30" s="8">
        <v>5090724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10866509</v>
      </c>
      <c r="X30" s="8">
        <v>11910000</v>
      </c>
      <c r="Y30" s="8">
        <v>-1043491</v>
      </c>
      <c r="Z30" s="2">
        <v>-8.76</v>
      </c>
      <c r="AA30" s="6">
        <v>23827855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13027759</v>
      </c>
      <c r="F31" s="8">
        <v>13027759</v>
      </c>
      <c r="G31" s="8">
        <v>0</v>
      </c>
      <c r="H31" s="8">
        <v>53</v>
      </c>
      <c r="I31" s="8">
        <v>32270</v>
      </c>
      <c r="J31" s="8">
        <v>32323</v>
      </c>
      <c r="K31" s="8">
        <v>1384</v>
      </c>
      <c r="L31" s="8">
        <v>2828</v>
      </c>
      <c r="M31" s="8">
        <v>23785</v>
      </c>
      <c r="N31" s="8">
        <v>27997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60320</v>
      </c>
      <c r="X31" s="8">
        <v>6510000</v>
      </c>
      <c r="Y31" s="8">
        <v>-6449680</v>
      </c>
      <c r="Z31" s="2">
        <v>-99.07</v>
      </c>
      <c r="AA31" s="6">
        <v>13027759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55197</v>
      </c>
      <c r="H32" s="8">
        <v>55518</v>
      </c>
      <c r="I32" s="8">
        <v>610838</v>
      </c>
      <c r="J32" s="8">
        <v>721553</v>
      </c>
      <c r="K32" s="8">
        <v>66433</v>
      </c>
      <c r="L32" s="8">
        <v>242727</v>
      </c>
      <c r="M32" s="8">
        <v>922859</v>
      </c>
      <c r="N32" s="8">
        <v>1232019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1953572</v>
      </c>
      <c r="X32" s="8"/>
      <c r="Y32" s="8">
        <v>1953572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42851613</v>
      </c>
      <c r="F34" s="8">
        <v>42851613</v>
      </c>
      <c r="G34" s="8">
        <v>1587954</v>
      </c>
      <c r="H34" s="8">
        <v>3446236</v>
      </c>
      <c r="I34" s="8">
        <v>4217617</v>
      </c>
      <c r="J34" s="8">
        <v>9251807</v>
      </c>
      <c r="K34" s="8">
        <v>3893367</v>
      </c>
      <c r="L34" s="8">
        <v>4555291</v>
      </c>
      <c r="M34" s="8">
        <v>3573779</v>
      </c>
      <c r="N34" s="8">
        <v>12022437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21274244</v>
      </c>
      <c r="X34" s="8">
        <v>21426000</v>
      </c>
      <c r="Y34" s="8">
        <v>-151756</v>
      </c>
      <c r="Z34" s="2">
        <v>-0.71</v>
      </c>
      <c r="AA34" s="6">
        <v>42851613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166564043</v>
      </c>
      <c r="F36" s="35">
        <f t="shared" si="1"/>
        <v>166564043</v>
      </c>
      <c r="G36" s="35">
        <f t="shared" si="1"/>
        <v>6481217</v>
      </c>
      <c r="H36" s="35">
        <f t="shared" si="1"/>
        <v>11305242</v>
      </c>
      <c r="I36" s="35">
        <f t="shared" si="1"/>
        <v>12333853</v>
      </c>
      <c r="J36" s="35">
        <f t="shared" si="1"/>
        <v>30120312</v>
      </c>
      <c r="K36" s="35">
        <f t="shared" si="1"/>
        <v>10339718</v>
      </c>
      <c r="L36" s="35">
        <f t="shared" si="1"/>
        <v>11206444</v>
      </c>
      <c r="M36" s="35">
        <f t="shared" si="1"/>
        <v>10909852</v>
      </c>
      <c r="N36" s="35">
        <f t="shared" si="1"/>
        <v>32456014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62576326</v>
      </c>
      <c r="X36" s="35">
        <f t="shared" si="1"/>
        <v>69522000</v>
      </c>
      <c r="Y36" s="35">
        <f t="shared" si="1"/>
        <v>-6945674</v>
      </c>
      <c r="Z36" s="36">
        <f>+IF(X36&lt;&gt;0,+(Y36/X36)*100,0)</f>
        <v>-9.990613043353184</v>
      </c>
      <c r="AA36" s="33">
        <f>SUM(AA25:AA35)</f>
        <v>166564043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56930417</v>
      </c>
      <c r="F38" s="48">
        <f t="shared" si="2"/>
        <v>56930417</v>
      </c>
      <c r="G38" s="48">
        <f t="shared" si="2"/>
        <v>37890610</v>
      </c>
      <c r="H38" s="48">
        <f t="shared" si="2"/>
        <v>-2125245</v>
      </c>
      <c r="I38" s="48">
        <f t="shared" si="2"/>
        <v>-2841416</v>
      </c>
      <c r="J38" s="48">
        <f t="shared" si="2"/>
        <v>32923949</v>
      </c>
      <c r="K38" s="48">
        <f t="shared" si="2"/>
        <v>-3954227</v>
      </c>
      <c r="L38" s="48">
        <f t="shared" si="2"/>
        <v>-4141827</v>
      </c>
      <c r="M38" s="48">
        <f t="shared" si="2"/>
        <v>26033493</v>
      </c>
      <c r="N38" s="48">
        <f t="shared" si="2"/>
        <v>17937439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50861388</v>
      </c>
      <c r="X38" s="48">
        <f>IF(F22=F36,0,X22-X36)</f>
        <v>51048000</v>
      </c>
      <c r="Y38" s="48">
        <f t="shared" si="2"/>
        <v>-186612</v>
      </c>
      <c r="Z38" s="49">
        <f>+IF(X38&lt;&gt;0,+(Y38/X38)*100,0)</f>
        <v>-0.36556182416549127</v>
      </c>
      <c r="AA38" s="46">
        <f>+AA22-AA36</f>
        <v>56930417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10357000</v>
      </c>
      <c r="N39" s="8">
        <v>10357000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10357000</v>
      </c>
      <c r="X39" s="8"/>
      <c r="Y39" s="8">
        <v>10357000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56930417</v>
      </c>
      <c r="F42" s="57">
        <f t="shared" si="3"/>
        <v>56930417</v>
      </c>
      <c r="G42" s="57">
        <f t="shared" si="3"/>
        <v>37890610</v>
      </c>
      <c r="H42" s="57">
        <f t="shared" si="3"/>
        <v>-2125245</v>
      </c>
      <c r="I42" s="57">
        <f t="shared" si="3"/>
        <v>-2841416</v>
      </c>
      <c r="J42" s="57">
        <f t="shared" si="3"/>
        <v>32923949</v>
      </c>
      <c r="K42" s="57">
        <f t="shared" si="3"/>
        <v>-3954227</v>
      </c>
      <c r="L42" s="57">
        <f t="shared" si="3"/>
        <v>-4141827</v>
      </c>
      <c r="M42" s="57">
        <f t="shared" si="3"/>
        <v>36390493</v>
      </c>
      <c r="N42" s="57">
        <f t="shared" si="3"/>
        <v>28294439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61218388</v>
      </c>
      <c r="X42" s="57">
        <f t="shared" si="3"/>
        <v>51048000</v>
      </c>
      <c r="Y42" s="57">
        <f t="shared" si="3"/>
        <v>10170388</v>
      </c>
      <c r="Z42" s="58">
        <f>+IF(X42&lt;&gt;0,+(Y42/X42)*100,0)</f>
        <v>19.923186020999843</v>
      </c>
      <c r="AA42" s="55">
        <f>SUM(AA38:AA41)</f>
        <v>56930417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56930417</v>
      </c>
      <c r="F44" s="65">
        <f t="shared" si="4"/>
        <v>56930417</v>
      </c>
      <c r="G44" s="65">
        <f t="shared" si="4"/>
        <v>37890610</v>
      </c>
      <c r="H44" s="65">
        <f t="shared" si="4"/>
        <v>-2125245</v>
      </c>
      <c r="I44" s="65">
        <f t="shared" si="4"/>
        <v>-2841416</v>
      </c>
      <c r="J44" s="65">
        <f t="shared" si="4"/>
        <v>32923949</v>
      </c>
      <c r="K44" s="65">
        <f t="shared" si="4"/>
        <v>-3954227</v>
      </c>
      <c r="L44" s="65">
        <f t="shared" si="4"/>
        <v>-4141827</v>
      </c>
      <c r="M44" s="65">
        <f t="shared" si="4"/>
        <v>36390493</v>
      </c>
      <c r="N44" s="65">
        <f t="shared" si="4"/>
        <v>28294439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61218388</v>
      </c>
      <c r="X44" s="65">
        <f t="shared" si="4"/>
        <v>51048000</v>
      </c>
      <c r="Y44" s="65">
        <f t="shared" si="4"/>
        <v>10170388</v>
      </c>
      <c r="Z44" s="66">
        <f>+IF(X44&lt;&gt;0,+(Y44/X44)*100,0)</f>
        <v>19.923186020999843</v>
      </c>
      <c r="AA44" s="63">
        <f>+AA42-AA43</f>
        <v>56930417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56930417</v>
      </c>
      <c r="F46" s="57">
        <f t="shared" si="5"/>
        <v>56930417</v>
      </c>
      <c r="G46" s="57">
        <f t="shared" si="5"/>
        <v>37890610</v>
      </c>
      <c r="H46" s="57">
        <f t="shared" si="5"/>
        <v>-2125245</v>
      </c>
      <c r="I46" s="57">
        <f t="shared" si="5"/>
        <v>-2841416</v>
      </c>
      <c r="J46" s="57">
        <f t="shared" si="5"/>
        <v>32923949</v>
      </c>
      <c r="K46" s="57">
        <f t="shared" si="5"/>
        <v>-3954227</v>
      </c>
      <c r="L46" s="57">
        <f t="shared" si="5"/>
        <v>-4141827</v>
      </c>
      <c r="M46" s="57">
        <f t="shared" si="5"/>
        <v>36390493</v>
      </c>
      <c r="N46" s="57">
        <f t="shared" si="5"/>
        <v>28294439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61218388</v>
      </c>
      <c r="X46" s="57">
        <f t="shared" si="5"/>
        <v>51048000</v>
      </c>
      <c r="Y46" s="57">
        <f t="shared" si="5"/>
        <v>10170388</v>
      </c>
      <c r="Z46" s="58">
        <f>+IF(X46&lt;&gt;0,+(Y46/X46)*100,0)</f>
        <v>19.923186020999843</v>
      </c>
      <c r="AA46" s="55">
        <f>SUM(AA44:AA45)</f>
        <v>56930417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56930417</v>
      </c>
      <c r="F48" s="73">
        <f t="shared" si="6"/>
        <v>56930417</v>
      </c>
      <c r="G48" s="73">
        <f t="shared" si="6"/>
        <v>37890610</v>
      </c>
      <c r="H48" s="74">
        <f t="shared" si="6"/>
        <v>-2125245</v>
      </c>
      <c r="I48" s="74">
        <f t="shared" si="6"/>
        <v>-2841416</v>
      </c>
      <c r="J48" s="74">
        <f t="shared" si="6"/>
        <v>32923949</v>
      </c>
      <c r="K48" s="74">
        <f t="shared" si="6"/>
        <v>-3954227</v>
      </c>
      <c r="L48" s="74">
        <f t="shared" si="6"/>
        <v>-4141827</v>
      </c>
      <c r="M48" s="73">
        <f t="shared" si="6"/>
        <v>36390493</v>
      </c>
      <c r="N48" s="73">
        <f t="shared" si="6"/>
        <v>28294439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61218388</v>
      </c>
      <c r="X48" s="74">
        <f t="shared" si="6"/>
        <v>51048000</v>
      </c>
      <c r="Y48" s="74">
        <f t="shared" si="6"/>
        <v>10170388</v>
      </c>
      <c r="Z48" s="75">
        <f>+IF(X48&lt;&gt;0,+(Y48/X48)*100,0)</f>
        <v>19.923186020999843</v>
      </c>
      <c r="AA48" s="76">
        <f>SUM(AA46:AA47)</f>
        <v>56930417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20449606</v>
      </c>
      <c r="D5" s="6">
        <v>0</v>
      </c>
      <c r="E5" s="7">
        <v>30000000</v>
      </c>
      <c r="F5" s="8">
        <v>30000000</v>
      </c>
      <c r="G5" s="8">
        <v>1628254</v>
      </c>
      <c r="H5" s="8">
        <v>1866850</v>
      </c>
      <c r="I5" s="8">
        <v>1301271</v>
      </c>
      <c r="J5" s="8">
        <v>4796375</v>
      </c>
      <c r="K5" s="8">
        <v>1819458</v>
      </c>
      <c r="L5" s="8">
        <v>1852670</v>
      </c>
      <c r="M5" s="8">
        <v>1826246</v>
      </c>
      <c r="N5" s="8">
        <v>5498374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10294749</v>
      </c>
      <c r="X5" s="8">
        <v>14522226</v>
      </c>
      <c r="Y5" s="8">
        <v>-4227477</v>
      </c>
      <c r="Z5" s="2">
        <v>-29.11</v>
      </c>
      <c r="AA5" s="6">
        <v>30000000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53899203</v>
      </c>
      <c r="D7" s="6">
        <v>0</v>
      </c>
      <c r="E7" s="7">
        <v>55300000</v>
      </c>
      <c r="F7" s="8">
        <v>55300000</v>
      </c>
      <c r="G7" s="8">
        <v>4675179</v>
      </c>
      <c r="H7" s="8">
        <v>4832590</v>
      </c>
      <c r="I7" s="8">
        <v>4770549</v>
      </c>
      <c r="J7" s="8">
        <v>14278318</v>
      </c>
      <c r="K7" s="8">
        <v>5094434</v>
      </c>
      <c r="L7" s="8">
        <v>4614672</v>
      </c>
      <c r="M7" s="8">
        <v>5033882</v>
      </c>
      <c r="N7" s="8">
        <v>14742988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29021306</v>
      </c>
      <c r="X7" s="8">
        <v>26769302</v>
      </c>
      <c r="Y7" s="8">
        <v>2252004</v>
      </c>
      <c r="Z7" s="2">
        <v>8.41</v>
      </c>
      <c r="AA7" s="6">
        <v>55300000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2721392</v>
      </c>
      <c r="D10" s="6">
        <v>0</v>
      </c>
      <c r="E10" s="7">
        <v>5188000</v>
      </c>
      <c r="F10" s="26">
        <v>5188000</v>
      </c>
      <c r="G10" s="26">
        <v>276661</v>
      </c>
      <c r="H10" s="26">
        <v>277130</v>
      </c>
      <c r="I10" s="26">
        <v>277125</v>
      </c>
      <c r="J10" s="26">
        <v>830916</v>
      </c>
      <c r="K10" s="26">
        <v>296196</v>
      </c>
      <c r="L10" s="26">
        <v>301055</v>
      </c>
      <c r="M10" s="26">
        <v>296656</v>
      </c>
      <c r="N10" s="26">
        <v>893907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1724823</v>
      </c>
      <c r="X10" s="26">
        <v>2489594</v>
      </c>
      <c r="Y10" s="26">
        <v>-764771</v>
      </c>
      <c r="Z10" s="27">
        <v>-30.72</v>
      </c>
      <c r="AA10" s="28">
        <v>5188000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2561000</v>
      </c>
      <c r="F11" s="8">
        <v>2561000</v>
      </c>
      <c r="G11" s="8">
        <v>35390</v>
      </c>
      <c r="H11" s="8">
        <v>23722</v>
      </c>
      <c r="I11" s="8">
        <v>28422</v>
      </c>
      <c r="J11" s="8">
        <v>87534</v>
      </c>
      <c r="K11" s="8">
        <v>36097</v>
      </c>
      <c r="L11" s="8">
        <v>23835</v>
      </c>
      <c r="M11" s="8">
        <v>26239</v>
      </c>
      <c r="N11" s="8">
        <v>86171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173705</v>
      </c>
      <c r="X11" s="8">
        <v>1225192</v>
      </c>
      <c r="Y11" s="8">
        <v>-1051487</v>
      </c>
      <c r="Z11" s="2">
        <v>-85.82</v>
      </c>
      <c r="AA11" s="6">
        <v>2561000</v>
      </c>
    </row>
    <row r="12" spans="1:27" ht="13.5">
      <c r="A12" s="25" t="s">
        <v>39</v>
      </c>
      <c r="B12" s="29"/>
      <c r="C12" s="6">
        <v>1124658</v>
      </c>
      <c r="D12" s="6">
        <v>0</v>
      </c>
      <c r="E12" s="7">
        <v>1055000</v>
      </c>
      <c r="F12" s="8">
        <v>1055000</v>
      </c>
      <c r="G12" s="8">
        <v>63579</v>
      </c>
      <c r="H12" s="8">
        <v>836460</v>
      </c>
      <c r="I12" s="8">
        <v>81423</v>
      </c>
      <c r="J12" s="8">
        <v>981462</v>
      </c>
      <c r="K12" s="8">
        <v>64871</v>
      </c>
      <c r="L12" s="8">
        <v>67025</v>
      </c>
      <c r="M12" s="8">
        <v>64737</v>
      </c>
      <c r="N12" s="8">
        <v>196633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1178095</v>
      </c>
      <c r="X12" s="8">
        <v>498596</v>
      </c>
      <c r="Y12" s="8">
        <v>679499</v>
      </c>
      <c r="Z12" s="2">
        <v>136.28</v>
      </c>
      <c r="AA12" s="6">
        <v>1055000</v>
      </c>
    </row>
    <row r="13" spans="1:27" ht="13.5">
      <c r="A13" s="23" t="s">
        <v>40</v>
      </c>
      <c r="B13" s="29"/>
      <c r="C13" s="6">
        <v>3597940</v>
      </c>
      <c r="D13" s="6">
        <v>0</v>
      </c>
      <c r="E13" s="7">
        <v>2800000</v>
      </c>
      <c r="F13" s="8">
        <v>2800000</v>
      </c>
      <c r="G13" s="8">
        <v>359108</v>
      </c>
      <c r="H13" s="8">
        <v>443525</v>
      </c>
      <c r="I13" s="8">
        <v>723510</v>
      </c>
      <c r="J13" s="8">
        <v>1526143</v>
      </c>
      <c r="K13" s="8">
        <v>723773</v>
      </c>
      <c r="L13" s="8">
        <v>-602566</v>
      </c>
      <c r="M13" s="8">
        <v>38284</v>
      </c>
      <c r="N13" s="8">
        <v>159491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1685634</v>
      </c>
      <c r="X13" s="8">
        <v>1355408</v>
      </c>
      <c r="Y13" s="8">
        <v>330226</v>
      </c>
      <c r="Z13" s="2">
        <v>24.36</v>
      </c>
      <c r="AA13" s="6">
        <v>2800000</v>
      </c>
    </row>
    <row r="14" spans="1:27" ht="13.5">
      <c r="A14" s="23" t="s">
        <v>41</v>
      </c>
      <c r="B14" s="29"/>
      <c r="C14" s="6">
        <v>5224936</v>
      </c>
      <c r="D14" s="6">
        <v>0</v>
      </c>
      <c r="E14" s="7">
        <v>5000000</v>
      </c>
      <c r="F14" s="8">
        <v>5000000</v>
      </c>
      <c r="G14" s="8">
        <v>417703</v>
      </c>
      <c r="H14" s="8">
        <v>463570</v>
      </c>
      <c r="I14" s="8">
        <v>501663</v>
      </c>
      <c r="J14" s="8">
        <v>1382936</v>
      </c>
      <c r="K14" s="8">
        <v>978881</v>
      </c>
      <c r="L14" s="8">
        <v>428317</v>
      </c>
      <c r="M14" s="8">
        <v>49392</v>
      </c>
      <c r="N14" s="8">
        <v>1456590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2839526</v>
      </c>
      <c r="X14" s="8">
        <v>2420371</v>
      </c>
      <c r="Y14" s="8">
        <v>419155</v>
      </c>
      <c r="Z14" s="2">
        <v>17.32</v>
      </c>
      <c r="AA14" s="6">
        <v>5000000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1666250</v>
      </c>
      <c r="D16" s="6">
        <v>0</v>
      </c>
      <c r="E16" s="7">
        <v>610000</v>
      </c>
      <c r="F16" s="8">
        <v>610000</v>
      </c>
      <c r="G16" s="8">
        <v>23542</v>
      </c>
      <c r="H16" s="8">
        <v>33850</v>
      </c>
      <c r="I16" s="8">
        <v>18100</v>
      </c>
      <c r="J16" s="8">
        <v>75492</v>
      </c>
      <c r="K16" s="8">
        <v>26000</v>
      </c>
      <c r="L16" s="8">
        <v>50025</v>
      </c>
      <c r="M16" s="8">
        <v>13850</v>
      </c>
      <c r="N16" s="8">
        <v>89875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165367</v>
      </c>
      <c r="X16" s="8">
        <v>295286</v>
      </c>
      <c r="Y16" s="8">
        <v>-129919</v>
      </c>
      <c r="Z16" s="2">
        <v>-44</v>
      </c>
      <c r="AA16" s="6">
        <v>610000</v>
      </c>
    </row>
    <row r="17" spans="1:27" ht="13.5">
      <c r="A17" s="23" t="s">
        <v>44</v>
      </c>
      <c r="B17" s="29"/>
      <c r="C17" s="6">
        <v>4699395</v>
      </c>
      <c r="D17" s="6">
        <v>0</v>
      </c>
      <c r="E17" s="7">
        <v>5647500</v>
      </c>
      <c r="F17" s="8">
        <v>5647500</v>
      </c>
      <c r="G17" s="8">
        <v>0</v>
      </c>
      <c r="H17" s="8">
        <v>531157</v>
      </c>
      <c r="I17" s="8">
        <v>531660</v>
      </c>
      <c r="J17" s="8">
        <v>1062817</v>
      </c>
      <c r="K17" s="8">
        <v>517355</v>
      </c>
      <c r="L17" s="8">
        <v>533958</v>
      </c>
      <c r="M17" s="8">
        <v>444933</v>
      </c>
      <c r="N17" s="8">
        <v>1496246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2559063</v>
      </c>
      <c r="X17" s="8">
        <v>2733810</v>
      </c>
      <c r="Y17" s="8">
        <v>-174747</v>
      </c>
      <c r="Z17" s="2">
        <v>-6.39</v>
      </c>
      <c r="AA17" s="6">
        <v>5647500</v>
      </c>
    </row>
    <row r="18" spans="1:27" ht="13.5">
      <c r="A18" s="25" t="s">
        <v>45</v>
      </c>
      <c r="B18" s="24"/>
      <c r="C18" s="6">
        <v>2623479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146878000</v>
      </c>
      <c r="D19" s="6">
        <v>0</v>
      </c>
      <c r="E19" s="7">
        <v>170641000</v>
      </c>
      <c r="F19" s="8">
        <v>170641000</v>
      </c>
      <c r="G19" s="8">
        <v>66140400</v>
      </c>
      <c r="H19" s="8">
        <v>84410</v>
      </c>
      <c r="I19" s="8">
        <v>42115</v>
      </c>
      <c r="J19" s="8">
        <v>66266925</v>
      </c>
      <c r="K19" s="8">
        <v>1533943</v>
      </c>
      <c r="L19" s="8">
        <v>55962143</v>
      </c>
      <c r="M19" s="8">
        <v>0</v>
      </c>
      <c r="N19" s="8">
        <v>57496086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123763011</v>
      </c>
      <c r="X19" s="8">
        <v>82602901</v>
      </c>
      <c r="Y19" s="8">
        <v>41160110</v>
      </c>
      <c r="Z19" s="2">
        <v>49.83</v>
      </c>
      <c r="AA19" s="6">
        <v>170641000</v>
      </c>
    </row>
    <row r="20" spans="1:27" ht="13.5">
      <c r="A20" s="23" t="s">
        <v>47</v>
      </c>
      <c r="B20" s="29"/>
      <c r="C20" s="6">
        <v>2209864</v>
      </c>
      <c r="D20" s="6">
        <v>0</v>
      </c>
      <c r="E20" s="7">
        <v>1315100</v>
      </c>
      <c r="F20" s="26">
        <v>1315100</v>
      </c>
      <c r="G20" s="26">
        <v>48675</v>
      </c>
      <c r="H20" s="26">
        <v>265611</v>
      </c>
      <c r="I20" s="26">
        <v>19999</v>
      </c>
      <c r="J20" s="26">
        <v>334285</v>
      </c>
      <c r="K20" s="26">
        <v>531383</v>
      </c>
      <c r="L20" s="26">
        <v>221245</v>
      </c>
      <c r="M20" s="26">
        <v>-653302</v>
      </c>
      <c r="N20" s="26">
        <v>99326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433611</v>
      </c>
      <c r="X20" s="26">
        <v>685014</v>
      </c>
      <c r="Y20" s="26">
        <v>-251403</v>
      </c>
      <c r="Z20" s="27">
        <v>-36.7</v>
      </c>
      <c r="AA20" s="28">
        <v>1315100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245094723</v>
      </c>
      <c r="D22" s="33">
        <f>SUM(D5:D21)</f>
        <v>0</v>
      </c>
      <c r="E22" s="34">
        <f t="shared" si="0"/>
        <v>280117600</v>
      </c>
      <c r="F22" s="35">
        <f t="shared" si="0"/>
        <v>280117600</v>
      </c>
      <c r="G22" s="35">
        <f t="shared" si="0"/>
        <v>73668491</v>
      </c>
      <c r="H22" s="35">
        <f t="shared" si="0"/>
        <v>9658875</v>
      </c>
      <c r="I22" s="35">
        <f t="shared" si="0"/>
        <v>8295837</v>
      </c>
      <c r="J22" s="35">
        <f t="shared" si="0"/>
        <v>91623203</v>
      </c>
      <c r="K22" s="35">
        <f t="shared" si="0"/>
        <v>11622391</v>
      </c>
      <c r="L22" s="35">
        <f t="shared" si="0"/>
        <v>63452379</v>
      </c>
      <c r="M22" s="35">
        <f t="shared" si="0"/>
        <v>7140917</v>
      </c>
      <c r="N22" s="35">
        <f t="shared" si="0"/>
        <v>82215687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173838890</v>
      </c>
      <c r="X22" s="35">
        <f t="shared" si="0"/>
        <v>135597700</v>
      </c>
      <c r="Y22" s="35">
        <f t="shared" si="0"/>
        <v>38241190</v>
      </c>
      <c r="Z22" s="36">
        <f>+IF(X22&lt;&gt;0,+(Y22/X22)*100,0)</f>
        <v>28.201945903212223</v>
      </c>
      <c r="AA22" s="33">
        <f>SUM(AA5:AA21)</f>
        <v>280117600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87145982</v>
      </c>
      <c r="D25" s="6">
        <v>0</v>
      </c>
      <c r="E25" s="7">
        <v>97177379</v>
      </c>
      <c r="F25" s="8">
        <v>97177379</v>
      </c>
      <c r="G25" s="8">
        <v>6940887</v>
      </c>
      <c r="H25" s="8">
        <v>6936902</v>
      </c>
      <c r="I25" s="8">
        <v>6987630</v>
      </c>
      <c r="J25" s="8">
        <v>20865419</v>
      </c>
      <c r="K25" s="8">
        <v>7120033</v>
      </c>
      <c r="L25" s="8">
        <v>7070678</v>
      </c>
      <c r="M25" s="8">
        <v>11317000</v>
      </c>
      <c r="N25" s="8">
        <v>25507711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46373130</v>
      </c>
      <c r="X25" s="8">
        <v>50854218</v>
      </c>
      <c r="Y25" s="8">
        <v>-4481088</v>
      </c>
      <c r="Z25" s="2">
        <v>-8.81</v>
      </c>
      <c r="AA25" s="6">
        <v>97177379</v>
      </c>
    </row>
    <row r="26" spans="1:27" ht="13.5">
      <c r="A26" s="25" t="s">
        <v>52</v>
      </c>
      <c r="B26" s="24"/>
      <c r="C26" s="6">
        <v>16036758</v>
      </c>
      <c r="D26" s="6">
        <v>0</v>
      </c>
      <c r="E26" s="7">
        <v>16273458</v>
      </c>
      <c r="F26" s="8">
        <v>16273458</v>
      </c>
      <c r="G26" s="8">
        <v>1930878</v>
      </c>
      <c r="H26" s="8">
        <v>1324354</v>
      </c>
      <c r="I26" s="8">
        <v>1518831</v>
      </c>
      <c r="J26" s="8">
        <v>4774063</v>
      </c>
      <c r="K26" s="8">
        <v>1348970</v>
      </c>
      <c r="L26" s="8">
        <v>1342553</v>
      </c>
      <c r="M26" s="8">
        <v>1331271</v>
      </c>
      <c r="N26" s="8">
        <v>4022794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8796857</v>
      </c>
      <c r="X26" s="8">
        <v>8516118</v>
      </c>
      <c r="Y26" s="8">
        <v>280739</v>
      </c>
      <c r="Z26" s="2">
        <v>3.3</v>
      </c>
      <c r="AA26" s="6">
        <v>16273458</v>
      </c>
    </row>
    <row r="27" spans="1:27" ht="13.5">
      <c r="A27" s="25" t="s">
        <v>53</v>
      </c>
      <c r="B27" s="24"/>
      <c r="C27" s="6">
        <v>10244663</v>
      </c>
      <c r="D27" s="6">
        <v>0</v>
      </c>
      <c r="E27" s="7">
        <v>3000000</v>
      </c>
      <c r="F27" s="8">
        <v>3000000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1416246</v>
      </c>
      <c r="Y27" s="8">
        <v>-1416246</v>
      </c>
      <c r="Z27" s="2">
        <v>-100</v>
      </c>
      <c r="AA27" s="6">
        <v>3000000</v>
      </c>
    </row>
    <row r="28" spans="1:27" ht="13.5">
      <c r="A28" s="25" t="s">
        <v>54</v>
      </c>
      <c r="B28" s="24"/>
      <c r="C28" s="6">
        <v>32828403</v>
      </c>
      <c r="D28" s="6">
        <v>0</v>
      </c>
      <c r="E28" s="7">
        <v>35000000</v>
      </c>
      <c r="F28" s="8">
        <v>35000000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16522854</v>
      </c>
      <c r="Y28" s="8">
        <v>-16522854</v>
      </c>
      <c r="Z28" s="2">
        <v>-100</v>
      </c>
      <c r="AA28" s="6">
        <v>35000000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48014426</v>
      </c>
      <c r="D30" s="6">
        <v>0</v>
      </c>
      <c r="E30" s="7">
        <v>47000000</v>
      </c>
      <c r="F30" s="8">
        <v>47000000</v>
      </c>
      <c r="G30" s="8">
        <v>5634718</v>
      </c>
      <c r="H30" s="8">
        <v>6018404</v>
      </c>
      <c r="I30" s="8">
        <v>4593875</v>
      </c>
      <c r="J30" s="8">
        <v>16246997</v>
      </c>
      <c r="K30" s="8">
        <v>4590009</v>
      </c>
      <c r="L30" s="8">
        <v>-860228</v>
      </c>
      <c r="M30" s="8">
        <v>7853815</v>
      </c>
      <c r="N30" s="8">
        <v>11583596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27830593</v>
      </c>
      <c r="X30" s="8">
        <v>22187833</v>
      </c>
      <c r="Y30" s="8">
        <v>5642760</v>
      </c>
      <c r="Z30" s="2">
        <v>25.43</v>
      </c>
      <c r="AA30" s="6">
        <v>47000000</v>
      </c>
    </row>
    <row r="31" spans="1:27" ht="13.5">
      <c r="A31" s="25" t="s">
        <v>57</v>
      </c>
      <c r="B31" s="24"/>
      <c r="C31" s="6">
        <v>1676717</v>
      </c>
      <c r="D31" s="6">
        <v>0</v>
      </c>
      <c r="E31" s="7">
        <v>3013200</v>
      </c>
      <c r="F31" s="8">
        <v>3013200</v>
      </c>
      <c r="G31" s="8">
        <v>290364</v>
      </c>
      <c r="H31" s="8">
        <v>136076</v>
      </c>
      <c r="I31" s="8">
        <v>130344</v>
      </c>
      <c r="J31" s="8">
        <v>556784</v>
      </c>
      <c r="K31" s="8">
        <v>141269</v>
      </c>
      <c r="L31" s="8">
        <v>180168</v>
      </c>
      <c r="M31" s="8">
        <v>3260</v>
      </c>
      <c r="N31" s="8">
        <v>324697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881481</v>
      </c>
      <c r="X31" s="8">
        <v>896955</v>
      </c>
      <c r="Y31" s="8">
        <v>-15474</v>
      </c>
      <c r="Z31" s="2">
        <v>-1.73</v>
      </c>
      <c r="AA31" s="6">
        <v>3013200</v>
      </c>
    </row>
    <row r="32" spans="1:27" ht="13.5">
      <c r="A32" s="25" t="s">
        <v>58</v>
      </c>
      <c r="B32" s="24"/>
      <c r="C32" s="6">
        <v>9800276</v>
      </c>
      <c r="D32" s="6">
        <v>0</v>
      </c>
      <c r="E32" s="7">
        <v>8700000</v>
      </c>
      <c r="F32" s="8">
        <v>8700000</v>
      </c>
      <c r="G32" s="8">
        <v>965946</v>
      </c>
      <c r="H32" s="8">
        <v>871945</v>
      </c>
      <c r="I32" s="8">
        <v>866821</v>
      </c>
      <c r="J32" s="8">
        <v>2704712</v>
      </c>
      <c r="K32" s="8">
        <v>866821</v>
      </c>
      <c r="L32" s="8">
        <v>0</v>
      </c>
      <c r="M32" s="8">
        <v>1674744</v>
      </c>
      <c r="N32" s="8">
        <v>2541565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5246277</v>
      </c>
      <c r="X32" s="8">
        <v>4107109</v>
      </c>
      <c r="Y32" s="8">
        <v>1139168</v>
      </c>
      <c r="Z32" s="2">
        <v>27.74</v>
      </c>
      <c r="AA32" s="6">
        <v>8700000</v>
      </c>
    </row>
    <row r="33" spans="1:27" ht="13.5">
      <c r="A33" s="25" t="s">
        <v>59</v>
      </c>
      <c r="B33" s="24"/>
      <c r="C33" s="6">
        <v>2287145</v>
      </c>
      <c r="D33" s="6">
        <v>0</v>
      </c>
      <c r="E33" s="7">
        <v>9600000</v>
      </c>
      <c r="F33" s="8">
        <v>9600000</v>
      </c>
      <c r="G33" s="8">
        <v>0</v>
      </c>
      <c r="H33" s="8">
        <v>53073</v>
      </c>
      <c r="I33" s="8">
        <v>54501</v>
      </c>
      <c r="J33" s="8">
        <v>107574</v>
      </c>
      <c r="K33" s="8">
        <v>54501</v>
      </c>
      <c r="L33" s="8">
        <v>-54501</v>
      </c>
      <c r="M33" s="8">
        <v>164239</v>
      </c>
      <c r="N33" s="8">
        <v>164239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271813</v>
      </c>
      <c r="X33" s="8">
        <v>4531983</v>
      </c>
      <c r="Y33" s="8">
        <v>-4260170</v>
      </c>
      <c r="Z33" s="2">
        <v>-94</v>
      </c>
      <c r="AA33" s="6">
        <v>9600000</v>
      </c>
    </row>
    <row r="34" spans="1:27" ht="13.5">
      <c r="A34" s="25" t="s">
        <v>60</v>
      </c>
      <c r="B34" s="24"/>
      <c r="C34" s="6">
        <v>58640409</v>
      </c>
      <c r="D34" s="6">
        <v>0</v>
      </c>
      <c r="E34" s="7">
        <v>71732800</v>
      </c>
      <c r="F34" s="8">
        <v>71732800</v>
      </c>
      <c r="G34" s="8">
        <v>3938397</v>
      </c>
      <c r="H34" s="8">
        <v>6281906</v>
      </c>
      <c r="I34" s="8">
        <v>7094736</v>
      </c>
      <c r="J34" s="8">
        <v>17315039</v>
      </c>
      <c r="K34" s="8">
        <v>6187623</v>
      </c>
      <c r="L34" s="8">
        <v>7289204</v>
      </c>
      <c r="M34" s="8">
        <v>6273978</v>
      </c>
      <c r="N34" s="8">
        <v>19750805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37065844</v>
      </c>
      <c r="X34" s="8">
        <v>34409745</v>
      </c>
      <c r="Y34" s="8">
        <v>2656099</v>
      </c>
      <c r="Z34" s="2">
        <v>7.72</v>
      </c>
      <c r="AA34" s="6">
        <v>71732800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266674779</v>
      </c>
      <c r="D36" s="33">
        <f>SUM(D25:D35)</f>
        <v>0</v>
      </c>
      <c r="E36" s="34">
        <f t="shared" si="1"/>
        <v>291496837</v>
      </c>
      <c r="F36" s="35">
        <f t="shared" si="1"/>
        <v>291496837</v>
      </c>
      <c r="G36" s="35">
        <f t="shared" si="1"/>
        <v>19701190</v>
      </c>
      <c r="H36" s="35">
        <f t="shared" si="1"/>
        <v>21622660</v>
      </c>
      <c r="I36" s="35">
        <f t="shared" si="1"/>
        <v>21246738</v>
      </c>
      <c r="J36" s="35">
        <f t="shared" si="1"/>
        <v>62570588</v>
      </c>
      <c r="K36" s="35">
        <f t="shared" si="1"/>
        <v>20309226</v>
      </c>
      <c r="L36" s="35">
        <f t="shared" si="1"/>
        <v>14967874</v>
      </c>
      <c r="M36" s="35">
        <f t="shared" si="1"/>
        <v>28618307</v>
      </c>
      <c r="N36" s="35">
        <f t="shared" si="1"/>
        <v>63895407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126465995</v>
      </c>
      <c r="X36" s="35">
        <f t="shared" si="1"/>
        <v>143443061</v>
      </c>
      <c r="Y36" s="35">
        <f t="shared" si="1"/>
        <v>-16977066</v>
      </c>
      <c r="Z36" s="36">
        <f>+IF(X36&lt;&gt;0,+(Y36/X36)*100,0)</f>
        <v>-11.835404153847499</v>
      </c>
      <c r="AA36" s="33">
        <f>SUM(AA25:AA35)</f>
        <v>291496837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-21580056</v>
      </c>
      <c r="D38" s="46">
        <f>+D22-D36</f>
        <v>0</v>
      </c>
      <c r="E38" s="47">
        <f t="shared" si="2"/>
        <v>-11379237</v>
      </c>
      <c r="F38" s="48">
        <f t="shared" si="2"/>
        <v>-11379237</v>
      </c>
      <c r="G38" s="48">
        <f t="shared" si="2"/>
        <v>53967301</v>
      </c>
      <c r="H38" s="48">
        <f t="shared" si="2"/>
        <v>-11963785</v>
      </c>
      <c r="I38" s="48">
        <f t="shared" si="2"/>
        <v>-12950901</v>
      </c>
      <c r="J38" s="48">
        <f t="shared" si="2"/>
        <v>29052615</v>
      </c>
      <c r="K38" s="48">
        <f t="shared" si="2"/>
        <v>-8686835</v>
      </c>
      <c r="L38" s="48">
        <f t="shared" si="2"/>
        <v>48484505</v>
      </c>
      <c r="M38" s="48">
        <f t="shared" si="2"/>
        <v>-21477390</v>
      </c>
      <c r="N38" s="48">
        <f t="shared" si="2"/>
        <v>18320280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47372895</v>
      </c>
      <c r="X38" s="48">
        <f>IF(F22=F36,0,X22-X36)</f>
        <v>-7845361</v>
      </c>
      <c r="Y38" s="48">
        <f t="shared" si="2"/>
        <v>55218256</v>
      </c>
      <c r="Z38" s="49">
        <f>+IF(X38&lt;&gt;0,+(Y38/X38)*100,0)</f>
        <v>-703.8332079301385</v>
      </c>
      <c r="AA38" s="46">
        <f>+AA22-AA36</f>
        <v>-11379237</v>
      </c>
    </row>
    <row r="39" spans="1:27" ht="13.5">
      <c r="A39" s="23" t="s">
        <v>64</v>
      </c>
      <c r="B39" s="29"/>
      <c r="C39" s="6">
        <v>44722631</v>
      </c>
      <c r="D39" s="6">
        <v>0</v>
      </c>
      <c r="E39" s="7">
        <v>50840000</v>
      </c>
      <c r="F39" s="8">
        <v>50840000</v>
      </c>
      <c r="G39" s="8">
        <v>0</v>
      </c>
      <c r="H39" s="8">
        <v>0</v>
      </c>
      <c r="I39" s="8">
        <v>104080</v>
      </c>
      <c r="J39" s="8">
        <v>104080</v>
      </c>
      <c r="K39" s="8">
        <v>0</v>
      </c>
      <c r="L39" s="8">
        <v>3111618</v>
      </c>
      <c r="M39" s="8">
        <v>0</v>
      </c>
      <c r="N39" s="8">
        <v>3111618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3215698</v>
      </c>
      <c r="X39" s="8">
        <v>24610331</v>
      </c>
      <c r="Y39" s="8">
        <v>-21394633</v>
      </c>
      <c r="Z39" s="2">
        <v>-86.93</v>
      </c>
      <c r="AA39" s="6">
        <v>50840000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23142575</v>
      </c>
      <c r="D42" s="55">
        <f>SUM(D38:D41)</f>
        <v>0</v>
      </c>
      <c r="E42" s="56">
        <f t="shared" si="3"/>
        <v>39460763</v>
      </c>
      <c r="F42" s="57">
        <f t="shared" si="3"/>
        <v>39460763</v>
      </c>
      <c r="G42" s="57">
        <f t="shared" si="3"/>
        <v>53967301</v>
      </c>
      <c r="H42" s="57">
        <f t="shared" si="3"/>
        <v>-11963785</v>
      </c>
      <c r="I42" s="57">
        <f t="shared" si="3"/>
        <v>-12846821</v>
      </c>
      <c r="J42" s="57">
        <f t="shared" si="3"/>
        <v>29156695</v>
      </c>
      <c r="K42" s="57">
        <f t="shared" si="3"/>
        <v>-8686835</v>
      </c>
      <c r="L42" s="57">
        <f t="shared" si="3"/>
        <v>51596123</v>
      </c>
      <c r="M42" s="57">
        <f t="shared" si="3"/>
        <v>-21477390</v>
      </c>
      <c r="N42" s="57">
        <f t="shared" si="3"/>
        <v>21431898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50588593</v>
      </c>
      <c r="X42" s="57">
        <f t="shared" si="3"/>
        <v>16764970</v>
      </c>
      <c r="Y42" s="57">
        <f t="shared" si="3"/>
        <v>33823623</v>
      </c>
      <c r="Z42" s="58">
        <f>+IF(X42&lt;&gt;0,+(Y42/X42)*100,0)</f>
        <v>201.7517657353398</v>
      </c>
      <c r="AA42" s="55">
        <f>SUM(AA38:AA41)</f>
        <v>39460763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23142575</v>
      </c>
      <c r="D44" s="63">
        <f>+D42-D43</f>
        <v>0</v>
      </c>
      <c r="E44" s="64">
        <f t="shared" si="4"/>
        <v>39460763</v>
      </c>
      <c r="F44" s="65">
        <f t="shared" si="4"/>
        <v>39460763</v>
      </c>
      <c r="G44" s="65">
        <f t="shared" si="4"/>
        <v>53967301</v>
      </c>
      <c r="H44" s="65">
        <f t="shared" si="4"/>
        <v>-11963785</v>
      </c>
      <c r="I44" s="65">
        <f t="shared" si="4"/>
        <v>-12846821</v>
      </c>
      <c r="J44" s="65">
        <f t="shared" si="4"/>
        <v>29156695</v>
      </c>
      <c r="K44" s="65">
        <f t="shared" si="4"/>
        <v>-8686835</v>
      </c>
      <c r="L44" s="65">
        <f t="shared" si="4"/>
        <v>51596123</v>
      </c>
      <c r="M44" s="65">
        <f t="shared" si="4"/>
        <v>-21477390</v>
      </c>
      <c r="N44" s="65">
        <f t="shared" si="4"/>
        <v>21431898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50588593</v>
      </c>
      <c r="X44" s="65">
        <f t="shared" si="4"/>
        <v>16764970</v>
      </c>
      <c r="Y44" s="65">
        <f t="shared" si="4"/>
        <v>33823623</v>
      </c>
      <c r="Z44" s="66">
        <f>+IF(X44&lt;&gt;0,+(Y44/X44)*100,0)</f>
        <v>201.7517657353398</v>
      </c>
      <c r="AA44" s="63">
        <f>+AA42-AA43</f>
        <v>39460763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23142575</v>
      </c>
      <c r="D46" s="55">
        <f>SUM(D44:D45)</f>
        <v>0</v>
      </c>
      <c r="E46" s="56">
        <f t="shared" si="5"/>
        <v>39460763</v>
      </c>
      <c r="F46" s="57">
        <f t="shared" si="5"/>
        <v>39460763</v>
      </c>
      <c r="G46" s="57">
        <f t="shared" si="5"/>
        <v>53967301</v>
      </c>
      <c r="H46" s="57">
        <f t="shared" si="5"/>
        <v>-11963785</v>
      </c>
      <c r="I46" s="57">
        <f t="shared" si="5"/>
        <v>-12846821</v>
      </c>
      <c r="J46" s="57">
        <f t="shared" si="5"/>
        <v>29156695</v>
      </c>
      <c r="K46" s="57">
        <f t="shared" si="5"/>
        <v>-8686835</v>
      </c>
      <c r="L46" s="57">
        <f t="shared" si="5"/>
        <v>51596123</v>
      </c>
      <c r="M46" s="57">
        <f t="shared" si="5"/>
        <v>-21477390</v>
      </c>
      <c r="N46" s="57">
        <f t="shared" si="5"/>
        <v>21431898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50588593</v>
      </c>
      <c r="X46" s="57">
        <f t="shared" si="5"/>
        <v>16764970</v>
      </c>
      <c r="Y46" s="57">
        <f t="shared" si="5"/>
        <v>33823623</v>
      </c>
      <c r="Z46" s="58">
        <f>+IF(X46&lt;&gt;0,+(Y46/X46)*100,0)</f>
        <v>201.7517657353398</v>
      </c>
      <c r="AA46" s="55">
        <f>SUM(AA44:AA45)</f>
        <v>39460763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23142575</v>
      </c>
      <c r="D48" s="71">
        <f>SUM(D46:D47)</f>
        <v>0</v>
      </c>
      <c r="E48" s="72">
        <f t="shared" si="6"/>
        <v>39460763</v>
      </c>
      <c r="F48" s="73">
        <f t="shared" si="6"/>
        <v>39460763</v>
      </c>
      <c r="G48" s="73">
        <f t="shared" si="6"/>
        <v>53967301</v>
      </c>
      <c r="H48" s="74">
        <f t="shared" si="6"/>
        <v>-11963785</v>
      </c>
      <c r="I48" s="74">
        <f t="shared" si="6"/>
        <v>-12846821</v>
      </c>
      <c r="J48" s="74">
        <f t="shared" si="6"/>
        <v>29156695</v>
      </c>
      <c r="K48" s="74">
        <f t="shared" si="6"/>
        <v>-8686835</v>
      </c>
      <c r="L48" s="74">
        <f t="shared" si="6"/>
        <v>51596123</v>
      </c>
      <c r="M48" s="73">
        <f t="shared" si="6"/>
        <v>-21477390</v>
      </c>
      <c r="N48" s="73">
        <f t="shared" si="6"/>
        <v>21431898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50588593</v>
      </c>
      <c r="X48" s="74">
        <f t="shared" si="6"/>
        <v>16764970</v>
      </c>
      <c r="Y48" s="74">
        <f t="shared" si="6"/>
        <v>33823623</v>
      </c>
      <c r="Z48" s="75">
        <f>+IF(X48&lt;&gt;0,+(Y48/X48)*100,0)</f>
        <v>201.7517657353398</v>
      </c>
      <c r="AA48" s="76">
        <f>SUM(AA46:AA47)</f>
        <v>39460763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35616305</v>
      </c>
      <c r="F5" s="8">
        <v>35616305</v>
      </c>
      <c r="G5" s="8">
        <v>2472899</v>
      </c>
      <c r="H5" s="8">
        <v>2472899</v>
      </c>
      <c r="I5" s="8">
        <v>2472899</v>
      </c>
      <c r="J5" s="8">
        <v>7418697</v>
      </c>
      <c r="K5" s="8">
        <v>2472899</v>
      </c>
      <c r="L5" s="8">
        <v>2472899</v>
      </c>
      <c r="M5" s="8">
        <v>0</v>
      </c>
      <c r="N5" s="8">
        <v>4945798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12364495</v>
      </c>
      <c r="X5" s="8">
        <v>16189230</v>
      </c>
      <c r="Y5" s="8">
        <v>-3824735</v>
      </c>
      <c r="Z5" s="2">
        <v>-23.63</v>
      </c>
      <c r="AA5" s="6">
        <v>35616305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72600</v>
      </c>
      <c r="F12" s="8">
        <v>72600</v>
      </c>
      <c r="G12" s="8">
        <v>3000</v>
      </c>
      <c r="H12" s="8">
        <v>19575</v>
      </c>
      <c r="I12" s="8">
        <v>0</v>
      </c>
      <c r="J12" s="8">
        <v>22575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22575</v>
      </c>
      <c r="X12" s="8">
        <v>30000</v>
      </c>
      <c r="Y12" s="8">
        <v>-7425</v>
      </c>
      <c r="Z12" s="2">
        <v>-24.75</v>
      </c>
      <c r="AA12" s="6">
        <v>72600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11397643</v>
      </c>
      <c r="F13" s="8">
        <v>11397643</v>
      </c>
      <c r="G13" s="8">
        <v>590319</v>
      </c>
      <c r="H13" s="8">
        <v>766807</v>
      </c>
      <c r="I13" s="8">
        <v>804521</v>
      </c>
      <c r="J13" s="8">
        <v>2161647</v>
      </c>
      <c r="K13" s="8">
        <v>695551</v>
      </c>
      <c r="L13" s="8">
        <v>620458</v>
      </c>
      <c r="M13" s="8">
        <v>0</v>
      </c>
      <c r="N13" s="8">
        <v>1316009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3477656</v>
      </c>
      <c r="X13" s="8">
        <v>5686109</v>
      </c>
      <c r="Y13" s="8">
        <v>-2208453</v>
      </c>
      <c r="Z13" s="2">
        <v>-38.84</v>
      </c>
      <c r="AA13" s="6">
        <v>11397643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10361493</v>
      </c>
      <c r="F14" s="8">
        <v>10361493</v>
      </c>
      <c r="G14" s="8">
        <v>1267223</v>
      </c>
      <c r="H14" s="8">
        <v>1295904</v>
      </c>
      <c r="I14" s="8">
        <v>1283041</v>
      </c>
      <c r="J14" s="8">
        <v>3846168</v>
      </c>
      <c r="K14" s="8">
        <v>1389371</v>
      </c>
      <c r="L14" s="8">
        <v>1374962</v>
      </c>
      <c r="M14" s="8">
        <v>0</v>
      </c>
      <c r="N14" s="8">
        <v>2764333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6610501</v>
      </c>
      <c r="X14" s="8">
        <v>5281000</v>
      </c>
      <c r="Y14" s="8">
        <v>1329501</v>
      </c>
      <c r="Z14" s="2">
        <v>25.18</v>
      </c>
      <c r="AA14" s="6">
        <v>10361493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2500000</v>
      </c>
      <c r="F16" s="8">
        <v>2500000</v>
      </c>
      <c r="G16" s="8">
        <v>3800</v>
      </c>
      <c r="H16" s="8">
        <v>6650</v>
      </c>
      <c r="I16" s="8">
        <v>18025</v>
      </c>
      <c r="J16" s="8">
        <v>28475</v>
      </c>
      <c r="K16" s="8">
        <v>9575</v>
      </c>
      <c r="L16" s="8">
        <v>13175</v>
      </c>
      <c r="M16" s="8">
        <v>0</v>
      </c>
      <c r="N16" s="8">
        <v>22750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51225</v>
      </c>
      <c r="X16" s="8">
        <v>1825000</v>
      </c>
      <c r="Y16" s="8">
        <v>-1773775</v>
      </c>
      <c r="Z16" s="2">
        <v>-97.19</v>
      </c>
      <c r="AA16" s="6">
        <v>2500000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5565352</v>
      </c>
      <c r="F17" s="8">
        <v>5565352</v>
      </c>
      <c r="G17" s="8">
        <v>417101</v>
      </c>
      <c r="H17" s="8">
        <v>350861</v>
      </c>
      <c r="I17" s="8">
        <v>342022</v>
      </c>
      <c r="J17" s="8">
        <v>1109984</v>
      </c>
      <c r="K17" s="8">
        <v>367863</v>
      </c>
      <c r="L17" s="8">
        <v>298346</v>
      </c>
      <c r="M17" s="8">
        <v>0</v>
      </c>
      <c r="N17" s="8">
        <v>666209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1776193</v>
      </c>
      <c r="X17" s="8">
        <v>2542000</v>
      </c>
      <c r="Y17" s="8">
        <v>-765807</v>
      </c>
      <c r="Z17" s="2">
        <v>-30.13</v>
      </c>
      <c r="AA17" s="6">
        <v>5565352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187342</v>
      </c>
      <c r="L18" s="8">
        <v>0</v>
      </c>
      <c r="M18" s="8">
        <v>0</v>
      </c>
      <c r="N18" s="8">
        <v>187342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187342</v>
      </c>
      <c r="X18" s="8"/>
      <c r="Y18" s="8">
        <v>187342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185336000</v>
      </c>
      <c r="F19" s="8">
        <v>185336000</v>
      </c>
      <c r="G19" s="8">
        <v>73550000</v>
      </c>
      <c r="H19" s="8">
        <v>1347000</v>
      </c>
      <c r="I19" s="8">
        <v>50000</v>
      </c>
      <c r="J19" s="8">
        <v>74947000</v>
      </c>
      <c r="K19" s="8">
        <v>0</v>
      </c>
      <c r="L19" s="8">
        <v>158730</v>
      </c>
      <c r="M19" s="8">
        <v>0</v>
      </c>
      <c r="N19" s="8">
        <v>158730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75105730</v>
      </c>
      <c r="X19" s="8">
        <v>124746000</v>
      </c>
      <c r="Y19" s="8">
        <v>-49640270</v>
      </c>
      <c r="Z19" s="2">
        <v>-39.79</v>
      </c>
      <c r="AA19" s="6">
        <v>185336000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1430000</v>
      </c>
      <c r="F20" s="26">
        <v>1430000</v>
      </c>
      <c r="G20" s="26">
        <v>113787</v>
      </c>
      <c r="H20" s="26">
        <v>78976</v>
      </c>
      <c r="I20" s="26">
        <v>39000</v>
      </c>
      <c r="J20" s="26">
        <v>231763</v>
      </c>
      <c r="K20" s="26">
        <v>10088</v>
      </c>
      <c r="L20" s="26">
        <v>154591</v>
      </c>
      <c r="M20" s="26">
        <v>0</v>
      </c>
      <c r="N20" s="26">
        <v>164679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396442</v>
      </c>
      <c r="X20" s="26">
        <v>1116001</v>
      </c>
      <c r="Y20" s="26">
        <v>-719559</v>
      </c>
      <c r="Z20" s="27">
        <v>-64.48</v>
      </c>
      <c r="AA20" s="28">
        <v>1430000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252279393</v>
      </c>
      <c r="F22" s="35">
        <f t="shared" si="0"/>
        <v>252279393</v>
      </c>
      <c r="G22" s="35">
        <f t="shared" si="0"/>
        <v>78418129</v>
      </c>
      <c r="H22" s="35">
        <f t="shared" si="0"/>
        <v>6338672</v>
      </c>
      <c r="I22" s="35">
        <f t="shared" si="0"/>
        <v>5009508</v>
      </c>
      <c r="J22" s="35">
        <f t="shared" si="0"/>
        <v>89766309</v>
      </c>
      <c r="K22" s="35">
        <f t="shared" si="0"/>
        <v>5132689</v>
      </c>
      <c r="L22" s="35">
        <f t="shared" si="0"/>
        <v>5093161</v>
      </c>
      <c r="M22" s="35">
        <f t="shared" si="0"/>
        <v>0</v>
      </c>
      <c r="N22" s="35">
        <f t="shared" si="0"/>
        <v>10225850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99992159</v>
      </c>
      <c r="X22" s="35">
        <f t="shared" si="0"/>
        <v>157415340</v>
      </c>
      <c r="Y22" s="35">
        <f t="shared" si="0"/>
        <v>-57423181</v>
      </c>
      <c r="Z22" s="36">
        <f>+IF(X22&lt;&gt;0,+(Y22/X22)*100,0)</f>
        <v>-36.478770747501486</v>
      </c>
      <c r="AA22" s="33">
        <f>SUM(AA5:AA21)</f>
        <v>252279393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63225262</v>
      </c>
      <c r="F25" s="8">
        <v>63225262</v>
      </c>
      <c r="G25" s="8">
        <v>3842302</v>
      </c>
      <c r="H25" s="8">
        <v>3858778</v>
      </c>
      <c r="I25" s="8">
        <v>3780278</v>
      </c>
      <c r="J25" s="8">
        <v>11481358</v>
      </c>
      <c r="K25" s="8">
        <v>3978597</v>
      </c>
      <c r="L25" s="8">
        <v>3690449</v>
      </c>
      <c r="M25" s="8">
        <v>0</v>
      </c>
      <c r="N25" s="8">
        <v>7669046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19150404</v>
      </c>
      <c r="X25" s="8">
        <v>30992082</v>
      </c>
      <c r="Y25" s="8">
        <v>-11841678</v>
      </c>
      <c r="Z25" s="2">
        <v>-38.21</v>
      </c>
      <c r="AA25" s="6">
        <v>63225262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18373380</v>
      </c>
      <c r="F26" s="8">
        <v>18373380</v>
      </c>
      <c r="G26" s="8">
        <v>1377706</v>
      </c>
      <c r="H26" s="8">
        <v>1381138</v>
      </c>
      <c r="I26" s="8">
        <v>1378517</v>
      </c>
      <c r="J26" s="8">
        <v>4137361</v>
      </c>
      <c r="K26" s="8">
        <v>1363914</v>
      </c>
      <c r="L26" s="8">
        <v>1388702</v>
      </c>
      <c r="M26" s="8">
        <v>0</v>
      </c>
      <c r="N26" s="8">
        <v>2752616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6889977</v>
      </c>
      <c r="X26" s="8">
        <v>9186690</v>
      </c>
      <c r="Y26" s="8">
        <v>-2296713</v>
      </c>
      <c r="Z26" s="2">
        <v>-25</v>
      </c>
      <c r="AA26" s="6">
        <v>18373380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1637591</v>
      </c>
      <c r="F27" s="8">
        <v>1637591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1637591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15105200</v>
      </c>
      <c r="F28" s="8">
        <v>15105200</v>
      </c>
      <c r="G28" s="8">
        <v>1165696</v>
      </c>
      <c r="H28" s="8">
        <v>1165696</v>
      </c>
      <c r="I28" s="8">
        <v>1165696</v>
      </c>
      <c r="J28" s="8">
        <v>3497088</v>
      </c>
      <c r="K28" s="8">
        <v>1166000</v>
      </c>
      <c r="L28" s="8">
        <v>1166000</v>
      </c>
      <c r="M28" s="8">
        <v>0</v>
      </c>
      <c r="N28" s="8">
        <v>2332000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5829088</v>
      </c>
      <c r="X28" s="8">
        <v>7552602</v>
      </c>
      <c r="Y28" s="8">
        <v>-1723514</v>
      </c>
      <c r="Z28" s="2">
        <v>-22.82</v>
      </c>
      <c r="AA28" s="6">
        <v>15105200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707452</v>
      </c>
      <c r="L31" s="8">
        <v>0</v>
      </c>
      <c r="M31" s="8">
        <v>0</v>
      </c>
      <c r="N31" s="8">
        <v>707452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707452</v>
      </c>
      <c r="X31" s="8"/>
      <c r="Y31" s="8">
        <v>707452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35711560</v>
      </c>
      <c r="F32" s="8">
        <v>35711560</v>
      </c>
      <c r="G32" s="8">
        <v>1756964</v>
      </c>
      <c r="H32" s="8">
        <v>1145551</v>
      </c>
      <c r="I32" s="8">
        <v>1264786</v>
      </c>
      <c r="J32" s="8">
        <v>4167301</v>
      </c>
      <c r="K32" s="8">
        <v>21802</v>
      </c>
      <c r="L32" s="8">
        <v>1097771</v>
      </c>
      <c r="M32" s="8">
        <v>0</v>
      </c>
      <c r="N32" s="8">
        <v>1119573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5286874</v>
      </c>
      <c r="X32" s="8">
        <v>19127098</v>
      </c>
      <c r="Y32" s="8">
        <v>-13840224</v>
      </c>
      <c r="Z32" s="2">
        <v>-72.36</v>
      </c>
      <c r="AA32" s="6">
        <v>35711560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56806182</v>
      </c>
      <c r="F34" s="8">
        <v>56806182</v>
      </c>
      <c r="G34" s="8">
        <v>4330988</v>
      </c>
      <c r="H34" s="8">
        <v>2805653</v>
      </c>
      <c r="I34" s="8">
        <v>4958507</v>
      </c>
      <c r="J34" s="8">
        <v>12095148</v>
      </c>
      <c r="K34" s="8">
        <v>3101897</v>
      </c>
      <c r="L34" s="8">
        <v>3049565</v>
      </c>
      <c r="M34" s="8">
        <v>0</v>
      </c>
      <c r="N34" s="8">
        <v>6151462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18246610</v>
      </c>
      <c r="X34" s="8">
        <v>40563212</v>
      </c>
      <c r="Y34" s="8">
        <v>-22316602</v>
      </c>
      <c r="Z34" s="2">
        <v>-55.02</v>
      </c>
      <c r="AA34" s="6">
        <v>56806182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190859175</v>
      </c>
      <c r="F36" s="35">
        <f t="shared" si="1"/>
        <v>190859175</v>
      </c>
      <c r="G36" s="35">
        <f t="shared" si="1"/>
        <v>12473656</v>
      </c>
      <c r="H36" s="35">
        <f t="shared" si="1"/>
        <v>10356816</v>
      </c>
      <c r="I36" s="35">
        <f t="shared" si="1"/>
        <v>12547784</v>
      </c>
      <c r="J36" s="35">
        <f t="shared" si="1"/>
        <v>35378256</v>
      </c>
      <c r="K36" s="35">
        <f t="shared" si="1"/>
        <v>10339662</v>
      </c>
      <c r="L36" s="35">
        <f t="shared" si="1"/>
        <v>10392487</v>
      </c>
      <c r="M36" s="35">
        <f t="shared" si="1"/>
        <v>0</v>
      </c>
      <c r="N36" s="35">
        <f t="shared" si="1"/>
        <v>20732149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56110405</v>
      </c>
      <c r="X36" s="35">
        <f t="shared" si="1"/>
        <v>107421684</v>
      </c>
      <c r="Y36" s="35">
        <f t="shared" si="1"/>
        <v>-51311279</v>
      </c>
      <c r="Z36" s="36">
        <f>+IF(X36&lt;&gt;0,+(Y36/X36)*100,0)</f>
        <v>-47.76622101735065</v>
      </c>
      <c r="AA36" s="33">
        <f>SUM(AA25:AA35)</f>
        <v>190859175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61420218</v>
      </c>
      <c r="F38" s="48">
        <f t="shared" si="2"/>
        <v>61420218</v>
      </c>
      <c r="G38" s="48">
        <f t="shared" si="2"/>
        <v>65944473</v>
      </c>
      <c r="H38" s="48">
        <f t="shared" si="2"/>
        <v>-4018144</v>
      </c>
      <c r="I38" s="48">
        <f t="shared" si="2"/>
        <v>-7538276</v>
      </c>
      <c r="J38" s="48">
        <f t="shared" si="2"/>
        <v>54388053</v>
      </c>
      <c r="K38" s="48">
        <f t="shared" si="2"/>
        <v>-5206973</v>
      </c>
      <c r="L38" s="48">
        <f t="shared" si="2"/>
        <v>-5299326</v>
      </c>
      <c r="M38" s="48">
        <f t="shared" si="2"/>
        <v>0</v>
      </c>
      <c r="N38" s="48">
        <f t="shared" si="2"/>
        <v>-10506299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43881754</v>
      </c>
      <c r="X38" s="48">
        <f>IF(F22=F36,0,X22-X36)</f>
        <v>49993656</v>
      </c>
      <c r="Y38" s="48">
        <f t="shared" si="2"/>
        <v>-6111902</v>
      </c>
      <c r="Z38" s="49">
        <f>+IF(X38&lt;&gt;0,+(Y38/X38)*100,0)</f>
        <v>-12.22535515306182</v>
      </c>
      <c r="AA38" s="46">
        <f>+AA22-AA36</f>
        <v>61420218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57452000</v>
      </c>
      <c r="F39" s="8">
        <v>57452000</v>
      </c>
      <c r="G39" s="8">
        <v>21277000</v>
      </c>
      <c r="H39" s="8">
        <v>0</v>
      </c>
      <c r="I39" s="8">
        <v>0</v>
      </c>
      <c r="J39" s="8">
        <v>21277000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21277000</v>
      </c>
      <c r="X39" s="8">
        <v>47726000</v>
      </c>
      <c r="Y39" s="8">
        <v>-26449000</v>
      </c>
      <c r="Z39" s="2">
        <v>-55.42</v>
      </c>
      <c r="AA39" s="6">
        <v>57452000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118872218</v>
      </c>
      <c r="F42" s="57">
        <f t="shared" si="3"/>
        <v>118872218</v>
      </c>
      <c r="G42" s="57">
        <f t="shared" si="3"/>
        <v>87221473</v>
      </c>
      <c r="H42" s="57">
        <f t="shared" si="3"/>
        <v>-4018144</v>
      </c>
      <c r="I42" s="57">
        <f t="shared" si="3"/>
        <v>-7538276</v>
      </c>
      <c r="J42" s="57">
        <f t="shared" si="3"/>
        <v>75665053</v>
      </c>
      <c r="K42" s="57">
        <f t="shared" si="3"/>
        <v>-5206973</v>
      </c>
      <c r="L42" s="57">
        <f t="shared" si="3"/>
        <v>-5299326</v>
      </c>
      <c r="M42" s="57">
        <f t="shared" si="3"/>
        <v>0</v>
      </c>
      <c r="N42" s="57">
        <f t="shared" si="3"/>
        <v>-10506299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65158754</v>
      </c>
      <c r="X42" s="57">
        <f t="shared" si="3"/>
        <v>97719656</v>
      </c>
      <c r="Y42" s="57">
        <f t="shared" si="3"/>
        <v>-32560902</v>
      </c>
      <c r="Z42" s="58">
        <f>+IF(X42&lt;&gt;0,+(Y42/X42)*100,0)</f>
        <v>-33.32072925021349</v>
      </c>
      <c r="AA42" s="55">
        <f>SUM(AA38:AA41)</f>
        <v>118872218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118872218</v>
      </c>
      <c r="F44" s="65">
        <f t="shared" si="4"/>
        <v>118872218</v>
      </c>
      <c r="G44" s="65">
        <f t="shared" si="4"/>
        <v>87221473</v>
      </c>
      <c r="H44" s="65">
        <f t="shared" si="4"/>
        <v>-4018144</v>
      </c>
      <c r="I44" s="65">
        <f t="shared" si="4"/>
        <v>-7538276</v>
      </c>
      <c r="J44" s="65">
        <f t="shared" si="4"/>
        <v>75665053</v>
      </c>
      <c r="K44" s="65">
        <f t="shared" si="4"/>
        <v>-5206973</v>
      </c>
      <c r="L44" s="65">
        <f t="shared" si="4"/>
        <v>-5299326</v>
      </c>
      <c r="M44" s="65">
        <f t="shared" si="4"/>
        <v>0</v>
      </c>
      <c r="N44" s="65">
        <f t="shared" si="4"/>
        <v>-10506299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65158754</v>
      </c>
      <c r="X44" s="65">
        <f t="shared" si="4"/>
        <v>97719656</v>
      </c>
      <c r="Y44" s="65">
        <f t="shared" si="4"/>
        <v>-32560902</v>
      </c>
      <c r="Z44" s="66">
        <f>+IF(X44&lt;&gt;0,+(Y44/X44)*100,0)</f>
        <v>-33.32072925021349</v>
      </c>
      <c r="AA44" s="63">
        <f>+AA42-AA43</f>
        <v>118872218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118872218</v>
      </c>
      <c r="F46" s="57">
        <f t="shared" si="5"/>
        <v>118872218</v>
      </c>
      <c r="G46" s="57">
        <f t="shared" si="5"/>
        <v>87221473</v>
      </c>
      <c r="H46" s="57">
        <f t="shared" si="5"/>
        <v>-4018144</v>
      </c>
      <c r="I46" s="57">
        <f t="shared" si="5"/>
        <v>-7538276</v>
      </c>
      <c r="J46" s="57">
        <f t="shared" si="5"/>
        <v>75665053</v>
      </c>
      <c r="K46" s="57">
        <f t="shared" si="5"/>
        <v>-5206973</v>
      </c>
      <c r="L46" s="57">
        <f t="shared" si="5"/>
        <v>-5299326</v>
      </c>
      <c r="M46" s="57">
        <f t="shared" si="5"/>
        <v>0</v>
      </c>
      <c r="N46" s="57">
        <f t="shared" si="5"/>
        <v>-10506299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65158754</v>
      </c>
      <c r="X46" s="57">
        <f t="shared" si="5"/>
        <v>97719656</v>
      </c>
      <c r="Y46" s="57">
        <f t="shared" si="5"/>
        <v>-32560902</v>
      </c>
      <c r="Z46" s="58">
        <f>+IF(X46&lt;&gt;0,+(Y46/X46)*100,0)</f>
        <v>-33.32072925021349</v>
      </c>
      <c r="AA46" s="55">
        <f>SUM(AA44:AA45)</f>
        <v>118872218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118872218</v>
      </c>
      <c r="F48" s="73">
        <f t="shared" si="6"/>
        <v>118872218</v>
      </c>
      <c r="G48" s="73">
        <f t="shared" si="6"/>
        <v>87221473</v>
      </c>
      <c r="H48" s="74">
        <f t="shared" si="6"/>
        <v>-4018144</v>
      </c>
      <c r="I48" s="74">
        <f t="shared" si="6"/>
        <v>-7538276</v>
      </c>
      <c r="J48" s="74">
        <f t="shared" si="6"/>
        <v>75665053</v>
      </c>
      <c r="K48" s="74">
        <f t="shared" si="6"/>
        <v>-5206973</v>
      </c>
      <c r="L48" s="74">
        <f t="shared" si="6"/>
        <v>-5299326</v>
      </c>
      <c r="M48" s="73">
        <f t="shared" si="6"/>
        <v>0</v>
      </c>
      <c r="N48" s="73">
        <f t="shared" si="6"/>
        <v>-10506299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65158754</v>
      </c>
      <c r="X48" s="74">
        <f t="shared" si="6"/>
        <v>97719656</v>
      </c>
      <c r="Y48" s="74">
        <f t="shared" si="6"/>
        <v>-32560902</v>
      </c>
      <c r="Z48" s="75">
        <f>+IF(X48&lt;&gt;0,+(Y48/X48)*100,0)</f>
        <v>-33.32072925021349</v>
      </c>
      <c r="AA48" s="76">
        <f>SUM(AA46:AA47)</f>
        <v>118872218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9114916</v>
      </c>
      <c r="D5" s="6">
        <v>0</v>
      </c>
      <c r="E5" s="7">
        <v>9000000</v>
      </c>
      <c r="F5" s="8">
        <v>9000000</v>
      </c>
      <c r="G5" s="8">
        <v>803991</v>
      </c>
      <c r="H5" s="8">
        <v>803991</v>
      </c>
      <c r="I5" s="8">
        <v>803991</v>
      </c>
      <c r="J5" s="8">
        <v>2411973</v>
      </c>
      <c r="K5" s="8">
        <v>803991</v>
      </c>
      <c r="L5" s="8">
        <v>806991</v>
      </c>
      <c r="M5" s="8">
        <v>803991</v>
      </c>
      <c r="N5" s="8">
        <v>2414973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4826946</v>
      </c>
      <c r="X5" s="8">
        <v>4500000</v>
      </c>
      <c r="Y5" s="8">
        <v>326946</v>
      </c>
      <c r="Z5" s="2">
        <v>7.27</v>
      </c>
      <c r="AA5" s="6">
        <v>9000000</v>
      </c>
    </row>
    <row r="6" spans="1:27" ht="13.5">
      <c r="A6" s="23" t="s">
        <v>33</v>
      </c>
      <c r="B6" s="24"/>
      <c r="C6" s="6">
        <v>335556</v>
      </c>
      <c r="D6" s="6">
        <v>0</v>
      </c>
      <c r="E6" s="7">
        <v>22472</v>
      </c>
      <c r="F6" s="8">
        <v>22472</v>
      </c>
      <c r="G6" s="8">
        <v>0</v>
      </c>
      <c r="H6" s="8">
        <v>-2905</v>
      </c>
      <c r="I6" s="8">
        <v>7853</v>
      </c>
      <c r="J6" s="8">
        <v>4948</v>
      </c>
      <c r="K6" s="8">
        <v>14843</v>
      </c>
      <c r="L6" s="8">
        <v>21870</v>
      </c>
      <c r="M6" s="8">
        <v>28679</v>
      </c>
      <c r="N6" s="8">
        <v>65392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70340</v>
      </c>
      <c r="X6" s="8">
        <v>10500</v>
      </c>
      <c r="Y6" s="8">
        <v>59840</v>
      </c>
      <c r="Z6" s="2">
        <v>569.9</v>
      </c>
      <c r="AA6" s="6">
        <v>22472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3420000</v>
      </c>
      <c r="F10" s="26">
        <v>3420000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1330000</v>
      </c>
      <c r="Y10" s="26">
        <v>-1330000</v>
      </c>
      <c r="Z10" s="27">
        <v>-100</v>
      </c>
      <c r="AA10" s="28">
        <v>3420000</v>
      </c>
    </row>
    <row r="11" spans="1:27" ht="13.5">
      <c r="A11" s="25" t="s">
        <v>38</v>
      </c>
      <c r="B11" s="29"/>
      <c r="C11" s="6">
        <v>4133259</v>
      </c>
      <c r="D11" s="6">
        <v>0</v>
      </c>
      <c r="E11" s="7">
        <v>187029</v>
      </c>
      <c r="F11" s="8">
        <v>187029</v>
      </c>
      <c r="G11" s="8">
        <v>456590</v>
      </c>
      <c r="H11" s="8">
        <v>364466</v>
      </c>
      <c r="I11" s="8">
        <v>347095</v>
      </c>
      <c r="J11" s="8">
        <v>1168151</v>
      </c>
      <c r="K11" s="8">
        <v>381948</v>
      </c>
      <c r="L11" s="8">
        <v>80363</v>
      </c>
      <c r="M11" s="8">
        <v>6062</v>
      </c>
      <c r="N11" s="8">
        <v>468373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1636524</v>
      </c>
      <c r="X11" s="8">
        <v>98712</v>
      </c>
      <c r="Y11" s="8">
        <v>1537812</v>
      </c>
      <c r="Z11" s="2">
        <v>1557.88</v>
      </c>
      <c r="AA11" s="6">
        <v>187029</v>
      </c>
    </row>
    <row r="12" spans="1:27" ht="13.5">
      <c r="A12" s="25" t="s">
        <v>39</v>
      </c>
      <c r="B12" s="29"/>
      <c r="C12" s="6">
        <v>146609</v>
      </c>
      <c r="D12" s="6">
        <v>0</v>
      </c>
      <c r="E12" s="7">
        <v>271320</v>
      </c>
      <c r="F12" s="8">
        <v>271320</v>
      </c>
      <c r="G12" s="8">
        <v>2413</v>
      </c>
      <c r="H12" s="8">
        <v>329</v>
      </c>
      <c r="I12" s="8">
        <v>658</v>
      </c>
      <c r="J12" s="8">
        <v>3400</v>
      </c>
      <c r="K12" s="8">
        <v>21051</v>
      </c>
      <c r="L12" s="8">
        <v>20310</v>
      </c>
      <c r="M12" s="8">
        <v>526</v>
      </c>
      <c r="N12" s="8">
        <v>41887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45287</v>
      </c>
      <c r="X12" s="8">
        <v>102852</v>
      </c>
      <c r="Y12" s="8">
        <v>-57565</v>
      </c>
      <c r="Z12" s="2">
        <v>-55.97</v>
      </c>
      <c r="AA12" s="6">
        <v>271320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1550000</v>
      </c>
      <c r="F13" s="8">
        <v>1550000</v>
      </c>
      <c r="G13" s="8">
        <v>0</v>
      </c>
      <c r="H13" s="8">
        <v>0</v>
      </c>
      <c r="I13" s="8">
        <v>0</v>
      </c>
      <c r="J13" s="8">
        <v>0</v>
      </c>
      <c r="K13" s="8">
        <v>56234</v>
      </c>
      <c r="L13" s="8">
        <v>58109</v>
      </c>
      <c r="M13" s="8">
        <v>114343</v>
      </c>
      <c r="N13" s="8">
        <v>228686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228686</v>
      </c>
      <c r="X13" s="8">
        <v>419000</v>
      </c>
      <c r="Y13" s="8">
        <v>-190314</v>
      </c>
      <c r="Z13" s="2">
        <v>-45.42</v>
      </c>
      <c r="AA13" s="6">
        <v>1550000</v>
      </c>
    </row>
    <row r="14" spans="1:27" ht="13.5">
      <c r="A14" s="23" t="s">
        <v>41</v>
      </c>
      <c r="B14" s="29"/>
      <c r="C14" s="6">
        <v>1016170</v>
      </c>
      <c r="D14" s="6">
        <v>0</v>
      </c>
      <c r="E14" s="7">
        <v>74158</v>
      </c>
      <c r="F14" s="8">
        <v>74158</v>
      </c>
      <c r="G14" s="8">
        <v>0</v>
      </c>
      <c r="H14" s="8">
        <v>51525</v>
      </c>
      <c r="I14" s="8">
        <v>58109</v>
      </c>
      <c r="J14" s="8">
        <v>109634</v>
      </c>
      <c r="K14" s="8">
        <v>0</v>
      </c>
      <c r="L14" s="8">
        <v>0</v>
      </c>
      <c r="M14" s="8">
        <v>37079</v>
      </c>
      <c r="N14" s="8">
        <v>37079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146713</v>
      </c>
      <c r="X14" s="8"/>
      <c r="Y14" s="8">
        <v>146713</v>
      </c>
      <c r="Z14" s="2">
        <v>0</v>
      </c>
      <c r="AA14" s="6">
        <v>74158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1129443</v>
      </c>
      <c r="D16" s="6">
        <v>0</v>
      </c>
      <c r="E16" s="7">
        <v>550000</v>
      </c>
      <c r="F16" s="8">
        <v>550000</v>
      </c>
      <c r="G16" s="8">
        <v>68601</v>
      </c>
      <c r="H16" s="8">
        <v>53026</v>
      </c>
      <c r="I16" s="8">
        <v>38718</v>
      </c>
      <c r="J16" s="8">
        <v>160345</v>
      </c>
      <c r="K16" s="8">
        <v>38504</v>
      </c>
      <c r="L16" s="8">
        <v>27717</v>
      </c>
      <c r="M16" s="8">
        <v>26427</v>
      </c>
      <c r="N16" s="8">
        <v>92648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252993</v>
      </c>
      <c r="X16" s="8">
        <v>91960</v>
      </c>
      <c r="Y16" s="8">
        <v>161033</v>
      </c>
      <c r="Z16" s="2">
        <v>175.11</v>
      </c>
      <c r="AA16" s="6">
        <v>550000</v>
      </c>
    </row>
    <row r="17" spans="1:27" ht="13.5">
      <c r="A17" s="23" t="s">
        <v>44</v>
      </c>
      <c r="B17" s="29"/>
      <c r="C17" s="6">
        <v>1765589</v>
      </c>
      <c r="D17" s="6">
        <v>0</v>
      </c>
      <c r="E17" s="7">
        <v>2000000</v>
      </c>
      <c r="F17" s="8">
        <v>2000000</v>
      </c>
      <c r="G17" s="8">
        <v>180061</v>
      </c>
      <c r="H17" s="8">
        <v>166466</v>
      </c>
      <c r="I17" s="8">
        <v>138877</v>
      </c>
      <c r="J17" s="8">
        <v>485404</v>
      </c>
      <c r="K17" s="8">
        <v>140528</v>
      </c>
      <c r="L17" s="8">
        <v>145803</v>
      </c>
      <c r="M17" s="8">
        <v>3409</v>
      </c>
      <c r="N17" s="8">
        <v>289740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775144</v>
      </c>
      <c r="X17" s="8">
        <v>715567</v>
      </c>
      <c r="Y17" s="8">
        <v>59577</v>
      </c>
      <c r="Z17" s="2">
        <v>8.33</v>
      </c>
      <c r="AA17" s="6">
        <v>2000000</v>
      </c>
    </row>
    <row r="18" spans="1:27" ht="13.5">
      <c r="A18" s="25" t="s">
        <v>45</v>
      </c>
      <c r="B18" s="24"/>
      <c r="C18" s="6">
        <v>321489</v>
      </c>
      <c r="D18" s="6">
        <v>0</v>
      </c>
      <c r="E18" s="7">
        <v>550000</v>
      </c>
      <c r="F18" s="8">
        <v>550000</v>
      </c>
      <c r="G18" s="8">
        <v>0</v>
      </c>
      <c r="H18" s="8">
        <v>0</v>
      </c>
      <c r="I18" s="8">
        <v>0</v>
      </c>
      <c r="J18" s="8">
        <v>0</v>
      </c>
      <c r="K18" s="8">
        <v>87670</v>
      </c>
      <c r="L18" s="8">
        <v>0</v>
      </c>
      <c r="M18" s="8">
        <v>0</v>
      </c>
      <c r="N18" s="8">
        <v>87670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87670</v>
      </c>
      <c r="X18" s="8">
        <v>278000</v>
      </c>
      <c r="Y18" s="8">
        <v>-190330</v>
      </c>
      <c r="Z18" s="2">
        <v>-68.46</v>
      </c>
      <c r="AA18" s="6">
        <v>550000</v>
      </c>
    </row>
    <row r="19" spans="1:27" ht="13.5">
      <c r="A19" s="23" t="s">
        <v>46</v>
      </c>
      <c r="B19" s="29"/>
      <c r="C19" s="6">
        <v>56485570</v>
      </c>
      <c r="D19" s="6">
        <v>0</v>
      </c>
      <c r="E19" s="7">
        <v>68361520</v>
      </c>
      <c r="F19" s="8">
        <v>68361520</v>
      </c>
      <c r="G19" s="8">
        <v>25606681</v>
      </c>
      <c r="H19" s="8">
        <v>2435564</v>
      </c>
      <c r="I19" s="8">
        <v>475082</v>
      </c>
      <c r="J19" s="8">
        <v>28517327</v>
      </c>
      <c r="K19" s="8">
        <v>411814</v>
      </c>
      <c r="L19" s="8">
        <v>1774060</v>
      </c>
      <c r="M19" s="8">
        <v>21700288</v>
      </c>
      <c r="N19" s="8">
        <v>23886162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52403489</v>
      </c>
      <c r="X19" s="8">
        <v>39271232</v>
      </c>
      <c r="Y19" s="8">
        <v>13132257</v>
      </c>
      <c r="Z19" s="2">
        <v>33.44</v>
      </c>
      <c r="AA19" s="6">
        <v>68361520</v>
      </c>
    </row>
    <row r="20" spans="1:27" ht="13.5">
      <c r="A20" s="23" t="s">
        <v>47</v>
      </c>
      <c r="B20" s="29"/>
      <c r="C20" s="6">
        <v>276161</v>
      </c>
      <c r="D20" s="6">
        <v>0</v>
      </c>
      <c r="E20" s="7">
        <v>4005400</v>
      </c>
      <c r="F20" s="26">
        <v>4005400</v>
      </c>
      <c r="G20" s="26">
        <v>1223193</v>
      </c>
      <c r="H20" s="26">
        <v>95870</v>
      </c>
      <c r="I20" s="26">
        <v>623413</v>
      </c>
      <c r="J20" s="26">
        <v>1942476</v>
      </c>
      <c r="K20" s="26">
        <v>236874</v>
      </c>
      <c r="L20" s="26">
        <v>784044</v>
      </c>
      <c r="M20" s="26">
        <v>423533</v>
      </c>
      <c r="N20" s="26">
        <v>1444451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3386927</v>
      </c>
      <c r="X20" s="26">
        <v>2885000</v>
      </c>
      <c r="Y20" s="26">
        <v>501927</v>
      </c>
      <c r="Z20" s="27">
        <v>17.4</v>
      </c>
      <c r="AA20" s="28">
        <v>4005400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74724762</v>
      </c>
      <c r="D22" s="33">
        <f>SUM(D5:D21)</f>
        <v>0</v>
      </c>
      <c r="E22" s="34">
        <f t="shared" si="0"/>
        <v>89991899</v>
      </c>
      <c r="F22" s="35">
        <f t="shared" si="0"/>
        <v>89991899</v>
      </c>
      <c r="G22" s="35">
        <f t="shared" si="0"/>
        <v>28341530</v>
      </c>
      <c r="H22" s="35">
        <f t="shared" si="0"/>
        <v>3968332</v>
      </c>
      <c r="I22" s="35">
        <f t="shared" si="0"/>
        <v>2493796</v>
      </c>
      <c r="J22" s="35">
        <f t="shared" si="0"/>
        <v>34803658</v>
      </c>
      <c r="K22" s="35">
        <f t="shared" si="0"/>
        <v>2193457</v>
      </c>
      <c r="L22" s="35">
        <f t="shared" si="0"/>
        <v>3719267</v>
      </c>
      <c r="M22" s="35">
        <f t="shared" si="0"/>
        <v>23144337</v>
      </c>
      <c r="N22" s="35">
        <f t="shared" si="0"/>
        <v>29057061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63860719</v>
      </c>
      <c r="X22" s="35">
        <f t="shared" si="0"/>
        <v>49702823</v>
      </c>
      <c r="Y22" s="35">
        <f t="shared" si="0"/>
        <v>14157896</v>
      </c>
      <c r="Z22" s="36">
        <f>+IF(X22&lt;&gt;0,+(Y22/X22)*100,0)</f>
        <v>28.48509429736013</v>
      </c>
      <c r="AA22" s="33">
        <f>SUM(AA5:AA21)</f>
        <v>89991899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30649118</v>
      </c>
      <c r="D25" s="6">
        <v>0</v>
      </c>
      <c r="E25" s="7">
        <v>34682576</v>
      </c>
      <c r="F25" s="8">
        <v>34682576</v>
      </c>
      <c r="G25" s="8">
        <v>2635603</v>
      </c>
      <c r="H25" s="8">
        <v>2991174</v>
      </c>
      <c r="I25" s="8">
        <v>2650463</v>
      </c>
      <c r="J25" s="8">
        <v>8277240</v>
      </c>
      <c r="K25" s="8">
        <v>2681386</v>
      </c>
      <c r="L25" s="8">
        <v>2937852</v>
      </c>
      <c r="M25" s="8">
        <v>2450087</v>
      </c>
      <c r="N25" s="8">
        <v>8069325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16346565</v>
      </c>
      <c r="X25" s="8">
        <v>16188918</v>
      </c>
      <c r="Y25" s="8">
        <v>157647</v>
      </c>
      <c r="Z25" s="2">
        <v>0.97</v>
      </c>
      <c r="AA25" s="6">
        <v>34682576</v>
      </c>
    </row>
    <row r="26" spans="1:27" ht="13.5">
      <c r="A26" s="25" t="s">
        <v>52</v>
      </c>
      <c r="B26" s="24"/>
      <c r="C26" s="6">
        <v>8182621</v>
      </c>
      <c r="D26" s="6">
        <v>0</v>
      </c>
      <c r="E26" s="7">
        <v>8102030</v>
      </c>
      <c r="F26" s="8">
        <v>8102030</v>
      </c>
      <c r="G26" s="8">
        <v>654595</v>
      </c>
      <c r="H26" s="8">
        <v>650992</v>
      </c>
      <c r="I26" s="8">
        <v>666881</v>
      </c>
      <c r="J26" s="8">
        <v>1972468</v>
      </c>
      <c r="K26" s="8">
        <v>667616</v>
      </c>
      <c r="L26" s="8">
        <v>681838</v>
      </c>
      <c r="M26" s="8">
        <v>688478</v>
      </c>
      <c r="N26" s="8">
        <v>2037932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4010400</v>
      </c>
      <c r="X26" s="8">
        <v>4022843</v>
      </c>
      <c r="Y26" s="8">
        <v>-12443</v>
      </c>
      <c r="Z26" s="2">
        <v>-0.31</v>
      </c>
      <c r="AA26" s="6">
        <v>8102030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10352000</v>
      </c>
      <c r="F27" s="8">
        <v>10352000</v>
      </c>
      <c r="G27" s="8">
        <v>0</v>
      </c>
      <c r="H27" s="8">
        <v>0</v>
      </c>
      <c r="I27" s="8">
        <v>0</v>
      </c>
      <c r="J27" s="8">
        <v>0</v>
      </c>
      <c r="K27" s="8">
        <v>2588000</v>
      </c>
      <c r="L27" s="8">
        <v>666667</v>
      </c>
      <c r="M27" s="8">
        <v>1333333</v>
      </c>
      <c r="N27" s="8">
        <v>4588000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4588000</v>
      </c>
      <c r="X27" s="8">
        <v>4313335</v>
      </c>
      <c r="Y27" s="8">
        <v>274665</v>
      </c>
      <c r="Z27" s="2">
        <v>6.37</v>
      </c>
      <c r="AA27" s="6">
        <v>10352000</v>
      </c>
    </row>
    <row r="28" spans="1:27" ht="13.5">
      <c r="A28" s="25" t="s">
        <v>54</v>
      </c>
      <c r="B28" s="24"/>
      <c r="C28" s="6">
        <v>2453066</v>
      </c>
      <c r="D28" s="6">
        <v>0</v>
      </c>
      <c r="E28" s="7">
        <v>4000000</v>
      </c>
      <c r="F28" s="8">
        <v>4000000</v>
      </c>
      <c r="G28" s="8">
        <v>333333</v>
      </c>
      <c r="H28" s="8">
        <v>0</v>
      </c>
      <c r="I28" s="8">
        <v>0</v>
      </c>
      <c r="J28" s="8">
        <v>333333</v>
      </c>
      <c r="K28" s="8">
        <v>999999</v>
      </c>
      <c r="L28" s="8">
        <v>333333</v>
      </c>
      <c r="M28" s="8">
        <v>603666</v>
      </c>
      <c r="N28" s="8">
        <v>1936998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2270331</v>
      </c>
      <c r="X28" s="8">
        <v>2497335</v>
      </c>
      <c r="Y28" s="8">
        <v>-227004</v>
      </c>
      <c r="Z28" s="2">
        <v>-9.09</v>
      </c>
      <c r="AA28" s="6">
        <v>4000000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93000</v>
      </c>
      <c r="F29" s="8">
        <v>93000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46500</v>
      </c>
      <c r="Y29" s="8">
        <v>-46500</v>
      </c>
      <c r="Z29" s="2">
        <v>-100</v>
      </c>
      <c r="AA29" s="6">
        <v>93000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1700000</v>
      </c>
      <c r="F30" s="8">
        <v>1700000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269990</v>
      </c>
      <c r="M30" s="8">
        <v>0</v>
      </c>
      <c r="N30" s="8">
        <v>269990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269990</v>
      </c>
      <c r="X30" s="8">
        <v>859800</v>
      </c>
      <c r="Y30" s="8">
        <v>-589810</v>
      </c>
      <c r="Z30" s="2">
        <v>-68.6</v>
      </c>
      <c r="AA30" s="6">
        <v>1700000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3069680</v>
      </c>
      <c r="D32" s="6">
        <v>0</v>
      </c>
      <c r="E32" s="7">
        <v>3000000</v>
      </c>
      <c r="F32" s="8">
        <v>3000000</v>
      </c>
      <c r="G32" s="8">
        <v>262814</v>
      </c>
      <c r="H32" s="8">
        <v>263120</v>
      </c>
      <c r="I32" s="8">
        <v>262814</v>
      </c>
      <c r="J32" s="8">
        <v>788748</v>
      </c>
      <c r="K32" s="8">
        <v>158769</v>
      </c>
      <c r="L32" s="8">
        <v>447969</v>
      </c>
      <c r="M32" s="8">
        <v>289691</v>
      </c>
      <c r="N32" s="8">
        <v>896429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1685177</v>
      </c>
      <c r="X32" s="8">
        <v>1749400</v>
      </c>
      <c r="Y32" s="8">
        <v>-64223</v>
      </c>
      <c r="Z32" s="2">
        <v>-3.67</v>
      </c>
      <c r="AA32" s="6">
        <v>3000000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26270390</v>
      </c>
      <c r="D34" s="6">
        <v>0</v>
      </c>
      <c r="E34" s="7">
        <v>25543161</v>
      </c>
      <c r="F34" s="8">
        <v>25543161</v>
      </c>
      <c r="G34" s="8">
        <v>1962233</v>
      </c>
      <c r="H34" s="8">
        <v>2484764</v>
      </c>
      <c r="I34" s="8">
        <v>1987367</v>
      </c>
      <c r="J34" s="8">
        <v>6434364</v>
      </c>
      <c r="K34" s="8">
        <v>1648715</v>
      </c>
      <c r="L34" s="8">
        <v>1356621</v>
      </c>
      <c r="M34" s="8">
        <v>1687463</v>
      </c>
      <c r="N34" s="8">
        <v>4692799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11127163</v>
      </c>
      <c r="X34" s="8">
        <v>10920500</v>
      </c>
      <c r="Y34" s="8">
        <v>206663</v>
      </c>
      <c r="Z34" s="2">
        <v>1.89</v>
      </c>
      <c r="AA34" s="6">
        <v>25543161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70624875</v>
      </c>
      <c r="D36" s="33">
        <f>SUM(D25:D35)</f>
        <v>0</v>
      </c>
      <c r="E36" s="34">
        <f t="shared" si="1"/>
        <v>87472767</v>
      </c>
      <c r="F36" s="35">
        <f t="shared" si="1"/>
        <v>87472767</v>
      </c>
      <c r="G36" s="35">
        <f t="shared" si="1"/>
        <v>5848578</v>
      </c>
      <c r="H36" s="35">
        <f t="shared" si="1"/>
        <v>6390050</v>
      </c>
      <c r="I36" s="35">
        <f t="shared" si="1"/>
        <v>5567525</v>
      </c>
      <c r="J36" s="35">
        <f t="shared" si="1"/>
        <v>17806153</v>
      </c>
      <c r="K36" s="35">
        <f t="shared" si="1"/>
        <v>8744485</v>
      </c>
      <c r="L36" s="35">
        <f t="shared" si="1"/>
        <v>6694270</v>
      </c>
      <c r="M36" s="35">
        <f t="shared" si="1"/>
        <v>7052718</v>
      </c>
      <c r="N36" s="35">
        <f t="shared" si="1"/>
        <v>22491473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40297626</v>
      </c>
      <c r="X36" s="35">
        <f t="shared" si="1"/>
        <v>40598631</v>
      </c>
      <c r="Y36" s="35">
        <f t="shared" si="1"/>
        <v>-301005</v>
      </c>
      <c r="Z36" s="36">
        <f>+IF(X36&lt;&gt;0,+(Y36/X36)*100,0)</f>
        <v>-0.741416625600011</v>
      </c>
      <c r="AA36" s="33">
        <f>SUM(AA25:AA35)</f>
        <v>87472767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4099887</v>
      </c>
      <c r="D38" s="46">
        <f>+D22-D36</f>
        <v>0</v>
      </c>
      <c r="E38" s="47">
        <f t="shared" si="2"/>
        <v>2519132</v>
      </c>
      <c r="F38" s="48">
        <f t="shared" si="2"/>
        <v>2519132</v>
      </c>
      <c r="G38" s="48">
        <f t="shared" si="2"/>
        <v>22492952</v>
      </c>
      <c r="H38" s="48">
        <f t="shared" si="2"/>
        <v>-2421718</v>
      </c>
      <c r="I38" s="48">
        <f t="shared" si="2"/>
        <v>-3073729</v>
      </c>
      <c r="J38" s="48">
        <f t="shared" si="2"/>
        <v>16997505</v>
      </c>
      <c r="K38" s="48">
        <f t="shared" si="2"/>
        <v>-6551028</v>
      </c>
      <c r="L38" s="48">
        <f t="shared" si="2"/>
        <v>-2975003</v>
      </c>
      <c r="M38" s="48">
        <f t="shared" si="2"/>
        <v>16091619</v>
      </c>
      <c r="N38" s="48">
        <f t="shared" si="2"/>
        <v>6565588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23563093</v>
      </c>
      <c r="X38" s="48">
        <f>IF(F22=F36,0,X22-X36)</f>
        <v>9104192</v>
      </c>
      <c r="Y38" s="48">
        <f t="shared" si="2"/>
        <v>14458901</v>
      </c>
      <c r="Z38" s="49">
        <f>+IF(X38&lt;&gt;0,+(Y38/X38)*100,0)</f>
        <v>158.81586196776166</v>
      </c>
      <c r="AA38" s="46">
        <f>+AA22-AA36</f>
        <v>2519132</v>
      </c>
    </row>
    <row r="39" spans="1:27" ht="13.5">
      <c r="A39" s="23" t="s">
        <v>64</v>
      </c>
      <c r="B39" s="29"/>
      <c r="C39" s="6">
        <v>17205844</v>
      </c>
      <c r="D39" s="6">
        <v>0</v>
      </c>
      <c r="E39" s="7">
        <v>0</v>
      </c>
      <c r="F39" s="8">
        <v>0</v>
      </c>
      <c r="G39" s="8">
        <v>0</v>
      </c>
      <c r="H39" s="8">
        <v>94865</v>
      </c>
      <c r="I39" s="8">
        <v>1195585</v>
      </c>
      <c r="J39" s="8">
        <v>1290450</v>
      </c>
      <c r="K39" s="8">
        <v>869296</v>
      </c>
      <c r="L39" s="8">
        <v>0</v>
      </c>
      <c r="M39" s="8">
        <v>0</v>
      </c>
      <c r="N39" s="8">
        <v>869296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2159746</v>
      </c>
      <c r="X39" s="8">
        <v>9421120</v>
      </c>
      <c r="Y39" s="8">
        <v>-7261374</v>
      </c>
      <c r="Z39" s="2">
        <v>-77.08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21305731</v>
      </c>
      <c r="D42" s="55">
        <f>SUM(D38:D41)</f>
        <v>0</v>
      </c>
      <c r="E42" s="56">
        <f t="shared" si="3"/>
        <v>2519132</v>
      </c>
      <c r="F42" s="57">
        <f t="shared" si="3"/>
        <v>2519132</v>
      </c>
      <c r="G42" s="57">
        <f t="shared" si="3"/>
        <v>22492952</v>
      </c>
      <c r="H42" s="57">
        <f t="shared" si="3"/>
        <v>-2326853</v>
      </c>
      <c r="I42" s="57">
        <f t="shared" si="3"/>
        <v>-1878144</v>
      </c>
      <c r="J42" s="57">
        <f t="shared" si="3"/>
        <v>18287955</v>
      </c>
      <c r="K42" s="57">
        <f t="shared" si="3"/>
        <v>-5681732</v>
      </c>
      <c r="L42" s="57">
        <f t="shared" si="3"/>
        <v>-2975003</v>
      </c>
      <c r="M42" s="57">
        <f t="shared" si="3"/>
        <v>16091619</v>
      </c>
      <c r="N42" s="57">
        <f t="shared" si="3"/>
        <v>7434884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25722839</v>
      </c>
      <c r="X42" s="57">
        <f t="shared" si="3"/>
        <v>18525312</v>
      </c>
      <c r="Y42" s="57">
        <f t="shared" si="3"/>
        <v>7197527</v>
      </c>
      <c r="Z42" s="58">
        <f>+IF(X42&lt;&gt;0,+(Y42/X42)*100,0)</f>
        <v>38.85239287737772</v>
      </c>
      <c r="AA42" s="55">
        <f>SUM(AA38:AA41)</f>
        <v>2519132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21305731</v>
      </c>
      <c r="D44" s="63">
        <f>+D42-D43</f>
        <v>0</v>
      </c>
      <c r="E44" s="64">
        <f t="shared" si="4"/>
        <v>2519132</v>
      </c>
      <c r="F44" s="65">
        <f t="shared" si="4"/>
        <v>2519132</v>
      </c>
      <c r="G44" s="65">
        <f t="shared" si="4"/>
        <v>22492952</v>
      </c>
      <c r="H44" s="65">
        <f t="shared" si="4"/>
        <v>-2326853</v>
      </c>
      <c r="I44" s="65">
        <f t="shared" si="4"/>
        <v>-1878144</v>
      </c>
      <c r="J44" s="65">
        <f t="shared" si="4"/>
        <v>18287955</v>
      </c>
      <c r="K44" s="65">
        <f t="shared" si="4"/>
        <v>-5681732</v>
      </c>
      <c r="L44" s="65">
        <f t="shared" si="4"/>
        <v>-2975003</v>
      </c>
      <c r="M44" s="65">
        <f t="shared" si="4"/>
        <v>16091619</v>
      </c>
      <c r="N44" s="65">
        <f t="shared" si="4"/>
        <v>7434884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25722839</v>
      </c>
      <c r="X44" s="65">
        <f t="shared" si="4"/>
        <v>18525312</v>
      </c>
      <c r="Y44" s="65">
        <f t="shared" si="4"/>
        <v>7197527</v>
      </c>
      <c r="Z44" s="66">
        <f>+IF(X44&lt;&gt;0,+(Y44/X44)*100,0)</f>
        <v>38.85239287737772</v>
      </c>
      <c r="AA44" s="63">
        <f>+AA42-AA43</f>
        <v>2519132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21305731</v>
      </c>
      <c r="D46" s="55">
        <f>SUM(D44:D45)</f>
        <v>0</v>
      </c>
      <c r="E46" s="56">
        <f t="shared" si="5"/>
        <v>2519132</v>
      </c>
      <c r="F46" s="57">
        <f t="shared" si="5"/>
        <v>2519132</v>
      </c>
      <c r="G46" s="57">
        <f t="shared" si="5"/>
        <v>22492952</v>
      </c>
      <c r="H46" s="57">
        <f t="shared" si="5"/>
        <v>-2326853</v>
      </c>
      <c r="I46" s="57">
        <f t="shared" si="5"/>
        <v>-1878144</v>
      </c>
      <c r="J46" s="57">
        <f t="shared" si="5"/>
        <v>18287955</v>
      </c>
      <c r="K46" s="57">
        <f t="shared" si="5"/>
        <v>-5681732</v>
      </c>
      <c r="L46" s="57">
        <f t="shared" si="5"/>
        <v>-2975003</v>
      </c>
      <c r="M46" s="57">
        <f t="shared" si="5"/>
        <v>16091619</v>
      </c>
      <c r="N46" s="57">
        <f t="shared" si="5"/>
        <v>7434884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25722839</v>
      </c>
      <c r="X46" s="57">
        <f t="shared" si="5"/>
        <v>18525312</v>
      </c>
      <c r="Y46" s="57">
        <f t="shared" si="5"/>
        <v>7197527</v>
      </c>
      <c r="Z46" s="58">
        <f>+IF(X46&lt;&gt;0,+(Y46/X46)*100,0)</f>
        <v>38.85239287737772</v>
      </c>
      <c r="AA46" s="55">
        <f>SUM(AA44:AA45)</f>
        <v>2519132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21305731</v>
      </c>
      <c r="D48" s="71">
        <f>SUM(D46:D47)</f>
        <v>0</v>
      </c>
      <c r="E48" s="72">
        <f t="shared" si="6"/>
        <v>2519132</v>
      </c>
      <c r="F48" s="73">
        <f t="shared" si="6"/>
        <v>2519132</v>
      </c>
      <c r="G48" s="73">
        <f t="shared" si="6"/>
        <v>22492952</v>
      </c>
      <c r="H48" s="74">
        <f t="shared" si="6"/>
        <v>-2326853</v>
      </c>
      <c r="I48" s="74">
        <f t="shared" si="6"/>
        <v>-1878144</v>
      </c>
      <c r="J48" s="74">
        <f t="shared" si="6"/>
        <v>18287955</v>
      </c>
      <c r="K48" s="74">
        <f t="shared" si="6"/>
        <v>-5681732</v>
      </c>
      <c r="L48" s="74">
        <f t="shared" si="6"/>
        <v>-2975003</v>
      </c>
      <c r="M48" s="73">
        <f t="shared" si="6"/>
        <v>16091619</v>
      </c>
      <c r="N48" s="73">
        <f t="shared" si="6"/>
        <v>7434884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25722839</v>
      </c>
      <c r="X48" s="74">
        <f t="shared" si="6"/>
        <v>18525312</v>
      </c>
      <c r="Y48" s="74">
        <f t="shared" si="6"/>
        <v>7197527</v>
      </c>
      <c r="Z48" s="75">
        <f>+IF(X48&lt;&gt;0,+(Y48/X48)*100,0)</f>
        <v>38.85239287737772</v>
      </c>
      <c r="AA48" s="76">
        <f>SUM(AA46:AA47)</f>
        <v>2519132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8633560</v>
      </c>
      <c r="D5" s="6">
        <v>0</v>
      </c>
      <c r="E5" s="7">
        <v>6355008</v>
      </c>
      <c r="F5" s="8">
        <v>6355008</v>
      </c>
      <c r="G5" s="8">
        <v>753069</v>
      </c>
      <c r="H5" s="8">
        <v>735810</v>
      </c>
      <c r="I5" s="8">
        <v>710216</v>
      </c>
      <c r="J5" s="8">
        <v>2199095</v>
      </c>
      <c r="K5" s="8">
        <v>735973</v>
      </c>
      <c r="L5" s="8">
        <v>679489</v>
      </c>
      <c r="M5" s="8">
        <v>813106</v>
      </c>
      <c r="N5" s="8">
        <v>2228568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4427663</v>
      </c>
      <c r="X5" s="8">
        <v>3159498</v>
      </c>
      <c r="Y5" s="8">
        <v>1268165</v>
      </c>
      <c r="Z5" s="2">
        <v>40.14</v>
      </c>
      <c r="AA5" s="6">
        <v>6355008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10504272</v>
      </c>
      <c r="D7" s="6">
        <v>0</v>
      </c>
      <c r="E7" s="7">
        <v>13699641</v>
      </c>
      <c r="F7" s="8">
        <v>13699641</v>
      </c>
      <c r="G7" s="8">
        <v>1155743</v>
      </c>
      <c r="H7" s="8">
        <v>1233161</v>
      </c>
      <c r="I7" s="8">
        <v>1132509</v>
      </c>
      <c r="J7" s="8">
        <v>3521413</v>
      </c>
      <c r="K7" s="8">
        <v>1191319</v>
      </c>
      <c r="L7" s="8">
        <v>975252</v>
      </c>
      <c r="M7" s="8">
        <v>819702</v>
      </c>
      <c r="N7" s="8">
        <v>2986273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6507686</v>
      </c>
      <c r="X7" s="8">
        <v>7820496</v>
      </c>
      <c r="Y7" s="8">
        <v>-1312810</v>
      </c>
      <c r="Z7" s="2">
        <v>-16.79</v>
      </c>
      <c r="AA7" s="6">
        <v>13699641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3500092</v>
      </c>
      <c r="D10" s="6">
        <v>0</v>
      </c>
      <c r="E10" s="7">
        <v>2971476</v>
      </c>
      <c r="F10" s="26">
        <v>2971476</v>
      </c>
      <c r="G10" s="26">
        <v>299933</v>
      </c>
      <c r="H10" s="26">
        <v>296628</v>
      </c>
      <c r="I10" s="26">
        <v>301349</v>
      </c>
      <c r="J10" s="26">
        <v>897910</v>
      </c>
      <c r="K10" s="26">
        <v>297896</v>
      </c>
      <c r="L10" s="26">
        <v>294680</v>
      </c>
      <c r="M10" s="26">
        <v>293290</v>
      </c>
      <c r="N10" s="26">
        <v>885866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1783776</v>
      </c>
      <c r="X10" s="26">
        <v>2034996</v>
      </c>
      <c r="Y10" s="26">
        <v>-251220</v>
      </c>
      <c r="Z10" s="27">
        <v>-12.34</v>
      </c>
      <c r="AA10" s="28">
        <v>2971476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111364</v>
      </c>
      <c r="D12" s="6">
        <v>0</v>
      </c>
      <c r="E12" s="7">
        <v>223020</v>
      </c>
      <c r="F12" s="8">
        <v>223020</v>
      </c>
      <c r="G12" s="8">
        <v>5947</v>
      </c>
      <c r="H12" s="8">
        <v>8418</v>
      </c>
      <c r="I12" s="8">
        <v>8075</v>
      </c>
      <c r="J12" s="8">
        <v>22440</v>
      </c>
      <c r="K12" s="8">
        <v>1735</v>
      </c>
      <c r="L12" s="8">
        <v>5961</v>
      </c>
      <c r="M12" s="8">
        <v>3518</v>
      </c>
      <c r="N12" s="8">
        <v>11214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33654</v>
      </c>
      <c r="X12" s="8">
        <v>111000</v>
      </c>
      <c r="Y12" s="8">
        <v>-77346</v>
      </c>
      <c r="Z12" s="2">
        <v>-69.68</v>
      </c>
      <c r="AA12" s="6">
        <v>223020</v>
      </c>
    </row>
    <row r="13" spans="1:27" ht="13.5">
      <c r="A13" s="23" t="s">
        <v>40</v>
      </c>
      <c r="B13" s="29"/>
      <c r="C13" s="6">
        <v>5417710</v>
      </c>
      <c r="D13" s="6">
        <v>0</v>
      </c>
      <c r="E13" s="7">
        <v>3610800</v>
      </c>
      <c r="F13" s="8">
        <v>3610800</v>
      </c>
      <c r="G13" s="8">
        <v>0</v>
      </c>
      <c r="H13" s="8">
        <v>0</v>
      </c>
      <c r="I13" s="8">
        <v>0</v>
      </c>
      <c r="J13" s="8">
        <v>0</v>
      </c>
      <c r="K13" s="8">
        <v>117707</v>
      </c>
      <c r="L13" s="8">
        <v>0</v>
      </c>
      <c r="M13" s="8">
        <v>1315017</v>
      </c>
      <c r="N13" s="8">
        <v>1432724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1432724</v>
      </c>
      <c r="X13" s="8">
        <v>1794996</v>
      </c>
      <c r="Y13" s="8">
        <v>-362272</v>
      </c>
      <c r="Z13" s="2">
        <v>-20.18</v>
      </c>
      <c r="AA13" s="6">
        <v>3610800</v>
      </c>
    </row>
    <row r="14" spans="1:27" ht="13.5">
      <c r="A14" s="23" t="s">
        <v>41</v>
      </c>
      <c r="B14" s="29"/>
      <c r="C14" s="6">
        <v>6120546</v>
      </c>
      <c r="D14" s="6">
        <v>0</v>
      </c>
      <c r="E14" s="7">
        <v>5607360</v>
      </c>
      <c r="F14" s="8">
        <v>5607360</v>
      </c>
      <c r="G14" s="8">
        <v>296885</v>
      </c>
      <c r="H14" s="8">
        <v>574207</v>
      </c>
      <c r="I14" s="8">
        <v>562415</v>
      </c>
      <c r="J14" s="8">
        <v>1433507</v>
      </c>
      <c r="K14" s="8">
        <v>588192</v>
      </c>
      <c r="L14" s="8">
        <v>591780</v>
      </c>
      <c r="M14" s="8">
        <v>483504</v>
      </c>
      <c r="N14" s="8">
        <v>1663476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3096983</v>
      </c>
      <c r="X14" s="8">
        <v>2787996</v>
      </c>
      <c r="Y14" s="8">
        <v>308987</v>
      </c>
      <c r="Z14" s="2">
        <v>11.08</v>
      </c>
      <c r="AA14" s="6">
        <v>5607360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651871</v>
      </c>
      <c r="D16" s="6">
        <v>0</v>
      </c>
      <c r="E16" s="7">
        <v>336654</v>
      </c>
      <c r="F16" s="8">
        <v>336654</v>
      </c>
      <c r="G16" s="8">
        <v>8940</v>
      </c>
      <c r="H16" s="8">
        <v>9445</v>
      </c>
      <c r="I16" s="8">
        <v>5350</v>
      </c>
      <c r="J16" s="8">
        <v>23735</v>
      </c>
      <c r="K16" s="8">
        <v>1925</v>
      </c>
      <c r="L16" s="8">
        <v>5880</v>
      </c>
      <c r="M16" s="8">
        <v>10040</v>
      </c>
      <c r="N16" s="8">
        <v>17845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41580</v>
      </c>
      <c r="X16" s="8">
        <v>158496</v>
      </c>
      <c r="Y16" s="8">
        <v>-116916</v>
      </c>
      <c r="Z16" s="2">
        <v>-73.77</v>
      </c>
      <c r="AA16" s="6">
        <v>336654</v>
      </c>
    </row>
    <row r="17" spans="1:27" ht="13.5">
      <c r="A17" s="23" t="s">
        <v>44</v>
      </c>
      <c r="B17" s="29"/>
      <c r="C17" s="6">
        <v>2846216</v>
      </c>
      <c r="D17" s="6">
        <v>0</v>
      </c>
      <c r="E17" s="7">
        <v>5607360</v>
      </c>
      <c r="F17" s="8">
        <v>5607360</v>
      </c>
      <c r="G17" s="8">
        <v>505993</v>
      </c>
      <c r="H17" s="8">
        <v>154963</v>
      </c>
      <c r="I17" s="8">
        <v>244130</v>
      </c>
      <c r="J17" s="8">
        <v>905086</v>
      </c>
      <c r="K17" s="8">
        <v>220593</v>
      </c>
      <c r="L17" s="8">
        <v>94254</v>
      </c>
      <c r="M17" s="8">
        <v>280736</v>
      </c>
      <c r="N17" s="8">
        <v>595583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1500669</v>
      </c>
      <c r="X17" s="8">
        <v>2640000</v>
      </c>
      <c r="Y17" s="8">
        <v>-1139331</v>
      </c>
      <c r="Z17" s="2">
        <v>-43.16</v>
      </c>
      <c r="AA17" s="6">
        <v>5607360</v>
      </c>
    </row>
    <row r="18" spans="1:27" ht="13.5">
      <c r="A18" s="25" t="s">
        <v>45</v>
      </c>
      <c r="B18" s="24"/>
      <c r="C18" s="6">
        <v>1573914</v>
      </c>
      <c r="D18" s="6">
        <v>0</v>
      </c>
      <c r="E18" s="7">
        <v>1738494</v>
      </c>
      <c r="F18" s="8">
        <v>1738494</v>
      </c>
      <c r="G18" s="8">
        <v>150069</v>
      </c>
      <c r="H18" s="8">
        <v>161920</v>
      </c>
      <c r="I18" s="8">
        <v>98693</v>
      </c>
      <c r="J18" s="8">
        <v>410682</v>
      </c>
      <c r="K18" s="8">
        <v>131260</v>
      </c>
      <c r="L18" s="8">
        <v>214200</v>
      </c>
      <c r="M18" s="8">
        <v>137454</v>
      </c>
      <c r="N18" s="8">
        <v>482914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893596</v>
      </c>
      <c r="X18" s="8">
        <v>818496</v>
      </c>
      <c r="Y18" s="8">
        <v>75100</v>
      </c>
      <c r="Z18" s="2">
        <v>9.18</v>
      </c>
      <c r="AA18" s="6">
        <v>1738494</v>
      </c>
    </row>
    <row r="19" spans="1:27" ht="13.5">
      <c r="A19" s="23" t="s">
        <v>46</v>
      </c>
      <c r="B19" s="29"/>
      <c r="C19" s="6">
        <v>149025709</v>
      </c>
      <c r="D19" s="6">
        <v>0</v>
      </c>
      <c r="E19" s="7">
        <v>171854000</v>
      </c>
      <c r="F19" s="8">
        <v>171854000</v>
      </c>
      <c r="G19" s="8">
        <v>272037</v>
      </c>
      <c r="H19" s="8">
        <v>277990</v>
      </c>
      <c r="I19" s="8">
        <v>272662</v>
      </c>
      <c r="J19" s="8">
        <v>822689</v>
      </c>
      <c r="K19" s="8">
        <v>311122</v>
      </c>
      <c r="L19" s="8">
        <v>2225753</v>
      </c>
      <c r="M19" s="8">
        <v>758100</v>
      </c>
      <c r="N19" s="8">
        <v>3294975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4117664</v>
      </c>
      <c r="X19" s="8">
        <v>131577986</v>
      </c>
      <c r="Y19" s="8">
        <v>-127460322</v>
      </c>
      <c r="Z19" s="2">
        <v>-96.87</v>
      </c>
      <c r="AA19" s="6">
        <v>171854000</v>
      </c>
    </row>
    <row r="20" spans="1:27" ht="13.5">
      <c r="A20" s="23" t="s">
        <v>47</v>
      </c>
      <c r="B20" s="29"/>
      <c r="C20" s="6">
        <v>805621</v>
      </c>
      <c r="D20" s="6">
        <v>0</v>
      </c>
      <c r="E20" s="7">
        <v>64576206</v>
      </c>
      <c r="F20" s="26">
        <v>64576206</v>
      </c>
      <c r="G20" s="26">
        <v>259158</v>
      </c>
      <c r="H20" s="26">
        <v>306075</v>
      </c>
      <c r="I20" s="26">
        <v>504466</v>
      </c>
      <c r="J20" s="26">
        <v>1069699</v>
      </c>
      <c r="K20" s="26">
        <v>230652</v>
      </c>
      <c r="L20" s="26">
        <v>261658</v>
      </c>
      <c r="M20" s="26">
        <v>364131</v>
      </c>
      <c r="N20" s="26">
        <v>856441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1926140</v>
      </c>
      <c r="X20" s="26">
        <v>8178000</v>
      </c>
      <c r="Y20" s="26">
        <v>-6251860</v>
      </c>
      <c r="Z20" s="27">
        <v>-76.45</v>
      </c>
      <c r="AA20" s="28">
        <v>64576206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106200</v>
      </c>
      <c r="F21" s="8">
        <v>106200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106200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189190875</v>
      </c>
      <c r="D22" s="33">
        <f>SUM(D5:D21)</f>
        <v>0</v>
      </c>
      <c r="E22" s="34">
        <f t="shared" si="0"/>
        <v>276686219</v>
      </c>
      <c r="F22" s="35">
        <f t="shared" si="0"/>
        <v>276686219</v>
      </c>
      <c r="G22" s="35">
        <f t="shared" si="0"/>
        <v>3707774</v>
      </c>
      <c r="H22" s="35">
        <f t="shared" si="0"/>
        <v>3758617</v>
      </c>
      <c r="I22" s="35">
        <f t="shared" si="0"/>
        <v>3839865</v>
      </c>
      <c r="J22" s="35">
        <f t="shared" si="0"/>
        <v>11306256</v>
      </c>
      <c r="K22" s="35">
        <f t="shared" si="0"/>
        <v>3828374</v>
      </c>
      <c r="L22" s="35">
        <f t="shared" si="0"/>
        <v>5348907</v>
      </c>
      <c r="M22" s="35">
        <f t="shared" si="0"/>
        <v>5278598</v>
      </c>
      <c r="N22" s="35">
        <f t="shared" si="0"/>
        <v>14455879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25762135</v>
      </c>
      <c r="X22" s="35">
        <f t="shared" si="0"/>
        <v>161081960</v>
      </c>
      <c r="Y22" s="35">
        <f t="shared" si="0"/>
        <v>-135319825</v>
      </c>
      <c r="Z22" s="36">
        <f>+IF(X22&lt;&gt;0,+(Y22/X22)*100,0)</f>
        <v>-84.00681553663738</v>
      </c>
      <c r="AA22" s="33">
        <f>SUM(AA5:AA21)</f>
        <v>276686219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53969134</v>
      </c>
      <c r="D25" s="6">
        <v>0</v>
      </c>
      <c r="E25" s="7">
        <v>64346274</v>
      </c>
      <c r="F25" s="8">
        <v>64346274</v>
      </c>
      <c r="G25" s="8">
        <v>4780472</v>
      </c>
      <c r="H25" s="8">
        <v>4519629</v>
      </c>
      <c r="I25" s="8">
        <v>4729137</v>
      </c>
      <c r="J25" s="8">
        <v>14029238</v>
      </c>
      <c r="K25" s="8">
        <v>4492873</v>
      </c>
      <c r="L25" s="8">
        <v>4521295</v>
      </c>
      <c r="M25" s="8">
        <v>4565071</v>
      </c>
      <c r="N25" s="8">
        <v>13579239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27608477</v>
      </c>
      <c r="X25" s="8">
        <v>32151000</v>
      </c>
      <c r="Y25" s="8">
        <v>-4542523</v>
      </c>
      <c r="Z25" s="2">
        <v>-14.13</v>
      </c>
      <c r="AA25" s="6">
        <v>64346274</v>
      </c>
    </row>
    <row r="26" spans="1:27" ht="13.5">
      <c r="A26" s="25" t="s">
        <v>52</v>
      </c>
      <c r="B26" s="24"/>
      <c r="C26" s="6">
        <v>15220576</v>
      </c>
      <c r="D26" s="6">
        <v>0</v>
      </c>
      <c r="E26" s="7">
        <v>16855524</v>
      </c>
      <c r="F26" s="8">
        <v>16855524</v>
      </c>
      <c r="G26" s="8">
        <v>1253546</v>
      </c>
      <c r="H26" s="8">
        <v>1253546</v>
      </c>
      <c r="I26" s="8">
        <v>1253547</v>
      </c>
      <c r="J26" s="8">
        <v>3760639</v>
      </c>
      <c r="K26" s="8">
        <v>1253547</v>
      </c>
      <c r="L26" s="8">
        <v>1253547</v>
      </c>
      <c r="M26" s="8">
        <v>1285683</v>
      </c>
      <c r="N26" s="8">
        <v>3792777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7553416</v>
      </c>
      <c r="X26" s="8">
        <v>8427996</v>
      </c>
      <c r="Y26" s="8">
        <v>-874580</v>
      </c>
      <c r="Z26" s="2">
        <v>-10.38</v>
      </c>
      <c r="AA26" s="6">
        <v>16855524</v>
      </c>
    </row>
    <row r="27" spans="1:27" ht="13.5">
      <c r="A27" s="25" t="s">
        <v>53</v>
      </c>
      <c r="B27" s="24"/>
      <c r="C27" s="6">
        <v>10659869</v>
      </c>
      <c r="D27" s="6">
        <v>0</v>
      </c>
      <c r="E27" s="7">
        <v>6010920</v>
      </c>
      <c r="F27" s="8">
        <v>6010920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2988498</v>
      </c>
      <c r="Y27" s="8">
        <v>-2988498</v>
      </c>
      <c r="Z27" s="2">
        <v>-100</v>
      </c>
      <c r="AA27" s="6">
        <v>6010920</v>
      </c>
    </row>
    <row r="28" spans="1:27" ht="13.5">
      <c r="A28" s="25" t="s">
        <v>54</v>
      </c>
      <c r="B28" s="24"/>
      <c r="C28" s="6">
        <v>13196630</v>
      </c>
      <c r="D28" s="6">
        <v>0</v>
      </c>
      <c r="E28" s="7">
        <v>10048950</v>
      </c>
      <c r="F28" s="8">
        <v>10048950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4995996</v>
      </c>
      <c r="Y28" s="8">
        <v>-4995996</v>
      </c>
      <c r="Z28" s="2">
        <v>-100</v>
      </c>
      <c r="AA28" s="6">
        <v>10048950</v>
      </c>
    </row>
    <row r="29" spans="1:27" ht="13.5">
      <c r="A29" s="25" t="s">
        <v>55</v>
      </c>
      <c r="B29" s="24"/>
      <c r="C29" s="6">
        <v>1345981</v>
      </c>
      <c r="D29" s="6">
        <v>0</v>
      </c>
      <c r="E29" s="7">
        <v>2107557</v>
      </c>
      <c r="F29" s="8">
        <v>2107557</v>
      </c>
      <c r="G29" s="8">
        <v>0</v>
      </c>
      <c r="H29" s="8">
        <v>0</v>
      </c>
      <c r="I29" s="8">
        <v>319425</v>
      </c>
      <c r="J29" s="8">
        <v>319425</v>
      </c>
      <c r="K29" s="8">
        <v>0</v>
      </c>
      <c r="L29" s="8">
        <v>0</v>
      </c>
      <c r="M29" s="8">
        <v>311067</v>
      </c>
      <c r="N29" s="8">
        <v>311067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630492</v>
      </c>
      <c r="X29" s="8">
        <v>1047498</v>
      </c>
      <c r="Y29" s="8">
        <v>-417006</v>
      </c>
      <c r="Z29" s="2">
        <v>-39.81</v>
      </c>
      <c r="AA29" s="6">
        <v>2107557</v>
      </c>
    </row>
    <row r="30" spans="1:27" ht="13.5">
      <c r="A30" s="25" t="s">
        <v>56</v>
      </c>
      <c r="B30" s="24"/>
      <c r="C30" s="6">
        <v>10325878</v>
      </c>
      <c r="D30" s="6">
        <v>0</v>
      </c>
      <c r="E30" s="7">
        <v>13484073</v>
      </c>
      <c r="F30" s="8">
        <v>13484073</v>
      </c>
      <c r="G30" s="8">
        <v>1217484</v>
      </c>
      <c r="H30" s="8">
        <v>1254282</v>
      </c>
      <c r="I30" s="8">
        <v>842730</v>
      </c>
      <c r="J30" s="8">
        <v>3314496</v>
      </c>
      <c r="K30" s="8">
        <v>734156</v>
      </c>
      <c r="L30" s="8">
        <v>575351</v>
      </c>
      <c r="M30" s="8">
        <v>495612</v>
      </c>
      <c r="N30" s="8">
        <v>1805119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5119615</v>
      </c>
      <c r="X30" s="8">
        <v>6892002</v>
      </c>
      <c r="Y30" s="8">
        <v>-1772387</v>
      </c>
      <c r="Z30" s="2">
        <v>-25.72</v>
      </c>
      <c r="AA30" s="6">
        <v>13484073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7765240</v>
      </c>
      <c r="D32" s="6">
        <v>0</v>
      </c>
      <c r="E32" s="7">
        <v>8884018</v>
      </c>
      <c r="F32" s="8">
        <v>8884018</v>
      </c>
      <c r="G32" s="8">
        <v>444631</v>
      </c>
      <c r="H32" s="8">
        <v>434066</v>
      </c>
      <c r="I32" s="8">
        <v>604050</v>
      </c>
      <c r="J32" s="8">
        <v>1482747</v>
      </c>
      <c r="K32" s="8">
        <v>1128993</v>
      </c>
      <c r="L32" s="8">
        <v>616375</v>
      </c>
      <c r="M32" s="8">
        <v>560665</v>
      </c>
      <c r="N32" s="8">
        <v>2306033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3788780</v>
      </c>
      <c r="X32" s="8">
        <v>4435002</v>
      </c>
      <c r="Y32" s="8">
        <v>-646222</v>
      </c>
      <c r="Z32" s="2">
        <v>-14.57</v>
      </c>
      <c r="AA32" s="6">
        <v>8884018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39367883</v>
      </c>
      <c r="D34" s="6">
        <v>0</v>
      </c>
      <c r="E34" s="7">
        <v>42413432</v>
      </c>
      <c r="F34" s="8">
        <v>42413432</v>
      </c>
      <c r="G34" s="8">
        <v>2092264</v>
      </c>
      <c r="H34" s="8">
        <v>3073388</v>
      </c>
      <c r="I34" s="8">
        <v>2933674</v>
      </c>
      <c r="J34" s="8">
        <v>8099326</v>
      </c>
      <c r="K34" s="8">
        <v>2693061</v>
      </c>
      <c r="L34" s="8">
        <v>2169574</v>
      </c>
      <c r="M34" s="8">
        <v>4608312</v>
      </c>
      <c r="N34" s="8">
        <v>9470947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17570273</v>
      </c>
      <c r="X34" s="8">
        <v>18439002</v>
      </c>
      <c r="Y34" s="8">
        <v>-868729</v>
      </c>
      <c r="Z34" s="2">
        <v>-4.71</v>
      </c>
      <c r="AA34" s="6">
        <v>42413432</v>
      </c>
    </row>
    <row r="35" spans="1:27" ht="13.5">
      <c r="A35" s="23" t="s">
        <v>61</v>
      </c>
      <c r="B35" s="29"/>
      <c r="C35" s="6">
        <v>4864940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-227317</v>
      </c>
      <c r="L35" s="8">
        <v>0</v>
      </c>
      <c r="M35" s="8">
        <v>0</v>
      </c>
      <c r="N35" s="8">
        <v>-227317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-227317</v>
      </c>
      <c r="X35" s="8"/>
      <c r="Y35" s="8">
        <v>-227317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156716131</v>
      </c>
      <c r="D36" s="33">
        <f>SUM(D25:D35)</f>
        <v>0</v>
      </c>
      <c r="E36" s="34">
        <f t="shared" si="1"/>
        <v>164150748</v>
      </c>
      <c r="F36" s="35">
        <f t="shared" si="1"/>
        <v>164150748</v>
      </c>
      <c r="G36" s="35">
        <f t="shared" si="1"/>
        <v>9788397</v>
      </c>
      <c r="H36" s="35">
        <f t="shared" si="1"/>
        <v>10534911</v>
      </c>
      <c r="I36" s="35">
        <f t="shared" si="1"/>
        <v>10682563</v>
      </c>
      <c r="J36" s="35">
        <f t="shared" si="1"/>
        <v>31005871</v>
      </c>
      <c r="K36" s="35">
        <f t="shared" si="1"/>
        <v>10075313</v>
      </c>
      <c r="L36" s="35">
        <f t="shared" si="1"/>
        <v>9136142</v>
      </c>
      <c r="M36" s="35">
        <f t="shared" si="1"/>
        <v>11826410</v>
      </c>
      <c r="N36" s="35">
        <f t="shared" si="1"/>
        <v>31037865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62043736</v>
      </c>
      <c r="X36" s="35">
        <f t="shared" si="1"/>
        <v>79376994</v>
      </c>
      <c r="Y36" s="35">
        <f t="shared" si="1"/>
        <v>-17333258</v>
      </c>
      <c r="Z36" s="36">
        <f>+IF(X36&lt;&gt;0,+(Y36/X36)*100,0)</f>
        <v>-21.836626869493195</v>
      </c>
      <c r="AA36" s="33">
        <f>SUM(AA25:AA35)</f>
        <v>164150748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32474744</v>
      </c>
      <c r="D38" s="46">
        <f>+D22-D36</f>
        <v>0</v>
      </c>
      <c r="E38" s="47">
        <f t="shared" si="2"/>
        <v>112535471</v>
      </c>
      <c r="F38" s="48">
        <f t="shared" si="2"/>
        <v>112535471</v>
      </c>
      <c r="G38" s="48">
        <f t="shared" si="2"/>
        <v>-6080623</v>
      </c>
      <c r="H38" s="48">
        <f t="shared" si="2"/>
        <v>-6776294</v>
      </c>
      <c r="I38" s="48">
        <f t="shared" si="2"/>
        <v>-6842698</v>
      </c>
      <c r="J38" s="48">
        <f t="shared" si="2"/>
        <v>-19699615</v>
      </c>
      <c r="K38" s="48">
        <f t="shared" si="2"/>
        <v>-6246939</v>
      </c>
      <c r="L38" s="48">
        <f t="shared" si="2"/>
        <v>-3787235</v>
      </c>
      <c r="M38" s="48">
        <f t="shared" si="2"/>
        <v>-6547812</v>
      </c>
      <c r="N38" s="48">
        <f t="shared" si="2"/>
        <v>-16581986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-36281601</v>
      </c>
      <c r="X38" s="48">
        <f>IF(F22=F36,0,X22-X36)</f>
        <v>81704966</v>
      </c>
      <c r="Y38" s="48">
        <f t="shared" si="2"/>
        <v>-117986567</v>
      </c>
      <c r="Z38" s="49">
        <f>+IF(X38&lt;&gt;0,+(Y38/X38)*100,0)</f>
        <v>-144.40562523457876</v>
      </c>
      <c r="AA38" s="46">
        <f>+AA22-AA36</f>
        <v>112535471</v>
      </c>
    </row>
    <row r="39" spans="1:27" ht="13.5">
      <c r="A39" s="23" t="s">
        <v>64</v>
      </c>
      <c r="B39" s="29"/>
      <c r="C39" s="6">
        <v>38984628</v>
      </c>
      <c r="D39" s="6">
        <v>0</v>
      </c>
      <c r="E39" s="7">
        <v>53440000</v>
      </c>
      <c r="F39" s="8">
        <v>53440000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42549879</v>
      </c>
      <c r="Y39" s="8">
        <v>-42549879</v>
      </c>
      <c r="Z39" s="2">
        <v>-100</v>
      </c>
      <c r="AA39" s="6">
        <v>53440000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>
        <v>44881000</v>
      </c>
      <c r="Y41" s="51">
        <v>-44881000</v>
      </c>
      <c r="Z41" s="52">
        <v>-100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71459372</v>
      </c>
      <c r="D42" s="55">
        <f>SUM(D38:D41)</f>
        <v>0</v>
      </c>
      <c r="E42" s="56">
        <f t="shared" si="3"/>
        <v>165975471</v>
      </c>
      <c r="F42" s="57">
        <f t="shared" si="3"/>
        <v>165975471</v>
      </c>
      <c r="G42" s="57">
        <f t="shared" si="3"/>
        <v>-6080623</v>
      </c>
      <c r="H42" s="57">
        <f t="shared" si="3"/>
        <v>-6776294</v>
      </c>
      <c r="I42" s="57">
        <f t="shared" si="3"/>
        <v>-6842698</v>
      </c>
      <c r="J42" s="57">
        <f t="shared" si="3"/>
        <v>-19699615</v>
      </c>
      <c r="K42" s="57">
        <f t="shared" si="3"/>
        <v>-6246939</v>
      </c>
      <c r="L42" s="57">
        <f t="shared" si="3"/>
        <v>-3787235</v>
      </c>
      <c r="M42" s="57">
        <f t="shared" si="3"/>
        <v>-6547812</v>
      </c>
      <c r="N42" s="57">
        <f t="shared" si="3"/>
        <v>-16581986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-36281601</v>
      </c>
      <c r="X42" s="57">
        <f t="shared" si="3"/>
        <v>169135845</v>
      </c>
      <c r="Y42" s="57">
        <f t="shared" si="3"/>
        <v>-205417446</v>
      </c>
      <c r="Z42" s="58">
        <f>+IF(X42&lt;&gt;0,+(Y42/X42)*100,0)</f>
        <v>-121.45116016063892</v>
      </c>
      <c r="AA42" s="55">
        <f>SUM(AA38:AA41)</f>
        <v>165975471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71459372</v>
      </c>
      <c r="D44" s="63">
        <f>+D42-D43</f>
        <v>0</v>
      </c>
      <c r="E44" s="64">
        <f t="shared" si="4"/>
        <v>165975471</v>
      </c>
      <c r="F44" s="65">
        <f t="shared" si="4"/>
        <v>165975471</v>
      </c>
      <c r="G44" s="65">
        <f t="shared" si="4"/>
        <v>-6080623</v>
      </c>
      <c r="H44" s="65">
        <f t="shared" si="4"/>
        <v>-6776294</v>
      </c>
      <c r="I44" s="65">
        <f t="shared" si="4"/>
        <v>-6842698</v>
      </c>
      <c r="J44" s="65">
        <f t="shared" si="4"/>
        <v>-19699615</v>
      </c>
      <c r="K44" s="65">
        <f t="shared" si="4"/>
        <v>-6246939</v>
      </c>
      <c r="L44" s="65">
        <f t="shared" si="4"/>
        <v>-3787235</v>
      </c>
      <c r="M44" s="65">
        <f t="shared" si="4"/>
        <v>-6547812</v>
      </c>
      <c r="N44" s="65">
        <f t="shared" si="4"/>
        <v>-16581986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-36281601</v>
      </c>
      <c r="X44" s="65">
        <f t="shared" si="4"/>
        <v>169135845</v>
      </c>
      <c r="Y44" s="65">
        <f t="shared" si="4"/>
        <v>-205417446</v>
      </c>
      <c r="Z44" s="66">
        <f>+IF(X44&lt;&gt;0,+(Y44/X44)*100,0)</f>
        <v>-121.45116016063892</v>
      </c>
      <c r="AA44" s="63">
        <f>+AA42-AA43</f>
        <v>165975471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71459372</v>
      </c>
      <c r="D46" s="55">
        <f>SUM(D44:D45)</f>
        <v>0</v>
      </c>
      <c r="E46" s="56">
        <f t="shared" si="5"/>
        <v>165975471</v>
      </c>
      <c r="F46" s="57">
        <f t="shared" si="5"/>
        <v>165975471</v>
      </c>
      <c r="G46" s="57">
        <f t="shared" si="5"/>
        <v>-6080623</v>
      </c>
      <c r="H46" s="57">
        <f t="shared" si="5"/>
        <v>-6776294</v>
      </c>
      <c r="I46" s="57">
        <f t="shared" si="5"/>
        <v>-6842698</v>
      </c>
      <c r="J46" s="57">
        <f t="shared" si="5"/>
        <v>-19699615</v>
      </c>
      <c r="K46" s="57">
        <f t="shared" si="5"/>
        <v>-6246939</v>
      </c>
      <c r="L46" s="57">
        <f t="shared" si="5"/>
        <v>-3787235</v>
      </c>
      <c r="M46" s="57">
        <f t="shared" si="5"/>
        <v>-6547812</v>
      </c>
      <c r="N46" s="57">
        <f t="shared" si="5"/>
        <v>-16581986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-36281601</v>
      </c>
      <c r="X46" s="57">
        <f t="shared" si="5"/>
        <v>169135845</v>
      </c>
      <c r="Y46" s="57">
        <f t="shared" si="5"/>
        <v>-205417446</v>
      </c>
      <c r="Z46" s="58">
        <f>+IF(X46&lt;&gt;0,+(Y46/X46)*100,0)</f>
        <v>-121.45116016063892</v>
      </c>
      <c r="AA46" s="55">
        <f>SUM(AA44:AA45)</f>
        <v>165975471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71459372</v>
      </c>
      <c r="D48" s="71">
        <f>SUM(D46:D47)</f>
        <v>0</v>
      </c>
      <c r="E48" s="72">
        <f t="shared" si="6"/>
        <v>165975471</v>
      </c>
      <c r="F48" s="73">
        <f t="shared" si="6"/>
        <v>165975471</v>
      </c>
      <c r="G48" s="73">
        <f t="shared" si="6"/>
        <v>-6080623</v>
      </c>
      <c r="H48" s="74">
        <f t="shared" si="6"/>
        <v>-6776294</v>
      </c>
      <c r="I48" s="74">
        <f t="shared" si="6"/>
        <v>-6842698</v>
      </c>
      <c r="J48" s="74">
        <f t="shared" si="6"/>
        <v>-19699615</v>
      </c>
      <c r="K48" s="74">
        <f t="shared" si="6"/>
        <v>-6246939</v>
      </c>
      <c r="L48" s="74">
        <f t="shared" si="6"/>
        <v>-3787235</v>
      </c>
      <c r="M48" s="73">
        <f t="shared" si="6"/>
        <v>-6547812</v>
      </c>
      <c r="N48" s="73">
        <f t="shared" si="6"/>
        <v>-16581986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-36281601</v>
      </c>
      <c r="X48" s="74">
        <f t="shared" si="6"/>
        <v>169135845</v>
      </c>
      <c r="Y48" s="74">
        <f t="shared" si="6"/>
        <v>-205417446</v>
      </c>
      <c r="Z48" s="75">
        <f>+IF(X48&lt;&gt;0,+(Y48/X48)*100,0)</f>
        <v>-121.45116016063892</v>
      </c>
      <c r="AA48" s="76">
        <f>SUM(AA46:AA47)</f>
        <v>165975471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54820000</v>
      </c>
      <c r="G5" s="8">
        <v>22451323</v>
      </c>
      <c r="H5" s="8">
        <v>4755017</v>
      </c>
      <c r="I5" s="8">
        <v>4711776</v>
      </c>
      <c r="J5" s="8">
        <v>31918116</v>
      </c>
      <c r="K5" s="8">
        <v>4714456</v>
      </c>
      <c r="L5" s="8">
        <v>4710251</v>
      </c>
      <c r="M5" s="8">
        <v>4710251</v>
      </c>
      <c r="N5" s="8">
        <v>14134958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46053074</v>
      </c>
      <c r="X5" s="8">
        <v>27409998</v>
      </c>
      <c r="Y5" s="8">
        <v>18643076</v>
      </c>
      <c r="Z5" s="2">
        <v>68.02</v>
      </c>
      <c r="AA5" s="6">
        <v>54820000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4000000</v>
      </c>
      <c r="G6" s="8">
        <v>491035</v>
      </c>
      <c r="H6" s="8">
        <v>508030</v>
      </c>
      <c r="I6" s="8">
        <v>646438</v>
      </c>
      <c r="J6" s="8">
        <v>1645503</v>
      </c>
      <c r="K6" s="8">
        <v>653690</v>
      </c>
      <c r="L6" s="8">
        <v>649508</v>
      </c>
      <c r="M6" s="8">
        <v>659133</v>
      </c>
      <c r="N6" s="8">
        <v>1962331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3607834</v>
      </c>
      <c r="X6" s="8">
        <v>1999998</v>
      </c>
      <c r="Y6" s="8">
        <v>1607836</v>
      </c>
      <c r="Z6" s="2">
        <v>80.39</v>
      </c>
      <c r="AA6" s="6">
        <v>4000000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5160000</v>
      </c>
      <c r="G10" s="26">
        <v>720917</v>
      </c>
      <c r="H10" s="26">
        <v>733126</v>
      </c>
      <c r="I10" s="26">
        <v>726487</v>
      </c>
      <c r="J10" s="26">
        <v>2180530</v>
      </c>
      <c r="K10" s="26">
        <v>727285</v>
      </c>
      <c r="L10" s="26">
        <v>722264</v>
      </c>
      <c r="M10" s="26">
        <v>726161</v>
      </c>
      <c r="N10" s="26">
        <v>2175710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4356240</v>
      </c>
      <c r="X10" s="26">
        <v>2580000</v>
      </c>
      <c r="Y10" s="26">
        <v>1776240</v>
      </c>
      <c r="Z10" s="27">
        <v>68.85</v>
      </c>
      <c r="AA10" s="28">
        <v>5160000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650000</v>
      </c>
      <c r="G12" s="8">
        <v>47272</v>
      </c>
      <c r="H12" s="8">
        <v>49173</v>
      </c>
      <c r="I12" s="8">
        <v>47272</v>
      </c>
      <c r="J12" s="8">
        <v>143717</v>
      </c>
      <c r="K12" s="8">
        <v>21172</v>
      </c>
      <c r="L12" s="8">
        <v>53737</v>
      </c>
      <c r="M12" s="8">
        <v>35479</v>
      </c>
      <c r="N12" s="8">
        <v>110388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254105</v>
      </c>
      <c r="X12" s="8">
        <v>324996</v>
      </c>
      <c r="Y12" s="8">
        <v>-70891</v>
      </c>
      <c r="Z12" s="2">
        <v>-21.81</v>
      </c>
      <c r="AA12" s="6">
        <v>650000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0</v>
      </c>
      <c r="F13" s="8">
        <v>3392000</v>
      </c>
      <c r="G13" s="8">
        <v>0</v>
      </c>
      <c r="H13" s="8">
        <v>143756</v>
      </c>
      <c r="I13" s="8">
        <v>0</v>
      </c>
      <c r="J13" s="8">
        <v>143756</v>
      </c>
      <c r="K13" s="8">
        <v>149167</v>
      </c>
      <c r="L13" s="8">
        <v>0</v>
      </c>
      <c r="M13" s="8">
        <v>0</v>
      </c>
      <c r="N13" s="8">
        <v>149167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292923</v>
      </c>
      <c r="X13" s="8">
        <v>1695996</v>
      </c>
      <c r="Y13" s="8">
        <v>-1403073</v>
      </c>
      <c r="Z13" s="2">
        <v>-82.73</v>
      </c>
      <c r="AA13" s="6">
        <v>3392000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450000</v>
      </c>
      <c r="G14" s="8">
        <v>83197</v>
      </c>
      <c r="H14" s="8">
        <v>87759</v>
      </c>
      <c r="I14" s="8">
        <v>86043</v>
      </c>
      <c r="J14" s="8">
        <v>256999</v>
      </c>
      <c r="K14" s="8">
        <v>88761</v>
      </c>
      <c r="L14" s="8">
        <v>23628</v>
      </c>
      <c r="M14" s="8">
        <v>93876</v>
      </c>
      <c r="N14" s="8">
        <v>206265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463264</v>
      </c>
      <c r="X14" s="8">
        <v>225000</v>
      </c>
      <c r="Y14" s="8">
        <v>238264</v>
      </c>
      <c r="Z14" s="2">
        <v>105.9</v>
      </c>
      <c r="AA14" s="6">
        <v>450000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300500</v>
      </c>
      <c r="G16" s="8">
        <v>11800</v>
      </c>
      <c r="H16" s="8">
        <v>22910</v>
      </c>
      <c r="I16" s="8">
        <v>60375</v>
      </c>
      <c r="J16" s="8">
        <v>95085</v>
      </c>
      <c r="K16" s="8">
        <v>26700</v>
      </c>
      <c r="L16" s="8">
        <v>21400</v>
      </c>
      <c r="M16" s="8">
        <v>19221</v>
      </c>
      <c r="N16" s="8">
        <v>67321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162406</v>
      </c>
      <c r="X16" s="8">
        <v>150246</v>
      </c>
      <c r="Y16" s="8">
        <v>12160</v>
      </c>
      <c r="Z16" s="2">
        <v>8.09</v>
      </c>
      <c r="AA16" s="6">
        <v>300500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8585000</v>
      </c>
      <c r="G17" s="8">
        <v>1267946</v>
      </c>
      <c r="H17" s="8">
        <v>39105</v>
      </c>
      <c r="I17" s="8">
        <v>559595</v>
      </c>
      <c r="J17" s="8">
        <v>1866646</v>
      </c>
      <c r="K17" s="8">
        <v>83036</v>
      </c>
      <c r="L17" s="8">
        <v>701870</v>
      </c>
      <c r="M17" s="8">
        <v>567815</v>
      </c>
      <c r="N17" s="8">
        <v>1352721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3219367</v>
      </c>
      <c r="X17" s="8">
        <v>4292484</v>
      </c>
      <c r="Y17" s="8">
        <v>-1073117</v>
      </c>
      <c r="Z17" s="2">
        <v>-25</v>
      </c>
      <c r="AA17" s="6">
        <v>8585000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0</v>
      </c>
      <c r="F19" s="8">
        <v>324293000</v>
      </c>
      <c r="G19" s="8">
        <v>73997000</v>
      </c>
      <c r="H19" s="8">
        <v>1480000</v>
      </c>
      <c r="I19" s="8">
        <v>0</v>
      </c>
      <c r="J19" s="8">
        <v>75477000</v>
      </c>
      <c r="K19" s="8">
        <v>31412000</v>
      </c>
      <c r="L19" s="8">
        <v>4097000</v>
      </c>
      <c r="M19" s="8">
        <v>30582000</v>
      </c>
      <c r="N19" s="8">
        <v>66091000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141568000</v>
      </c>
      <c r="X19" s="8">
        <v>204967990</v>
      </c>
      <c r="Y19" s="8">
        <v>-63399990</v>
      </c>
      <c r="Z19" s="2">
        <v>-30.93</v>
      </c>
      <c r="AA19" s="6">
        <v>324293000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0</v>
      </c>
      <c r="F20" s="26">
        <v>1317000</v>
      </c>
      <c r="G20" s="26">
        <v>32816</v>
      </c>
      <c r="H20" s="26">
        <v>68074</v>
      </c>
      <c r="I20" s="26">
        <v>42609</v>
      </c>
      <c r="J20" s="26">
        <v>143499</v>
      </c>
      <c r="K20" s="26">
        <v>179273</v>
      </c>
      <c r="L20" s="26">
        <v>74246</v>
      </c>
      <c r="M20" s="26">
        <v>36622</v>
      </c>
      <c r="N20" s="26">
        <v>290141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433640</v>
      </c>
      <c r="X20" s="26">
        <v>658488</v>
      </c>
      <c r="Y20" s="26">
        <v>-224848</v>
      </c>
      <c r="Z20" s="27">
        <v>-34.15</v>
      </c>
      <c r="AA20" s="28">
        <v>1317000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0</v>
      </c>
      <c r="F22" s="35">
        <f t="shared" si="0"/>
        <v>402967500</v>
      </c>
      <c r="G22" s="35">
        <f t="shared" si="0"/>
        <v>99103306</v>
      </c>
      <c r="H22" s="35">
        <f t="shared" si="0"/>
        <v>7886950</v>
      </c>
      <c r="I22" s="35">
        <f t="shared" si="0"/>
        <v>6880595</v>
      </c>
      <c r="J22" s="35">
        <f t="shared" si="0"/>
        <v>113870851</v>
      </c>
      <c r="K22" s="35">
        <f t="shared" si="0"/>
        <v>38055540</v>
      </c>
      <c r="L22" s="35">
        <f t="shared" si="0"/>
        <v>11053904</v>
      </c>
      <c r="M22" s="35">
        <f t="shared" si="0"/>
        <v>37430558</v>
      </c>
      <c r="N22" s="35">
        <f t="shared" si="0"/>
        <v>86540002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200410853</v>
      </c>
      <c r="X22" s="35">
        <f t="shared" si="0"/>
        <v>244305196</v>
      </c>
      <c r="Y22" s="35">
        <f t="shared" si="0"/>
        <v>-43894343</v>
      </c>
      <c r="Z22" s="36">
        <f>+IF(X22&lt;&gt;0,+(Y22/X22)*100,0)</f>
        <v>-17.967011638999278</v>
      </c>
      <c r="AA22" s="33">
        <f>SUM(AA5:AA21)</f>
        <v>402967500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0</v>
      </c>
      <c r="F25" s="8">
        <v>105646399</v>
      </c>
      <c r="G25" s="8">
        <v>7650698</v>
      </c>
      <c r="H25" s="8">
        <v>7415848</v>
      </c>
      <c r="I25" s="8">
        <v>7400060</v>
      </c>
      <c r="J25" s="8">
        <v>22466606</v>
      </c>
      <c r="K25" s="8">
        <v>7890584</v>
      </c>
      <c r="L25" s="8">
        <v>7701972</v>
      </c>
      <c r="M25" s="8">
        <v>8849899</v>
      </c>
      <c r="N25" s="8">
        <v>24442455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46909061</v>
      </c>
      <c r="X25" s="8">
        <v>52822914</v>
      </c>
      <c r="Y25" s="8">
        <v>-5913853</v>
      </c>
      <c r="Z25" s="2">
        <v>-11.2</v>
      </c>
      <c r="AA25" s="6">
        <v>105646399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0</v>
      </c>
      <c r="F26" s="8">
        <v>17034360</v>
      </c>
      <c r="G26" s="8">
        <v>1477152</v>
      </c>
      <c r="H26" s="8">
        <v>1414309</v>
      </c>
      <c r="I26" s="8">
        <v>1414309</v>
      </c>
      <c r="J26" s="8">
        <v>4305770</v>
      </c>
      <c r="K26" s="8">
        <v>1452994</v>
      </c>
      <c r="L26" s="8">
        <v>1433643</v>
      </c>
      <c r="M26" s="8">
        <v>1460322</v>
      </c>
      <c r="N26" s="8">
        <v>4346959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8652729</v>
      </c>
      <c r="X26" s="8">
        <v>8517174</v>
      </c>
      <c r="Y26" s="8">
        <v>135555</v>
      </c>
      <c r="Z26" s="2">
        <v>1.59</v>
      </c>
      <c r="AA26" s="6">
        <v>17034360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2700000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1350000</v>
      </c>
      <c r="Y27" s="8">
        <v>-1350000</v>
      </c>
      <c r="Z27" s="2">
        <v>-100</v>
      </c>
      <c r="AA27" s="6">
        <v>2700000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0</v>
      </c>
      <c r="F28" s="8">
        <v>4800000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2399994</v>
      </c>
      <c r="Y28" s="8">
        <v>-2399994</v>
      </c>
      <c r="Z28" s="2">
        <v>-100</v>
      </c>
      <c r="AA28" s="6">
        <v>4800000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-78500000</v>
      </c>
      <c r="G29" s="8">
        <v>0</v>
      </c>
      <c r="H29" s="8">
        <v>0</v>
      </c>
      <c r="I29" s="8">
        <v>629201</v>
      </c>
      <c r="J29" s="8">
        <v>629201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629201</v>
      </c>
      <c r="X29" s="8">
        <v>-39249996</v>
      </c>
      <c r="Y29" s="8">
        <v>39879197</v>
      </c>
      <c r="Z29" s="2">
        <v>-101.6</v>
      </c>
      <c r="AA29" s="6">
        <v>-78500000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23740000</v>
      </c>
      <c r="G32" s="8">
        <v>25503</v>
      </c>
      <c r="H32" s="8">
        <v>2073823</v>
      </c>
      <c r="I32" s="8">
        <v>854787</v>
      </c>
      <c r="J32" s="8">
        <v>2954113</v>
      </c>
      <c r="K32" s="8">
        <v>2036827</v>
      </c>
      <c r="L32" s="8">
        <v>684188</v>
      </c>
      <c r="M32" s="8">
        <v>3131156</v>
      </c>
      <c r="N32" s="8">
        <v>5852171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8806284</v>
      </c>
      <c r="X32" s="8">
        <v>11869986</v>
      </c>
      <c r="Y32" s="8">
        <v>-3063702</v>
      </c>
      <c r="Z32" s="2">
        <v>-25.81</v>
      </c>
      <c r="AA32" s="6">
        <v>23740000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3825000</v>
      </c>
      <c r="G33" s="8">
        <v>5872</v>
      </c>
      <c r="H33" s="8">
        <v>231375</v>
      </c>
      <c r="I33" s="8">
        <v>247148</v>
      </c>
      <c r="J33" s="8">
        <v>484395</v>
      </c>
      <c r="K33" s="8">
        <v>14372</v>
      </c>
      <c r="L33" s="8">
        <v>741157</v>
      </c>
      <c r="M33" s="8">
        <v>252699</v>
      </c>
      <c r="N33" s="8">
        <v>1008228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1492623</v>
      </c>
      <c r="X33" s="8">
        <v>1912494</v>
      </c>
      <c r="Y33" s="8">
        <v>-419871</v>
      </c>
      <c r="Z33" s="2">
        <v>-21.95</v>
      </c>
      <c r="AA33" s="6">
        <v>3825000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0</v>
      </c>
      <c r="F34" s="8">
        <v>139271728</v>
      </c>
      <c r="G34" s="8">
        <v>3633049</v>
      </c>
      <c r="H34" s="8">
        <v>6623663</v>
      </c>
      <c r="I34" s="8">
        <v>7943464</v>
      </c>
      <c r="J34" s="8">
        <v>18200176</v>
      </c>
      <c r="K34" s="8">
        <v>6717374</v>
      </c>
      <c r="L34" s="8">
        <v>6569204</v>
      </c>
      <c r="M34" s="8">
        <v>7344420</v>
      </c>
      <c r="N34" s="8">
        <v>20630998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38831174</v>
      </c>
      <c r="X34" s="8">
        <v>69845508</v>
      </c>
      <c r="Y34" s="8">
        <v>-31014334</v>
      </c>
      <c r="Z34" s="2">
        <v>-44.4</v>
      </c>
      <c r="AA34" s="6">
        <v>139271728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0</v>
      </c>
      <c r="F36" s="35">
        <f t="shared" si="1"/>
        <v>218517487</v>
      </c>
      <c r="G36" s="35">
        <f t="shared" si="1"/>
        <v>12792274</v>
      </c>
      <c r="H36" s="35">
        <f t="shared" si="1"/>
        <v>17759018</v>
      </c>
      <c r="I36" s="35">
        <f t="shared" si="1"/>
        <v>18488969</v>
      </c>
      <c r="J36" s="35">
        <f t="shared" si="1"/>
        <v>49040261</v>
      </c>
      <c r="K36" s="35">
        <f t="shared" si="1"/>
        <v>18112151</v>
      </c>
      <c r="L36" s="35">
        <f t="shared" si="1"/>
        <v>17130164</v>
      </c>
      <c r="M36" s="35">
        <f t="shared" si="1"/>
        <v>21038496</v>
      </c>
      <c r="N36" s="35">
        <f t="shared" si="1"/>
        <v>56280811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105321072</v>
      </c>
      <c r="X36" s="35">
        <f t="shared" si="1"/>
        <v>109468074</v>
      </c>
      <c r="Y36" s="35">
        <f t="shared" si="1"/>
        <v>-4147002</v>
      </c>
      <c r="Z36" s="36">
        <f>+IF(X36&lt;&gt;0,+(Y36/X36)*100,0)</f>
        <v>-3.7883209674448097</v>
      </c>
      <c r="AA36" s="33">
        <f>SUM(AA25:AA35)</f>
        <v>218517487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0</v>
      </c>
      <c r="F38" s="48">
        <f t="shared" si="2"/>
        <v>184450013</v>
      </c>
      <c r="G38" s="48">
        <f t="shared" si="2"/>
        <v>86311032</v>
      </c>
      <c r="H38" s="48">
        <f t="shared" si="2"/>
        <v>-9872068</v>
      </c>
      <c r="I38" s="48">
        <f t="shared" si="2"/>
        <v>-11608374</v>
      </c>
      <c r="J38" s="48">
        <f t="shared" si="2"/>
        <v>64830590</v>
      </c>
      <c r="K38" s="48">
        <f t="shared" si="2"/>
        <v>19943389</v>
      </c>
      <c r="L38" s="48">
        <f t="shared" si="2"/>
        <v>-6076260</v>
      </c>
      <c r="M38" s="48">
        <f t="shared" si="2"/>
        <v>16392062</v>
      </c>
      <c r="N38" s="48">
        <f t="shared" si="2"/>
        <v>30259191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95089781</v>
      </c>
      <c r="X38" s="48">
        <f>IF(F22=F36,0,X22-X36)</f>
        <v>134837122</v>
      </c>
      <c r="Y38" s="48">
        <f t="shared" si="2"/>
        <v>-39747341</v>
      </c>
      <c r="Z38" s="49">
        <f>+IF(X38&lt;&gt;0,+(Y38/X38)*100,0)</f>
        <v>-29.47804017946927</v>
      </c>
      <c r="AA38" s="46">
        <f>+AA22-AA36</f>
        <v>184450013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0</v>
      </c>
      <c r="F42" s="57">
        <f t="shared" si="3"/>
        <v>184450013</v>
      </c>
      <c r="G42" s="57">
        <f t="shared" si="3"/>
        <v>86311032</v>
      </c>
      <c r="H42" s="57">
        <f t="shared" si="3"/>
        <v>-9872068</v>
      </c>
      <c r="I42" s="57">
        <f t="shared" si="3"/>
        <v>-11608374</v>
      </c>
      <c r="J42" s="57">
        <f t="shared" si="3"/>
        <v>64830590</v>
      </c>
      <c r="K42" s="57">
        <f t="shared" si="3"/>
        <v>19943389</v>
      </c>
      <c r="L42" s="57">
        <f t="shared" si="3"/>
        <v>-6076260</v>
      </c>
      <c r="M42" s="57">
        <f t="shared" si="3"/>
        <v>16392062</v>
      </c>
      <c r="N42" s="57">
        <f t="shared" si="3"/>
        <v>30259191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95089781</v>
      </c>
      <c r="X42" s="57">
        <f t="shared" si="3"/>
        <v>134837122</v>
      </c>
      <c r="Y42" s="57">
        <f t="shared" si="3"/>
        <v>-39747341</v>
      </c>
      <c r="Z42" s="58">
        <f>+IF(X42&lt;&gt;0,+(Y42/X42)*100,0)</f>
        <v>-29.47804017946927</v>
      </c>
      <c r="AA42" s="55">
        <f>SUM(AA38:AA41)</f>
        <v>184450013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0</v>
      </c>
      <c r="F44" s="65">
        <f t="shared" si="4"/>
        <v>184450013</v>
      </c>
      <c r="G44" s="65">
        <f t="shared" si="4"/>
        <v>86311032</v>
      </c>
      <c r="H44" s="65">
        <f t="shared" si="4"/>
        <v>-9872068</v>
      </c>
      <c r="I44" s="65">
        <f t="shared" si="4"/>
        <v>-11608374</v>
      </c>
      <c r="J44" s="65">
        <f t="shared" si="4"/>
        <v>64830590</v>
      </c>
      <c r="K44" s="65">
        <f t="shared" si="4"/>
        <v>19943389</v>
      </c>
      <c r="L44" s="65">
        <f t="shared" si="4"/>
        <v>-6076260</v>
      </c>
      <c r="M44" s="65">
        <f t="shared" si="4"/>
        <v>16392062</v>
      </c>
      <c r="N44" s="65">
        <f t="shared" si="4"/>
        <v>30259191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95089781</v>
      </c>
      <c r="X44" s="65">
        <f t="shared" si="4"/>
        <v>134837122</v>
      </c>
      <c r="Y44" s="65">
        <f t="shared" si="4"/>
        <v>-39747341</v>
      </c>
      <c r="Z44" s="66">
        <f>+IF(X44&lt;&gt;0,+(Y44/X44)*100,0)</f>
        <v>-29.47804017946927</v>
      </c>
      <c r="AA44" s="63">
        <f>+AA42-AA43</f>
        <v>184450013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0</v>
      </c>
      <c r="F46" s="57">
        <f t="shared" si="5"/>
        <v>184450013</v>
      </c>
      <c r="G46" s="57">
        <f t="shared" si="5"/>
        <v>86311032</v>
      </c>
      <c r="H46" s="57">
        <f t="shared" si="5"/>
        <v>-9872068</v>
      </c>
      <c r="I46" s="57">
        <f t="shared" si="5"/>
        <v>-11608374</v>
      </c>
      <c r="J46" s="57">
        <f t="shared" si="5"/>
        <v>64830590</v>
      </c>
      <c r="K46" s="57">
        <f t="shared" si="5"/>
        <v>19943389</v>
      </c>
      <c r="L46" s="57">
        <f t="shared" si="5"/>
        <v>-6076260</v>
      </c>
      <c r="M46" s="57">
        <f t="shared" si="5"/>
        <v>16392062</v>
      </c>
      <c r="N46" s="57">
        <f t="shared" si="5"/>
        <v>30259191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95089781</v>
      </c>
      <c r="X46" s="57">
        <f t="shared" si="5"/>
        <v>134837122</v>
      </c>
      <c r="Y46" s="57">
        <f t="shared" si="5"/>
        <v>-39747341</v>
      </c>
      <c r="Z46" s="58">
        <f>+IF(X46&lt;&gt;0,+(Y46/X46)*100,0)</f>
        <v>-29.47804017946927</v>
      </c>
      <c r="AA46" s="55">
        <f>SUM(AA44:AA45)</f>
        <v>184450013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0</v>
      </c>
      <c r="F48" s="73">
        <f t="shared" si="6"/>
        <v>184450013</v>
      </c>
      <c r="G48" s="73">
        <f t="shared" si="6"/>
        <v>86311032</v>
      </c>
      <c r="H48" s="74">
        <f t="shared" si="6"/>
        <v>-9872068</v>
      </c>
      <c r="I48" s="74">
        <f t="shared" si="6"/>
        <v>-11608374</v>
      </c>
      <c r="J48" s="74">
        <f t="shared" si="6"/>
        <v>64830590</v>
      </c>
      <c r="K48" s="74">
        <f t="shared" si="6"/>
        <v>19943389</v>
      </c>
      <c r="L48" s="74">
        <f t="shared" si="6"/>
        <v>-6076260</v>
      </c>
      <c r="M48" s="73">
        <f t="shared" si="6"/>
        <v>16392062</v>
      </c>
      <c r="N48" s="73">
        <f t="shared" si="6"/>
        <v>30259191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95089781</v>
      </c>
      <c r="X48" s="74">
        <f t="shared" si="6"/>
        <v>134837122</v>
      </c>
      <c r="Y48" s="74">
        <f t="shared" si="6"/>
        <v>-39747341</v>
      </c>
      <c r="Z48" s="75">
        <f>+IF(X48&lt;&gt;0,+(Y48/X48)*100,0)</f>
        <v>-29.47804017946927</v>
      </c>
      <c r="AA48" s="76">
        <f>SUM(AA46:AA47)</f>
        <v>184450013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29800577</v>
      </c>
      <c r="D8" s="6">
        <v>0</v>
      </c>
      <c r="E8" s="7">
        <v>41130000</v>
      </c>
      <c r="F8" s="8">
        <v>41130000</v>
      </c>
      <c r="G8" s="8">
        <v>1863567</v>
      </c>
      <c r="H8" s="8">
        <v>4086470</v>
      </c>
      <c r="I8" s="8">
        <v>2621615</v>
      </c>
      <c r="J8" s="8">
        <v>8571652</v>
      </c>
      <c r="K8" s="8">
        <v>-1459000</v>
      </c>
      <c r="L8" s="8">
        <v>0</v>
      </c>
      <c r="M8" s="8">
        <v>2612728</v>
      </c>
      <c r="N8" s="8">
        <v>1153728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9725380</v>
      </c>
      <c r="X8" s="8">
        <v>17274498</v>
      </c>
      <c r="Y8" s="8">
        <v>-7549118</v>
      </c>
      <c r="Z8" s="2">
        <v>-43.7</v>
      </c>
      <c r="AA8" s="6">
        <v>41130000</v>
      </c>
    </row>
    <row r="9" spans="1:27" ht="13.5">
      <c r="A9" s="25" t="s">
        <v>36</v>
      </c>
      <c r="B9" s="24"/>
      <c r="C9" s="6">
        <v>7738175</v>
      </c>
      <c r="D9" s="6">
        <v>0</v>
      </c>
      <c r="E9" s="7">
        <v>0</v>
      </c>
      <c r="F9" s="8">
        <v>0</v>
      </c>
      <c r="G9" s="8">
        <v>676648</v>
      </c>
      <c r="H9" s="8">
        <v>806881</v>
      </c>
      <c r="I9" s="8">
        <v>764274</v>
      </c>
      <c r="J9" s="8">
        <v>2247803</v>
      </c>
      <c r="K9" s="8">
        <v>770000</v>
      </c>
      <c r="L9" s="8">
        <v>0</v>
      </c>
      <c r="M9" s="8">
        <v>737646</v>
      </c>
      <c r="N9" s="8">
        <v>1507646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3755449</v>
      </c>
      <c r="X9" s="8"/>
      <c r="Y9" s="8">
        <v>3755449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10787018</v>
      </c>
      <c r="D13" s="6">
        <v>0</v>
      </c>
      <c r="E13" s="7">
        <v>7000000</v>
      </c>
      <c r="F13" s="8">
        <v>7000000</v>
      </c>
      <c r="G13" s="8">
        <v>0</v>
      </c>
      <c r="H13" s="8">
        <v>0</v>
      </c>
      <c r="I13" s="8">
        <v>0</v>
      </c>
      <c r="J13" s="8">
        <v>0</v>
      </c>
      <c r="K13" s="8">
        <v>1865000</v>
      </c>
      <c r="L13" s="8">
        <v>0</v>
      </c>
      <c r="M13" s="8">
        <v>1770410</v>
      </c>
      <c r="N13" s="8">
        <v>3635410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3635410</v>
      </c>
      <c r="X13" s="8">
        <v>3499998</v>
      </c>
      <c r="Y13" s="8">
        <v>135412</v>
      </c>
      <c r="Z13" s="2">
        <v>3.87</v>
      </c>
      <c r="AA13" s="6">
        <v>7000000</v>
      </c>
    </row>
    <row r="14" spans="1:27" ht="13.5">
      <c r="A14" s="23" t="s">
        <v>41</v>
      </c>
      <c r="B14" s="29"/>
      <c r="C14" s="6">
        <v>7513733</v>
      </c>
      <c r="D14" s="6">
        <v>0</v>
      </c>
      <c r="E14" s="7">
        <v>6000000</v>
      </c>
      <c r="F14" s="8">
        <v>6000000</v>
      </c>
      <c r="G14" s="8">
        <v>225763</v>
      </c>
      <c r="H14" s="8">
        <v>206022</v>
      </c>
      <c r="I14" s="8">
        <v>211701</v>
      </c>
      <c r="J14" s="8">
        <v>643486</v>
      </c>
      <c r="K14" s="8">
        <v>-127000</v>
      </c>
      <c r="L14" s="8">
        <v>0</v>
      </c>
      <c r="M14" s="8">
        <v>447319</v>
      </c>
      <c r="N14" s="8">
        <v>320319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963805</v>
      </c>
      <c r="X14" s="8">
        <v>3000000</v>
      </c>
      <c r="Y14" s="8">
        <v>-2036195</v>
      </c>
      <c r="Z14" s="2">
        <v>-67.87</v>
      </c>
      <c r="AA14" s="6">
        <v>6000000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410684795</v>
      </c>
      <c r="D19" s="6">
        <v>0</v>
      </c>
      <c r="E19" s="7">
        <v>573875000</v>
      </c>
      <c r="F19" s="8">
        <v>573875000</v>
      </c>
      <c r="G19" s="8">
        <v>185017879</v>
      </c>
      <c r="H19" s="8">
        <v>0</v>
      </c>
      <c r="I19" s="8">
        <v>0</v>
      </c>
      <c r="J19" s="8">
        <v>185017879</v>
      </c>
      <c r="K19" s="8">
        <v>2021000</v>
      </c>
      <c r="L19" s="8">
        <v>0</v>
      </c>
      <c r="M19" s="8">
        <v>284663</v>
      </c>
      <c r="N19" s="8">
        <v>2305663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187323542</v>
      </c>
      <c r="X19" s="8">
        <v>376317600</v>
      </c>
      <c r="Y19" s="8">
        <v>-188994058</v>
      </c>
      <c r="Z19" s="2">
        <v>-50.22</v>
      </c>
      <c r="AA19" s="6">
        <v>573875000</v>
      </c>
    </row>
    <row r="20" spans="1:27" ht="13.5">
      <c r="A20" s="23" t="s">
        <v>47</v>
      </c>
      <c r="B20" s="29"/>
      <c r="C20" s="6">
        <v>2482707</v>
      </c>
      <c r="D20" s="6">
        <v>0</v>
      </c>
      <c r="E20" s="7">
        <v>48578000</v>
      </c>
      <c r="F20" s="26">
        <v>48578000</v>
      </c>
      <c r="G20" s="26">
        <v>225073</v>
      </c>
      <c r="H20" s="26">
        <v>731800</v>
      </c>
      <c r="I20" s="26">
        <v>28334</v>
      </c>
      <c r="J20" s="26">
        <v>985207</v>
      </c>
      <c r="K20" s="26">
        <v>207000</v>
      </c>
      <c r="L20" s="26">
        <v>0</v>
      </c>
      <c r="M20" s="26">
        <v>156900</v>
      </c>
      <c r="N20" s="26">
        <v>363900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1349107</v>
      </c>
      <c r="X20" s="26">
        <v>24289002</v>
      </c>
      <c r="Y20" s="26">
        <v>-22939895</v>
      </c>
      <c r="Z20" s="27">
        <v>-94.45</v>
      </c>
      <c r="AA20" s="28">
        <v>48578000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469007005</v>
      </c>
      <c r="D22" s="33">
        <f>SUM(D5:D21)</f>
        <v>0</v>
      </c>
      <c r="E22" s="34">
        <f t="shared" si="0"/>
        <v>676583000</v>
      </c>
      <c r="F22" s="35">
        <f t="shared" si="0"/>
        <v>676583000</v>
      </c>
      <c r="G22" s="35">
        <f t="shared" si="0"/>
        <v>188008930</v>
      </c>
      <c r="H22" s="35">
        <f t="shared" si="0"/>
        <v>5831173</v>
      </c>
      <c r="I22" s="35">
        <f t="shared" si="0"/>
        <v>3625924</v>
      </c>
      <c r="J22" s="35">
        <f t="shared" si="0"/>
        <v>197466027</v>
      </c>
      <c r="K22" s="35">
        <f t="shared" si="0"/>
        <v>3277000</v>
      </c>
      <c r="L22" s="35">
        <f t="shared" si="0"/>
        <v>0</v>
      </c>
      <c r="M22" s="35">
        <f t="shared" si="0"/>
        <v>6009666</v>
      </c>
      <c r="N22" s="35">
        <f t="shared" si="0"/>
        <v>9286666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206752693</v>
      </c>
      <c r="X22" s="35">
        <f t="shared" si="0"/>
        <v>424381098</v>
      </c>
      <c r="Y22" s="35">
        <f t="shared" si="0"/>
        <v>-217628405</v>
      </c>
      <c r="Z22" s="36">
        <f>+IF(X22&lt;&gt;0,+(Y22/X22)*100,0)</f>
        <v>-51.28136149928147</v>
      </c>
      <c r="AA22" s="33">
        <f>SUM(AA5:AA21)</f>
        <v>676583000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236110642</v>
      </c>
      <c r="D25" s="6">
        <v>0</v>
      </c>
      <c r="E25" s="7">
        <v>241759900</v>
      </c>
      <c r="F25" s="8">
        <v>241759900</v>
      </c>
      <c r="G25" s="8">
        <v>21447602</v>
      </c>
      <c r="H25" s="8">
        <v>20832486</v>
      </c>
      <c r="I25" s="8">
        <v>21070148</v>
      </c>
      <c r="J25" s="8">
        <v>63350236</v>
      </c>
      <c r="K25" s="8">
        <v>23217824</v>
      </c>
      <c r="L25" s="8">
        <v>0</v>
      </c>
      <c r="M25" s="8">
        <v>21329566</v>
      </c>
      <c r="N25" s="8">
        <v>44547390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107897626</v>
      </c>
      <c r="X25" s="8">
        <v>126600970</v>
      </c>
      <c r="Y25" s="8">
        <v>-18703344</v>
      </c>
      <c r="Z25" s="2">
        <v>-14.77</v>
      </c>
      <c r="AA25" s="6">
        <v>241759900</v>
      </c>
    </row>
    <row r="26" spans="1:27" ht="13.5">
      <c r="A26" s="25" t="s">
        <v>52</v>
      </c>
      <c r="B26" s="24"/>
      <c r="C26" s="6">
        <v>10604876</v>
      </c>
      <c r="D26" s="6">
        <v>0</v>
      </c>
      <c r="E26" s="7">
        <v>13285188</v>
      </c>
      <c r="F26" s="8">
        <v>13285188</v>
      </c>
      <c r="G26" s="8">
        <v>29138</v>
      </c>
      <c r="H26" s="8">
        <v>852880</v>
      </c>
      <c r="I26" s="8">
        <v>951107</v>
      </c>
      <c r="J26" s="8">
        <v>1833125</v>
      </c>
      <c r="K26" s="8">
        <v>933886</v>
      </c>
      <c r="L26" s="8">
        <v>0</v>
      </c>
      <c r="M26" s="8">
        <v>925853</v>
      </c>
      <c r="N26" s="8">
        <v>1859739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3692864</v>
      </c>
      <c r="X26" s="8">
        <v>6642594</v>
      </c>
      <c r="Y26" s="8">
        <v>-2949730</v>
      </c>
      <c r="Z26" s="2">
        <v>-44.41</v>
      </c>
      <c r="AA26" s="6">
        <v>13285188</v>
      </c>
    </row>
    <row r="27" spans="1:27" ht="13.5">
      <c r="A27" s="25" t="s">
        <v>53</v>
      </c>
      <c r="B27" s="24"/>
      <c r="C27" s="6">
        <v>4142004</v>
      </c>
      <c r="D27" s="6">
        <v>0</v>
      </c>
      <c r="E27" s="7">
        <v>9420300</v>
      </c>
      <c r="F27" s="8">
        <v>9420300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4800000</v>
      </c>
      <c r="Y27" s="8">
        <v>-4800000</v>
      </c>
      <c r="Z27" s="2">
        <v>-100</v>
      </c>
      <c r="AA27" s="6">
        <v>9420300</v>
      </c>
    </row>
    <row r="28" spans="1:27" ht="13.5">
      <c r="A28" s="25" t="s">
        <v>54</v>
      </c>
      <c r="B28" s="24"/>
      <c r="C28" s="6">
        <v>54890104</v>
      </c>
      <c r="D28" s="6">
        <v>0</v>
      </c>
      <c r="E28" s="7">
        <v>60000100</v>
      </c>
      <c r="F28" s="8">
        <v>60000100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26530732</v>
      </c>
      <c r="N28" s="8">
        <v>26530732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26530732</v>
      </c>
      <c r="X28" s="8">
        <v>28999998</v>
      </c>
      <c r="Y28" s="8">
        <v>-2469266</v>
      </c>
      <c r="Z28" s="2">
        <v>-8.51</v>
      </c>
      <c r="AA28" s="6">
        <v>60000100</v>
      </c>
    </row>
    <row r="29" spans="1:27" ht="13.5">
      <c r="A29" s="25" t="s">
        <v>55</v>
      </c>
      <c r="B29" s="24"/>
      <c r="C29" s="6">
        <v>4234437</v>
      </c>
      <c r="D29" s="6">
        <v>0</v>
      </c>
      <c r="E29" s="7">
        <v>750000</v>
      </c>
      <c r="F29" s="8">
        <v>750000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375000</v>
      </c>
      <c r="Y29" s="8">
        <v>-375000</v>
      </c>
      <c r="Z29" s="2">
        <v>-100</v>
      </c>
      <c r="AA29" s="6">
        <v>750000</v>
      </c>
    </row>
    <row r="30" spans="1:27" ht="13.5">
      <c r="A30" s="25" t="s">
        <v>56</v>
      </c>
      <c r="B30" s="24"/>
      <c r="C30" s="6">
        <v>83748883</v>
      </c>
      <c r="D30" s="6">
        <v>0</v>
      </c>
      <c r="E30" s="7">
        <v>108000300</v>
      </c>
      <c r="F30" s="8">
        <v>108000300</v>
      </c>
      <c r="G30" s="8">
        <v>9604467</v>
      </c>
      <c r="H30" s="8">
        <v>1468560</v>
      </c>
      <c r="I30" s="8">
        <v>2161177</v>
      </c>
      <c r="J30" s="8">
        <v>13234204</v>
      </c>
      <c r="K30" s="8">
        <v>6574346</v>
      </c>
      <c r="L30" s="8">
        <v>0</v>
      </c>
      <c r="M30" s="8">
        <v>21364580</v>
      </c>
      <c r="N30" s="8">
        <v>27938926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41173130</v>
      </c>
      <c r="X30" s="8">
        <v>54000000</v>
      </c>
      <c r="Y30" s="8">
        <v>-12826870</v>
      </c>
      <c r="Z30" s="2">
        <v>-23.75</v>
      </c>
      <c r="AA30" s="6">
        <v>108000300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35000400</v>
      </c>
      <c r="F31" s="8">
        <v>35000400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16631502</v>
      </c>
      <c r="Y31" s="8">
        <v>-16631502</v>
      </c>
      <c r="Z31" s="2">
        <v>-100</v>
      </c>
      <c r="AA31" s="6">
        <v>35000400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48100000</v>
      </c>
      <c r="F32" s="8">
        <v>48100000</v>
      </c>
      <c r="G32" s="8">
        <v>3479398</v>
      </c>
      <c r="H32" s="8">
        <v>2217293</v>
      </c>
      <c r="I32" s="8">
        <v>3948152</v>
      </c>
      <c r="J32" s="8">
        <v>9644843</v>
      </c>
      <c r="K32" s="8">
        <v>2274224</v>
      </c>
      <c r="L32" s="8">
        <v>0</v>
      </c>
      <c r="M32" s="8">
        <v>2336022</v>
      </c>
      <c r="N32" s="8">
        <v>4610246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14255089</v>
      </c>
      <c r="X32" s="8"/>
      <c r="Y32" s="8">
        <v>14255089</v>
      </c>
      <c r="Z32" s="2">
        <v>0</v>
      </c>
      <c r="AA32" s="6">
        <v>48100000</v>
      </c>
    </row>
    <row r="33" spans="1:27" ht="13.5">
      <c r="A33" s="25" t="s">
        <v>59</v>
      </c>
      <c r="B33" s="24"/>
      <c r="C33" s="6">
        <v>2108642</v>
      </c>
      <c r="D33" s="6">
        <v>0</v>
      </c>
      <c r="E33" s="7">
        <v>3000400</v>
      </c>
      <c r="F33" s="8">
        <v>3000400</v>
      </c>
      <c r="G33" s="8">
        <v>20623</v>
      </c>
      <c r="H33" s="8">
        <v>265192</v>
      </c>
      <c r="I33" s="8">
        <v>144327</v>
      </c>
      <c r="J33" s="8">
        <v>430142</v>
      </c>
      <c r="K33" s="8">
        <v>121933</v>
      </c>
      <c r="L33" s="8">
        <v>0</v>
      </c>
      <c r="M33" s="8">
        <v>158237</v>
      </c>
      <c r="N33" s="8">
        <v>280170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710312</v>
      </c>
      <c r="X33" s="8">
        <v>3000000</v>
      </c>
      <c r="Y33" s="8">
        <v>-2289688</v>
      </c>
      <c r="Z33" s="2">
        <v>-76.32</v>
      </c>
      <c r="AA33" s="6">
        <v>3000400</v>
      </c>
    </row>
    <row r="34" spans="1:27" ht="13.5">
      <c r="A34" s="25" t="s">
        <v>60</v>
      </c>
      <c r="B34" s="24"/>
      <c r="C34" s="6">
        <v>398388645</v>
      </c>
      <c r="D34" s="6">
        <v>0</v>
      </c>
      <c r="E34" s="7">
        <v>219831500</v>
      </c>
      <c r="F34" s="8">
        <v>219831500</v>
      </c>
      <c r="G34" s="8">
        <v>3111616</v>
      </c>
      <c r="H34" s="8">
        <v>5315662</v>
      </c>
      <c r="I34" s="8">
        <v>18795722</v>
      </c>
      <c r="J34" s="8">
        <v>27223000</v>
      </c>
      <c r="K34" s="8">
        <v>10103076</v>
      </c>
      <c r="L34" s="8">
        <v>0</v>
      </c>
      <c r="M34" s="8">
        <v>16294700</v>
      </c>
      <c r="N34" s="8">
        <v>26397776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53620776</v>
      </c>
      <c r="X34" s="8">
        <v>67931502</v>
      </c>
      <c r="Y34" s="8">
        <v>-14310726</v>
      </c>
      <c r="Z34" s="2">
        <v>-21.07</v>
      </c>
      <c r="AA34" s="6">
        <v>219831500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794228233</v>
      </c>
      <c r="D36" s="33">
        <f>SUM(D25:D35)</f>
        <v>0</v>
      </c>
      <c r="E36" s="34">
        <f t="shared" si="1"/>
        <v>739148088</v>
      </c>
      <c r="F36" s="35">
        <f t="shared" si="1"/>
        <v>739148088</v>
      </c>
      <c r="G36" s="35">
        <f t="shared" si="1"/>
        <v>37692844</v>
      </c>
      <c r="H36" s="35">
        <f t="shared" si="1"/>
        <v>30952073</v>
      </c>
      <c r="I36" s="35">
        <f t="shared" si="1"/>
        <v>47070633</v>
      </c>
      <c r="J36" s="35">
        <f t="shared" si="1"/>
        <v>115715550</v>
      </c>
      <c r="K36" s="35">
        <f t="shared" si="1"/>
        <v>43225289</v>
      </c>
      <c r="L36" s="35">
        <f t="shared" si="1"/>
        <v>0</v>
      </c>
      <c r="M36" s="35">
        <f t="shared" si="1"/>
        <v>88939690</v>
      </c>
      <c r="N36" s="35">
        <f t="shared" si="1"/>
        <v>132164979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247880529</v>
      </c>
      <c r="X36" s="35">
        <f t="shared" si="1"/>
        <v>308981566</v>
      </c>
      <c r="Y36" s="35">
        <f t="shared" si="1"/>
        <v>-61101037</v>
      </c>
      <c r="Z36" s="36">
        <f>+IF(X36&lt;&gt;0,+(Y36/X36)*100,0)</f>
        <v>-19.774978096913394</v>
      </c>
      <c r="AA36" s="33">
        <f>SUM(AA25:AA35)</f>
        <v>739148088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-325221228</v>
      </c>
      <c r="D38" s="46">
        <f>+D22-D36</f>
        <v>0</v>
      </c>
      <c r="E38" s="47">
        <f t="shared" si="2"/>
        <v>-62565088</v>
      </c>
      <c r="F38" s="48">
        <f t="shared" si="2"/>
        <v>-62565088</v>
      </c>
      <c r="G38" s="48">
        <f t="shared" si="2"/>
        <v>150316086</v>
      </c>
      <c r="H38" s="48">
        <f t="shared" si="2"/>
        <v>-25120900</v>
      </c>
      <c r="I38" s="48">
        <f t="shared" si="2"/>
        <v>-43444709</v>
      </c>
      <c r="J38" s="48">
        <f t="shared" si="2"/>
        <v>81750477</v>
      </c>
      <c r="K38" s="48">
        <f t="shared" si="2"/>
        <v>-39948289</v>
      </c>
      <c r="L38" s="48">
        <f t="shared" si="2"/>
        <v>0</v>
      </c>
      <c r="M38" s="48">
        <f t="shared" si="2"/>
        <v>-82930024</v>
      </c>
      <c r="N38" s="48">
        <f t="shared" si="2"/>
        <v>-122878313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-41127836</v>
      </c>
      <c r="X38" s="48">
        <f>IF(F22=F36,0,X22-X36)</f>
        <v>115399532</v>
      </c>
      <c r="Y38" s="48">
        <f t="shared" si="2"/>
        <v>-156527368</v>
      </c>
      <c r="Z38" s="49">
        <f>+IF(X38&lt;&gt;0,+(Y38/X38)*100,0)</f>
        <v>-135.63951715159467</v>
      </c>
      <c r="AA38" s="46">
        <f>+AA22-AA36</f>
        <v>-62565088</v>
      </c>
    </row>
    <row r="39" spans="1:27" ht="13.5">
      <c r="A39" s="23" t="s">
        <v>64</v>
      </c>
      <c r="B39" s="29"/>
      <c r="C39" s="6">
        <v>614735704</v>
      </c>
      <c r="D39" s="6">
        <v>0</v>
      </c>
      <c r="E39" s="7">
        <v>719343500</v>
      </c>
      <c r="F39" s="8">
        <v>719343500</v>
      </c>
      <c r="G39" s="8">
        <v>0</v>
      </c>
      <c r="H39" s="8">
        <v>9655464</v>
      </c>
      <c r="I39" s="8">
        <v>0</v>
      </c>
      <c r="J39" s="8">
        <v>9655464</v>
      </c>
      <c r="K39" s="8">
        <v>17839000</v>
      </c>
      <c r="L39" s="8">
        <v>0</v>
      </c>
      <c r="M39" s="8">
        <v>0</v>
      </c>
      <c r="N39" s="8">
        <v>17839000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27494464</v>
      </c>
      <c r="X39" s="8">
        <v>813740800</v>
      </c>
      <c r="Y39" s="8">
        <v>-786246336</v>
      </c>
      <c r="Z39" s="2">
        <v>-96.62</v>
      </c>
      <c r="AA39" s="6">
        <v>719343500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238408000</v>
      </c>
      <c r="F41" s="8">
        <v>238408000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238408000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289514476</v>
      </c>
      <c r="D42" s="55">
        <f>SUM(D38:D41)</f>
        <v>0</v>
      </c>
      <c r="E42" s="56">
        <f t="shared" si="3"/>
        <v>895186412</v>
      </c>
      <c r="F42" s="57">
        <f t="shared" si="3"/>
        <v>895186412</v>
      </c>
      <c r="G42" s="57">
        <f t="shared" si="3"/>
        <v>150316086</v>
      </c>
      <c r="H42" s="57">
        <f t="shared" si="3"/>
        <v>-15465436</v>
      </c>
      <c r="I42" s="57">
        <f t="shared" si="3"/>
        <v>-43444709</v>
      </c>
      <c r="J42" s="57">
        <f t="shared" si="3"/>
        <v>91405941</v>
      </c>
      <c r="K42" s="57">
        <f t="shared" si="3"/>
        <v>-22109289</v>
      </c>
      <c r="L42" s="57">
        <f t="shared" si="3"/>
        <v>0</v>
      </c>
      <c r="M42" s="57">
        <f t="shared" si="3"/>
        <v>-82930024</v>
      </c>
      <c r="N42" s="57">
        <f t="shared" si="3"/>
        <v>-105039313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-13633372</v>
      </c>
      <c r="X42" s="57">
        <f t="shared" si="3"/>
        <v>929140332</v>
      </c>
      <c r="Y42" s="57">
        <f t="shared" si="3"/>
        <v>-942773704</v>
      </c>
      <c r="Z42" s="58">
        <f>+IF(X42&lt;&gt;0,+(Y42/X42)*100,0)</f>
        <v>-101.46731032229049</v>
      </c>
      <c r="AA42" s="55">
        <f>SUM(AA38:AA41)</f>
        <v>895186412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289514476</v>
      </c>
      <c r="D44" s="63">
        <f>+D42-D43</f>
        <v>0</v>
      </c>
      <c r="E44" s="64">
        <f t="shared" si="4"/>
        <v>895186412</v>
      </c>
      <c r="F44" s="65">
        <f t="shared" si="4"/>
        <v>895186412</v>
      </c>
      <c r="G44" s="65">
        <f t="shared" si="4"/>
        <v>150316086</v>
      </c>
      <c r="H44" s="65">
        <f t="shared" si="4"/>
        <v>-15465436</v>
      </c>
      <c r="I44" s="65">
        <f t="shared" si="4"/>
        <v>-43444709</v>
      </c>
      <c r="J44" s="65">
        <f t="shared" si="4"/>
        <v>91405941</v>
      </c>
      <c r="K44" s="65">
        <f t="shared" si="4"/>
        <v>-22109289</v>
      </c>
      <c r="L44" s="65">
        <f t="shared" si="4"/>
        <v>0</v>
      </c>
      <c r="M44" s="65">
        <f t="shared" si="4"/>
        <v>-82930024</v>
      </c>
      <c r="N44" s="65">
        <f t="shared" si="4"/>
        <v>-105039313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-13633372</v>
      </c>
      <c r="X44" s="65">
        <f t="shared" si="4"/>
        <v>929140332</v>
      </c>
      <c r="Y44" s="65">
        <f t="shared" si="4"/>
        <v>-942773704</v>
      </c>
      <c r="Z44" s="66">
        <f>+IF(X44&lt;&gt;0,+(Y44/X44)*100,0)</f>
        <v>-101.46731032229049</v>
      </c>
      <c r="AA44" s="63">
        <f>+AA42-AA43</f>
        <v>895186412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289514476</v>
      </c>
      <c r="D46" s="55">
        <f>SUM(D44:D45)</f>
        <v>0</v>
      </c>
      <c r="E46" s="56">
        <f t="shared" si="5"/>
        <v>895186412</v>
      </c>
      <c r="F46" s="57">
        <f t="shared" si="5"/>
        <v>895186412</v>
      </c>
      <c r="G46" s="57">
        <f t="shared" si="5"/>
        <v>150316086</v>
      </c>
      <c r="H46" s="57">
        <f t="shared" si="5"/>
        <v>-15465436</v>
      </c>
      <c r="I46" s="57">
        <f t="shared" si="5"/>
        <v>-43444709</v>
      </c>
      <c r="J46" s="57">
        <f t="shared" si="5"/>
        <v>91405941</v>
      </c>
      <c r="K46" s="57">
        <f t="shared" si="5"/>
        <v>-22109289</v>
      </c>
      <c r="L46" s="57">
        <f t="shared" si="5"/>
        <v>0</v>
      </c>
      <c r="M46" s="57">
        <f t="shared" si="5"/>
        <v>-82930024</v>
      </c>
      <c r="N46" s="57">
        <f t="shared" si="5"/>
        <v>-105039313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-13633372</v>
      </c>
      <c r="X46" s="57">
        <f t="shared" si="5"/>
        <v>929140332</v>
      </c>
      <c r="Y46" s="57">
        <f t="shared" si="5"/>
        <v>-942773704</v>
      </c>
      <c r="Z46" s="58">
        <f>+IF(X46&lt;&gt;0,+(Y46/X46)*100,0)</f>
        <v>-101.46731032229049</v>
      </c>
      <c r="AA46" s="55">
        <f>SUM(AA44:AA45)</f>
        <v>895186412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289514476</v>
      </c>
      <c r="D48" s="71">
        <f>SUM(D46:D47)</f>
        <v>0</v>
      </c>
      <c r="E48" s="72">
        <f t="shared" si="6"/>
        <v>895186412</v>
      </c>
      <c r="F48" s="73">
        <f t="shared" si="6"/>
        <v>895186412</v>
      </c>
      <c r="G48" s="73">
        <f t="shared" si="6"/>
        <v>150316086</v>
      </c>
      <c r="H48" s="74">
        <f t="shared" si="6"/>
        <v>-15465436</v>
      </c>
      <c r="I48" s="74">
        <f t="shared" si="6"/>
        <v>-43444709</v>
      </c>
      <c r="J48" s="74">
        <f t="shared" si="6"/>
        <v>91405941</v>
      </c>
      <c r="K48" s="74">
        <f t="shared" si="6"/>
        <v>-22109289</v>
      </c>
      <c r="L48" s="74">
        <f t="shared" si="6"/>
        <v>0</v>
      </c>
      <c r="M48" s="73">
        <f t="shared" si="6"/>
        <v>-82930024</v>
      </c>
      <c r="N48" s="73">
        <f t="shared" si="6"/>
        <v>-105039313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-13633372</v>
      </c>
      <c r="X48" s="74">
        <f t="shared" si="6"/>
        <v>929140332</v>
      </c>
      <c r="Y48" s="74">
        <f t="shared" si="6"/>
        <v>-942773704</v>
      </c>
      <c r="Z48" s="75">
        <f>+IF(X48&lt;&gt;0,+(Y48/X48)*100,0)</f>
        <v>-101.46731032229049</v>
      </c>
      <c r="AA48" s="76">
        <f>SUM(AA46:AA47)</f>
        <v>895186412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66345319</v>
      </c>
      <c r="D5" s="6">
        <v>0</v>
      </c>
      <c r="E5" s="7">
        <v>64000000</v>
      </c>
      <c r="F5" s="8">
        <v>64000000</v>
      </c>
      <c r="G5" s="8">
        <v>6146867</v>
      </c>
      <c r="H5" s="8">
        <v>6168138</v>
      </c>
      <c r="I5" s="8">
        <v>6126207</v>
      </c>
      <c r="J5" s="8">
        <v>18441212</v>
      </c>
      <c r="K5" s="8">
        <v>6142016</v>
      </c>
      <c r="L5" s="8">
        <v>-6102208</v>
      </c>
      <c r="M5" s="8">
        <v>6155607</v>
      </c>
      <c r="N5" s="8">
        <v>6195415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24636627</v>
      </c>
      <c r="X5" s="8">
        <v>32114114</v>
      </c>
      <c r="Y5" s="8">
        <v>-7477487</v>
      </c>
      <c r="Z5" s="2">
        <v>-23.28</v>
      </c>
      <c r="AA5" s="6">
        <v>64000000</v>
      </c>
    </row>
    <row r="6" spans="1:27" ht="13.5">
      <c r="A6" s="23" t="s">
        <v>33</v>
      </c>
      <c r="B6" s="24"/>
      <c r="C6" s="6">
        <v>4770262</v>
      </c>
      <c r="D6" s="6">
        <v>0</v>
      </c>
      <c r="E6" s="7">
        <v>4500000</v>
      </c>
      <c r="F6" s="8">
        <v>4500000</v>
      </c>
      <c r="G6" s="8">
        <v>459254</v>
      </c>
      <c r="H6" s="8">
        <v>477325</v>
      </c>
      <c r="I6" s="8">
        <v>462198</v>
      </c>
      <c r="J6" s="8">
        <v>1398777</v>
      </c>
      <c r="K6" s="8">
        <v>430757</v>
      </c>
      <c r="L6" s="8">
        <v>-488094</v>
      </c>
      <c r="M6" s="8">
        <v>513371</v>
      </c>
      <c r="N6" s="8">
        <v>456034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1854811</v>
      </c>
      <c r="X6" s="8">
        <v>2013549</v>
      </c>
      <c r="Y6" s="8">
        <v>-158738</v>
      </c>
      <c r="Z6" s="2">
        <v>-7.88</v>
      </c>
      <c r="AA6" s="6">
        <v>4500000</v>
      </c>
    </row>
    <row r="7" spans="1:27" ht="13.5">
      <c r="A7" s="25" t="s">
        <v>34</v>
      </c>
      <c r="B7" s="24"/>
      <c r="C7" s="6">
        <v>337967085</v>
      </c>
      <c r="D7" s="6">
        <v>0</v>
      </c>
      <c r="E7" s="7">
        <v>405773803</v>
      </c>
      <c r="F7" s="8">
        <v>405773803</v>
      </c>
      <c r="G7" s="8">
        <v>37619422</v>
      </c>
      <c r="H7" s="8">
        <v>37777429</v>
      </c>
      <c r="I7" s="8">
        <v>36047510</v>
      </c>
      <c r="J7" s="8">
        <v>111444361</v>
      </c>
      <c r="K7" s="8">
        <v>130974069</v>
      </c>
      <c r="L7" s="8">
        <v>70864136</v>
      </c>
      <c r="M7" s="8">
        <v>37159700</v>
      </c>
      <c r="N7" s="8">
        <v>238997905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350442266</v>
      </c>
      <c r="X7" s="8">
        <v>210577207</v>
      </c>
      <c r="Y7" s="8">
        <v>139865059</v>
      </c>
      <c r="Z7" s="2">
        <v>66.42</v>
      </c>
      <c r="AA7" s="6">
        <v>405773803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23745602</v>
      </c>
      <c r="D10" s="6">
        <v>0</v>
      </c>
      <c r="E10" s="7">
        <v>22037000</v>
      </c>
      <c r="F10" s="26">
        <v>22037000</v>
      </c>
      <c r="G10" s="26">
        <v>2125481</v>
      </c>
      <c r="H10" s="26">
        <v>2093132</v>
      </c>
      <c r="I10" s="26">
        <v>2104304</v>
      </c>
      <c r="J10" s="26">
        <v>6322917</v>
      </c>
      <c r="K10" s="26">
        <v>2206225</v>
      </c>
      <c r="L10" s="26">
        <v>-2202488</v>
      </c>
      <c r="M10" s="26">
        <v>2133712</v>
      </c>
      <c r="N10" s="26">
        <v>2137449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8460366</v>
      </c>
      <c r="X10" s="26">
        <v>10575319</v>
      </c>
      <c r="Y10" s="26">
        <v>-2114953</v>
      </c>
      <c r="Z10" s="27">
        <v>-20</v>
      </c>
      <c r="AA10" s="28">
        <v>22037000</v>
      </c>
    </row>
    <row r="11" spans="1:27" ht="13.5">
      <c r="A11" s="25" t="s">
        <v>38</v>
      </c>
      <c r="B11" s="29"/>
      <c r="C11" s="6">
        <v>291716</v>
      </c>
      <c r="D11" s="6">
        <v>0</v>
      </c>
      <c r="E11" s="7">
        <v>1365840</v>
      </c>
      <c r="F11" s="8">
        <v>1365840</v>
      </c>
      <c r="G11" s="8">
        <v>22975</v>
      </c>
      <c r="H11" s="8">
        <v>18436</v>
      </c>
      <c r="I11" s="8">
        <v>22304</v>
      </c>
      <c r="J11" s="8">
        <v>63715</v>
      </c>
      <c r="K11" s="8">
        <v>18587</v>
      </c>
      <c r="L11" s="8">
        <v>-25516</v>
      </c>
      <c r="M11" s="8">
        <v>24969</v>
      </c>
      <c r="N11" s="8">
        <v>18040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81755</v>
      </c>
      <c r="X11" s="8">
        <v>458695</v>
      </c>
      <c r="Y11" s="8">
        <v>-376940</v>
      </c>
      <c r="Z11" s="2">
        <v>-82.18</v>
      </c>
      <c r="AA11" s="6">
        <v>1365840</v>
      </c>
    </row>
    <row r="12" spans="1:27" ht="13.5">
      <c r="A12" s="25" t="s">
        <v>39</v>
      </c>
      <c r="B12" s="29"/>
      <c r="C12" s="6">
        <v>1279344</v>
      </c>
      <c r="D12" s="6">
        <v>0</v>
      </c>
      <c r="E12" s="7">
        <v>759100</v>
      </c>
      <c r="F12" s="8">
        <v>759100</v>
      </c>
      <c r="G12" s="8">
        <v>66434</v>
      </c>
      <c r="H12" s="8">
        <v>71867</v>
      </c>
      <c r="I12" s="8">
        <v>123157</v>
      </c>
      <c r="J12" s="8">
        <v>261458</v>
      </c>
      <c r="K12" s="8">
        <v>94882</v>
      </c>
      <c r="L12" s="8">
        <v>-132693</v>
      </c>
      <c r="M12" s="8">
        <v>98189</v>
      </c>
      <c r="N12" s="8">
        <v>60378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321836</v>
      </c>
      <c r="X12" s="8">
        <v>365739</v>
      </c>
      <c r="Y12" s="8">
        <v>-43903</v>
      </c>
      <c r="Z12" s="2">
        <v>-12</v>
      </c>
      <c r="AA12" s="6">
        <v>759100</v>
      </c>
    </row>
    <row r="13" spans="1:27" ht="13.5">
      <c r="A13" s="23" t="s">
        <v>40</v>
      </c>
      <c r="B13" s="29"/>
      <c r="C13" s="6">
        <v>2180956</v>
      </c>
      <c r="D13" s="6">
        <v>0</v>
      </c>
      <c r="E13" s="7">
        <v>2001000</v>
      </c>
      <c r="F13" s="8">
        <v>2001000</v>
      </c>
      <c r="G13" s="8">
        <v>152616</v>
      </c>
      <c r="H13" s="8">
        <v>172082</v>
      </c>
      <c r="I13" s="8">
        <v>230966</v>
      </c>
      <c r="J13" s="8">
        <v>555664</v>
      </c>
      <c r="K13" s="8">
        <v>0</v>
      </c>
      <c r="L13" s="8">
        <v>-92850</v>
      </c>
      <c r="M13" s="8">
        <v>69128</v>
      </c>
      <c r="N13" s="8">
        <v>-23722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531942</v>
      </c>
      <c r="X13" s="8">
        <v>924297</v>
      </c>
      <c r="Y13" s="8">
        <v>-392355</v>
      </c>
      <c r="Z13" s="2">
        <v>-42.45</v>
      </c>
      <c r="AA13" s="6">
        <v>2001000</v>
      </c>
    </row>
    <row r="14" spans="1:27" ht="13.5">
      <c r="A14" s="23" t="s">
        <v>41</v>
      </c>
      <c r="B14" s="29"/>
      <c r="C14" s="6">
        <v>17343422</v>
      </c>
      <c r="D14" s="6">
        <v>0</v>
      </c>
      <c r="E14" s="7">
        <v>11800000</v>
      </c>
      <c r="F14" s="8">
        <v>11800000</v>
      </c>
      <c r="G14" s="8">
        <v>1622632</v>
      </c>
      <c r="H14" s="8">
        <v>1626671</v>
      </c>
      <c r="I14" s="8">
        <v>1476987</v>
      </c>
      <c r="J14" s="8">
        <v>4726290</v>
      </c>
      <c r="K14" s="8">
        <v>1556958</v>
      </c>
      <c r="L14" s="8">
        <v>-1552825</v>
      </c>
      <c r="M14" s="8">
        <v>1778196</v>
      </c>
      <c r="N14" s="8">
        <v>1782329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6508619</v>
      </c>
      <c r="X14" s="8">
        <v>5869302</v>
      </c>
      <c r="Y14" s="8">
        <v>639317</v>
      </c>
      <c r="Z14" s="2">
        <v>10.89</v>
      </c>
      <c r="AA14" s="6">
        <v>11800000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3665353</v>
      </c>
      <c r="D16" s="6">
        <v>0</v>
      </c>
      <c r="E16" s="7">
        <v>3210136</v>
      </c>
      <c r="F16" s="8">
        <v>3210136</v>
      </c>
      <c r="G16" s="8">
        <v>37851</v>
      </c>
      <c r="H16" s="8">
        <v>47340</v>
      </c>
      <c r="I16" s="8">
        <v>556456</v>
      </c>
      <c r="J16" s="8">
        <v>641647</v>
      </c>
      <c r="K16" s="8">
        <v>52019</v>
      </c>
      <c r="L16" s="8">
        <v>-1312254</v>
      </c>
      <c r="M16" s="8">
        <v>61843</v>
      </c>
      <c r="N16" s="8">
        <v>-1198392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-556745</v>
      </c>
      <c r="X16" s="8">
        <v>1944397</v>
      </c>
      <c r="Y16" s="8">
        <v>-2501142</v>
      </c>
      <c r="Z16" s="2">
        <v>-128.63</v>
      </c>
      <c r="AA16" s="6">
        <v>3210136</v>
      </c>
    </row>
    <row r="17" spans="1:27" ht="13.5">
      <c r="A17" s="23" t="s">
        <v>44</v>
      </c>
      <c r="B17" s="29"/>
      <c r="C17" s="6">
        <v>540614</v>
      </c>
      <c r="D17" s="6">
        <v>0</v>
      </c>
      <c r="E17" s="7">
        <v>497138</v>
      </c>
      <c r="F17" s="8">
        <v>497138</v>
      </c>
      <c r="G17" s="8">
        <v>52577</v>
      </c>
      <c r="H17" s="8">
        <v>55353</v>
      </c>
      <c r="I17" s="8">
        <v>56910</v>
      </c>
      <c r="J17" s="8">
        <v>164840</v>
      </c>
      <c r="K17" s="8">
        <v>69365</v>
      </c>
      <c r="L17" s="8">
        <v>-66530</v>
      </c>
      <c r="M17" s="8">
        <v>73924</v>
      </c>
      <c r="N17" s="8">
        <v>76759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241599</v>
      </c>
      <c r="X17" s="8">
        <v>309079</v>
      </c>
      <c r="Y17" s="8">
        <v>-67480</v>
      </c>
      <c r="Z17" s="2">
        <v>-21.83</v>
      </c>
      <c r="AA17" s="6">
        <v>497138</v>
      </c>
    </row>
    <row r="18" spans="1:27" ht="13.5">
      <c r="A18" s="25" t="s">
        <v>45</v>
      </c>
      <c r="B18" s="24"/>
      <c r="C18" s="6">
        <v>6360327</v>
      </c>
      <c r="D18" s="6">
        <v>0</v>
      </c>
      <c r="E18" s="7">
        <v>42992708</v>
      </c>
      <c r="F18" s="8">
        <v>42992708</v>
      </c>
      <c r="G18" s="8">
        <v>4229467</v>
      </c>
      <c r="H18" s="8">
        <v>3465853</v>
      </c>
      <c r="I18" s="8">
        <v>3894927</v>
      </c>
      <c r="J18" s="8">
        <v>11590247</v>
      </c>
      <c r="K18" s="8">
        <v>4162762</v>
      </c>
      <c r="L18" s="8">
        <v>-3519453</v>
      </c>
      <c r="M18" s="8">
        <v>3173806</v>
      </c>
      <c r="N18" s="8">
        <v>3817115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15407362</v>
      </c>
      <c r="X18" s="8">
        <v>20211008</v>
      </c>
      <c r="Y18" s="8">
        <v>-4803646</v>
      </c>
      <c r="Z18" s="2">
        <v>-23.77</v>
      </c>
      <c r="AA18" s="6">
        <v>42992708</v>
      </c>
    </row>
    <row r="19" spans="1:27" ht="13.5">
      <c r="A19" s="23" t="s">
        <v>46</v>
      </c>
      <c r="B19" s="29"/>
      <c r="C19" s="6">
        <v>243422871</v>
      </c>
      <c r="D19" s="6">
        <v>0</v>
      </c>
      <c r="E19" s="7">
        <v>256100550</v>
      </c>
      <c r="F19" s="8">
        <v>256100550</v>
      </c>
      <c r="G19" s="8">
        <v>95181000</v>
      </c>
      <c r="H19" s="8">
        <v>1856732</v>
      </c>
      <c r="I19" s="8">
        <v>885000</v>
      </c>
      <c r="J19" s="8">
        <v>97922732</v>
      </c>
      <c r="K19" s="8">
        <v>2200000</v>
      </c>
      <c r="L19" s="8">
        <v>-691635</v>
      </c>
      <c r="M19" s="8">
        <v>63621000</v>
      </c>
      <c r="N19" s="8">
        <v>65129365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163052097</v>
      </c>
      <c r="X19" s="8">
        <v>176137066</v>
      </c>
      <c r="Y19" s="8">
        <v>-13084969</v>
      </c>
      <c r="Z19" s="2">
        <v>-7.43</v>
      </c>
      <c r="AA19" s="6">
        <v>256100550</v>
      </c>
    </row>
    <row r="20" spans="1:27" ht="13.5">
      <c r="A20" s="23" t="s">
        <v>47</v>
      </c>
      <c r="B20" s="29"/>
      <c r="C20" s="6">
        <v>35536130</v>
      </c>
      <c r="D20" s="6">
        <v>0</v>
      </c>
      <c r="E20" s="7">
        <v>7030496</v>
      </c>
      <c r="F20" s="26">
        <v>7030496</v>
      </c>
      <c r="G20" s="26">
        <v>387685</v>
      </c>
      <c r="H20" s="26">
        <v>210561</v>
      </c>
      <c r="I20" s="26">
        <v>46751</v>
      </c>
      <c r="J20" s="26">
        <v>644997</v>
      </c>
      <c r="K20" s="26">
        <v>110671</v>
      </c>
      <c r="L20" s="26">
        <v>-1946357</v>
      </c>
      <c r="M20" s="26">
        <v>106574</v>
      </c>
      <c r="N20" s="26">
        <v>-1729112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-1084115</v>
      </c>
      <c r="X20" s="26">
        <v>928358</v>
      </c>
      <c r="Y20" s="26">
        <v>-2012473</v>
      </c>
      <c r="Z20" s="27">
        <v>-216.78</v>
      </c>
      <c r="AA20" s="28">
        <v>7030496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2300000</v>
      </c>
      <c r="F21" s="8">
        <v>2300000</v>
      </c>
      <c r="G21" s="8">
        <v>300</v>
      </c>
      <c r="H21" s="8">
        <v>390</v>
      </c>
      <c r="I21" s="30">
        <v>260</v>
      </c>
      <c r="J21" s="8">
        <v>950</v>
      </c>
      <c r="K21" s="8">
        <v>440</v>
      </c>
      <c r="L21" s="8">
        <v>-360</v>
      </c>
      <c r="M21" s="8">
        <v>0</v>
      </c>
      <c r="N21" s="8">
        <v>80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1030</v>
      </c>
      <c r="X21" s="8"/>
      <c r="Y21" s="8">
        <v>1030</v>
      </c>
      <c r="Z21" s="2">
        <v>0</v>
      </c>
      <c r="AA21" s="6">
        <v>2300000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743449001</v>
      </c>
      <c r="D22" s="33">
        <f>SUM(D5:D21)</f>
        <v>0</v>
      </c>
      <c r="E22" s="34">
        <f t="shared" si="0"/>
        <v>824367771</v>
      </c>
      <c r="F22" s="35">
        <f t="shared" si="0"/>
        <v>824367771</v>
      </c>
      <c r="G22" s="35">
        <f t="shared" si="0"/>
        <v>148104561</v>
      </c>
      <c r="H22" s="35">
        <f t="shared" si="0"/>
        <v>54041309</v>
      </c>
      <c r="I22" s="35">
        <f t="shared" si="0"/>
        <v>52033937</v>
      </c>
      <c r="J22" s="35">
        <f t="shared" si="0"/>
        <v>254179807</v>
      </c>
      <c r="K22" s="35">
        <f t="shared" si="0"/>
        <v>148018751</v>
      </c>
      <c r="L22" s="35">
        <f t="shared" si="0"/>
        <v>52730873</v>
      </c>
      <c r="M22" s="35">
        <f t="shared" si="0"/>
        <v>114970019</v>
      </c>
      <c r="N22" s="35">
        <f t="shared" si="0"/>
        <v>315719643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569899450</v>
      </c>
      <c r="X22" s="35">
        <f t="shared" si="0"/>
        <v>462428130</v>
      </c>
      <c r="Y22" s="35">
        <f t="shared" si="0"/>
        <v>107471320</v>
      </c>
      <c r="Z22" s="36">
        <f>+IF(X22&lt;&gt;0,+(Y22/X22)*100,0)</f>
        <v>23.240653634111748</v>
      </c>
      <c r="AA22" s="33">
        <f>SUM(AA5:AA21)</f>
        <v>824367771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250365347</v>
      </c>
      <c r="D25" s="6">
        <v>0</v>
      </c>
      <c r="E25" s="7">
        <v>148315024</v>
      </c>
      <c r="F25" s="8">
        <v>148315024</v>
      </c>
      <c r="G25" s="8">
        <v>19324916</v>
      </c>
      <c r="H25" s="8">
        <v>18450452</v>
      </c>
      <c r="I25" s="8">
        <v>17557759</v>
      </c>
      <c r="J25" s="8">
        <v>55333127</v>
      </c>
      <c r="K25" s="8">
        <v>17278227</v>
      </c>
      <c r="L25" s="8">
        <v>17582396</v>
      </c>
      <c r="M25" s="8">
        <v>17856150</v>
      </c>
      <c r="N25" s="8">
        <v>52716773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108049900</v>
      </c>
      <c r="X25" s="8">
        <v>75333702</v>
      </c>
      <c r="Y25" s="8">
        <v>32716198</v>
      </c>
      <c r="Z25" s="2">
        <v>43.43</v>
      </c>
      <c r="AA25" s="6">
        <v>148315024</v>
      </c>
    </row>
    <row r="26" spans="1:27" ht="13.5">
      <c r="A26" s="25" t="s">
        <v>52</v>
      </c>
      <c r="B26" s="24"/>
      <c r="C26" s="6">
        <v>19031199</v>
      </c>
      <c r="D26" s="6">
        <v>0</v>
      </c>
      <c r="E26" s="7">
        <v>21028678</v>
      </c>
      <c r="F26" s="8">
        <v>21028678</v>
      </c>
      <c r="G26" s="8">
        <v>1622475</v>
      </c>
      <c r="H26" s="8">
        <v>1603564</v>
      </c>
      <c r="I26" s="8">
        <v>1768877</v>
      </c>
      <c r="J26" s="8">
        <v>4994916</v>
      </c>
      <c r="K26" s="8">
        <v>1602176</v>
      </c>
      <c r="L26" s="8">
        <v>1601696</v>
      </c>
      <c r="M26" s="8">
        <v>1602181</v>
      </c>
      <c r="N26" s="8">
        <v>4806053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9800969</v>
      </c>
      <c r="X26" s="8">
        <v>10219532</v>
      </c>
      <c r="Y26" s="8">
        <v>-418563</v>
      </c>
      <c r="Z26" s="2">
        <v>-4.1</v>
      </c>
      <c r="AA26" s="6">
        <v>21028678</v>
      </c>
    </row>
    <row r="27" spans="1:27" ht="13.5">
      <c r="A27" s="25" t="s">
        <v>53</v>
      </c>
      <c r="B27" s="24"/>
      <c r="C27" s="6">
        <v>21745127</v>
      </c>
      <c r="D27" s="6">
        <v>0</v>
      </c>
      <c r="E27" s="7">
        <v>16483459</v>
      </c>
      <c r="F27" s="8">
        <v>16483459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16483459</v>
      </c>
    </row>
    <row r="28" spans="1:27" ht="13.5">
      <c r="A28" s="25" t="s">
        <v>54</v>
      </c>
      <c r="B28" s="24"/>
      <c r="C28" s="6">
        <v>108129032</v>
      </c>
      <c r="D28" s="6">
        <v>0</v>
      </c>
      <c r="E28" s="7">
        <v>120057710</v>
      </c>
      <c r="F28" s="8">
        <v>120057710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60028098</v>
      </c>
      <c r="Y28" s="8">
        <v>-60028098</v>
      </c>
      <c r="Z28" s="2">
        <v>-100</v>
      </c>
      <c r="AA28" s="6">
        <v>120057710</v>
      </c>
    </row>
    <row r="29" spans="1:27" ht="13.5">
      <c r="A29" s="25" t="s">
        <v>55</v>
      </c>
      <c r="B29" s="24"/>
      <c r="C29" s="6">
        <v>11786978</v>
      </c>
      <c r="D29" s="6">
        <v>0</v>
      </c>
      <c r="E29" s="7">
        <v>10223303</v>
      </c>
      <c r="F29" s="8">
        <v>10223303</v>
      </c>
      <c r="G29" s="8">
        <v>217193</v>
      </c>
      <c r="H29" s="8">
        <v>216605</v>
      </c>
      <c r="I29" s="8">
        <v>7000</v>
      </c>
      <c r="J29" s="8">
        <v>440798</v>
      </c>
      <c r="K29" s="8">
        <v>801207</v>
      </c>
      <c r="L29" s="8">
        <v>207854</v>
      </c>
      <c r="M29" s="8">
        <v>3840150</v>
      </c>
      <c r="N29" s="8">
        <v>4849211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5290009</v>
      </c>
      <c r="X29" s="8">
        <v>5649228</v>
      </c>
      <c r="Y29" s="8">
        <v>-359219</v>
      </c>
      <c r="Z29" s="2">
        <v>-6.36</v>
      </c>
      <c r="AA29" s="6">
        <v>10223303</v>
      </c>
    </row>
    <row r="30" spans="1:27" ht="13.5">
      <c r="A30" s="25" t="s">
        <v>56</v>
      </c>
      <c r="B30" s="24"/>
      <c r="C30" s="6">
        <v>239064261</v>
      </c>
      <c r="D30" s="6">
        <v>0</v>
      </c>
      <c r="E30" s="7">
        <v>268820574</v>
      </c>
      <c r="F30" s="8">
        <v>268820574</v>
      </c>
      <c r="G30" s="8">
        <v>0</v>
      </c>
      <c r="H30" s="8">
        <v>34705396</v>
      </c>
      <c r="I30" s="8">
        <v>17750012</v>
      </c>
      <c r="J30" s="8">
        <v>52455408</v>
      </c>
      <c r="K30" s="8">
        <v>18559673</v>
      </c>
      <c r="L30" s="8">
        <v>38515624</v>
      </c>
      <c r="M30" s="8">
        <v>19310840</v>
      </c>
      <c r="N30" s="8">
        <v>76386137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128841545</v>
      </c>
      <c r="X30" s="8">
        <v>120715065</v>
      </c>
      <c r="Y30" s="8">
        <v>8126480</v>
      </c>
      <c r="Z30" s="2">
        <v>6.73</v>
      </c>
      <c r="AA30" s="6">
        <v>268820574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40643480</v>
      </c>
      <c r="D32" s="6">
        <v>0</v>
      </c>
      <c r="E32" s="7">
        <v>39382693</v>
      </c>
      <c r="F32" s="8">
        <v>39382693</v>
      </c>
      <c r="G32" s="8">
        <v>2110191</v>
      </c>
      <c r="H32" s="8">
        <v>2894754</v>
      </c>
      <c r="I32" s="8">
        <v>5108537</v>
      </c>
      <c r="J32" s="8">
        <v>10113482</v>
      </c>
      <c r="K32" s="8">
        <v>465951</v>
      </c>
      <c r="L32" s="8">
        <v>3962768</v>
      </c>
      <c r="M32" s="8">
        <v>6135366</v>
      </c>
      <c r="N32" s="8">
        <v>10564085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20677567</v>
      </c>
      <c r="X32" s="8">
        <v>18840444</v>
      </c>
      <c r="Y32" s="8">
        <v>1837123</v>
      </c>
      <c r="Z32" s="2">
        <v>9.75</v>
      </c>
      <c r="AA32" s="6">
        <v>39382693</v>
      </c>
    </row>
    <row r="33" spans="1:27" ht="13.5">
      <c r="A33" s="25" t="s">
        <v>59</v>
      </c>
      <c r="B33" s="24"/>
      <c r="C33" s="6">
        <v>32291162</v>
      </c>
      <c r="D33" s="6">
        <v>0</v>
      </c>
      <c r="E33" s="7">
        <v>17528499</v>
      </c>
      <c r="F33" s="8">
        <v>17528499</v>
      </c>
      <c r="G33" s="8">
        <v>966046</v>
      </c>
      <c r="H33" s="8">
        <v>1501998</v>
      </c>
      <c r="I33" s="8">
        <v>2748978</v>
      </c>
      <c r="J33" s="8">
        <v>5217022</v>
      </c>
      <c r="K33" s="8">
        <v>1547767</v>
      </c>
      <c r="L33" s="8">
        <v>3922615</v>
      </c>
      <c r="M33" s="8">
        <v>2835547</v>
      </c>
      <c r="N33" s="8">
        <v>8305929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13522951</v>
      </c>
      <c r="X33" s="8">
        <v>6443637</v>
      </c>
      <c r="Y33" s="8">
        <v>7079314</v>
      </c>
      <c r="Z33" s="2">
        <v>109.87</v>
      </c>
      <c r="AA33" s="6">
        <v>17528499</v>
      </c>
    </row>
    <row r="34" spans="1:27" ht="13.5">
      <c r="A34" s="25" t="s">
        <v>60</v>
      </c>
      <c r="B34" s="24"/>
      <c r="C34" s="6">
        <v>84482444</v>
      </c>
      <c r="D34" s="6">
        <v>0</v>
      </c>
      <c r="E34" s="7">
        <v>209174409</v>
      </c>
      <c r="F34" s="8">
        <v>209174409</v>
      </c>
      <c r="G34" s="8">
        <v>11918230</v>
      </c>
      <c r="H34" s="8">
        <v>12542294</v>
      </c>
      <c r="I34" s="8">
        <v>11955315</v>
      </c>
      <c r="J34" s="8">
        <v>36415839</v>
      </c>
      <c r="K34" s="8">
        <v>11693093</v>
      </c>
      <c r="L34" s="8">
        <v>10234004</v>
      </c>
      <c r="M34" s="8">
        <v>9853908</v>
      </c>
      <c r="N34" s="8">
        <v>31781005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68196844</v>
      </c>
      <c r="X34" s="8">
        <v>99418255</v>
      </c>
      <c r="Y34" s="8">
        <v>-31221411</v>
      </c>
      <c r="Z34" s="2">
        <v>-31.4</v>
      </c>
      <c r="AA34" s="6">
        <v>209174409</v>
      </c>
    </row>
    <row r="35" spans="1:27" ht="13.5">
      <c r="A35" s="23" t="s">
        <v>61</v>
      </c>
      <c r="B35" s="29"/>
      <c r="C35" s="6">
        <v>8090237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815629267</v>
      </c>
      <c r="D36" s="33">
        <f>SUM(D25:D35)</f>
        <v>0</v>
      </c>
      <c r="E36" s="34">
        <f t="shared" si="1"/>
        <v>851014349</v>
      </c>
      <c r="F36" s="35">
        <f t="shared" si="1"/>
        <v>851014349</v>
      </c>
      <c r="G36" s="35">
        <f t="shared" si="1"/>
        <v>36159051</v>
      </c>
      <c r="H36" s="35">
        <f t="shared" si="1"/>
        <v>71915063</v>
      </c>
      <c r="I36" s="35">
        <f t="shared" si="1"/>
        <v>56896478</v>
      </c>
      <c r="J36" s="35">
        <f t="shared" si="1"/>
        <v>164970592</v>
      </c>
      <c r="K36" s="35">
        <f t="shared" si="1"/>
        <v>51948094</v>
      </c>
      <c r="L36" s="35">
        <f t="shared" si="1"/>
        <v>76026957</v>
      </c>
      <c r="M36" s="35">
        <f t="shared" si="1"/>
        <v>61434142</v>
      </c>
      <c r="N36" s="35">
        <f t="shared" si="1"/>
        <v>189409193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354379785</v>
      </c>
      <c r="X36" s="35">
        <f t="shared" si="1"/>
        <v>396647961</v>
      </c>
      <c r="Y36" s="35">
        <f t="shared" si="1"/>
        <v>-42268176</v>
      </c>
      <c r="Z36" s="36">
        <f>+IF(X36&lt;&gt;0,+(Y36/X36)*100,0)</f>
        <v>-10.656345211869121</v>
      </c>
      <c r="AA36" s="33">
        <f>SUM(AA25:AA35)</f>
        <v>851014349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-72180266</v>
      </c>
      <c r="D38" s="46">
        <f>+D22-D36</f>
        <v>0</v>
      </c>
      <c r="E38" s="47">
        <f t="shared" si="2"/>
        <v>-26646578</v>
      </c>
      <c r="F38" s="48">
        <f t="shared" si="2"/>
        <v>-26646578</v>
      </c>
      <c r="G38" s="48">
        <f t="shared" si="2"/>
        <v>111945510</v>
      </c>
      <c r="H38" s="48">
        <f t="shared" si="2"/>
        <v>-17873754</v>
      </c>
      <c r="I38" s="48">
        <f t="shared" si="2"/>
        <v>-4862541</v>
      </c>
      <c r="J38" s="48">
        <f t="shared" si="2"/>
        <v>89209215</v>
      </c>
      <c r="K38" s="48">
        <f t="shared" si="2"/>
        <v>96070657</v>
      </c>
      <c r="L38" s="48">
        <f t="shared" si="2"/>
        <v>-23296084</v>
      </c>
      <c r="M38" s="48">
        <f t="shared" si="2"/>
        <v>53535877</v>
      </c>
      <c r="N38" s="48">
        <f t="shared" si="2"/>
        <v>126310450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215519665</v>
      </c>
      <c r="X38" s="48">
        <f>IF(F22=F36,0,X22-X36)</f>
        <v>65780169</v>
      </c>
      <c r="Y38" s="48">
        <f t="shared" si="2"/>
        <v>149739496</v>
      </c>
      <c r="Z38" s="49">
        <f>+IF(X38&lt;&gt;0,+(Y38/X38)*100,0)</f>
        <v>227.63622878500053</v>
      </c>
      <c r="AA38" s="46">
        <f>+AA22-AA36</f>
        <v>-26646578</v>
      </c>
    </row>
    <row r="39" spans="1:27" ht="13.5">
      <c r="A39" s="23" t="s">
        <v>64</v>
      </c>
      <c r="B39" s="29"/>
      <c r="C39" s="6">
        <v>223939199</v>
      </c>
      <c r="D39" s="6">
        <v>0</v>
      </c>
      <c r="E39" s="7">
        <v>108744450</v>
      </c>
      <c r="F39" s="8">
        <v>108744450</v>
      </c>
      <c r="G39" s="8">
        <v>29042000</v>
      </c>
      <c r="H39" s="8">
        <v>0</v>
      </c>
      <c r="I39" s="8">
        <v>9875000</v>
      </c>
      <c r="J39" s="8">
        <v>38917000</v>
      </c>
      <c r="K39" s="8">
        <v>0</v>
      </c>
      <c r="L39" s="8">
        <v>-8636000</v>
      </c>
      <c r="M39" s="8">
        <v>29210000</v>
      </c>
      <c r="N39" s="8">
        <v>20574000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59491000</v>
      </c>
      <c r="X39" s="8">
        <v>75491276</v>
      </c>
      <c r="Y39" s="8">
        <v>-16000276</v>
      </c>
      <c r="Z39" s="2">
        <v>-21.19</v>
      </c>
      <c r="AA39" s="6">
        <v>108744450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151758933</v>
      </c>
      <c r="D42" s="55">
        <f>SUM(D38:D41)</f>
        <v>0</v>
      </c>
      <c r="E42" s="56">
        <f t="shared" si="3"/>
        <v>82097872</v>
      </c>
      <c r="F42" s="57">
        <f t="shared" si="3"/>
        <v>82097872</v>
      </c>
      <c r="G42" s="57">
        <f t="shared" si="3"/>
        <v>140987510</v>
      </c>
      <c r="H42" s="57">
        <f t="shared" si="3"/>
        <v>-17873754</v>
      </c>
      <c r="I42" s="57">
        <f t="shared" si="3"/>
        <v>5012459</v>
      </c>
      <c r="J42" s="57">
        <f t="shared" si="3"/>
        <v>128126215</v>
      </c>
      <c r="K42" s="57">
        <f t="shared" si="3"/>
        <v>96070657</v>
      </c>
      <c r="L42" s="57">
        <f t="shared" si="3"/>
        <v>-31932084</v>
      </c>
      <c r="M42" s="57">
        <f t="shared" si="3"/>
        <v>82745877</v>
      </c>
      <c r="N42" s="57">
        <f t="shared" si="3"/>
        <v>146884450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275010665</v>
      </c>
      <c r="X42" s="57">
        <f t="shared" si="3"/>
        <v>141271445</v>
      </c>
      <c r="Y42" s="57">
        <f t="shared" si="3"/>
        <v>133739220</v>
      </c>
      <c r="Z42" s="58">
        <f>+IF(X42&lt;&gt;0,+(Y42/X42)*100,0)</f>
        <v>94.66826080812014</v>
      </c>
      <c r="AA42" s="55">
        <f>SUM(AA38:AA41)</f>
        <v>82097872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151758933</v>
      </c>
      <c r="D44" s="63">
        <f>+D42-D43</f>
        <v>0</v>
      </c>
      <c r="E44" s="64">
        <f t="shared" si="4"/>
        <v>82097872</v>
      </c>
      <c r="F44" s="65">
        <f t="shared" si="4"/>
        <v>82097872</v>
      </c>
      <c r="G44" s="65">
        <f t="shared" si="4"/>
        <v>140987510</v>
      </c>
      <c r="H44" s="65">
        <f t="shared" si="4"/>
        <v>-17873754</v>
      </c>
      <c r="I44" s="65">
        <f t="shared" si="4"/>
        <v>5012459</v>
      </c>
      <c r="J44" s="65">
        <f t="shared" si="4"/>
        <v>128126215</v>
      </c>
      <c r="K44" s="65">
        <f t="shared" si="4"/>
        <v>96070657</v>
      </c>
      <c r="L44" s="65">
        <f t="shared" si="4"/>
        <v>-31932084</v>
      </c>
      <c r="M44" s="65">
        <f t="shared" si="4"/>
        <v>82745877</v>
      </c>
      <c r="N44" s="65">
        <f t="shared" si="4"/>
        <v>146884450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275010665</v>
      </c>
      <c r="X44" s="65">
        <f t="shared" si="4"/>
        <v>141271445</v>
      </c>
      <c r="Y44" s="65">
        <f t="shared" si="4"/>
        <v>133739220</v>
      </c>
      <c r="Z44" s="66">
        <f>+IF(X44&lt;&gt;0,+(Y44/X44)*100,0)</f>
        <v>94.66826080812014</v>
      </c>
      <c r="AA44" s="63">
        <f>+AA42-AA43</f>
        <v>82097872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151758933</v>
      </c>
      <c r="D46" s="55">
        <f>SUM(D44:D45)</f>
        <v>0</v>
      </c>
      <c r="E46" s="56">
        <f t="shared" si="5"/>
        <v>82097872</v>
      </c>
      <c r="F46" s="57">
        <f t="shared" si="5"/>
        <v>82097872</v>
      </c>
      <c r="G46" s="57">
        <f t="shared" si="5"/>
        <v>140987510</v>
      </c>
      <c r="H46" s="57">
        <f t="shared" si="5"/>
        <v>-17873754</v>
      </c>
      <c r="I46" s="57">
        <f t="shared" si="5"/>
        <v>5012459</v>
      </c>
      <c r="J46" s="57">
        <f t="shared" si="5"/>
        <v>128126215</v>
      </c>
      <c r="K46" s="57">
        <f t="shared" si="5"/>
        <v>96070657</v>
      </c>
      <c r="L46" s="57">
        <f t="shared" si="5"/>
        <v>-31932084</v>
      </c>
      <c r="M46" s="57">
        <f t="shared" si="5"/>
        <v>82745877</v>
      </c>
      <c r="N46" s="57">
        <f t="shared" si="5"/>
        <v>146884450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275010665</v>
      </c>
      <c r="X46" s="57">
        <f t="shared" si="5"/>
        <v>141271445</v>
      </c>
      <c r="Y46" s="57">
        <f t="shared" si="5"/>
        <v>133739220</v>
      </c>
      <c r="Z46" s="58">
        <f>+IF(X46&lt;&gt;0,+(Y46/X46)*100,0)</f>
        <v>94.66826080812014</v>
      </c>
      <c r="AA46" s="55">
        <f>SUM(AA44:AA45)</f>
        <v>82097872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151758933</v>
      </c>
      <c r="D48" s="71">
        <f>SUM(D46:D47)</f>
        <v>0</v>
      </c>
      <c r="E48" s="72">
        <f t="shared" si="6"/>
        <v>82097872</v>
      </c>
      <c r="F48" s="73">
        <f t="shared" si="6"/>
        <v>82097872</v>
      </c>
      <c r="G48" s="73">
        <f t="shared" si="6"/>
        <v>140987510</v>
      </c>
      <c r="H48" s="74">
        <f t="shared" si="6"/>
        <v>-17873754</v>
      </c>
      <c r="I48" s="74">
        <f t="shared" si="6"/>
        <v>5012459</v>
      </c>
      <c r="J48" s="74">
        <f t="shared" si="6"/>
        <v>128126215</v>
      </c>
      <c r="K48" s="74">
        <f t="shared" si="6"/>
        <v>96070657</v>
      </c>
      <c r="L48" s="74">
        <f t="shared" si="6"/>
        <v>-31932084</v>
      </c>
      <c r="M48" s="73">
        <f t="shared" si="6"/>
        <v>82745877</v>
      </c>
      <c r="N48" s="73">
        <f t="shared" si="6"/>
        <v>146884450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275010665</v>
      </c>
      <c r="X48" s="74">
        <f t="shared" si="6"/>
        <v>141271445</v>
      </c>
      <c r="Y48" s="74">
        <f t="shared" si="6"/>
        <v>133739220</v>
      </c>
      <c r="Z48" s="75">
        <f>+IF(X48&lt;&gt;0,+(Y48/X48)*100,0)</f>
        <v>94.66826080812014</v>
      </c>
      <c r="AA48" s="76">
        <f>SUM(AA46:AA47)</f>
        <v>82097872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57238528</v>
      </c>
      <c r="D5" s="6">
        <v>0</v>
      </c>
      <c r="E5" s="7">
        <v>70633500</v>
      </c>
      <c r="F5" s="8">
        <v>70633500</v>
      </c>
      <c r="G5" s="8">
        <v>5606009</v>
      </c>
      <c r="H5" s="8">
        <v>5679664</v>
      </c>
      <c r="I5" s="8">
        <v>5646863</v>
      </c>
      <c r="J5" s="8">
        <v>16932536</v>
      </c>
      <c r="K5" s="8">
        <v>5493056</v>
      </c>
      <c r="L5" s="8">
        <v>5653620</v>
      </c>
      <c r="M5" s="8">
        <v>5062549</v>
      </c>
      <c r="N5" s="8">
        <v>16209225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33141761</v>
      </c>
      <c r="X5" s="8">
        <v>35316750</v>
      </c>
      <c r="Y5" s="8">
        <v>-2174989</v>
      </c>
      <c r="Z5" s="2">
        <v>-6.16</v>
      </c>
      <c r="AA5" s="6">
        <v>70633500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83081990</v>
      </c>
      <c r="D7" s="6">
        <v>0</v>
      </c>
      <c r="E7" s="7">
        <v>95327250</v>
      </c>
      <c r="F7" s="8">
        <v>95327250</v>
      </c>
      <c r="G7" s="8">
        <v>5531881</v>
      </c>
      <c r="H7" s="8">
        <v>9323703</v>
      </c>
      <c r="I7" s="8">
        <v>8218834</v>
      </c>
      <c r="J7" s="8">
        <v>23074418</v>
      </c>
      <c r="K7" s="8">
        <v>5781617</v>
      </c>
      <c r="L7" s="8">
        <v>7130861</v>
      </c>
      <c r="M7" s="8">
        <v>6718161</v>
      </c>
      <c r="N7" s="8">
        <v>19630639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42705057</v>
      </c>
      <c r="X7" s="8">
        <v>47663628</v>
      </c>
      <c r="Y7" s="8">
        <v>-4958571</v>
      </c>
      <c r="Z7" s="2">
        <v>-10.4</v>
      </c>
      <c r="AA7" s="6">
        <v>95327250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10422375</v>
      </c>
      <c r="D10" s="6">
        <v>0</v>
      </c>
      <c r="E10" s="7">
        <v>11336516</v>
      </c>
      <c r="F10" s="26">
        <v>11336516</v>
      </c>
      <c r="G10" s="26">
        <v>960431</v>
      </c>
      <c r="H10" s="26">
        <v>962271</v>
      </c>
      <c r="I10" s="26">
        <v>956754</v>
      </c>
      <c r="J10" s="26">
        <v>2879456</v>
      </c>
      <c r="K10" s="26">
        <v>962926</v>
      </c>
      <c r="L10" s="26">
        <v>964220</v>
      </c>
      <c r="M10" s="26">
        <v>968322</v>
      </c>
      <c r="N10" s="26">
        <v>2895468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5774924</v>
      </c>
      <c r="X10" s="26">
        <v>5668260</v>
      </c>
      <c r="Y10" s="26">
        <v>106664</v>
      </c>
      <c r="Z10" s="27">
        <v>1.88</v>
      </c>
      <c r="AA10" s="28">
        <v>11336516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227989</v>
      </c>
      <c r="D12" s="6">
        <v>0</v>
      </c>
      <c r="E12" s="7">
        <v>330250</v>
      </c>
      <c r="F12" s="8">
        <v>330250</v>
      </c>
      <c r="G12" s="8">
        <v>13219</v>
      </c>
      <c r="H12" s="8">
        <v>74385</v>
      </c>
      <c r="I12" s="8">
        <v>18807</v>
      </c>
      <c r="J12" s="8">
        <v>106411</v>
      </c>
      <c r="K12" s="8">
        <v>24413</v>
      </c>
      <c r="L12" s="8">
        <v>20233</v>
      </c>
      <c r="M12" s="8">
        <v>16408</v>
      </c>
      <c r="N12" s="8">
        <v>61054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167465</v>
      </c>
      <c r="X12" s="8">
        <v>165126</v>
      </c>
      <c r="Y12" s="8">
        <v>2339</v>
      </c>
      <c r="Z12" s="2">
        <v>1.42</v>
      </c>
      <c r="AA12" s="6">
        <v>330250</v>
      </c>
    </row>
    <row r="13" spans="1:27" ht="13.5">
      <c r="A13" s="23" t="s">
        <v>40</v>
      </c>
      <c r="B13" s="29"/>
      <c r="C13" s="6">
        <v>358652</v>
      </c>
      <c r="D13" s="6">
        <v>0</v>
      </c>
      <c r="E13" s="7">
        <v>260000</v>
      </c>
      <c r="F13" s="8">
        <v>260000</v>
      </c>
      <c r="G13" s="8">
        <v>74874</v>
      </c>
      <c r="H13" s="8">
        <v>56071</v>
      </c>
      <c r="I13" s="8">
        <v>25486</v>
      </c>
      <c r="J13" s="8">
        <v>156431</v>
      </c>
      <c r="K13" s="8">
        <v>11522</v>
      </c>
      <c r="L13" s="8">
        <v>24126</v>
      </c>
      <c r="M13" s="8">
        <v>20751</v>
      </c>
      <c r="N13" s="8">
        <v>56399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212830</v>
      </c>
      <c r="X13" s="8">
        <v>130002</v>
      </c>
      <c r="Y13" s="8">
        <v>82828</v>
      </c>
      <c r="Z13" s="2">
        <v>63.71</v>
      </c>
      <c r="AA13" s="6">
        <v>260000</v>
      </c>
    </row>
    <row r="14" spans="1:27" ht="13.5">
      <c r="A14" s="23" t="s">
        <v>41</v>
      </c>
      <c r="B14" s="29"/>
      <c r="C14" s="6">
        <v>55540983</v>
      </c>
      <c r="D14" s="6">
        <v>0</v>
      </c>
      <c r="E14" s="7">
        <v>74643508</v>
      </c>
      <c r="F14" s="8">
        <v>74643508</v>
      </c>
      <c r="G14" s="8">
        <v>5610095</v>
      </c>
      <c r="H14" s="8">
        <v>5867531</v>
      </c>
      <c r="I14" s="8">
        <v>5677918</v>
      </c>
      <c r="J14" s="8">
        <v>17155544</v>
      </c>
      <c r="K14" s="8">
        <v>5615002</v>
      </c>
      <c r="L14" s="8">
        <v>6197187</v>
      </c>
      <c r="M14" s="8">
        <v>6216718</v>
      </c>
      <c r="N14" s="8">
        <v>18028907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35184451</v>
      </c>
      <c r="X14" s="8">
        <v>37321752</v>
      </c>
      <c r="Y14" s="8">
        <v>-2137301</v>
      </c>
      <c r="Z14" s="2">
        <v>-5.73</v>
      </c>
      <c r="AA14" s="6">
        <v>74643508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2500</v>
      </c>
      <c r="F15" s="8">
        <v>2500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1248</v>
      </c>
      <c r="Y15" s="8">
        <v>-1248</v>
      </c>
      <c r="Z15" s="2">
        <v>-100</v>
      </c>
      <c r="AA15" s="6">
        <v>2500</v>
      </c>
    </row>
    <row r="16" spans="1:27" ht="13.5">
      <c r="A16" s="23" t="s">
        <v>43</v>
      </c>
      <c r="B16" s="29"/>
      <c r="C16" s="6">
        <v>2826165</v>
      </c>
      <c r="D16" s="6">
        <v>0</v>
      </c>
      <c r="E16" s="7">
        <v>2600000</v>
      </c>
      <c r="F16" s="8">
        <v>2600000</v>
      </c>
      <c r="G16" s="8">
        <v>0</v>
      </c>
      <c r="H16" s="8">
        <v>0</v>
      </c>
      <c r="I16" s="8">
        <v>269000</v>
      </c>
      <c r="J16" s="8">
        <v>269000</v>
      </c>
      <c r="K16" s="8">
        <v>0</v>
      </c>
      <c r="L16" s="8">
        <v>0</v>
      </c>
      <c r="M16" s="8">
        <v>200000</v>
      </c>
      <c r="N16" s="8">
        <v>200000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469000</v>
      </c>
      <c r="X16" s="8">
        <v>1300002</v>
      </c>
      <c r="Y16" s="8">
        <v>-831002</v>
      </c>
      <c r="Z16" s="2">
        <v>-63.92</v>
      </c>
      <c r="AA16" s="6">
        <v>2600000</v>
      </c>
    </row>
    <row r="17" spans="1:27" ht="13.5">
      <c r="A17" s="23" t="s">
        <v>44</v>
      </c>
      <c r="B17" s="29"/>
      <c r="C17" s="6">
        <v>3121311</v>
      </c>
      <c r="D17" s="6">
        <v>0</v>
      </c>
      <c r="E17" s="7">
        <v>9020744</v>
      </c>
      <c r="F17" s="8">
        <v>9020744</v>
      </c>
      <c r="G17" s="8">
        <v>377216</v>
      </c>
      <c r="H17" s="8">
        <v>2126926</v>
      </c>
      <c r="I17" s="8">
        <v>1058919</v>
      </c>
      <c r="J17" s="8">
        <v>3563061</v>
      </c>
      <c r="K17" s="8">
        <v>771545</v>
      </c>
      <c r="L17" s="8">
        <v>813</v>
      </c>
      <c r="M17" s="8">
        <v>1734714</v>
      </c>
      <c r="N17" s="8">
        <v>2507072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6070133</v>
      </c>
      <c r="X17" s="8">
        <v>4510374</v>
      </c>
      <c r="Y17" s="8">
        <v>1559759</v>
      </c>
      <c r="Z17" s="2">
        <v>34.58</v>
      </c>
      <c r="AA17" s="6">
        <v>9020744</v>
      </c>
    </row>
    <row r="18" spans="1:27" ht="13.5">
      <c r="A18" s="25" t="s">
        <v>45</v>
      </c>
      <c r="B18" s="24"/>
      <c r="C18" s="6">
        <v>9665397</v>
      </c>
      <c r="D18" s="6">
        <v>0</v>
      </c>
      <c r="E18" s="7">
        <v>2255186</v>
      </c>
      <c r="F18" s="8">
        <v>2255186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1127592</v>
      </c>
      <c r="Y18" s="8">
        <v>-1127592</v>
      </c>
      <c r="Z18" s="2">
        <v>-100</v>
      </c>
      <c r="AA18" s="6">
        <v>2255186</v>
      </c>
    </row>
    <row r="19" spans="1:27" ht="13.5">
      <c r="A19" s="23" t="s">
        <v>46</v>
      </c>
      <c r="B19" s="29"/>
      <c r="C19" s="6">
        <v>73625539</v>
      </c>
      <c r="D19" s="6">
        <v>0</v>
      </c>
      <c r="E19" s="7">
        <v>88490350</v>
      </c>
      <c r="F19" s="8">
        <v>88490350</v>
      </c>
      <c r="G19" s="8">
        <v>33014559</v>
      </c>
      <c r="H19" s="8">
        <v>891965</v>
      </c>
      <c r="I19" s="8">
        <v>48000</v>
      </c>
      <c r="J19" s="8">
        <v>33954524</v>
      </c>
      <c r="K19" s="8">
        <v>828993</v>
      </c>
      <c r="L19" s="8">
        <v>21247636</v>
      </c>
      <c r="M19" s="8">
        <v>7574787</v>
      </c>
      <c r="N19" s="8">
        <v>29651416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63605940</v>
      </c>
      <c r="X19" s="8">
        <v>44245176</v>
      </c>
      <c r="Y19" s="8">
        <v>19360764</v>
      </c>
      <c r="Z19" s="2">
        <v>43.76</v>
      </c>
      <c r="AA19" s="6">
        <v>88490350</v>
      </c>
    </row>
    <row r="20" spans="1:27" ht="13.5">
      <c r="A20" s="23" t="s">
        <v>47</v>
      </c>
      <c r="B20" s="29"/>
      <c r="C20" s="6">
        <v>2290589</v>
      </c>
      <c r="D20" s="6">
        <v>0</v>
      </c>
      <c r="E20" s="7">
        <v>1351509</v>
      </c>
      <c r="F20" s="26">
        <v>1351509</v>
      </c>
      <c r="G20" s="26">
        <v>12061</v>
      </c>
      <c r="H20" s="26">
        <v>155155</v>
      </c>
      <c r="I20" s="26">
        <v>193389</v>
      </c>
      <c r="J20" s="26">
        <v>360605</v>
      </c>
      <c r="K20" s="26">
        <v>127054</v>
      </c>
      <c r="L20" s="26">
        <v>58511</v>
      </c>
      <c r="M20" s="26">
        <v>32494</v>
      </c>
      <c r="N20" s="26">
        <v>218059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578664</v>
      </c>
      <c r="X20" s="26">
        <v>675756</v>
      </c>
      <c r="Y20" s="26">
        <v>-97092</v>
      </c>
      <c r="Z20" s="27">
        <v>-14.37</v>
      </c>
      <c r="AA20" s="28">
        <v>1351509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298399518</v>
      </c>
      <c r="D22" s="33">
        <f>SUM(D5:D21)</f>
        <v>0</v>
      </c>
      <c r="E22" s="34">
        <f t="shared" si="0"/>
        <v>356251313</v>
      </c>
      <c r="F22" s="35">
        <f t="shared" si="0"/>
        <v>356251313</v>
      </c>
      <c r="G22" s="35">
        <f t="shared" si="0"/>
        <v>51200345</v>
      </c>
      <c r="H22" s="35">
        <f t="shared" si="0"/>
        <v>25137671</v>
      </c>
      <c r="I22" s="35">
        <f t="shared" si="0"/>
        <v>22113970</v>
      </c>
      <c r="J22" s="35">
        <f t="shared" si="0"/>
        <v>98451986</v>
      </c>
      <c r="K22" s="35">
        <f t="shared" si="0"/>
        <v>19616128</v>
      </c>
      <c r="L22" s="35">
        <f t="shared" si="0"/>
        <v>41297207</v>
      </c>
      <c r="M22" s="35">
        <f t="shared" si="0"/>
        <v>28544904</v>
      </c>
      <c r="N22" s="35">
        <f t="shared" si="0"/>
        <v>89458239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187910225</v>
      </c>
      <c r="X22" s="35">
        <f t="shared" si="0"/>
        <v>178125666</v>
      </c>
      <c r="Y22" s="35">
        <f t="shared" si="0"/>
        <v>9784559</v>
      </c>
      <c r="Z22" s="36">
        <f>+IF(X22&lt;&gt;0,+(Y22/X22)*100,0)</f>
        <v>5.493065216104231</v>
      </c>
      <c r="AA22" s="33">
        <f>SUM(AA5:AA21)</f>
        <v>356251313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94191668</v>
      </c>
      <c r="D25" s="6">
        <v>0</v>
      </c>
      <c r="E25" s="7">
        <v>118379190</v>
      </c>
      <c r="F25" s="8">
        <v>118379190</v>
      </c>
      <c r="G25" s="8">
        <v>8850687</v>
      </c>
      <c r="H25" s="8">
        <v>8486122</v>
      </c>
      <c r="I25" s="8">
        <v>8037008</v>
      </c>
      <c r="J25" s="8">
        <v>25373817</v>
      </c>
      <c r="K25" s="8">
        <v>9564698</v>
      </c>
      <c r="L25" s="8">
        <v>9836329</v>
      </c>
      <c r="M25" s="8">
        <v>8439541</v>
      </c>
      <c r="N25" s="8">
        <v>27840568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53214385</v>
      </c>
      <c r="X25" s="8">
        <v>59189598</v>
      </c>
      <c r="Y25" s="8">
        <v>-5975213</v>
      </c>
      <c r="Z25" s="2">
        <v>-10.1</v>
      </c>
      <c r="AA25" s="6">
        <v>118379190</v>
      </c>
    </row>
    <row r="26" spans="1:27" ht="13.5">
      <c r="A26" s="25" t="s">
        <v>52</v>
      </c>
      <c r="B26" s="24"/>
      <c r="C26" s="6">
        <v>10492170</v>
      </c>
      <c r="D26" s="6">
        <v>0</v>
      </c>
      <c r="E26" s="7">
        <v>12855439</v>
      </c>
      <c r="F26" s="8">
        <v>12855439</v>
      </c>
      <c r="G26" s="8">
        <v>1036014</v>
      </c>
      <c r="H26" s="8">
        <v>1052505</v>
      </c>
      <c r="I26" s="8">
        <v>1189967</v>
      </c>
      <c r="J26" s="8">
        <v>3278486</v>
      </c>
      <c r="K26" s="8">
        <v>1103954</v>
      </c>
      <c r="L26" s="8">
        <v>1064247</v>
      </c>
      <c r="M26" s="8">
        <v>1043725</v>
      </c>
      <c r="N26" s="8">
        <v>3211926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6490412</v>
      </c>
      <c r="X26" s="8">
        <v>6427722</v>
      </c>
      <c r="Y26" s="8">
        <v>62690</v>
      </c>
      <c r="Z26" s="2">
        <v>0.98</v>
      </c>
      <c r="AA26" s="6">
        <v>12855439</v>
      </c>
    </row>
    <row r="27" spans="1:27" ht="13.5">
      <c r="A27" s="25" t="s">
        <v>53</v>
      </c>
      <c r="B27" s="24"/>
      <c r="C27" s="6">
        <v>2690981</v>
      </c>
      <c r="D27" s="6">
        <v>0</v>
      </c>
      <c r="E27" s="7">
        <v>31558321</v>
      </c>
      <c r="F27" s="8">
        <v>31558321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137276</v>
      </c>
      <c r="N27" s="8">
        <v>137276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137276</v>
      </c>
      <c r="X27" s="8">
        <v>15779160</v>
      </c>
      <c r="Y27" s="8">
        <v>-15641884</v>
      </c>
      <c r="Z27" s="2">
        <v>-99.13</v>
      </c>
      <c r="AA27" s="6">
        <v>31558321</v>
      </c>
    </row>
    <row r="28" spans="1:27" ht="13.5">
      <c r="A28" s="25" t="s">
        <v>54</v>
      </c>
      <c r="B28" s="24"/>
      <c r="C28" s="6">
        <v>61009541</v>
      </c>
      <c r="D28" s="6">
        <v>0</v>
      </c>
      <c r="E28" s="7">
        <v>74909000</v>
      </c>
      <c r="F28" s="8">
        <v>74909000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37454502</v>
      </c>
      <c r="Y28" s="8">
        <v>-37454502</v>
      </c>
      <c r="Z28" s="2">
        <v>-100</v>
      </c>
      <c r="AA28" s="6">
        <v>74909000</v>
      </c>
    </row>
    <row r="29" spans="1:27" ht="13.5">
      <c r="A29" s="25" t="s">
        <v>55</v>
      </c>
      <c r="B29" s="24"/>
      <c r="C29" s="6">
        <v>127595</v>
      </c>
      <c r="D29" s="6">
        <v>0</v>
      </c>
      <c r="E29" s="7">
        <v>847503</v>
      </c>
      <c r="F29" s="8">
        <v>847503</v>
      </c>
      <c r="G29" s="8">
        <v>0</v>
      </c>
      <c r="H29" s="8">
        <v>86028</v>
      </c>
      <c r="I29" s="8">
        <v>97878</v>
      </c>
      <c r="J29" s="8">
        <v>183906</v>
      </c>
      <c r="K29" s="8">
        <v>208729</v>
      </c>
      <c r="L29" s="8">
        <v>185525</v>
      </c>
      <c r="M29" s="8">
        <v>0</v>
      </c>
      <c r="N29" s="8">
        <v>394254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578160</v>
      </c>
      <c r="X29" s="8">
        <v>423750</v>
      </c>
      <c r="Y29" s="8">
        <v>154410</v>
      </c>
      <c r="Z29" s="2">
        <v>36.44</v>
      </c>
      <c r="AA29" s="6">
        <v>847503</v>
      </c>
    </row>
    <row r="30" spans="1:27" ht="13.5">
      <c r="A30" s="25" t="s">
        <v>56</v>
      </c>
      <c r="B30" s="24"/>
      <c r="C30" s="6">
        <v>67501132</v>
      </c>
      <c r="D30" s="6">
        <v>0</v>
      </c>
      <c r="E30" s="7">
        <v>82573300</v>
      </c>
      <c r="F30" s="8">
        <v>82573300</v>
      </c>
      <c r="G30" s="8">
        <v>7894737</v>
      </c>
      <c r="H30" s="8">
        <v>3472030</v>
      </c>
      <c r="I30" s="8">
        <v>3771930</v>
      </c>
      <c r="J30" s="8">
        <v>15138697</v>
      </c>
      <c r="K30" s="8">
        <v>9035088</v>
      </c>
      <c r="L30" s="8">
        <v>10812581</v>
      </c>
      <c r="M30" s="8">
        <v>914447</v>
      </c>
      <c r="N30" s="8">
        <v>20762116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35900813</v>
      </c>
      <c r="X30" s="8">
        <v>41286648</v>
      </c>
      <c r="Y30" s="8">
        <v>-5385835</v>
      </c>
      <c r="Z30" s="2">
        <v>-13.04</v>
      </c>
      <c r="AA30" s="6">
        <v>82573300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26056366</v>
      </c>
      <c r="D32" s="6">
        <v>0</v>
      </c>
      <c r="E32" s="7">
        <v>45536273</v>
      </c>
      <c r="F32" s="8">
        <v>45536273</v>
      </c>
      <c r="G32" s="8">
        <v>2677665</v>
      </c>
      <c r="H32" s="8">
        <v>2525740</v>
      </c>
      <c r="I32" s="8">
        <v>3479893</v>
      </c>
      <c r="J32" s="8">
        <v>8683298</v>
      </c>
      <c r="K32" s="8">
        <v>3811400</v>
      </c>
      <c r="L32" s="8">
        <v>4383361</v>
      </c>
      <c r="M32" s="8">
        <v>3959009</v>
      </c>
      <c r="N32" s="8">
        <v>12153770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20837068</v>
      </c>
      <c r="X32" s="8">
        <v>22768135</v>
      </c>
      <c r="Y32" s="8">
        <v>-1931067</v>
      </c>
      <c r="Z32" s="2">
        <v>-8.48</v>
      </c>
      <c r="AA32" s="6">
        <v>45536273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70426677</v>
      </c>
      <c r="D34" s="6">
        <v>0</v>
      </c>
      <c r="E34" s="7">
        <v>72159605</v>
      </c>
      <c r="F34" s="8">
        <v>72159605</v>
      </c>
      <c r="G34" s="8">
        <v>5077445</v>
      </c>
      <c r="H34" s="8">
        <v>3991117</v>
      </c>
      <c r="I34" s="8">
        <v>5281505</v>
      </c>
      <c r="J34" s="8">
        <v>14350067</v>
      </c>
      <c r="K34" s="8">
        <v>5855011</v>
      </c>
      <c r="L34" s="8">
        <v>5462364</v>
      </c>
      <c r="M34" s="8">
        <v>4195087</v>
      </c>
      <c r="N34" s="8">
        <v>15512462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29862529</v>
      </c>
      <c r="X34" s="8">
        <v>36079806</v>
      </c>
      <c r="Y34" s="8">
        <v>-6217277</v>
      </c>
      <c r="Z34" s="2">
        <v>-17.23</v>
      </c>
      <c r="AA34" s="6">
        <v>72159605</v>
      </c>
    </row>
    <row r="35" spans="1:27" ht="13.5">
      <c r="A35" s="23" t="s">
        <v>61</v>
      </c>
      <c r="B35" s="29"/>
      <c r="C35" s="6">
        <v>-30330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332465800</v>
      </c>
      <c r="D36" s="33">
        <f>SUM(D25:D35)</f>
        <v>0</v>
      </c>
      <c r="E36" s="34">
        <f t="shared" si="1"/>
        <v>438818631</v>
      </c>
      <c r="F36" s="35">
        <f t="shared" si="1"/>
        <v>438818631</v>
      </c>
      <c r="G36" s="35">
        <f t="shared" si="1"/>
        <v>25536548</v>
      </c>
      <c r="H36" s="35">
        <f t="shared" si="1"/>
        <v>19613542</v>
      </c>
      <c r="I36" s="35">
        <f t="shared" si="1"/>
        <v>21858181</v>
      </c>
      <c r="J36" s="35">
        <f t="shared" si="1"/>
        <v>67008271</v>
      </c>
      <c r="K36" s="35">
        <f t="shared" si="1"/>
        <v>29578880</v>
      </c>
      <c r="L36" s="35">
        <f t="shared" si="1"/>
        <v>31744407</v>
      </c>
      <c r="M36" s="35">
        <f t="shared" si="1"/>
        <v>18689085</v>
      </c>
      <c r="N36" s="35">
        <f t="shared" si="1"/>
        <v>80012372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147020643</v>
      </c>
      <c r="X36" s="35">
        <f t="shared" si="1"/>
        <v>219409321</v>
      </c>
      <c r="Y36" s="35">
        <f t="shared" si="1"/>
        <v>-72388678</v>
      </c>
      <c r="Z36" s="36">
        <f>+IF(X36&lt;&gt;0,+(Y36/X36)*100,0)</f>
        <v>-32.992526329362285</v>
      </c>
      <c r="AA36" s="33">
        <f>SUM(AA25:AA35)</f>
        <v>438818631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-34066282</v>
      </c>
      <c r="D38" s="46">
        <f>+D22-D36</f>
        <v>0</v>
      </c>
      <c r="E38" s="47">
        <f t="shared" si="2"/>
        <v>-82567318</v>
      </c>
      <c r="F38" s="48">
        <f t="shared" si="2"/>
        <v>-82567318</v>
      </c>
      <c r="G38" s="48">
        <f t="shared" si="2"/>
        <v>25663797</v>
      </c>
      <c r="H38" s="48">
        <f t="shared" si="2"/>
        <v>5524129</v>
      </c>
      <c r="I38" s="48">
        <f t="shared" si="2"/>
        <v>255789</v>
      </c>
      <c r="J38" s="48">
        <f t="shared" si="2"/>
        <v>31443715</v>
      </c>
      <c r="K38" s="48">
        <f t="shared" si="2"/>
        <v>-9962752</v>
      </c>
      <c r="L38" s="48">
        <f t="shared" si="2"/>
        <v>9552800</v>
      </c>
      <c r="M38" s="48">
        <f t="shared" si="2"/>
        <v>9855819</v>
      </c>
      <c r="N38" s="48">
        <f t="shared" si="2"/>
        <v>9445867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40889582</v>
      </c>
      <c r="X38" s="48">
        <f>IF(F22=F36,0,X22-X36)</f>
        <v>-41283655</v>
      </c>
      <c r="Y38" s="48">
        <f t="shared" si="2"/>
        <v>82173237</v>
      </c>
      <c r="Z38" s="49">
        <f>+IF(X38&lt;&gt;0,+(Y38/X38)*100,0)</f>
        <v>-199.04545031199393</v>
      </c>
      <c r="AA38" s="46">
        <f>+AA22-AA36</f>
        <v>-82567318</v>
      </c>
    </row>
    <row r="39" spans="1:27" ht="13.5">
      <c r="A39" s="23" t="s">
        <v>64</v>
      </c>
      <c r="B39" s="29"/>
      <c r="C39" s="6">
        <v>31537407</v>
      </c>
      <c r="D39" s="6">
        <v>0</v>
      </c>
      <c r="E39" s="7">
        <v>37278650</v>
      </c>
      <c r="F39" s="8">
        <v>37278650</v>
      </c>
      <c r="G39" s="8">
        <v>10830539</v>
      </c>
      <c r="H39" s="8">
        <v>3780527</v>
      </c>
      <c r="I39" s="8">
        <v>3661153</v>
      </c>
      <c r="J39" s="8">
        <v>18272219</v>
      </c>
      <c r="K39" s="8">
        <v>0</v>
      </c>
      <c r="L39" s="8">
        <v>1422366</v>
      </c>
      <c r="M39" s="8">
        <v>-4320515</v>
      </c>
      <c r="N39" s="8">
        <v>-2898149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15374070</v>
      </c>
      <c r="X39" s="8">
        <v>18639324</v>
      </c>
      <c r="Y39" s="8">
        <v>-3265254</v>
      </c>
      <c r="Z39" s="2">
        <v>-17.52</v>
      </c>
      <c r="AA39" s="6">
        <v>37278650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-2528875</v>
      </c>
      <c r="D42" s="55">
        <f>SUM(D38:D41)</f>
        <v>0</v>
      </c>
      <c r="E42" s="56">
        <f t="shared" si="3"/>
        <v>-45288668</v>
      </c>
      <c r="F42" s="57">
        <f t="shared" si="3"/>
        <v>-45288668</v>
      </c>
      <c r="G42" s="57">
        <f t="shared" si="3"/>
        <v>36494336</v>
      </c>
      <c r="H42" s="57">
        <f t="shared" si="3"/>
        <v>9304656</v>
      </c>
      <c r="I42" s="57">
        <f t="shared" si="3"/>
        <v>3916942</v>
      </c>
      <c r="J42" s="57">
        <f t="shared" si="3"/>
        <v>49715934</v>
      </c>
      <c r="K42" s="57">
        <f t="shared" si="3"/>
        <v>-9962752</v>
      </c>
      <c r="L42" s="57">
        <f t="shared" si="3"/>
        <v>10975166</v>
      </c>
      <c r="M42" s="57">
        <f t="shared" si="3"/>
        <v>5535304</v>
      </c>
      <c r="N42" s="57">
        <f t="shared" si="3"/>
        <v>6547718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56263652</v>
      </c>
      <c r="X42" s="57">
        <f t="shared" si="3"/>
        <v>-22644331</v>
      </c>
      <c r="Y42" s="57">
        <f t="shared" si="3"/>
        <v>78907983</v>
      </c>
      <c r="Z42" s="58">
        <f>+IF(X42&lt;&gt;0,+(Y42/X42)*100,0)</f>
        <v>-348.46683260371</v>
      </c>
      <c r="AA42" s="55">
        <f>SUM(AA38:AA41)</f>
        <v>-45288668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-2528875</v>
      </c>
      <c r="D44" s="63">
        <f>+D42-D43</f>
        <v>0</v>
      </c>
      <c r="E44" s="64">
        <f t="shared" si="4"/>
        <v>-45288668</v>
      </c>
      <c r="F44" s="65">
        <f t="shared" si="4"/>
        <v>-45288668</v>
      </c>
      <c r="G44" s="65">
        <f t="shared" si="4"/>
        <v>36494336</v>
      </c>
      <c r="H44" s="65">
        <f t="shared" si="4"/>
        <v>9304656</v>
      </c>
      <c r="I44" s="65">
        <f t="shared" si="4"/>
        <v>3916942</v>
      </c>
      <c r="J44" s="65">
        <f t="shared" si="4"/>
        <v>49715934</v>
      </c>
      <c r="K44" s="65">
        <f t="shared" si="4"/>
        <v>-9962752</v>
      </c>
      <c r="L44" s="65">
        <f t="shared" si="4"/>
        <v>10975166</v>
      </c>
      <c r="M44" s="65">
        <f t="shared" si="4"/>
        <v>5535304</v>
      </c>
      <c r="N44" s="65">
        <f t="shared" si="4"/>
        <v>6547718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56263652</v>
      </c>
      <c r="X44" s="65">
        <f t="shared" si="4"/>
        <v>-22644331</v>
      </c>
      <c r="Y44" s="65">
        <f t="shared" si="4"/>
        <v>78907983</v>
      </c>
      <c r="Z44" s="66">
        <f>+IF(X44&lt;&gt;0,+(Y44/X44)*100,0)</f>
        <v>-348.46683260371</v>
      </c>
      <c r="AA44" s="63">
        <f>+AA42-AA43</f>
        <v>-45288668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-2528875</v>
      </c>
      <c r="D46" s="55">
        <f>SUM(D44:D45)</f>
        <v>0</v>
      </c>
      <c r="E46" s="56">
        <f t="shared" si="5"/>
        <v>-45288668</v>
      </c>
      <c r="F46" s="57">
        <f t="shared" si="5"/>
        <v>-45288668</v>
      </c>
      <c r="G46" s="57">
        <f t="shared" si="5"/>
        <v>36494336</v>
      </c>
      <c r="H46" s="57">
        <f t="shared" si="5"/>
        <v>9304656</v>
      </c>
      <c r="I46" s="57">
        <f t="shared" si="5"/>
        <v>3916942</v>
      </c>
      <c r="J46" s="57">
        <f t="shared" si="5"/>
        <v>49715934</v>
      </c>
      <c r="K46" s="57">
        <f t="shared" si="5"/>
        <v>-9962752</v>
      </c>
      <c r="L46" s="57">
        <f t="shared" si="5"/>
        <v>10975166</v>
      </c>
      <c r="M46" s="57">
        <f t="shared" si="5"/>
        <v>5535304</v>
      </c>
      <c r="N46" s="57">
        <f t="shared" si="5"/>
        <v>6547718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56263652</v>
      </c>
      <c r="X46" s="57">
        <f t="shared" si="5"/>
        <v>-22644331</v>
      </c>
      <c r="Y46" s="57">
        <f t="shared" si="5"/>
        <v>78907983</v>
      </c>
      <c r="Z46" s="58">
        <f>+IF(X46&lt;&gt;0,+(Y46/X46)*100,0)</f>
        <v>-348.46683260371</v>
      </c>
      <c r="AA46" s="55">
        <f>SUM(AA44:AA45)</f>
        <v>-45288668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-2528875</v>
      </c>
      <c r="D48" s="71">
        <f>SUM(D46:D47)</f>
        <v>0</v>
      </c>
      <c r="E48" s="72">
        <f t="shared" si="6"/>
        <v>-45288668</v>
      </c>
      <c r="F48" s="73">
        <f t="shared" si="6"/>
        <v>-45288668</v>
      </c>
      <c r="G48" s="73">
        <f t="shared" si="6"/>
        <v>36494336</v>
      </c>
      <c r="H48" s="74">
        <f t="shared" si="6"/>
        <v>9304656</v>
      </c>
      <c r="I48" s="74">
        <f t="shared" si="6"/>
        <v>3916942</v>
      </c>
      <c r="J48" s="74">
        <f t="shared" si="6"/>
        <v>49715934</v>
      </c>
      <c r="K48" s="74">
        <f t="shared" si="6"/>
        <v>-9962752</v>
      </c>
      <c r="L48" s="74">
        <f t="shared" si="6"/>
        <v>10975166</v>
      </c>
      <c r="M48" s="73">
        <f t="shared" si="6"/>
        <v>5535304</v>
      </c>
      <c r="N48" s="73">
        <f t="shared" si="6"/>
        <v>6547718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56263652</v>
      </c>
      <c r="X48" s="74">
        <f t="shared" si="6"/>
        <v>-22644331</v>
      </c>
      <c r="Y48" s="74">
        <f t="shared" si="6"/>
        <v>78907983</v>
      </c>
      <c r="Z48" s="75">
        <f>+IF(X48&lt;&gt;0,+(Y48/X48)*100,0)</f>
        <v>-348.46683260371</v>
      </c>
      <c r="AA48" s="76">
        <f>SUM(AA46:AA47)</f>
        <v>-45288668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12594085</v>
      </c>
      <c r="D5" s="6">
        <v>0</v>
      </c>
      <c r="E5" s="7">
        <v>13393944</v>
      </c>
      <c r="F5" s="8">
        <v>13393944</v>
      </c>
      <c r="G5" s="8">
        <v>1076083</v>
      </c>
      <c r="H5" s="8">
        <v>2304756</v>
      </c>
      <c r="I5" s="8">
        <v>2299262</v>
      </c>
      <c r="J5" s="8">
        <v>5680101</v>
      </c>
      <c r="K5" s="8">
        <v>2285133</v>
      </c>
      <c r="L5" s="8">
        <v>0</v>
      </c>
      <c r="M5" s="8">
        <v>2297220</v>
      </c>
      <c r="N5" s="8">
        <v>4582353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10262454</v>
      </c>
      <c r="X5" s="8">
        <v>6978245</v>
      </c>
      <c r="Y5" s="8">
        <v>3284209</v>
      </c>
      <c r="Z5" s="2">
        <v>47.06</v>
      </c>
      <c r="AA5" s="6">
        <v>13393944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2564209</v>
      </c>
      <c r="D10" s="6">
        <v>0</v>
      </c>
      <c r="E10" s="7">
        <v>2655000</v>
      </c>
      <c r="F10" s="26">
        <v>2655000</v>
      </c>
      <c r="G10" s="26">
        <v>0</v>
      </c>
      <c r="H10" s="26">
        <v>347768</v>
      </c>
      <c r="I10" s="26">
        <v>243752</v>
      </c>
      <c r="J10" s="26">
        <v>591520</v>
      </c>
      <c r="K10" s="26">
        <v>313370</v>
      </c>
      <c r="L10" s="26">
        <v>0</v>
      </c>
      <c r="M10" s="26">
        <v>219220</v>
      </c>
      <c r="N10" s="26">
        <v>532590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1124110</v>
      </c>
      <c r="X10" s="26">
        <v>1383255</v>
      </c>
      <c r="Y10" s="26">
        <v>-259145</v>
      </c>
      <c r="Z10" s="27">
        <v>-18.73</v>
      </c>
      <c r="AA10" s="28">
        <v>2655000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269430</v>
      </c>
      <c r="D12" s="6">
        <v>0</v>
      </c>
      <c r="E12" s="7">
        <v>364657</v>
      </c>
      <c r="F12" s="8">
        <v>364657</v>
      </c>
      <c r="G12" s="8">
        <v>22525</v>
      </c>
      <c r="H12" s="8">
        <v>19802</v>
      </c>
      <c r="I12" s="8">
        <v>19802</v>
      </c>
      <c r="J12" s="8">
        <v>62129</v>
      </c>
      <c r="K12" s="8">
        <v>19802</v>
      </c>
      <c r="L12" s="8">
        <v>0</v>
      </c>
      <c r="M12" s="8">
        <v>19802</v>
      </c>
      <c r="N12" s="8">
        <v>39604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101733</v>
      </c>
      <c r="X12" s="8">
        <v>189986</v>
      </c>
      <c r="Y12" s="8">
        <v>-88253</v>
      </c>
      <c r="Z12" s="2">
        <v>-46.45</v>
      </c>
      <c r="AA12" s="6">
        <v>364657</v>
      </c>
    </row>
    <row r="13" spans="1:27" ht="13.5">
      <c r="A13" s="23" t="s">
        <v>40</v>
      </c>
      <c r="B13" s="29"/>
      <c r="C13" s="6">
        <v>1609882</v>
      </c>
      <c r="D13" s="6">
        <v>0</v>
      </c>
      <c r="E13" s="7">
        <v>1500000</v>
      </c>
      <c r="F13" s="8">
        <v>1500000</v>
      </c>
      <c r="G13" s="8">
        <v>0</v>
      </c>
      <c r="H13" s="8">
        <v>0</v>
      </c>
      <c r="I13" s="8">
        <v>619918</v>
      </c>
      <c r="J13" s="8">
        <v>619918</v>
      </c>
      <c r="K13" s="8">
        <v>0</v>
      </c>
      <c r="L13" s="8">
        <v>0</v>
      </c>
      <c r="M13" s="8">
        <v>697077</v>
      </c>
      <c r="N13" s="8">
        <v>697077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1316995</v>
      </c>
      <c r="X13" s="8">
        <v>691629</v>
      </c>
      <c r="Y13" s="8">
        <v>625366</v>
      </c>
      <c r="Z13" s="2">
        <v>90.42</v>
      </c>
      <c r="AA13" s="6">
        <v>1500000</v>
      </c>
    </row>
    <row r="14" spans="1:27" ht="13.5">
      <c r="A14" s="23" t="s">
        <v>41</v>
      </c>
      <c r="B14" s="29"/>
      <c r="C14" s="6">
        <v>206333</v>
      </c>
      <c r="D14" s="6">
        <v>0</v>
      </c>
      <c r="E14" s="7">
        <v>125000</v>
      </c>
      <c r="F14" s="8">
        <v>125000</v>
      </c>
      <c r="G14" s="8">
        <v>33837</v>
      </c>
      <c r="H14" s="8">
        <v>0</v>
      </c>
      <c r="I14" s="8">
        <v>18482</v>
      </c>
      <c r="J14" s="8">
        <v>52319</v>
      </c>
      <c r="K14" s="8">
        <v>13344</v>
      </c>
      <c r="L14" s="8">
        <v>0</v>
      </c>
      <c r="M14" s="8">
        <v>54836</v>
      </c>
      <c r="N14" s="8">
        <v>68180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120499</v>
      </c>
      <c r="X14" s="8">
        <v>62455</v>
      </c>
      <c r="Y14" s="8">
        <v>58044</v>
      </c>
      <c r="Z14" s="2">
        <v>92.94</v>
      </c>
      <c r="AA14" s="6">
        <v>125000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220000</v>
      </c>
      <c r="F16" s="8">
        <v>220000</v>
      </c>
      <c r="G16" s="8">
        <v>20725</v>
      </c>
      <c r="H16" s="8">
        <v>18650</v>
      </c>
      <c r="I16" s="8">
        <v>15350</v>
      </c>
      <c r="J16" s="8">
        <v>54725</v>
      </c>
      <c r="K16" s="8">
        <v>49169</v>
      </c>
      <c r="L16" s="8">
        <v>0</v>
      </c>
      <c r="M16" s="8">
        <v>14200</v>
      </c>
      <c r="N16" s="8">
        <v>63369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118094</v>
      </c>
      <c r="X16" s="8">
        <v>114620</v>
      </c>
      <c r="Y16" s="8">
        <v>3474</v>
      </c>
      <c r="Z16" s="2">
        <v>3.03</v>
      </c>
      <c r="AA16" s="6">
        <v>220000</v>
      </c>
    </row>
    <row r="17" spans="1:27" ht="13.5">
      <c r="A17" s="23" t="s">
        <v>44</v>
      </c>
      <c r="B17" s="29"/>
      <c r="C17" s="6">
        <v>2328118</v>
      </c>
      <c r="D17" s="6">
        <v>0</v>
      </c>
      <c r="E17" s="7">
        <v>2867400</v>
      </c>
      <c r="F17" s="8">
        <v>2867400</v>
      </c>
      <c r="G17" s="8">
        <v>0</v>
      </c>
      <c r="H17" s="8">
        <v>207790</v>
      </c>
      <c r="I17" s="8">
        <v>194029</v>
      </c>
      <c r="J17" s="8">
        <v>401819</v>
      </c>
      <c r="K17" s="8">
        <v>186822</v>
      </c>
      <c r="L17" s="8">
        <v>0</v>
      </c>
      <c r="M17" s="8">
        <v>244951</v>
      </c>
      <c r="N17" s="8">
        <v>431773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833592</v>
      </c>
      <c r="X17" s="8">
        <v>1536279</v>
      </c>
      <c r="Y17" s="8">
        <v>-702687</v>
      </c>
      <c r="Z17" s="2">
        <v>-45.74</v>
      </c>
      <c r="AA17" s="6">
        <v>2867400</v>
      </c>
    </row>
    <row r="18" spans="1:27" ht="13.5">
      <c r="A18" s="25" t="s">
        <v>45</v>
      </c>
      <c r="B18" s="24"/>
      <c r="C18" s="6">
        <v>1952081</v>
      </c>
      <c r="D18" s="6">
        <v>0</v>
      </c>
      <c r="E18" s="7">
        <v>851567</v>
      </c>
      <c r="F18" s="8">
        <v>851567</v>
      </c>
      <c r="G18" s="8">
        <v>392904</v>
      </c>
      <c r="H18" s="8">
        <v>88971</v>
      </c>
      <c r="I18" s="8">
        <v>-10181</v>
      </c>
      <c r="J18" s="8">
        <v>471694</v>
      </c>
      <c r="K18" s="8">
        <v>191136</v>
      </c>
      <c r="L18" s="8">
        <v>0</v>
      </c>
      <c r="M18" s="8">
        <v>-384256</v>
      </c>
      <c r="N18" s="8">
        <v>-193120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278574</v>
      </c>
      <c r="X18" s="8">
        <v>406279</v>
      </c>
      <c r="Y18" s="8">
        <v>-127705</v>
      </c>
      <c r="Z18" s="2">
        <v>-31.43</v>
      </c>
      <c r="AA18" s="6">
        <v>851567</v>
      </c>
    </row>
    <row r="19" spans="1:27" ht="13.5">
      <c r="A19" s="23" t="s">
        <v>46</v>
      </c>
      <c r="B19" s="29"/>
      <c r="C19" s="6">
        <v>68062483</v>
      </c>
      <c r="D19" s="6">
        <v>0</v>
      </c>
      <c r="E19" s="7">
        <v>77054000</v>
      </c>
      <c r="F19" s="8">
        <v>77054000</v>
      </c>
      <c r="G19" s="8">
        <v>28525132</v>
      </c>
      <c r="H19" s="8">
        <v>488804</v>
      </c>
      <c r="I19" s="8">
        <v>405869</v>
      </c>
      <c r="J19" s="8">
        <v>29419805</v>
      </c>
      <c r="K19" s="8">
        <v>804767</v>
      </c>
      <c r="L19" s="8">
        <v>0</v>
      </c>
      <c r="M19" s="8">
        <v>219731</v>
      </c>
      <c r="N19" s="8">
        <v>1024498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30444303</v>
      </c>
      <c r="X19" s="8">
        <v>60045954</v>
      </c>
      <c r="Y19" s="8">
        <v>-29601651</v>
      </c>
      <c r="Z19" s="2">
        <v>-49.3</v>
      </c>
      <c r="AA19" s="6">
        <v>77054000</v>
      </c>
    </row>
    <row r="20" spans="1:27" ht="13.5">
      <c r="A20" s="23" t="s">
        <v>47</v>
      </c>
      <c r="B20" s="29"/>
      <c r="C20" s="6">
        <v>1557005</v>
      </c>
      <c r="D20" s="6">
        <v>0</v>
      </c>
      <c r="E20" s="7">
        <v>1060247</v>
      </c>
      <c r="F20" s="26">
        <v>1060247</v>
      </c>
      <c r="G20" s="26">
        <v>275872</v>
      </c>
      <c r="H20" s="26">
        <v>70611</v>
      </c>
      <c r="I20" s="26">
        <v>155202</v>
      </c>
      <c r="J20" s="26">
        <v>501685</v>
      </c>
      <c r="K20" s="26">
        <v>115359</v>
      </c>
      <c r="L20" s="26">
        <v>0</v>
      </c>
      <c r="M20" s="26">
        <v>12000656</v>
      </c>
      <c r="N20" s="26">
        <v>12116015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12617700</v>
      </c>
      <c r="X20" s="26">
        <v>459159</v>
      </c>
      <c r="Y20" s="26">
        <v>12158541</v>
      </c>
      <c r="Z20" s="27">
        <v>2648</v>
      </c>
      <c r="AA20" s="28">
        <v>1060247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2075000</v>
      </c>
      <c r="F21" s="8">
        <v>2075000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1500000</v>
      </c>
      <c r="Y21" s="8">
        <v>-1500000</v>
      </c>
      <c r="Z21" s="2">
        <v>-100</v>
      </c>
      <c r="AA21" s="6">
        <v>2075000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91143626</v>
      </c>
      <c r="D22" s="33">
        <f>SUM(D5:D21)</f>
        <v>0</v>
      </c>
      <c r="E22" s="34">
        <f t="shared" si="0"/>
        <v>102166815</v>
      </c>
      <c r="F22" s="35">
        <f t="shared" si="0"/>
        <v>102166815</v>
      </c>
      <c r="G22" s="35">
        <f t="shared" si="0"/>
        <v>30347078</v>
      </c>
      <c r="H22" s="35">
        <f t="shared" si="0"/>
        <v>3547152</v>
      </c>
      <c r="I22" s="35">
        <f t="shared" si="0"/>
        <v>3961485</v>
      </c>
      <c r="J22" s="35">
        <f t="shared" si="0"/>
        <v>37855715</v>
      </c>
      <c r="K22" s="35">
        <f t="shared" si="0"/>
        <v>3978902</v>
      </c>
      <c r="L22" s="35">
        <f t="shared" si="0"/>
        <v>0</v>
      </c>
      <c r="M22" s="35">
        <f t="shared" si="0"/>
        <v>15383437</v>
      </c>
      <c r="N22" s="35">
        <f t="shared" si="0"/>
        <v>19362339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57218054</v>
      </c>
      <c r="X22" s="35">
        <f t="shared" si="0"/>
        <v>73367861</v>
      </c>
      <c r="Y22" s="35">
        <f t="shared" si="0"/>
        <v>-16149807</v>
      </c>
      <c r="Z22" s="36">
        <f>+IF(X22&lt;&gt;0,+(Y22/X22)*100,0)</f>
        <v>-22.012100093799926</v>
      </c>
      <c r="AA22" s="33">
        <f>SUM(AA5:AA21)</f>
        <v>102166815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30704716</v>
      </c>
      <c r="D25" s="6">
        <v>0</v>
      </c>
      <c r="E25" s="7">
        <v>43045251</v>
      </c>
      <c r="F25" s="8">
        <v>43045251</v>
      </c>
      <c r="G25" s="8">
        <v>3260588</v>
      </c>
      <c r="H25" s="8">
        <v>2811469</v>
      </c>
      <c r="I25" s="8">
        <v>2706677</v>
      </c>
      <c r="J25" s="8">
        <v>8778734</v>
      </c>
      <c r="K25" s="8">
        <v>3010538</v>
      </c>
      <c r="L25" s="8">
        <v>0</v>
      </c>
      <c r="M25" s="8">
        <v>3034701</v>
      </c>
      <c r="N25" s="8">
        <v>6045239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14823973</v>
      </c>
      <c r="X25" s="8">
        <v>22126481</v>
      </c>
      <c r="Y25" s="8">
        <v>-7302508</v>
      </c>
      <c r="Z25" s="2">
        <v>-33</v>
      </c>
      <c r="AA25" s="6">
        <v>43045251</v>
      </c>
    </row>
    <row r="26" spans="1:27" ht="13.5">
      <c r="A26" s="25" t="s">
        <v>52</v>
      </c>
      <c r="B26" s="24"/>
      <c r="C26" s="6">
        <v>7664592</v>
      </c>
      <c r="D26" s="6">
        <v>0</v>
      </c>
      <c r="E26" s="7">
        <v>8522116</v>
      </c>
      <c r="F26" s="8">
        <v>8522116</v>
      </c>
      <c r="G26" s="8">
        <v>627476</v>
      </c>
      <c r="H26" s="8">
        <v>627491</v>
      </c>
      <c r="I26" s="8">
        <v>627490</v>
      </c>
      <c r="J26" s="8">
        <v>1882457</v>
      </c>
      <c r="K26" s="8">
        <v>627490</v>
      </c>
      <c r="L26" s="8">
        <v>0</v>
      </c>
      <c r="M26" s="8">
        <v>627013</v>
      </c>
      <c r="N26" s="8">
        <v>1254503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3136960</v>
      </c>
      <c r="X26" s="8">
        <v>4440023</v>
      </c>
      <c r="Y26" s="8">
        <v>-1303063</v>
      </c>
      <c r="Z26" s="2">
        <v>-29.35</v>
      </c>
      <c r="AA26" s="6">
        <v>8522116</v>
      </c>
    </row>
    <row r="27" spans="1:27" ht="13.5">
      <c r="A27" s="25" t="s">
        <v>53</v>
      </c>
      <c r="B27" s="24"/>
      <c r="C27" s="6">
        <v>2771424</v>
      </c>
      <c r="D27" s="6">
        <v>0</v>
      </c>
      <c r="E27" s="7">
        <v>3700000</v>
      </c>
      <c r="F27" s="8">
        <v>3700000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1927700</v>
      </c>
      <c r="Y27" s="8">
        <v>-1927700</v>
      </c>
      <c r="Z27" s="2">
        <v>-100</v>
      </c>
      <c r="AA27" s="6">
        <v>3700000</v>
      </c>
    </row>
    <row r="28" spans="1:27" ht="13.5">
      <c r="A28" s="25" t="s">
        <v>54</v>
      </c>
      <c r="B28" s="24"/>
      <c r="C28" s="6">
        <v>24729183</v>
      </c>
      <c r="D28" s="6">
        <v>0</v>
      </c>
      <c r="E28" s="7">
        <v>33000000</v>
      </c>
      <c r="F28" s="8">
        <v>33000000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17193000</v>
      </c>
      <c r="Y28" s="8">
        <v>-17193000</v>
      </c>
      <c r="Z28" s="2">
        <v>-100</v>
      </c>
      <c r="AA28" s="6">
        <v>33000000</v>
      </c>
    </row>
    <row r="29" spans="1:27" ht="13.5">
      <c r="A29" s="25" t="s">
        <v>55</v>
      </c>
      <c r="B29" s="24"/>
      <c r="C29" s="6">
        <v>86022</v>
      </c>
      <c r="D29" s="6">
        <v>0</v>
      </c>
      <c r="E29" s="7">
        <v>78000</v>
      </c>
      <c r="F29" s="8">
        <v>78000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40638</v>
      </c>
      <c r="Y29" s="8">
        <v>-40638</v>
      </c>
      <c r="Z29" s="2">
        <v>-100</v>
      </c>
      <c r="AA29" s="6">
        <v>78000</v>
      </c>
    </row>
    <row r="30" spans="1:27" ht="13.5">
      <c r="A30" s="25" t="s">
        <v>56</v>
      </c>
      <c r="B30" s="24"/>
      <c r="C30" s="6">
        <v>812848</v>
      </c>
      <c r="D30" s="6">
        <v>0</v>
      </c>
      <c r="E30" s="7">
        <v>900000</v>
      </c>
      <c r="F30" s="8">
        <v>900000</v>
      </c>
      <c r="G30" s="8">
        <v>68680</v>
      </c>
      <c r="H30" s="8">
        <v>71768</v>
      </c>
      <c r="I30" s="8">
        <v>0</v>
      </c>
      <c r="J30" s="8">
        <v>140448</v>
      </c>
      <c r="K30" s="8">
        <v>0</v>
      </c>
      <c r="L30" s="8">
        <v>0</v>
      </c>
      <c r="M30" s="8">
        <v>71990</v>
      </c>
      <c r="N30" s="8">
        <v>71990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212438</v>
      </c>
      <c r="X30" s="8">
        <v>468900</v>
      </c>
      <c r="Y30" s="8">
        <v>-256462</v>
      </c>
      <c r="Z30" s="2">
        <v>-54.69</v>
      </c>
      <c r="AA30" s="6">
        <v>900000</v>
      </c>
    </row>
    <row r="31" spans="1:27" ht="13.5">
      <c r="A31" s="25" t="s">
        <v>57</v>
      </c>
      <c r="B31" s="24"/>
      <c r="C31" s="6">
        <v>1296906</v>
      </c>
      <c r="D31" s="6">
        <v>0</v>
      </c>
      <c r="E31" s="7">
        <v>2808318</v>
      </c>
      <c r="F31" s="8">
        <v>2808318</v>
      </c>
      <c r="G31" s="8">
        <v>107893</v>
      </c>
      <c r="H31" s="8">
        <v>28675</v>
      </c>
      <c r="I31" s="8">
        <v>66417</v>
      </c>
      <c r="J31" s="8">
        <v>202985</v>
      </c>
      <c r="K31" s="8">
        <v>72400</v>
      </c>
      <c r="L31" s="8">
        <v>0</v>
      </c>
      <c r="M31" s="8">
        <v>21805</v>
      </c>
      <c r="N31" s="8">
        <v>94205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297190</v>
      </c>
      <c r="X31" s="8">
        <v>1463134</v>
      </c>
      <c r="Y31" s="8">
        <v>-1165944</v>
      </c>
      <c r="Z31" s="2">
        <v>-79.69</v>
      </c>
      <c r="AA31" s="6">
        <v>2808318</v>
      </c>
    </row>
    <row r="32" spans="1:27" ht="13.5">
      <c r="A32" s="25" t="s">
        <v>58</v>
      </c>
      <c r="B32" s="24"/>
      <c r="C32" s="6">
        <v>5613865</v>
      </c>
      <c r="D32" s="6">
        <v>0</v>
      </c>
      <c r="E32" s="7">
        <v>7426247</v>
      </c>
      <c r="F32" s="8">
        <v>7426247</v>
      </c>
      <c r="G32" s="8">
        <v>527665</v>
      </c>
      <c r="H32" s="8">
        <v>527665</v>
      </c>
      <c r="I32" s="8">
        <v>527665</v>
      </c>
      <c r="J32" s="8">
        <v>1582995</v>
      </c>
      <c r="K32" s="8">
        <v>527665</v>
      </c>
      <c r="L32" s="8">
        <v>0</v>
      </c>
      <c r="M32" s="8">
        <v>886120</v>
      </c>
      <c r="N32" s="8">
        <v>1413785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2996780</v>
      </c>
      <c r="X32" s="8">
        <v>3709520</v>
      </c>
      <c r="Y32" s="8">
        <v>-712740</v>
      </c>
      <c r="Z32" s="2">
        <v>-19.21</v>
      </c>
      <c r="AA32" s="6">
        <v>7426247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20808888</v>
      </c>
      <c r="D34" s="6">
        <v>0</v>
      </c>
      <c r="E34" s="7">
        <v>33226683</v>
      </c>
      <c r="F34" s="8">
        <v>33226683</v>
      </c>
      <c r="G34" s="8">
        <v>28073</v>
      </c>
      <c r="H34" s="8">
        <v>1465925</v>
      </c>
      <c r="I34" s="8">
        <v>2079942</v>
      </c>
      <c r="J34" s="8">
        <v>3573940</v>
      </c>
      <c r="K34" s="8">
        <v>3194869</v>
      </c>
      <c r="L34" s="8">
        <v>0</v>
      </c>
      <c r="M34" s="8">
        <v>1542948</v>
      </c>
      <c r="N34" s="8">
        <v>4737817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8311757</v>
      </c>
      <c r="X34" s="8">
        <v>16685968</v>
      </c>
      <c r="Y34" s="8">
        <v>-8374211</v>
      </c>
      <c r="Z34" s="2">
        <v>-50.19</v>
      </c>
      <c r="AA34" s="6">
        <v>33226683</v>
      </c>
    </row>
    <row r="35" spans="1:27" ht="13.5">
      <c r="A35" s="23" t="s">
        <v>61</v>
      </c>
      <c r="B35" s="29"/>
      <c r="C35" s="6">
        <v>11035271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105523715</v>
      </c>
      <c r="D36" s="33">
        <f>SUM(D25:D35)</f>
        <v>0</v>
      </c>
      <c r="E36" s="34">
        <f t="shared" si="1"/>
        <v>132706615</v>
      </c>
      <c r="F36" s="35">
        <f t="shared" si="1"/>
        <v>132706615</v>
      </c>
      <c r="G36" s="35">
        <f t="shared" si="1"/>
        <v>4620375</v>
      </c>
      <c r="H36" s="35">
        <f t="shared" si="1"/>
        <v>5532993</v>
      </c>
      <c r="I36" s="35">
        <f t="shared" si="1"/>
        <v>6008191</v>
      </c>
      <c r="J36" s="35">
        <f t="shared" si="1"/>
        <v>16161559</v>
      </c>
      <c r="K36" s="35">
        <f t="shared" si="1"/>
        <v>7432962</v>
      </c>
      <c r="L36" s="35">
        <f t="shared" si="1"/>
        <v>0</v>
      </c>
      <c r="M36" s="35">
        <f t="shared" si="1"/>
        <v>6184577</v>
      </c>
      <c r="N36" s="35">
        <f t="shared" si="1"/>
        <v>13617539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29779098</v>
      </c>
      <c r="X36" s="35">
        <f t="shared" si="1"/>
        <v>68055364</v>
      </c>
      <c r="Y36" s="35">
        <f t="shared" si="1"/>
        <v>-38276266</v>
      </c>
      <c r="Z36" s="36">
        <f>+IF(X36&lt;&gt;0,+(Y36/X36)*100,0)</f>
        <v>-56.24283487779156</v>
      </c>
      <c r="AA36" s="33">
        <f>SUM(AA25:AA35)</f>
        <v>132706615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-14380089</v>
      </c>
      <c r="D38" s="46">
        <f>+D22-D36</f>
        <v>0</v>
      </c>
      <c r="E38" s="47">
        <f t="shared" si="2"/>
        <v>-30539800</v>
      </c>
      <c r="F38" s="48">
        <f t="shared" si="2"/>
        <v>-30539800</v>
      </c>
      <c r="G38" s="48">
        <f t="shared" si="2"/>
        <v>25726703</v>
      </c>
      <c r="H38" s="48">
        <f t="shared" si="2"/>
        <v>-1985841</v>
      </c>
      <c r="I38" s="48">
        <f t="shared" si="2"/>
        <v>-2046706</v>
      </c>
      <c r="J38" s="48">
        <f t="shared" si="2"/>
        <v>21694156</v>
      </c>
      <c r="K38" s="48">
        <f t="shared" si="2"/>
        <v>-3454060</v>
      </c>
      <c r="L38" s="48">
        <f t="shared" si="2"/>
        <v>0</v>
      </c>
      <c r="M38" s="48">
        <f t="shared" si="2"/>
        <v>9198860</v>
      </c>
      <c r="N38" s="48">
        <f t="shared" si="2"/>
        <v>5744800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27438956</v>
      </c>
      <c r="X38" s="48">
        <f>IF(F22=F36,0,X22-X36)</f>
        <v>5312497</v>
      </c>
      <c r="Y38" s="48">
        <f t="shared" si="2"/>
        <v>22126459</v>
      </c>
      <c r="Z38" s="49">
        <f>+IF(X38&lt;&gt;0,+(Y38/X38)*100,0)</f>
        <v>416.49828696373856</v>
      </c>
      <c r="AA38" s="46">
        <f>+AA22-AA36</f>
        <v>-30539800</v>
      </c>
    </row>
    <row r="39" spans="1:27" ht="13.5">
      <c r="A39" s="23" t="s">
        <v>64</v>
      </c>
      <c r="B39" s="29"/>
      <c r="C39" s="6">
        <v>27869161</v>
      </c>
      <c r="D39" s="6">
        <v>0</v>
      </c>
      <c r="E39" s="7">
        <v>25309000</v>
      </c>
      <c r="F39" s="8">
        <v>25309000</v>
      </c>
      <c r="G39" s="8">
        <v>1721727</v>
      </c>
      <c r="H39" s="8">
        <v>1337807</v>
      </c>
      <c r="I39" s="8">
        <v>1223216</v>
      </c>
      <c r="J39" s="8">
        <v>4282750</v>
      </c>
      <c r="K39" s="8">
        <v>3319686</v>
      </c>
      <c r="L39" s="8">
        <v>0</v>
      </c>
      <c r="M39" s="8">
        <v>640729</v>
      </c>
      <c r="N39" s="8">
        <v>3960415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8243165</v>
      </c>
      <c r="X39" s="8">
        <v>13185989</v>
      </c>
      <c r="Y39" s="8">
        <v>-4942824</v>
      </c>
      <c r="Z39" s="2">
        <v>-37.49</v>
      </c>
      <c r="AA39" s="6">
        <v>25309000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13489072</v>
      </c>
      <c r="D42" s="55">
        <f>SUM(D38:D41)</f>
        <v>0</v>
      </c>
      <c r="E42" s="56">
        <f t="shared" si="3"/>
        <v>-5230800</v>
      </c>
      <c r="F42" s="57">
        <f t="shared" si="3"/>
        <v>-5230800</v>
      </c>
      <c r="G42" s="57">
        <f t="shared" si="3"/>
        <v>27448430</v>
      </c>
      <c r="H42" s="57">
        <f t="shared" si="3"/>
        <v>-648034</v>
      </c>
      <c r="I42" s="57">
        <f t="shared" si="3"/>
        <v>-823490</v>
      </c>
      <c r="J42" s="57">
        <f t="shared" si="3"/>
        <v>25976906</v>
      </c>
      <c r="K42" s="57">
        <f t="shared" si="3"/>
        <v>-134374</v>
      </c>
      <c r="L42" s="57">
        <f t="shared" si="3"/>
        <v>0</v>
      </c>
      <c r="M42" s="57">
        <f t="shared" si="3"/>
        <v>9839589</v>
      </c>
      <c r="N42" s="57">
        <f t="shared" si="3"/>
        <v>9705215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35682121</v>
      </c>
      <c r="X42" s="57">
        <f t="shared" si="3"/>
        <v>18498486</v>
      </c>
      <c r="Y42" s="57">
        <f t="shared" si="3"/>
        <v>17183635</v>
      </c>
      <c r="Z42" s="58">
        <f>+IF(X42&lt;&gt;0,+(Y42/X42)*100,0)</f>
        <v>92.89211560340668</v>
      </c>
      <c r="AA42" s="55">
        <f>SUM(AA38:AA41)</f>
        <v>-5230800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13489072</v>
      </c>
      <c r="D44" s="63">
        <f>+D42-D43</f>
        <v>0</v>
      </c>
      <c r="E44" s="64">
        <f t="shared" si="4"/>
        <v>-5230800</v>
      </c>
      <c r="F44" s="65">
        <f t="shared" si="4"/>
        <v>-5230800</v>
      </c>
      <c r="G44" s="65">
        <f t="shared" si="4"/>
        <v>27448430</v>
      </c>
      <c r="H44" s="65">
        <f t="shared" si="4"/>
        <v>-648034</v>
      </c>
      <c r="I44" s="65">
        <f t="shared" si="4"/>
        <v>-823490</v>
      </c>
      <c r="J44" s="65">
        <f t="shared" si="4"/>
        <v>25976906</v>
      </c>
      <c r="K44" s="65">
        <f t="shared" si="4"/>
        <v>-134374</v>
      </c>
      <c r="L44" s="65">
        <f t="shared" si="4"/>
        <v>0</v>
      </c>
      <c r="M44" s="65">
        <f t="shared" si="4"/>
        <v>9839589</v>
      </c>
      <c r="N44" s="65">
        <f t="shared" si="4"/>
        <v>9705215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35682121</v>
      </c>
      <c r="X44" s="65">
        <f t="shared" si="4"/>
        <v>18498486</v>
      </c>
      <c r="Y44" s="65">
        <f t="shared" si="4"/>
        <v>17183635</v>
      </c>
      <c r="Z44" s="66">
        <f>+IF(X44&lt;&gt;0,+(Y44/X44)*100,0)</f>
        <v>92.89211560340668</v>
      </c>
      <c r="AA44" s="63">
        <f>+AA42-AA43</f>
        <v>-5230800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13489072</v>
      </c>
      <c r="D46" s="55">
        <f>SUM(D44:D45)</f>
        <v>0</v>
      </c>
      <c r="E46" s="56">
        <f t="shared" si="5"/>
        <v>-5230800</v>
      </c>
      <c r="F46" s="57">
        <f t="shared" si="5"/>
        <v>-5230800</v>
      </c>
      <c r="G46" s="57">
        <f t="shared" si="5"/>
        <v>27448430</v>
      </c>
      <c r="H46" s="57">
        <f t="shared" si="5"/>
        <v>-648034</v>
      </c>
      <c r="I46" s="57">
        <f t="shared" si="5"/>
        <v>-823490</v>
      </c>
      <c r="J46" s="57">
        <f t="shared" si="5"/>
        <v>25976906</v>
      </c>
      <c r="K46" s="57">
        <f t="shared" si="5"/>
        <v>-134374</v>
      </c>
      <c r="L46" s="57">
        <f t="shared" si="5"/>
        <v>0</v>
      </c>
      <c r="M46" s="57">
        <f t="shared" si="5"/>
        <v>9839589</v>
      </c>
      <c r="N46" s="57">
        <f t="shared" si="5"/>
        <v>9705215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35682121</v>
      </c>
      <c r="X46" s="57">
        <f t="shared" si="5"/>
        <v>18498486</v>
      </c>
      <c r="Y46" s="57">
        <f t="shared" si="5"/>
        <v>17183635</v>
      </c>
      <c r="Z46" s="58">
        <f>+IF(X46&lt;&gt;0,+(Y46/X46)*100,0)</f>
        <v>92.89211560340668</v>
      </c>
      <c r="AA46" s="55">
        <f>SUM(AA44:AA45)</f>
        <v>-5230800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13489072</v>
      </c>
      <c r="D48" s="71">
        <f>SUM(D46:D47)</f>
        <v>0</v>
      </c>
      <c r="E48" s="72">
        <f t="shared" si="6"/>
        <v>-5230800</v>
      </c>
      <c r="F48" s="73">
        <f t="shared" si="6"/>
        <v>-5230800</v>
      </c>
      <c r="G48" s="73">
        <f t="shared" si="6"/>
        <v>27448430</v>
      </c>
      <c r="H48" s="74">
        <f t="shared" si="6"/>
        <v>-648034</v>
      </c>
      <c r="I48" s="74">
        <f t="shared" si="6"/>
        <v>-823490</v>
      </c>
      <c r="J48" s="74">
        <f t="shared" si="6"/>
        <v>25976906</v>
      </c>
      <c r="K48" s="74">
        <f t="shared" si="6"/>
        <v>-134374</v>
      </c>
      <c r="L48" s="74">
        <f t="shared" si="6"/>
        <v>0</v>
      </c>
      <c r="M48" s="73">
        <f t="shared" si="6"/>
        <v>9839589</v>
      </c>
      <c r="N48" s="73">
        <f t="shared" si="6"/>
        <v>9705215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35682121</v>
      </c>
      <c r="X48" s="74">
        <f t="shared" si="6"/>
        <v>18498486</v>
      </c>
      <c r="Y48" s="74">
        <f t="shared" si="6"/>
        <v>17183635</v>
      </c>
      <c r="Z48" s="75">
        <f>+IF(X48&lt;&gt;0,+(Y48/X48)*100,0)</f>
        <v>92.89211560340668</v>
      </c>
      <c r="AA48" s="76">
        <f>SUM(AA46:AA47)</f>
        <v>-5230800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114441058</v>
      </c>
      <c r="D8" s="6">
        <v>0</v>
      </c>
      <c r="E8" s="7">
        <v>283530868</v>
      </c>
      <c r="F8" s="8">
        <v>283530868</v>
      </c>
      <c r="G8" s="8">
        <v>15245562</v>
      </c>
      <c r="H8" s="8">
        <v>0</v>
      </c>
      <c r="I8" s="8">
        <v>4850766</v>
      </c>
      <c r="J8" s="8">
        <v>20096328</v>
      </c>
      <c r="K8" s="8">
        <v>10166589</v>
      </c>
      <c r="L8" s="8">
        <v>0</v>
      </c>
      <c r="M8" s="8">
        <v>14035549</v>
      </c>
      <c r="N8" s="8">
        <v>24202138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44298466</v>
      </c>
      <c r="X8" s="8">
        <v>147856075</v>
      </c>
      <c r="Y8" s="8">
        <v>-103557609</v>
      </c>
      <c r="Z8" s="2">
        <v>-70.04</v>
      </c>
      <c r="AA8" s="6">
        <v>283530868</v>
      </c>
    </row>
    <row r="9" spans="1:27" ht="13.5">
      <c r="A9" s="25" t="s">
        <v>36</v>
      </c>
      <c r="B9" s="24"/>
      <c r="C9" s="6">
        <v>22642599</v>
      </c>
      <c r="D9" s="6">
        <v>0</v>
      </c>
      <c r="E9" s="7">
        <v>26963475</v>
      </c>
      <c r="F9" s="8">
        <v>26963475</v>
      </c>
      <c r="G9" s="8">
        <v>1165415</v>
      </c>
      <c r="H9" s="8">
        <v>0</v>
      </c>
      <c r="I9" s="8">
        <v>1477871</v>
      </c>
      <c r="J9" s="8">
        <v>2643286</v>
      </c>
      <c r="K9" s="8">
        <v>1598359</v>
      </c>
      <c r="L9" s="8">
        <v>0</v>
      </c>
      <c r="M9" s="8">
        <v>2331638</v>
      </c>
      <c r="N9" s="8">
        <v>3929997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6573283</v>
      </c>
      <c r="X9" s="8">
        <v>13612091</v>
      </c>
      <c r="Y9" s="8">
        <v>-7038808</v>
      </c>
      <c r="Z9" s="2">
        <v>-51.71</v>
      </c>
      <c r="AA9" s="6">
        <v>26963475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559071</v>
      </c>
      <c r="D11" s="6">
        <v>0</v>
      </c>
      <c r="E11" s="7">
        <v>200000</v>
      </c>
      <c r="F11" s="8">
        <v>200000</v>
      </c>
      <c r="G11" s="8">
        <v>6469</v>
      </c>
      <c r="H11" s="8">
        <v>13701</v>
      </c>
      <c r="I11" s="8">
        <v>0</v>
      </c>
      <c r="J11" s="8">
        <v>20170</v>
      </c>
      <c r="K11" s="8">
        <v>0</v>
      </c>
      <c r="L11" s="8">
        <v>0</v>
      </c>
      <c r="M11" s="8">
        <v>6865</v>
      </c>
      <c r="N11" s="8">
        <v>6865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27035</v>
      </c>
      <c r="X11" s="8">
        <v>112240</v>
      </c>
      <c r="Y11" s="8">
        <v>-85205</v>
      </c>
      <c r="Z11" s="2">
        <v>-75.91</v>
      </c>
      <c r="AA11" s="6">
        <v>200000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2858966</v>
      </c>
      <c r="D13" s="6">
        <v>0</v>
      </c>
      <c r="E13" s="7">
        <v>1050000</v>
      </c>
      <c r="F13" s="8">
        <v>1050000</v>
      </c>
      <c r="G13" s="8">
        <v>18507</v>
      </c>
      <c r="H13" s="8">
        <v>795685</v>
      </c>
      <c r="I13" s="8">
        <v>19325</v>
      </c>
      <c r="J13" s="8">
        <v>833517</v>
      </c>
      <c r="K13" s="8">
        <v>305591</v>
      </c>
      <c r="L13" s="8">
        <v>376343</v>
      </c>
      <c r="M13" s="8">
        <v>71215</v>
      </c>
      <c r="N13" s="8">
        <v>753149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1586666</v>
      </c>
      <c r="X13" s="8"/>
      <c r="Y13" s="8">
        <v>1586666</v>
      </c>
      <c r="Z13" s="2">
        <v>0</v>
      </c>
      <c r="AA13" s="6">
        <v>1050000</v>
      </c>
    </row>
    <row r="14" spans="1:27" ht="13.5">
      <c r="A14" s="23" t="s">
        <v>41</v>
      </c>
      <c r="B14" s="29"/>
      <c r="C14" s="6">
        <v>2632574</v>
      </c>
      <c r="D14" s="6">
        <v>0</v>
      </c>
      <c r="E14" s="7">
        <v>19944000</v>
      </c>
      <c r="F14" s="8">
        <v>19944000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19944000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519610183</v>
      </c>
      <c r="D19" s="6">
        <v>0</v>
      </c>
      <c r="E19" s="7">
        <v>602416000</v>
      </c>
      <c r="F19" s="8">
        <v>602416000</v>
      </c>
      <c r="G19" s="8">
        <v>50975667</v>
      </c>
      <c r="H19" s="8">
        <v>144696</v>
      </c>
      <c r="I19" s="8">
        <v>61245604</v>
      </c>
      <c r="J19" s="8">
        <v>112365967</v>
      </c>
      <c r="K19" s="8">
        <v>0</v>
      </c>
      <c r="L19" s="8">
        <v>113539</v>
      </c>
      <c r="M19" s="8">
        <v>49645000</v>
      </c>
      <c r="N19" s="8">
        <v>49758539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162124506</v>
      </c>
      <c r="X19" s="8">
        <v>272637512</v>
      </c>
      <c r="Y19" s="8">
        <v>-110513006</v>
      </c>
      <c r="Z19" s="2">
        <v>-40.53</v>
      </c>
      <c r="AA19" s="6">
        <v>602416000</v>
      </c>
    </row>
    <row r="20" spans="1:27" ht="13.5">
      <c r="A20" s="23" t="s">
        <v>47</v>
      </c>
      <c r="B20" s="29"/>
      <c r="C20" s="6">
        <v>3042127</v>
      </c>
      <c r="D20" s="6">
        <v>0</v>
      </c>
      <c r="E20" s="7">
        <v>4670030</v>
      </c>
      <c r="F20" s="26">
        <v>4670030</v>
      </c>
      <c r="G20" s="26">
        <v>1400</v>
      </c>
      <c r="H20" s="26">
        <v>121823</v>
      </c>
      <c r="I20" s="26">
        <v>17736</v>
      </c>
      <c r="J20" s="26">
        <v>140959</v>
      </c>
      <c r="K20" s="26">
        <v>20879</v>
      </c>
      <c r="L20" s="26">
        <v>96851</v>
      </c>
      <c r="M20" s="26">
        <v>9150</v>
      </c>
      <c r="N20" s="26">
        <v>126880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267839</v>
      </c>
      <c r="X20" s="26">
        <v>2662195</v>
      </c>
      <c r="Y20" s="26">
        <v>-2394356</v>
      </c>
      <c r="Z20" s="27">
        <v>-89.94</v>
      </c>
      <c r="AA20" s="28">
        <v>4670030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665786578</v>
      </c>
      <c r="D22" s="33">
        <f>SUM(D5:D21)</f>
        <v>0</v>
      </c>
      <c r="E22" s="34">
        <f t="shared" si="0"/>
        <v>938774373</v>
      </c>
      <c r="F22" s="35">
        <f t="shared" si="0"/>
        <v>938774373</v>
      </c>
      <c r="G22" s="35">
        <f t="shared" si="0"/>
        <v>67413020</v>
      </c>
      <c r="H22" s="35">
        <f t="shared" si="0"/>
        <v>1075905</v>
      </c>
      <c r="I22" s="35">
        <f t="shared" si="0"/>
        <v>67611302</v>
      </c>
      <c r="J22" s="35">
        <f t="shared" si="0"/>
        <v>136100227</v>
      </c>
      <c r="K22" s="35">
        <f t="shared" si="0"/>
        <v>12091418</v>
      </c>
      <c r="L22" s="35">
        <f t="shared" si="0"/>
        <v>586733</v>
      </c>
      <c r="M22" s="35">
        <f t="shared" si="0"/>
        <v>66099417</v>
      </c>
      <c r="N22" s="35">
        <f t="shared" si="0"/>
        <v>78777568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214877795</v>
      </c>
      <c r="X22" s="35">
        <f t="shared" si="0"/>
        <v>436880113</v>
      </c>
      <c r="Y22" s="35">
        <f t="shared" si="0"/>
        <v>-222002318</v>
      </c>
      <c r="Z22" s="36">
        <f>+IF(X22&lt;&gt;0,+(Y22/X22)*100,0)</f>
        <v>-50.81538650856373</v>
      </c>
      <c r="AA22" s="33">
        <f>SUM(AA5:AA21)</f>
        <v>938774373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206063418</v>
      </c>
      <c r="D25" s="6">
        <v>0</v>
      </c>
      <c r="E25" s="7">
        <v>348597565</v>
      </c>
      <c r="F25" s="8">
        <v>348597565</v>
      </c>
      <c r="G25" s="8">
        <v>17486767</v>
      </c>
      <c r="H25" s="8">
        <v>15126562</v>
      </c>
      <c r="I25" s="8">
        <v>20605564</v>
      </c>
      <c r="J25" s="8">
        <v>53218893</v>
      </c>
      <c r="K25" s="8">
        <v>16240992</v>
      </c>
      <c r="L25" s="8">
        <v>23848289</v>
      </c>
      <c r="M25" s="8">
        <v>26899204</v>
      </c>
      <c r="N25" s="8">
        <v>66988485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120207378</v>
      </c>
      <c r="X25" s="8">
        <v>106956402</v>
      </c>
      <c r="Y25" s="8">
        <v>13250976</v>
      </c>
      <c r="Z25" s="2">
        <v>12.39</v>
      </c>
      <c r="AA25" s="6">
        <v>348597565</v>
      </c>
    </row>
    <row r="26" spans="1:27" ht="13.5">
      <c r="A26" s="25" t="s">
        <v>52</v>
      </c>
      <c r="B26" s="24"/>
      <c r="C26" s="6">
        <v>8380164</v>
      </c>
      <c r="D26" s="6">
        <v>0</v>
      </c>
      <c r="E26" s="7">
        <v>10398186</v>
      </c>
      <c r="F26" s="8">
        <v>10398186</v>
      </c>
      <c r="G26" s="8">
        <v>645174</v>
      </c>
      <c r="H26" s="8">
        <v>548285</v>
      </c>
      <c r="I26" s="8">
        <v>751008</v>
      </c>
      <c r="J26" s="8">
        <v>1944467</v>
      </c>
      <c r="K26" s="8">
        <v>781689</v>
      </c>
      <c r="L26" s="8">
        <v>755470</v>
      </c>
      <c r="M26" s="8">
        <v>778239</v>
      </c>
      <c r="N26" s="8">
        <v>2315398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4259865</v>
      </c>
      <c r="X26" s="8">
        <v>4182346</v>
      </c>
      <c r="Y26" s="8">
        <v>77519</v>
      </c>
      <c r="Z26" s="2">
        <v>1.85</v>
      </c>
      <c r="AA26" s="6">
        <v>10398186</v>
      </c>
    </row>
    <row r="27" spans="1:27" ht="13.5">
      <c r="A27" s="25" t="s">
        <v>53</v>
      </c>
      <c r="B27" s="24"/>
      <c r="C27" s="6">
        <v>4956885</v>
      </c>
      <c r="D27" s="6">
        <v>0</v>
      </c>
      <c r="E27" s="7">
        <v>19856107</v>
      </c>
      <c r="F27" s="8">
        <v>19856107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19856107</v>
      </c>
    </row>
    <row r="28" spans="1:27" ht="13.5">
      <c r="A28" s="25" t="s">
        <v>54</v>
      </c>
      <c r="B28" s="24"/>
      <c r="C28" s="6">
        <v>163611802</v>
      </c>
      <c r="D28" s="6">
        <v>0</v>
      </c>
      <c r="E28" s="7">
        <v>137368895</v>
      </c>
      <c r="F28" s="8">
        <v>137368895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137368895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650000</v>
      </c>
      <c r="F29" s="8">
        <v>650000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16554</v>
      </c>
      <c r="Y29" s="8">
        <v>-16554</v>
      </c>
      <c r="Z29" s="2">
        <v>-100</v>
      </c>
      <c r="AA29" s="6">
        <v>650000</v>
      </c>
    </row>
    <row r="30" spans="1:27" ht="13.5">
      <c r="A30" s="25" t="s">
        <v>56</v>
      </c>
      <c r="B30" s="24"/>
      <c r="C30" s="6">
        <v>252494974</v>
      </c>
      <c r="D30" s="6">
        <v>0</v>
      </c>
      <c r="E30" s="7">
        <v>143580645</v>
      </c>
      <c r="F30" s="8">
        <v>143580645</v>
      </c>
      <c r="G30" s="8">
        <v>893536</v>
      </c>
      <c r="H30" s="8">
        <v>0</v>
      </c>
      <c r="I30" s="8">
        <v>1015595</v>
      </c>
      <c r="J30" s="8">
        <v>1909131</v>
      </c>
      <c r="K30" s="8">
        <v>2066217</v>
      </c>
      <c r="L30" s="8">
        <v>0</v>
      </c>
      <c r="M30" s="8">
        <v>8450716</v>
      </c>
      <c r="N30" s="8">
        <v>10516933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12426064</v>
      </c>
      <c r="X30" s="8">
        <v>20922751</v>
      </c>
      <c r="Y30" s="8">
        <v>-8496687</v>
      </c>
      <c r="Z30" s="2">
        <v>-40.61</v>
      </c>
      <c r="AA30" s="6">
        <v>143580645</v>
      </c>
    </row>
    <row r="31" spans="1:27" ht="13.5">
      <c r="A31" s="25" t="s">
        <v>57</v>
      </c>
      <c r="B31" s="24"/>
      <c r="C31" s="6">
        <v>120164109</v>
      </c>
      <c r="D31" s="6">
        <v>0</v>
      </c>
      <c r="E31" s="7">
        <v>103068051</v>
      </c>
      <c r="F31" s="8">
        <v>103068051</v>
      </c>
      <c r="G31" s="8">
        <v>202092</v>
      </c>
      <c r="H31" s="8">
        <v>3977397</v>
      </c>
      <c r="I31" s="8">
        <v>4230321</v>
      </c>
      <c r="J31" s="8">
        <v>8409810</v>
      </c>
      <c r="K31" s="8">
        <v>4594970</v>
      </c>
      <c r="L31" s="8">
        <v>5148430</v>
      </c>
      <c r="M31" s="8">
        <v>11210734</v>
      </c>
      <c r="N31" s="8">
        <v>20954134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29363944</v>
      </c>
      <c r="X31" s="8">
        <v>33694759</v>
      </c>
      <c r="Y31" s="8">
        <v>-4330815</v>
      </c>
      <c r="Z31" s="2">
        <v>-12.85</v>
      </c>
      <c r="AA31" s="6">
        <v>103068051</v>
      </c>
    </row>
    <row r="32" spans="1:27" ht="13.5">
      <c r="A32" s="25" t="s">
        <v>58</v>
      </c>
      <c r="B32" s="24"/>
      <c r="C32" s="6">
        <v>19604418</v>
      </c>
      <c r="D32" s="6">
        <v>0</v>
      </c>
      <c r="E32" s="7">
        <v>11765551</v>
      </c>
      <c r="F32" s="8">
        <v>11765551</v>
      </c>
      <c r="G32" s="8">
        <v>0</v>
      </c>
      <c r="H32" s="8">
        <v>0</v>
      </c>
      <c r="I32" s="8">
        <v>1110779</v>
      </c>
      <c r="J32" s="8">
        <v>1110779</v>
      </c>
      <c r="K32" s="8">
        <v>1363787</v>
      </c>
      <c r="L32" s="8">
        <v>0</v>
      </c>
      <c r="M32" s="8">
        <v>2589078</v>
      </c>
      <c r="N32" s="8">
        <v>3952865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5063644</v>
      </c>
      <c r="X32" s="8">
        <v>3900817</v>
      </c>
      <c r="Y32" s="8">
        <v>1162827</v>
      </c>
      <c r="Z32" s="2">
        <v>29.81</v>
      </c>
      <c r="AA32" s="6">
        <v>11765551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97964093</v>
      </c>
      <c r="D34" s="6">
        <v>0</v>
      </c>
      <c r="E34" s="7">
        <v>118990745</v>
      </c>
      <c r="F34" s="8">
        <v>118990745</v>
      </c>
      <c r="G34" s="8">
        <v>2225680</v>
      </c>
      <c r="H34" s="8">
        <v>1521777</v>
      </c>
      <c r="I34" s="8">
        <v>5904325</v>
      </c>
      <c r="J34" s="8">
        <v>9651782</v>
      </c>
      <c r="K34" s="8">
        <v>3738287</v>
      </c>
      <c r="L34" s="8">
        <v>1215254</v>
      </c>
      <c r="M34" s="8">
        <v>3675192</v>
      </c>
      <c r="N34" s="8">
        <v>8628733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18280515</v>
      </c>
      <c r="X34" s="8">
        <v>46476845</v>
      </c>
      <c r="Y34" s="8">
        <v>-28196330</v>
      </c>
      <c r="Z34" s="2">
        <v>-60.67</v>
      </c>
      <c r="AA34" s="6">
        <v>118990745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873239863</v>
      </c>
      <c r="D36" s="33">
        <f>SUM(D25:D35)</f>
        <v>0</v>
      </c>
      <c r="E36" s="34">
        <f t="shared" si="1"/>
        <v>894275745</v>
      </c>
      <c r="F36" s="35">
        <f t="shared" si="1"/>
        <v>894275745</v>
      </c>
      <c r="G36" s="35">
        <f t="shared" si="1"/>
        <v>21453249</v>
      </c>
      <c r="H36" s="35">
        <f t="shared" si="1"/>
        <v>21174021</v>
      </c>
      <c r="I36" s="35">
        <f t="shared" si="1"/>
        <v>33617592</v>
      </c>
      <c r="J36" s="35">
        <f t="shared" si="1"/>
        <v>76244862</v>
      </c>
      <c r="K36" s="35">
        <f t="shared" si="1"/>
        <v>28785942</v>
      </c>
      <c r="L36" s="35">
        <f t="shared" si="1"/>
        <v>30967443</v>
      </c>
      <c r="M36" s="35">
        <f t="shared" si="1"/>
        <v>53603163</v>
      </c>
      <c r="N36" s="35">
        <f t="shared" si="1"/>
        <v>113356548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189601410</v>
      </c>
      <c r="X36" s="35">
        <f t="shared" si="1"/>
        <v>216150474</v>
      </c>
      <c r="Y36" s="35">
        <f t="shared" si="1"/>
        <v>-26549064</v>
      </c>
      <c r="Z36" s="36">
        <f>+IF(X36&lt;&gt;0,+(Y36/X36)*100,0)</f>
        <v>-12.28267674305447</v>
      </c>
      <c r="AA36" s="33">
        <f>SUM(AA25:AA35)</f>
        <v>894275745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-207453285</v>
      </c>
      <c r="D38" s="46">
        <f>+D22-D36</f>
        <v>0</v>
      </c>
      <c r="E38" s="47">
        <f t="shared" si="2"/>
        <v>44498628</v>
      </c>
      <c r="F38" s="48">
        <f t="shared" si="2"/>
        <v>44498628</v>
      </c>
      <c r="G38" s="48">
        <f t="shared" si="2"/>
        <v>45959771</v>
      </c>
      <c r="H38" s="48">
        <f t="shared" si="2"/>
        <v>-20098116</v>
      </c>
      <c r="I38" s="48">
        <f t="shared" si="2"/>
        <v>33993710</v>
      </c>
      <c r="J38" s="48">
        <f t="shared" si="2"/>
        <v>59855365</v>
      </c>
      <c r="K38" s="48">
        <f t="shared" si="2"/>
        <v>-16694524</v>
      </c>
      <c r="L38" s="48">
        <f t="shared" si="2"/>
        <v>-30380710</v>
      </c>
      <c r="M38" s="48">
        <f t="shared" si="2"/>
        <v>12496254</v>
      </c>
      <c r="N38" s="48">
        <f t="shared" si="2"/>
        <v>-34578980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25276385</v>
      </c>
      <c r="X38" s="48">
        <f>IF(F22=F36,0,X22-X36)</f>
        <v>220729639</v>
      </c>
      <c r="Y38" s="48">
        <f t="shared" si="2"/>
        <v>-195453254</v>
      </c>
      <c r="Z38" s="49">
        <f>+IF(X38&lt;&gt;0,+(Y38/X38)*100,0)</f>
        <v>-88.54871275352379</v>
      </c>
      <c r="AA38" s="46">
        <f>+AA22-AA36</f>
        <v>44498628</v>
      </c>
    </row>
    <row r="39" spans="1:27" ht="13.5">
      <c r="A39" s="23" t="s">
        <v>64</v>
      </c>
      <c r="B39" s="29"/>
      <c r="C39" s="6">
        <v>478196356</v>
      </c>
      <c r="D39" s="6">
        <v>0</v>
      </c>
      <c r="E39" s="7">
        <v>609721000</v>
      </c>
      <c r="F39" s="8">
        <v>609721000</v>
      </c>
      <c r="G39" s="8">
        <v>3632999</v>
      </c>
      <c r="H39" s="8">
        <v>575444</v>
      </c>
      <c r="I39" s="8">
        <v>6139691</v>
      </c>
      <c r="J39" s="8">
        <v>10348134</v>
      </c>
      <c r="K39" s="8">
        <v>0</v>
      </c>
      <c r="L39" s="8">
        <v>17927621</v>
      </c>
      <c r="M39" s="8">
        <v>5916120</v>
      </c>
      <c r="N39" s="8">
        <v>23843741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34191875</v>
      </c>
      <c r="X39" s="8">
        <v>194985789</v>
      </c>
      <c r="Y39" s="8">
        <v>-160793914</v>
      </c>
      <c r="Z39" s="2">
        <v>-82.46</v>
      </c>
      <c r="AA39" s="6">
        <v>609721000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269050730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539793801</v>
      </c>
      <c r="D42" s="55">
        <f>SUM(D38:D41)</f>
        <v>0</v>
      </c>
      <c r="E42" s="56">
        <f t="shared" si="3"/>
        <v>654219628</v>
      </c>
      <c r="F42" s="57">
        <f t="shared" si="3"/>
        <v>654219628</v>
      </c>
      <c r="G42" s="57">
        <f t="shared" si="3"/>
        <v>49592770</v>
      </c>
      <c r="H42" s="57">
        <f t="shared" si="3"/>
        <v>-19522672</v>
      </c>
      <c r="I42" s="57">
        <f t="shared" si="3"/>
        <v>40133401</v>
      </c>
      <c r="J42" s="57">
        <f t="shared" si="3"/>
        <v>70203499</v>
      </c>
      <c r="K42" s="57">
        <f t="shared" si="3"/>
        <v>-16694524</v>
      </c>
      <c r="L42" s="57">
        <f t="shared" si="3"/>
        <v>-12453089</v>
      </c>
      <c r="M42" s="57">
        <f t="shared" si="3"/>
        <v>18412374</v>
      </c>
      <c r="N42" s="57">
        <f t="shared" si="3"/>
        <v>-10735239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59468260</v>
      </c>
      <c r="X42" s="57">
        <f t="shared" si="3"/>
        <v>415715428</v>
      </c>
      <c r="Y42" s="57">
        <f t="shared" si="3"/>
        <v>-356247168</v>
      </c>
      <c r="Z42" s="58">
        <f>+IF(X42&lt;&gt;0,+(Y42/X42)*100,0)</f>
        <v>-85.6949595818224</v>
      </c>
      <c r="AA42" s="55">
        <f>SUM(AA38:AA41)</f>
        <v>654219628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539793801</v>
      </c>
      <c r="D44" s="63">
        <f>+D42-D43</f>
        <v>0</v>
      </c>
      <c r="E44" s="64">
        <f t="shared" si="4"/>
        <v>654219628</v>
      </c>
      <c r="F44" s="65">
        <f t="shared" si="4"/>
        <v>654219628</v>
      </c>
      <c r="G44" s="65">
        <f t="shared" si="4"/>
        <v>49592770</v>
      </c>
      <c r="H44" s="65">
        <f t="shared" si="4"/>
        <v>-19522672</v>
      </c>
      <c r="I44" s="65">
        <f t="shared" si="4"/>
        <v>40133401</v>
      </c>
      <c r="J44" s="65">
        <f t="shared" si="4"/>
        <v>70203499</v>
      </c>
      <c r="K44" s="65">
        <f t="shared" si="4"/>
        <v>-16694524</v>
      </c>
      <c r="L44" s="65">
        <f t="shared" si="4"/>
        <v>-12453089</v>
      </c>
      <c r="M44" s="65">
        <f t="shared" si="4"/>
        <v>18412374</v>
      </c>
      <c r="N44" s="65">
        <f t="shared" si="4"/>
        <v>-10735239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59468260</v>
      </c>
      <c r="X44" s="65">
        <f t="shared" si="4"/>
        <v>415715428</v>
      </c>
      <c r="Y44" s="65">
        <f t="shared" si="4"/>
        <v>-356247168</v>
      </c>
      <c r="Z44" s="66">
        <f>+IF(X44&lt;&gt;0,+(Y44/X44)*100,0)</f>
        <v>-85.6949595818224</v>
      </c>
      <c r="AA44" s="63">
        <f>+AA42-AA43</f>
        <v>654219628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539793801</v>
      </c>
      <c r="D46" s="55">
        <f>SUM(D44:D45)</f>
        <v>0</v>
      </c>
      <c r="E46" s="56">
        <f t="shared" si="5"/>
        <v>654219628</v>
      </c>
      <c r="F46" s="57">
        <f t="shared" si="5"/>
        <v>654219628</v>
      </c>
      <c r="G46" s="57">
        <f t="shared" si="5"/>
        <v>49592770</v>
      </c>
      <c r="H46" s="57">
        <f t="shared" si="5"/>
        <v>-19522672</v>
      </c>
      <c r="I46" s="57">
        <f t="shared" si="5"/>
        <v>40133401</v>
      </c>
      <c r="J46" s="57">
        <f t="shared" si="5"/>
        <v>70203499</v>
      </c>
      <c r="K46" s="57">
        <f t="shared" si="5"/>
        <v>-16694524</v>
      </c>
      <c r="L46" s="57">
        <f t="shared" si="5"/>
        <v>-12453089</v>
      </c>
      <c r="M46" s="57">
        <f t="shared" si="5"/>
        <v>18412374</v>
      </c>
      <c r="N46" s="57">
        <f t="shared" si="5"/>
        <v>-10735239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59468260</v>
      </c>
      <c r="X46" s="57">
        <f t="shared" si="5"/>
        <v>415715428</v>
      </c>
      <c r="Y46" s="57">
        <f t="shared" si="5"/>
        <v>-356247168</v>
      </c>
      <c r="Z46" s="58">
        <f>+IF(X46&lt;&gt;0,+(Y46/X46)*100,0)</f>
        <v>-85.6949595818224</v>
      </c>
      <c r="AA46" s="55">
        <f>SUM(AA44:AA45)</f>
        <v>654219628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539793801</v>
      </c>
      <c r="D48" s="71">
        <f>SUM(D46:D47)</f>
        <v>0</v>
      </c>
      <c r="E48" s="72">
        <f t="shared" si="6"/>
        <v>654219628</v>
      </c>
      <c r="F48" s="73">
        <f t="shared" si="6"/>
        <v>654219628</v>
      </c>
      <c r="G48" s="73">
        <f t="shared" si="6"/>
        <v>49592770</v>
      </c>
      <c r="H48" s="74">
        <f t="shared" si="6"/>
        <v>-19522672</v>
      </c>
      <c r="I48" s="74">
        <f t="shared" si="6"/>
        <v>40133401</v>
      </c>
      <c r="J48" s="74">
        <f t="shared" si="6"/>
        <v>70203499</v>
      </c>
      <c r="K48" s="74">
        <f t="shared" si="6"/>
        <v>-16694524</v>
      </c>
      <c r="L48" s="74">
        <f t="shared" si="6"/>
        <v>-12453089</v>
      </c>
      <c r="M48" s="73">
        <f t="shared" si="6"/>
        <v>18412374</v>
      </c>
      <c r="N48" s="73">
        <f t="shared" si="6"/>
        <v>-10735239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59468260</v>
      </c>
      <c r="X48" s="74">
        <f t="shared" si="6"/>
        <v>415715428</v>
      </c>
      <c r="Y48" s="74">
        <f t="shared" si="6"/>
        <v>-356247168</v>
      </c>
      <c r="Z48" s="75">
        <f>+IF(X48&lt;&gt;0,+(Y48/X48)*100,0)</f>
        <v>-85.6949595818224</v>
      </c>
      <c r="AA48" s="76">
        <f>SUM(AA46:AA47)</f>
        <v>654219628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11342602</v>
      </c>
      <c r="D5" s="6">
        <v>0</v>
      </c>
      <c r="E5" s="7">
        <v>11985000</v>
      </c>
      <c r="F5" s="8">
        <v>11985000</v>
      </c>
      <c r="G5" s="8">
        <v>887060</v>
      </c>
      <c r="H5" s="8">
        <v>897111</v>
      </c>
      <c r="I5" s="8">
        <v>817960</v>
      </c>
      <c r="J5" s="8">
        <v>2602131</v>
      </c>
      <c r="K5" s="8">
        <v>3359726</v>
      </c>
      <c r="L5" s="8">
        <v>904905</v>
      </c>
      <c r="M5" s="8">
        <v>905169</v>
      </c>
      <c r="N5" s="8">
        <v>5169800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7771931</v>
      </c>
      <c r="X5" s="8">
        <v>7821000</v>
      </c>
      <c r="Y5" s="8">
        <v>-49069</v>
      </c>
      <c r="Z5" s="2">
        <v>-0.63</v>
      </c>
      <c r="AA5" s="6">
        <v>11985000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73388146</v>
      </c>
      <c r="D7" s="6">
        <v>0</v>
      </c>
      <c r="E7" s="7">
        <v>85891000</v>
      </c>
      <c r="F7" s="8">
        <v>85891000</v>
      </c>
      <c r="G7" s="8">
        <v>4602450</v>
      </c>
      <c r="H7" s="8">
        <v>6339086</v>
      </c>
      <c r="I7" s="8">
        <v>6615963</v>
      </c>
      <c r="J7" s="8">
        <v>17557499</v>
      </c>
      <c r="K7" s="8">
        <v>11190657</v>
      </c>
      <c r="L7" s="8">
        <v>6794426</v>
      </c>
      <c r="M7" s="8">
        <v>6757977</v>
      </c>
      <c r="N7" s="8">
        <v>24743060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42300559</v>
      </c>
      <c r="X7" s="8">
        <v>44242000</v>
      </c>
      <c r="Y7" s="8">
        <v>-1941441</v>
      </c>
      <c r="Z7" s="2">
        <v>-4.39</v>
      </c>
      <c r="AA7" s="6">
        <v>85891000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10888769</v>
      </c>
      <c r="D10" s="6">
        <v>0</v>
      </c>
      <c r="E10" s="7">
        <v>8655000</v>
      </c>
      <c r="F10" s="26">
        <v>8655000</v>
      </c>
      <c r="G10" s="26">
        <v>991099</v>
      </c>
      <c r="H10" s="26">
        <v>993624</v>
      </c>
      <c r="I10" s="26">
        <v>1011523</v>
      </c>
      <c r="J10" s="26">
        <v>2996246</v>
      </c>
      <c r="K10" s="26">
        <v>1987576</v>
      </c>
      <c r="L10" s="26">
        <v>990516</v>
      </c>
      <c r="M10" s="26">
        <v>987682</v>
      </c>
      <c r="N10" s="26">
        <v>3965774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6962020</v>
      </c>
      <c r="X10" s="26">
        <v>4334500</v>
      </c>
      <c r="Y10" s="26">
        <v>2627520</v>
      </c>
      <c r="Z10" s="27">
        <v>60.62</v>
      </c>
      <c r="AA10" s="28">
        <v>8655000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691098</v>
      </c>
      <c r="D12" s="6">
        <v>0</v>
      </c>
      <c r="E12" s="7">
        <v>215000</v>
      </c>
      <c r="F12" s="8">
        <v>215000</v>
      </c>
      <c r="G12" s="8">
        <v>25428</v>
      </c>
      <c r="H12" s="8">
        <v>277881</v>
      </c>
      <c r="I12" s="8">
        <v>4211853</v>
      </c>
      <c r="J12" s="8">
        <v>4515162</v>
      </c>
      <c r="K12" s="8">
        <v>196316</v>
      </c>
      <c r="L12" s="8">
        <v>16139</v>
      </c>
      <c r="M12" s="8">
        <v>18535</v>
      </c>
      <c r="N12" s="8">
        <v>230990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4746152</v>
      </c>
      <c r="X12" s="8">
        <v>94000</v>
      </c>
      <c r="Y12" s="8">
        <v>4652152</v>
      </c>
      <c r="Z12" s="2">
        <v>4949.1</v>
      </c>
      <c r="AA12" s="6">
        <v>215000</v>
      </c>
    </row>
    <row r="13" spans="1:27" ht="13.5">
      <c r="A13" s="23" t="s">
        <v>40</v>
      </c>
      <c r="B13" s="29"/>
      <c r="C13" s="6">
        <v>953545</v>
      </c>
      <c r="D13" s="6">
        <v>0</v>
      </c>
      <c r="E13" s="7">
        <v>150000</v>
      </c>
      <c r="F13" s="8">
        <v>150000</v>
      </c>
      <c r="G13" s="8">
        <v>9280</v>
      </c>
      <c r="H13" s="8">
        <v>10279</v>
      </c>
      <c r="I13" s="8">
        <v>9289</v>
      </c>
      <c r="J13" s="8">
        <v>28848</v>
      </c>
      <c r="K13" s="8">
        <v>729703</v>
      </c>
      <c r="L13" s="8">
        <v>173926</v>
      </c>
      <c r="M13" s="8">
        <v>184747</v>
      </c>
      <c r="N13" s="8">
        <v>1088376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1117224</v>
      </c>
      <c r="X13" s="8"/>
      <c r="Y13" s="8">
        <v>1117224</v>
      </c>
      <c r="Z13" s="2">
        <v>0</v>
      </c>
      <c r="AA13" s="6">
        <v>150000</v>
      </c>
    </row>
    <row r="14" spans="1:27" ht="13.5">
      <c r="A14" s="23" t="s">
        <v>41</v>
      </c>
      <c r="B14" s="29"/>
      <c r="C14" s="6">
        <v>1731329</v>
      </c>
      <c r="D14" s="6">
        <v>0</v>
      </c>
      <c r="E14" s="7">
        <v>750000</v>
      </c>
      <c r="F14" s="8">
        <v>750000</v>
      </c>
      <c r="G14" s="8">
        <v>251127</v>
      </c>
      <c r="H14" s="8">
        <v>226660</v>
      </c>
      <c r="I14" s="8">
        <v>214560</v>
      </c>
      <c r="J14" s="8">
        <v>692347</v>
      </c>
      <c r="K14" s="8">
        <v>-477788</v>
      </c>
      <c r="L14" s="8">
        <v>0</v>
      </c>
      <c r="M14" s="8">
        <v>0</v>
      </c>
      <c r="N14" s="8">
        <v>-477788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214559</v>
      </c>
      <c r="X14" s="8">
        <v>377000</v>
      </c>
      <c r="Y14" s="8">
        <v>-162441</v>
      </c>
      <c r="Z14" s="2">
        <v>-43.09</v>
      </c>
      <c r="AA14" s="6">
        <v>750000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883030</v>
      </c>
      <c r="H15" s="8">
        <v>1319330</v>
      </c>
      <c r="I15" s="8">
        <v>468041</v>
      </c>
      <c r="J15" s="8">
        <v>2670401</v>
      </c>
      <c r="K15" s="8">
        <v>968745</v>
      </c>
      <c r="L15" s="8">
        <v>1299227</v>
      </c>
      <c r="M15" s="8">
        <v>223290</v>
      </c>
      <c r="N15" s="8">
        <v>2491262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5161663</v>
      </c>
      <c r="X15" s="8"/>
      <c r="Y15" s="8">
        <v>5161663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2101885</v>
      </c>
      <c r="D16" s="6">
        <v>0</v>
      </c>
      <c r="E16" s="7">
        <v>1800000</v>
      </c>
      <c r="F16" s="8">
        <v>1800000</v>
      </c>
      <c r="G16" s="8">
        <v>25450</v>
      </c>
      <c r="H16" s="8">
        <v>78750</v>
      </c>
      <c r="I16" s="8">
        <v>114350</v>
      </c>
      <c r="J16" s="8">
        <v>218550</v>
      </c>
      <c r="K16" s="8">
        <v>63400</v>
      </c>
      <c r="L16" s="8">
        <v>99200</v>
      </c>
      <c r="M16" s="8">
        <v>93300</v>
      </c>
      <c r="N16" s="8">
        <v>255900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474450</v>
      </c>
      <c r="X16" s="8">
        <v>900000</v>
      </c>
      <c r="Y16" s="8">
        <v>-425550</v>
      </c>
      <c r="Z16" s="2">
        <v>-47.28</v>
      </c>
      <c r="AA16" s="6">
        <v>1800000</v>
      </c>
    </row>
    <row r="17" spans="1:27" ht="13.5">
      <c r="A17" s="23" t="s">
        <v>44</v>
      </c>
      <c r="B17" s="29"/>
      <c r="C17" s="6">
        <v>2767809</v>
      </c>
      <c r="D17" s="6">
        <v>0</v>
      </c>
      <c r="E17" s="7">
        <v>1491000</v>
      </c>
      <c r="F17" s="8">
        <v>1491000</v>
      </c>
      <c r="G17" s="8">
        <v>2936</v>
      </c>
      <c r="H17" s="8">
        <v>5049</v>
      </c>
      <c r="I17" s="8">
        <v>2719</v>
      </c>
      <c r="J17" s="8">
        <v>10704</v>
      </c>
      <c r="K17" s="8">
        <v>4611</v>
      </c>
      <c r="L17" s="8">
        <v>7621</v>
      </c>
      <c r="M17" s="8">
        <v>2365</v>
      </c>
      <c r="N17" s="8">
        <v>14597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25301</v>
      </c>
      <c r="X17" s="8">
        <v>750000</v>
      </c>
      <c r="Y17" s="8">
        <v>-724699</v>
      </c>
      <c r="Z17" s="2">
        <v>-96.63</v>
      </c>
      <c r="AA17" s="6">
        <v>1491000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34393000</v>
      </c>
      <c r="D19" s="6">
        <v>0</v>
      </c>
      <c r="E19" s="7">
        <v>42767000</v>
      </c>
      <c r="F19" s="8">
        <v>42767000</v>
      </c>
      <c r="G19" s="8">
        <v>17223000</v>
      </c>
      <c r="H19" s="8">
        <v>1360000</v>
      </c>
      <c r="I19" s="8">
        <v>0</v>
      </c>
      <c r="J19" s="8">
        <v>18583000</v>
      </c>
      <c r="K19" s="8">
        <v>0</v>
      </c>
      <c r="L19" s="8">
        <v>321000</v>
      </c>
      <c r="M19" s="8">
        <v>19332071</v>
      </c>
      <c r="N19" s="8">
        <v>19653071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38236071</v>
      </c>
      <c r="X19" s="8">
        <v>23285000</v>
      </c>
      <c r="Y19" s="8">
        <v>14951071</v>
      </c>
      <c r="Z19" s="2">
        <v>64.21</v>
      </c>
      <c r="AA19" s="6">
        <v>42767000</v>
      </c>
    </row>
    <row r="20" spans="1:27" ht="13.5">
      <c r="A20" s="23" t="s">
        <v>47</v>
      </c>
      <c r="B20" s="29"/>
      <c r="C20" s="6">
        <v>6503979</v>
      </c>
      <c r="D20" s="6">
        <v>0</v>
      </c>
      <c r="E20" s="7">
        <v>17554000</v>
      </c>
      <c r="F20" s="26">
        <v>17554000</v>
      </c>
      <c r="G20" s="26">
        <v>5016402</v>
      </c>
      <c r="H20" s="26">
        <v>13100696</v>
      </c>
      <c r="I20" s="26">
        <v>11998781</v>
      </c>
      <c r="J20" s="26">
        <v>30115879</v>
      </c>
      <c r="K20" s="26">
        <v>3252854</v>
      </c>
      <c r="L20" s="26">
        <v>20479297</v>
      </c>
      <c r="M20" s="26">
        <v>6625588</v>
      </c>
      <c r="N20" s="26">
        <v>30357739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60473618</v>
      </c>
      <c r="X20" s="26">
        <v>8772000</v>
      </c>
      <c r="Y20" s="26">
        <v>51701618</v>
      </c>
      <c r="Z20" s="27">
        <v>589.39</v>
      </c>
      <c r="AA20" s="28">
        <v>17554000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15970000</v>
      </c>
      <c r="F21" s="8">
        <v>15970000</v>
      </c>
      <c r="G21" s="8">
        <v>0</v>
      </c>
      <c r="H21" s="8">
        <v>864399</v>
      </c>
      <c r="I21" s="30">
        <v>0</v>
      </c>
      <c r="J21" s="8">
        <v>864399</v>
      </c>
      <c r="K21" s="8">
        <v>4317377</v>
      </c>
      <c r="L21" s="8">
        <v>2405225</v>
      </c>
      <c r="M21" s="8">
        <v>258400</v>
      </c>
      <c r="N21" s="8">
        <v>6981002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7845401</v>
      </c>
      <c r="X21" s="8"/>
      <c r="Y21" s="8">
        <v>7845401</v>
      </c>
      <c r="Z21" s="2">
        <v>0</v>
      </c>
      <c r="AA21" s="6">
        <v>15970000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144762162</v>
      </c>
      <c r="D22" s="33">
        <f>SUM(D5:D21)</f>
        <v>0</v>
      </c>
      <c r="E22" s="34">
        <f t="shared" si="0"/>
        <v>187228000</v>
      </c>
      <c r="F22" s="35">
        <f t="shared" si="0"/>
        <v>187228000</v>
      </c>
      <c r="G22" s="35">
        <f t="shared" si="0"/>
        <v>29917262</v>
      </c>
      <c r="H22" s="35">
        <f t="shared" si="0"/>
        <v>25472865</v>
      </c>
      <c r="I22" s="35">
        <f t="shared" si="0"/>
        <v>25465039</v>
      </c>
      <c r="J22" s="35">
        <f t="shared" si="0"/>
        <v>80855166</v>
      </c>
      <c r="K22" s="35">
        <f t="shared" si="0"/>
        <v>25593177</v>
      </c>
      <c r="L22" s="35">
        <f t="shared" si="0"/>
        <v>33491482</v>
      </c>
      <c r="M22" s="35">
        <f t="shared" si="0"/>
        <v>35389124</v>
      </c>
      <c r="N22" s="35">
        <f t="shared" si="0"/>
        <v>94473783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175328949</v>
      </c>
      <c r="X22" s="35">
        <f t="shared" si="0"/>
        <v>90575500</v>
      </c>
      <c r="Y22" s="35">
        <f t="shared" si="0"/>
        <v>84753449</v>
      </c>
      <c r="Z22" s="36">
        <f>+IF(X22&lt;&gt;0,+(Y22/X22)*100,0)</f>
        <v>93.5721569298541</v>
      </c>
      <c r="AA22" s="33">
        <f>SUM(AA5:AA21)</f>
        <v>187228000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68045696</v>
      </c>
      <c r="D25" s="6">
        <v>0</v>
      </c>
      <c r="E25" s="7">
        <v>81279000</v>
      </c>
      <c r="F25" s="8">
        <v>81279000</v>
      </c>
      <c r="G25" s="8">
        <v>6869765</v>
      </c>
      <c r="H25" s="8">
        <v>7268270</v>
      </c>
      <c r="I25" s="8">
        <v>7273002</v>
      </c>
      <c r="J25" s="8">
        <v>21411037</v>
      </c>
      <c r="K25" s="8">
        <v>7268052</v>
      </c>
      <c r="L25" s="8">
        <v>6724598</v>
      </c>
      <c r="M25" s="8">
        <v>7722053</v>
      </c>
      <c r="N25" s="8">
        <v>21714703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43125740</v>
      </c>
      <c r="X25" s="8">
        <v>40638000</v>
      </c>
      <c r="Y25" s="8">
        <v>2487740</v>
      </c>
      <c r="Z25" s="2">
        <v>6.12</v>
      </c>
      <c r="AA25" s="6">
        <v>81279000</v>
      </c>
    </row>
    <row r="26" spans="1:27" ht="13.5">
      <c r="A26" s="25" t="s">
        <v>52</v>
      </c>
      <c r="B26" s="24"/>
      <c r="C26" s="6">
        <v>3727669</v>
      </c>
      <c r="D26" s="6">
        <v>0</v>
      </c>
      <c r="E26" s="7">
        <v>5408000</v>
      </c>
      <c r="F26" s="8">
        <v>5408000</v>
      </c>
      <c r="G26" s="8">
        <v>293976</v>
      </c>
      <c r="H26" s="8">
        <v>293976</v>
      </c>
      <c r="I26" s="8">
        <v>303005</v>
      </c>
      <c r="J26" s="8">
        <v>890957</v>
      </c>
      <c r="K26" s="8">
        <v>293976</v>
      </c>
      <c r="L26" s="8">
        <v>293976</v>
      </c>
      <c r="M26" s="8">
        <v>293976</v>
      </c>
      <c r="N26" s="8">
        <v>881928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1772885</v>
      </c>
      <c r="X26" s="8">
        <v>2700000</v>
      </c>
      <c r="Y26" s="8">
        <v>-927115</v>
      </c>
      <c r="Z26" s="2">
        <v>-34.34</v>
      </c>
      <c r="AA26" s="6">
        <v>5408000</v>
      </c>
    </row>
    <row r="27" spans="1:27" ht="13.5">
      <c r="A27" s="25" t="s">
        <v>53</v>
      </c>
      <c r="B27" s="24"/>
      <c r="C27" s="6">
        <v>3519029</v>
      </c>
      <c r="D27" s="6">
        <v>0</v>
      </c>
      <c r="E27" s="7">
        <v>500000</v>
      </c>
      <c r="F27" s="8">
        <v>500000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500000</v>
      </c>
    </row>
    <row r="28" spans="1:27" ht="13.5">
      <c r="A28" s="25" t="s">
        <v>54</v>
      </c>
      <c r="B28" s="24"/>
      <c r="C28" s="6">
        <v>26806762</v>
      </c>
      <c r="D28" s="6">
        <v>0</v>
      </c>
      <c r="E28" s="7">
        <v>19947000</v>
      </c>
      <c r="F28" s="8">
        <v>19947000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19947000</v>
      </c>
    </row>
    <row r="29" spans="1:27" ht="13.5">
      <c r="A29" s="25" t="s">
        <v>55</v>
      </c>
      <c r="B29" s="24"/>
      <c r="C29" s="6">
        <v>3003493</v>
      </c>
      <c r="D29" s="6">
        <v>0</v>
      </c>
      <c r="E29" s="7">
        <v>850000</v>
      </c>
      <c r="F29" s="8">
        <v>850000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815576</v>
      </c>
      <c r="N29" s="8">
        <v>815576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815576</v>
      </c>
      <c r="X29" s="8">
        <v>424998</v>
      </c>
      <c r="Y29" s="8">
        <v>390578</v>
      </c>
      <c r="Z29" s="2">
        <v>91.9</v>
      </c>
      <c r="AA29" s="6">
        <v>850000</v>
      </c>
    </row>
    <row r="30" spans="1:27" ht="13.5">
      <c r="A30" s="25" t="s">
        <v>56</v>
      </c>
      <c r="B30" s="24"/>
      <c r="C30" s="6">
        <v>44211670</v>
      </c>
      <c r="D30" s="6">
        <v>0</v>
      </c>
      <c r="E30" s="7">
        <v>36479568</v>
      </c>
      <c r="F30" s="8">
        <v>36479568</v>
      </c>
      <c r="G30" s="8">
        <v>0</v>
      </c>
      <c r="H30" s="8">
        <v>3049583</v>
      </c>
      <c r="I30" s="8">
        <v>5705018</v>
      </c>
      <c r="J30" s="8">
        <v>8754601</v>
      </c>
      <c r="K30" s="8">
        <v>5130554</v>
      </c>
      <c r="L30" s="8">
        <v>5431524</v>
      </c>
      <c r="M30" s="8">
        <v>8157430</v>
      </c>
      <c r="N30" s="8">
        <v>18719508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27474109</v>
      </c>
      <c r="X30" s="8">
        <v>20192000</v>
      </c>
      <c r="Y30" s="8">
        <v>7282109</v>
      </c>
      <c r="Z30" s="2">
        <v>36.06</v>
      </c>
      <c r="AA30" s="6">
        <v>36479568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4340000</v>
      </c>
      <c r="F31" s="8">
        <v>4340000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2166000</v>
      </c>
      <c r="Y31" s="8">
        <v>-2166000</v>
      </c>
      <c r="Z31" s="2">
        <v>-100</v>
      </c>
      <c r="AA31" s="6">
        <v>4340000</v>
      </c>
    </row>
    <row r="32" spans="1:27" ht="13.5">
      <c r="A32" s="25" t="s">
        <v>58</v>
      </c>
      <c r="B32" s="24"/>
      <c r="C32" s="6">
        <v>5431606</v>
      </c>
      <c r="D32" s="6">
        <v>0</v>
      </c>
      <c r="E32" s="7">
        <v>8069000</v>
      </c>
      <c r="F32" s="8">
        <v>8069000</v>
      </c>
      <c r="G32" s="8">
        <v>548822</v>
      </c>
      <c r="H32" s="8">
        <v>18593</v>
      </c>
      <c r="I32" s="8">
        <v>548823</v>
      </c>
      <c r="J32" s="8">
        <v>1116238</v>
      </c>
      <c r="K32" s="8">
        <v>817792</v>
      </c>
      <c r="L32" s="8">
        <v>202579</v>
      </c>
      <c r="M32" s="8">
        <v>490576</v>
      </c>
      <c r="N32" s="8">
        <v>1510947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2627185</v>
      </c>
      <c r="X32" s="8">
        <v>4135000</v>
      </c>
      <c r="Y32" s="8">
        <v>-1507815</v>
      </c>
      <c r="Z32" s="2">
        <v>-36.46</v>
      </c>
      <c r="AA32" s="6">
        <v>8069000</v>
      </c>
    </row>
    <row r="33" spans="1:27" ht="13.5">
      <c r="A33" s="25" t="s">
        <v>59</v>
      </c>
      <c r="B33" s="24"/>
      <c r="C33" s="6">
        <v>6504975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47677202</v>
      </c>
      <c r="D34" s="6">
        <v>0</v>
      </c>
      <c r="E34" s="7">
        <v>38791100</v>
      </c>
      <c r="F34" s="8">
        <v>38791100</v>
      </c>
      <c r="G34" s="8">
        <v>17259657</v>
      </c>
      <c r="H34" s="8">
        <v>7872183</v>
      </c>
      <c r="I34" s="8">
        <v>6708403</v>
      </c>
      <c r="J34" s="8">
        <v>31840243</v>
      </c>
      <c r="K34" s="8">
        <v>9839599</v>
      </c>
      <c r="L34" s="8">
        <v>5890568</v>
      </c>
      <c r="M34" s="8">
        <v>17183416</v>
      </c>
      <c r="N34" s="8">
        <v>32913583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64753826</v>
      </c>
      <c r="X34" s="8">
        <v>9924000</v>
      </c>
      <c r="Y34" s="8">
        <v>54829826</v>
      </c>
      <c r="Z34" s="2">
        <v>552.5</v>
      </c>
      <c r="AA34" s="6">
        <v>38791100</v>
      </c>
    </row>
    <row r="35" spans="1:27" ht="13.5">
      <c r="A35" s="23" t="s">
        <v>61</v>
      </c>
      <c r="B35" s="29"/>
      <c r="C35" s="6">
        <v>-5647089</v>
      </c>
      <c r="D35" s="6">
        <v>0</v>
      </c>
      <c r="E35" s="7">
        <v>0</v>
      </c>
      <c r="F35" s="8">
        <v>0</v>
      </c>
      <c r="G35" s="8">
        <v>6880598</v>
      </c>
      <c r="H35" s="8">
        <v>2147538</v>
      </c>
      <c r="I35" s="8">
        <v>2987100</v>
      </c>
      <c r="J35" s="8">
        <v>12015236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12015236</v>
      </c>
      <c r="X35" s="8"/>
      <c r="Y35" s="8">
        <v>12015236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203281013</v>
      </c>
      <c r="D36" s="33">
        <f>SUM(D25:D35)</f>
        <v>0</v>
      </c>
      <c r="E36" s="34">
        <f t="shared" si="1"/>
        <v>195663668</v>
      </c>
      <c r="F36" s="35">
        <f t="shared" si="1"/>
        <v>195663668</v>
      </c>
      <c r="G36" s="35">
        <f t="shared" si="1"/>
        <v>31852818</v>
      </c>
      <c r="H36" s="35">
        <f t="shared" si="1"/>
        <v>20650143</v>
      </c>
      <c r="I36" s="35">
        <f t="shared" si="1"/>
        <v>23525351</v>
      </c>
      <c r="J36" s="35">
        <f t="shared" si="1"/>
        <v>76028312</v>
      </c>
      <c r="K36" s="35">
        <f t="shared" si="1"/>
        <v>23349973</v>
      </c>
      <c r="L36" s="35">
        <f t="shared" si="1"/>
        <v>18543245</v>
      </c>
      <c r="M36" s="35">
        <f t="shared" si="1"/>
        <v>34663027</v>
      </c>
      <c r="N36" s="35">
        <f t="shared" si="1"/>
        <v>76556245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152584557</v>
      </c>
      <c r="X36" s="35">
        <f t="shared" si="1"/>
        <v>80179998</v>
      </c>
      <c r="Y36" s="35">
        <f t="shared" si="1"/>
        <v>72404559</v>
      </c>
      <c r="Z36" s="36">
        <f>+IF(X36&lt;&gt;0,+(Y36/X36)*100,0)</f>
        <v>90.30252033680519</v>
      </c>
      <c r="AA36" s="33">
        <f>SUM(AA25:AA35)</f>
        <v>195663668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-58518851</v>
      </c>
      <c r="D38" s="46">
        <f>+D22-D36</f>
        <v>0</v>
      </c>
      <c r="E38" s="47">
        <f t="shared" si="2"/>
        <v>-8435668</v>
      </c>
      <c r="F38" s="48">
        <f t="shared" si="2"/>
        <v>-8435668</v>
      </c>
      <c r="G38" s="48">
        <f t="shared" si="2"/>
        <v>-1935556</v>
      </c>
      <c r="H38" s="48">
        <f t="shared" si="2"/>
        <v>4822722</v>
      </c>
      <c r="I38" s="48">
        <f t="shared" si="2"/>
        <v>1939688</v>
      </c>
      <c r="J38" s="48">
        <f t="shared" si="2"/>
        <v>4826854</v>
      </c>
      <c r="K38" s="48">
        <f t="shared" si="2"/>
        <v>2243204</v>
      </c>
      <c r="L38" s="48">
        <f t="shared" si="2"/>
        <v>14948237</v>
      </c>
      <c r="M38" s="48">
        <f t="shared" si="2"/>
        <v>726097</v>
      </c>
      <c r="N38" s="48">
        <f t="shared" si="2"/>
        <v>17917538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22744392</v>
      </c>
      <c r="X38" s="48">
        <f>IF(F22=F36,0,X22-X36)</f>
        <v>10395502</v>
      </c>
      <c r="Y38" s="48">
        <f t="shared" si="2"/>
        <v>12348890</v>
      </c>
      <c r="Z38" s="49">
        <f>+IF(X38&lt;&gt;0,+(Y38/X38)*100,0)</f>
        <v>118.79070390251476</v>
      </c>
      <c r="AA38" s="46">
        <f>+AA22-AA36</f>
        <v>-8435668</v>
      </c>
    </row>
    <row r="39" spans="1:27" ht="13.5">
      <c r="A39" s="23" t="s">
        <v>64</v>
      </c>
      <c r="B39" s="29"/>
      <c r="C39" s="6">
        <v>21052510</v>
      </c>
      <c r="D39" s="6">
        <v>0</v>
      </c>
      <c r="E39" s="7">
        <v>18943000</v>
      </c>
      <c r="F39" s="8">
        <v>18943000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9470000</v>
      </c>
      <c r="Y39" s="8">
        <v>-9470000</v>
      </c>
      <c r="Z39" s="2">
        <v>-100</v>
      </c>
      <c r="AA39" s="6">
        <v>18943000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-37466341</v>
      </c>
      <c r="D42" s="55">
        <f>SUM(D38:D41)</f>
        <v>0</v>
      </c>
      <c r="E42" s="56">
        <f t="shared" si="3"/>
        <v>10507332</v>
      </c>
      <c r="F42" s="57">
        <f t="shared" si="3"/>
        <v>10507332</v>
      </c>
      <c r="G42" s="57">
        <f t="shared" si="3"/>
        <v>-1935556</v>
      </c>
      <c r="H42" s="57">
        <f t="shared" si="3"/>
        <v>4822722</v>
      </c>
      <c r="I42" s="57">
        <f t="shared" si="3"/>
        <v>1939688</v>
      </c>
      <c r="J42" s="57">
        <f t="shared" si="3"/>
        <v>4826854</v>
      </c>
      <c r="K42" s="57">
        <f t="shared" si="3"/>
        <v>2243204</v>
      </c>
      <c r="L42" s="57">
        <f t="shared" si="3"/>
        <v>14948237</v>
      </c>
      <c r="M42" s="57">
        <f t="shared" si="3"/>
        <v>726097</v>
      </c>
      <c r="N42" s="57">
        <f t="shared" si="3"/>
        <v>17917538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22744392</v>
      </c>
      <c r="X42" s="57">
        <f t="shared" si="3"/>
        <v>19865502</v>
      </c>
      <c r="Y42" s="57">
        <f t="shared" si="3"/>
        <v>2878890</v>
      </c>
      <c r="Z42" s="58">
        <f>+IF(X42&lt;&gt;0,+(Y42/X42)*100,0)</f>
        <v>14.491906622847992</v>
      </c>
      <c r="AA42" s="55">
        <f>SUM(AA38:AA41)</f>
        <v>10507332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-37466341</v>
      </c>
      <c r="D44" s="63">
        <f>+D42-D43</f>
        <v>0</v>
      </c>
      <c r="E44" s="64">
        <f t="shared" si="4"/>
        <v>10507332</v>
      </c>
      <c r="F44" s="65">
        <f t="shared" si="4"/>
        <v>10507332</v>
      </c>
      <c r="G44" s="65">
        <f t="shared" si="4"/>
        <v>-1935556</v>
      </c>
      <c r="H44" s="65">
        <f t="shared" si="4"/>
        <v>4822722</v>
      </c>
      <c r="I44" s="65">
        <f t="shared" si="4"/>
        <v>1939688</v>
      </c>
      <c r="J44" s="65">
        <f t="shared" si="4"/>
        <v>4826854</v>
      </c>
      <c r="K44" s="65">
        <f t="shared" si="4"/>
        <v>2243204</v>
      </c>
      <c r="L44" s="65">
        <f t="shared" si="4"/>
        <v>14948237</v>
      </c>
      <c r="M44" s="65">
        <f t="shared" si="4"/>
        <v>726097</v>
      </c>
      <c r="N44" s="65">
        <f t="shared" si="4"/>
        <v>17917538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22744392</v>
      </c>
      <c r="X44" s="65">
        <f t="shared" si="4"/>
        <v>19865502</v>
      </c>
      <c r="Y44" s="65">
        <f t="shared" si="4"/>
        <v>2878890</v>
      </c>
      <c r="Z44" s="66">
        <f>+IF(X44&lt;&gt;0,+(Y44/X44)*100,0)</f>
        <v>14.491906622847992</v>
      </c>
      <c r="AA44" s="63">
        <f>+AA42-AA43</f>
        <v>10507332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-37466341</v>
      </c>
      <c r="D46" s="55">
        <f>SUM(D44:D45)</f>
        <v>0</v>
      </c>
      <c r="E46" s="56">
        <f t="shared" si="5"/>
        <v>10507332</v>
      </c>
      <c r="F46" s="57">
        <f t="shared" si="5"/>
        <v>10507332</v>
      </c>
      <c r="G46" s="57">
        <f t="shared" si="5"/>
        <v>-1935556</v>
      </c>
      <c r="H46" s="57">
        <f t="shared" si="5"/>
        <v>4822722</v>
      </c>
      <c r="I46" s="57">
        <f t="shared" si="5"/>
        <v>1939688</v>
      </c>
      <c r="J46" s="57">
        <f t="shared" si="5"/>
        <v>4826854</v>
      </c>
      <c r="K46" s="57">
        <f t="shared" si="5"/>
        <v>2243204</v>
      </c>
      <c r="L46" s="57">
        <f t="shared" si="5"/>
        <v>14948237</v>
      </c>
      <c r="M46" s="57">
        <f t="shared" si="5"/>
        <v>726097</v>
      </c>
      <c r="N46" s="57">
        <f t="shared" si="5"/>
        <v>17917538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22744392</v>
      </c>
      <c r="X46" s="57">
        <f t="shared" si="5"/>
        <v>19865502</v>
      </c>
      <c r="Y46" s="57">
        <f t="shared" si="5"/>
        <v>2878890</v>
      </c>
      <c r="Z46" s="58">
        <f>+IF(X46&lt;&gt;0,+(Y46/X46)*100,0)</f>
        <v>14.491906622847992</v>
      </c>
      <c r="AA46" s="55">
        <f>SUM(AA44:AA45)</f>
        <v>10507332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-37466341</v>
      </c>
      <c r="D48" s="71">
        <f>SUM(D46:D47)</f>
        <v>0</v>
      </c>
      <c r="E48" s="72">
        <f t="shared" si="6"/>
        <v>10507332</v>
      </c>
      <c r="F48" s="73">
        <f t="shared" si="6"/>
        <v>10507332</v>
      </c>
      <c r="G48" s="73">
        <f t="shared" si="6"/>
        <v>-1935556</v>
      </c>
      <c r="H48" s="74">
        <f t="shared" si="6"/>
        <v>4822722</v>
      </c>
      <c r="I48" s="74">
        <f t="shared" si="6"/>
        <v>1939688</v>
      </c>
      <c r="J48" s="74">
        <f t="shared" si="6"/>
        <v>4826854</v>
      </c>
      <c r="K48" s="74">
        <f t="shared" si="6"/>
        <v>2243204</v>
      </c>
      <c r="L48" s="74">
        <f t="shared" si="6"/>
        <v>14948237</v>
      </c>
      <c r="M48" s="73">
        <f t="shared" si="6"/>
        <v>726097</v>
      </c>
      <c r="N48" s="73">
        <f t="shared" si="6"/>
        <v>17917538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22744392</v>
      </c>
      <c r="X48" s="74">
        <f t="shared" si="6"/>
        <v>19865502</v>
      </c>
      <c r="Y48" s="74">
        <f t="shared" si="6"/>
        <v>2878890</v>
      </c>
      <c r="Z48" s="75">
        <f>+IF(X48&lt;&gt;0,+(Y48/X48)*100,0)</f>
        <v>14.491906622847992</v>
      </c>
      <c r="AA48" s="76">
        <f>SUM(AA46:AA47)</f>
        <v>10507332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2298561</v>
      </c>
      <c r="D5" s="6">
        <v>0</v>
      </c>
      <c r="E5" s="7">
        <v>2150000</v>
      </c>
      <c r="F5" s="8">
        <v>2150000</v>
      </c>
      <c r="G5" s="8">
        <v>195709</v>
      </c>
      <c r="H5" s="8">
        <v>468944</v>
      </c>
      <c r="I5" s="8">
        <v>459019</v>
      </c>
      <c r="J5" s="8">
        <v>1123672</v>
      </c>
      <c r="K5" s="8">
        <v>500193</v>
      </c>
      <c r="L5" s="8">
        <v>499984</v>
      </c>
      <c r="M5" s="8">
        <v>496275</v>
      </c>
      <c r="N5" s="8">
        <v>1496452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2620124</v>
      </c>
      <c r="X5" s="8">
        <v>1075002</v>
      </c>
      <c r="Y5" s="8">
        <v>1545122</v>
      </c>
      <c r="Z5" s="2">
        <v>143.73</v>
      </c>
      <c r="AA5" s="6">
        <v>2150000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390712</v>
      </c>
      <c r="D10" s="6">
        <v>0</v>
      </c>
      <c r="E10" s="7">
        <v>943246</v>
      </c>
      <c r="F10" s="26">
        <v>943246</v>
      </c>
      <c r="G10" s="26">
        <v>77910</v>
      </c>
      <c r="H10" s="26">
        <v>79092</v>
      </c>
      <c r="I10" s="26">
        <v>114217</v>
      </c>
      <c r="J10" s="26">
        <v>271219</v>
      </c>
      <c r="K10" s="26">
        <v>94152</v>
      </c>
      <c r="L10" s="26">
        <v>139577</v>
      </c>
      <c r="M10" s="26">
        <v>101042</v>
      </c>
      <c r="N10" s="26">
        <v>334771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605990</v>
      </c>
      <c r="X10" s="26">
        <v>471498</v>
      </c>
      <c r="Y10" s="26">
        <v>134492</v>
      </c>
      <c r="Z10" s="27">
        <v>28.52</v>
      </c>
      <c r="AA10" s="28">
        <v>943246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72525</v>
      </c>
      <c r="D12" s="6">
        <v>0</v>
      </c>
      <c r="E12" s="7">
        <v>74835</v>
      </c>
      <c r="F12" s="8">
        <v>74835</v>
      </c>
      <c r="G12" s="8">
        <v>8912</v>
      </c>
      <c r="H12" s="8">
        <v>6166</v>
      </c>
      <c r="I12" s="8">
        <v>6800</v>
      </c>
      <c r="J12" s="8">
        <v>21878</v>
      </c>
      <c r="K12" s="8">
        <v>7951</v>
      </c>
      <c r="L12" s="8">
        <v>6166</v>
      </c>
      <c r="M12" s="8">
        <v>5427</v>
      </c>
      <c r="N12" s="8">
        <v>19544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41422</v>
      </c>
      <c r="X12" s="8">
        <v>37500</v>
      </c>
      <c r="Y12" s="8">
        <v>3922</v>
      </c>
      <c r="Z12" s="2">
        <v>10.46</v>
      </c>
      <c r="AA12" s="6">
        <v>74835</v>
      </c>
    </row>
    <row r="13" spans="1:27" ht="13.5">
      <c r="A13" s="23" t="s">
        <v>40</v>
      </c>
      <c r="B13" s="29"/>
      <c r="C13" s="6">
        <v>980576</v>
      </c>
      <c r="D13" s="6">
        <v>0</v>
      </c>
      <c r="E13" s="7">
        <v>320000</v>
      </c>
      <c r="F13" s="8">
        <v>320000</v>
      </c>
      <c r="G13" s="8">
        <v>20200</v>
      </c>
      <c r="H13" s="8">
        <v>23255</v>
      </c>
      <c r="I13" s="8">
        <v>242346</v>
      </c>
      <c r="J13" s="8">
        <v>285801</v>
      </c>
      <c r="K13" s="8">
        <v>43228</v>
      </c>
      <c r="L13" s="8">
        <v>31567</v>
      </c>
      <c r="M13" s="8">
        <v>30927</v>
      </c>
      <c r="N13" s="8">
        <v>105722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391523</v>
      </c>
      <c r="X13" s="8">
        <v>133333</v>
      </c>
      <c r="Y13" s="8">
        <v>258190</v>
      </c>
      <c r="Z13" s="2">
        <v>193.64</v>
      </c>
      <c r="AA13" s="6">
        <v>320000</v>
      </c>
    </row>
    <row r="14" spans="1:27" ht="13.5">
      <c r="A14" s="23" t="s">
        <v>41</v>
      </c>
      <c r="B14" s="29"/>
      <c r="C14" s="6">
        <v>529190</v>
      </c>
      <c r="D14" s="6">
        <v>0</v>
      </c>
      <c r="E14" s="7">
        <v>1000000</v>
      </c>
      <c r="F14" s="8">
        <v>1000000</v>
      </c>
      <c r="G14" s="8">
        <v>0</v>
      </c>
      <c r="H14" s="8">
        <v>0</v>
      </c>
      <c r="I14" s="8">
        <v>27838</v>
      </c>
      <c r="J14" s="8">
        <v>27838</v>
      </c>
      <c r="K14" s="8">
        <v>31028</v>
      </c>
      <c r="L14" s="8">
        <v>30233</v>
      </c>
      <c r="M14" s="8">
        <v>-15</v>
      </c>
      <c r="N14" s="8">
        <v>61246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89084</v>
      </c>
      <c r="X14" s="8">
        <v>499998</v>
      </c>
      <c r="Y14" s="8">
        <v>-410914</v>
      </c>
      <c r="Z14" s="2">
        <v>-82.18</v>
      </c>
      <c r="AA14" s="6">
        <v>1000000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422660</v>
      </c>
      <c r="D16" s="6">
        <v>0</v>
      </c>
      <c r="E16" s="7">
        <v>200772</v>
      </c>
      <c r="F16" s="8">
        <v>200772</v>
      </c>
      <c r="G16" s="8">
        <v>156</v>
      </c>
      <c r="H16" s="8">
        <v>0</v>
      </c>
      <c r="I16" s="8">
        <v>0</v>
      </c>
      <c r="J16" s="8">
        <v>156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156</v>
      </c>
      <c r="X16" s="8">
        <v>100386</v>
      </c>
      <c r="Y16" s="8">
        <v>-100230</v>
      </c>
      <c r="Z16" s="2">
        <v>-99.84</v>
      </c>
      <c r="AA16" s="6">
        <v>200772</v>
      </c>
    </row>
    <row r="17" spans="1:27" ht="13.5">
      <c r="A17" s="23" t="s">
        <v>44</v>
      </c>
      <c r="B17" s="29"/>
      <c r="C17" s="6">
        <v>2200226</v>
      </c>
      <c r="D17" s="6">
        <v>0</v>
      </c>
      <c r="E17" s="7">
        <v>3282094</v>
      </c>
      <c r="F17" s="8">
        <v>3282094</v>
      </c>
      <c r="G17" s="8">
        <v>315764</v>
      </c>
      <c r="H17" s="8">
        <v>262316</v>
      </c>
      <c r="I17" s="8">
        <v>205697</v>
      </c>
      <c r="J17" s="8">
        <v>783777</v>
      </c>
      <c r="K17" s="8">
        <v>195131</v>
      </c>
      <c r="L17" s="8">
        <v>193115</v>
      </c>
      <c r="M17" s="8">
        <v>320715</v>
      </c>
      <c r="N17" s="8">
        <v>708961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1492738</v>
      </c>
      <c r="X17" s="8">
        <v>1640048</v>
      </c>
      <c r="Y17" s="8">
        <v>-147310</v>
      </c>
      <c r="Z17" s="2">
        <v>-8.98</v>
      </c>
      <c r="AA17" s="6">
        <v>3282094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48460000</v>
      </c>
      <c r="D19" s="6">
        <v>0</v>
      </c>
      <c r="E19" s="7">
        <v>70264903</v>
      </c>
      <c r="F19" s="8">
        <v>70264903</v>
      </c>
      <c r="G19" s="8">
        <v>157</v>
      </c>
      <c r="H19" s="8">
        <v>215996</v>
      </c>
      <c r="I19" s="8">
        <v>0</v>
      </c>
      <c r="J19" s="8">
        <v>216153</v>
      </c>
      <c r="K19" s="8">
        <v>278332</v>
      </c>
      <c r="L19" s="8">
        <v>21957655</v>
      </c>
      <c r="M19" s="8">
        <v>391881</v>
      </c>
      <c r="N19" s="8">
        <v>22627868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22844021</v>
      </c>
      <c r="X19" s="8">
        <v>47649500</v>
      </c>
      <c r="Y19" s="8">
        <v>-24805479</v>
      </c>
      <c r="Z19" s="2">
        <v>-52.06</v>
      </c>
      <c r="AA19" s="6">
        <v>70264903</v>
      </c>
    </row>
    <row r="20" spans="1:27" ht="13.5">
      <c r="A20" s="23" t="s">
        <v>47</v>
      </c>
      <c r="B20" s="29"/>
      <c r="C20" s="6">
        <v>3712206</v>
      </c>
      <c r="D20" s="6">
        <v>0</v>
      </c>
      <c r="E20" s="7">
        <v>3859748</v>
      </c>
      <c r="F20" s="26">
        <v>3859748</v>
      </c>
      <c r="G20" s="26">
        <v>26702186</v>
      </c>
      <c r="H20" s="26">
        <v>214982</v>
      </c>
      <c r="I20" s="26">
        <v>114472</v>
      </c>
      <c r="J20" s="26">
        <v>27031640</v>
      </c>
      <c r="K20" s="26">
        <v>187808</v>
      </c>
      <c r="L20" s="26">
        <v>204607</v>
      </c>
      <c r="M20" s="26">
        <v>305423</v>
      </c>
      <c r="N20" s="26">
        <v>697838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27729478</v>
      </c>
      <c r="X20" s="26">
        <v>1901964</v>
      </c>
      <c r="Y20" s="26">
        <v>25827514</v>
      </c>
      <c r="Z20" s="27">
        <v>1357.94</v>
      </c>
      <c r="AA20" s="28">
        <v>3859748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59066656</v>
      </c>
      <c r="D22" s="33">
        <f>SUM(D5:D21)</f>
        <v>0</v>
      </c>
      <c r="E22" s="34">
        <f t="shared" si="0"/>
        <v>82095598</v>
      </c>
      <c r="F22" s="35">
        <f t="shared" si="0"/>
        <v>82095598</v>
      </c>
      <c r="G22" s="35">
        <f t="shared" si="0"/>
        <v>27320994</v>
      </c>
      <c r="H22" s="35">
        <f t="shared" si="0"/>
        <v>1270751</v>
      </c>
      <c r="I22" s="35">
        <f t="shared" si="0"/>
        <v>1170389</v>
      </c>
      <c r="J22" s="35">
        <f t="shared" si="0"/>
        <v>29762134</v>
      </c>
      <c r="K22" s="35">
        <f t="shared" si="0"/>
        <v>1337823</v>
      </c>
      <c r="L22" s="35">
        <f t="shared" si="0"/>
        <v>23062904</v>
      </c>
      <c r="M22" s="35">
        <f t="shared" si="0"/>
        <v>1651675</v>
      </c>
      <c r="N22" s="35">
        <f t="shared" si="0"/>
        <v>26052402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55814536</v>
      </c>
      <c r="X22" s="35">
        <f t="shared" si="0"/>
        <v>53509229</v>
      </c>
      <c r="Y22" s="35">
        <f t="shared" si="0"/>
        <v>2305307</v>
      </c>
      <c r="Z22" s="36">
        <f>+IF(X22&lt;&gt;0,+(Y22/X22)*100,0)</f>
        <v>4.308241854877035</v>
      </c>
      <c r="AA22" s="33">
        <f>SUM(AA5:AA21)</f>
        <v>82095598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28046887</v>
      </c>
      <c r="D25" s="6">
        <v>0</v>
      </c>
      <c r="E25" s="7">
        <v>35972248</v>
      </c>
      <c r="F25" s="8">
        <v>35972248</v>
      </c>
      <c r="G25" s="8">
        <v>1781466</v>
      </c>
      <c r="H25" s="8">
        <v>1548482</v>
      </c>
      <c r="I25" s="8">
        <v>1461763</v>
      </c>
      <c r="J25" s="8">
        <v>4791711</v>
      </c>
      <c r="K25" s="8">
        <v>1547327</v>
      </c>
      <c r="L25" s="8">
        <v>2337557</v>
      </c>
      <c r="M25" s="8">
        <v>2178793</v>
      </c>
      <c r="N25" s="8">
        <v>6063677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10855388</v>
      </c>
      <c r="X25" s="8">
        <v>18893340</v>
      </c>
      <c r="Y25" s="8">
        <v>-8037952</v>
      </c>
      <c r="Z25" s="2">
        <v>-42.54</v>
      </c>
      <c r="AA25" s="6">
        <v>35972248</v>
      </c>
    </row>
    <row r="26" spans="1:27" ht="13.5">
      <c r="A26" s="25" t="s">
        <v>52</v>
      </c>
      <c r="B26" s="24"/>
      <c r="C26" s="6">
        <v>7121670</v>
      </c>
      <c r="D26" s="6">
        <v>0</v>
      </c>
      <c r="E26" s="7">
        <v>7460896</v>
      </c>
      <c r="F26" s="8">
        <v>7460896</v>
      </c>
      <c r="G26" s="8">
        <v>0</v>
      </c>
      <c r="H26" s="8">
        <v>447684</v>
      </c>
      <c r="I26" s="8">
        <v>437634</v>
      </c>
      <c r="J26" s="8">
        <v>885318</v>
      </c>
      <c r="K26" s="8">
        <v>625759</v>
      </c>
      <c r="L26" s="8">
        <v>595798</v>
      </c>
      <c r="M26" s="8">
        <v>646814</v>
      </c>
      <c r="N26" s="8">
        <v>1868371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2753689</v>
      </c>
      <c r="X26" s="8">
        <v>3473646</v>
      </c>
      <c r="Y26" s="8">
        <v>-719957</v>
      </c>
      <c r="Z26" s="2">
        <v>-20.73</v>
      </c>
      <c r="AA26" s="6">
        <v>7460896</v>
      </c>
    </row>
    <row r="27" spans="1:27" ht="13.5">
      <c r="A27" s="25" t="s">
        <v>53</v>
      </c>
      <c r="B27" s="24"/>
      <c r="C27" s="6">
        <v>11916736</v>
      </c>
      <c r="D27" s="6">
        <v>0</v>
      </c>
      <c r="E27" s="7">
        <v>2112000</v>
      </c>
      <c r="F27" s="8">
        <v>2112000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2112000</v>
      </c>
    </row>
    <row r="28" spans="1:27" ht="13.5">
      <c r="A28" s="25" t="s">
        <v>54</v>
      </c>
      <c r="B28" s="24"/>
      <c r="C28" s="6">
        <v>2881066</v>
      </c>
      <c r="D28" s="6">
        <v>0</v>
      </c>
      <c r="E28" s="7">
        <v>3000000</v>
      </c>
      <c r="F28" s="8">
        <v>3000000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3000000</v>
      </c>
    </row>
    <row r="29" spans="1:27" ht="13.5">
      <c r="A29" s="25" t="s">
        <v>55</v>
      </c>
      <c r="B29" s="24"/>
      <c r="C29" s="6">
        <v>139310</v>
      </c>
      <c r="D29" s="6">
        <v>0</v>
      </c>
      <c r="E29" s="7">
        <v>119174</v>
      </c>
      <c r="F29" s="8">
        <v>119174</v>
      </c>
      <c r="G29" s="8">
        <v>0</v>
      </c>
      <c r="H29" s="8">
        <v>0</v>
      </c>
      <c r="I29" s="8">
        <v>8180</v>
      </c>
      <c r="J29" s="8">
        <v>8180</v>
      </c>
      <c r="K29" s="8">
        <v>7518</v>
      </c>
      <c r="L29" s="8">
        <v>7474</v>
      </c>
      <c r="M29" s="8">
        <v>8969</v>
      </c>
      <c r="N29" s="8">
        <v>23961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32141</v>
      </c>
      <c r="X29" s="8">
        <v>59586</v>
      </c>
      <c r="Y29" s="8">
        <v>-27445</v>
      </c>
      <c r="Z29" s="2">
        <v>-46.06</v>
      </c>
      <c r="AA29" s="6">
        <v>119174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1729085</v>
      </c>
      <c r="D32" s="6">
        <v>0</v>
      </c>
      <c r="E32" s="7">
        <v>2337085</v>
      </c>
      <c r="F32" s="8">
        <v>2337085</v>
      </c>
      <c r="G32" s="8">
        <v>4985</v>
      </c>
      <c r="H32" s="8">
        <v>4240</v>
      </c>
      <c r="I32" s="8">
        <v>4441</v>
      </c>
      <c r="J32" s="8">
        <v>13666</v>
      </c>
      <c r="K32" s="8">
        <v>4408</v>
      </c>
      <c r="L32" s="8">
        <v>10006</v>
      </c>
      <c r="M32" s="8">
        <v>11811</v>
      </c>
      <c r="N32" s="8">
        <v>26225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39891</v>
      </c>
      <c r="X32" s="8">
        <v>1302002</v>
      </c>
      <c r="Y32" s="8">
        <v>-1262111</v>
      </c>
      <c r="Z32" s="2">
        <v>-96.94</v>
      </c>
      <c r="AA32" s="6">
        <v>2337085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1791583</v>
      </c>
      <c r="I33" s="8">
        <v>2304342</v>
      </c>
      <c r="J33" s="8">
        <v>4095925</v>
      </c>
      <c r="K33" s="8">
        <v>447635</v>
      </c>
      <c r="L33" s="8">
        <v>852592</v>
      </c>
      <c r="M33" s="8">
        <v>513572</v>
      </c>
      <c r="N33" s="8">
        <v>1813799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5909724</v>
      </c>
      <c r="X33" s="8"/>
      <c r="Y33" s="8">
        <v>5909724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11535493</v>
      </c>
      <c r="D34" s="6">
        <v>0</v>
      </c>
      <c r="E34" s="7">
        <v>20382194</v>
      </c>
      <c r="F34" s="8">
        <v>20382194</v>
      </c>
      <c r="G34" s="8">
        <v>1684435</v>
      </c>
      <c r="H34" s="8">
        <v>10860079</v>
      </c>
      <c r="I34" s="8">
        <v>3719463</v>
      </c>
      <c r="J34" s="8">
        <v>16263977</v>
      </c>
      <c r="K34" s="8">
        <v>5571593</v>
      </c>
      <c r="L34" s="8">
        <v>2050197</v>
      </c>
      <c r="M34" s="8">
        <v>3580015</v>
      </c>
      <c r="N34" s="8">
        <v>11201805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27465782</v>
      </c>
      <c r="X34" s="8">
        <v>10191096</v>
      </c>
      <c r="Y34" s="8">
        <v>17274686</v>
      </c>
      <c r="Z34" s="2">
        <v>169.51</v>
      </c>
      <c r="AA34" s="6">
        <v>20382194</v>
      </c>
    </row>
    <row r="35" spans="1:27" ht="13.5">
      <c r="A35" s="23" t="s">
        <v>61</v>
      </c>
      <c r="B35" s="29"/>
      <c r="C35" s="6">
        <v>408625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63778872</v>
      </c>
      <c r="D36" s="33">
        <f>SUM(D25:D35)</f>
        <v>0</v>
      </c>
      <c r="E36" s="34">
        <f t="shared" si="1"/>
        <v>71383597</v>
      </c>
      <c r="F36" s="35">
        <f t="shared" si="1"/>
        <v>71383597</v>
      </c>
      <c r="G36" s="35">
        <f t="shared" si="1"/>
        <v>3470886</v>
      </c>
      <c r="H36" s="35">
        <f t="shared" si="1"/>
        <v>14652068</v>
      </c>
      <c r="I36" s="35">
        <f t="shared" si="1"/>
        <v>7935823</v>
      </c>
      <c r="J36" s="35">
        <f t="shared" si="1"/>
        <v>26058777</v>
      </c>
      <c r="K36" s="35">
        <f t="shared" si="1"/>
        <v>8204240</v>
      </c>
      <c r="L36" s="35">
        <f t="shared" si="1"/>
        <v>5853624</v>
      </c>
      <c r="M36" s="35">
        <f t="shared" si="1"/>
        <v>6939974</v>
      </c>
      <c r="N36" s="35">
        <f t="shared" si="1"/>
        <v>20997838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47056615</v>
      </c>
      <c r="X36" s="35">
        <f t="shared" si="1"/>
        <v>33919670</v>
      </c>
      <c r="Y36" s="35">
        <f t="shared" si="1"/>
        <v>13136945</v>
      </c>
      <c r="Z36" s="36">
        <f>+IF(X36&lt;&gt;0,+(Y36/X36)*100,0)</f>
        <v>38.729577852614725</v>
      </c>
      <c r="AA36" s="33">
        <f>SUM(AA25:AA35)</f>
        <v>71383597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-4712216</v>
      </c>
      <c r="D38" s="46">
        <f>+D22-D36</f>
        <v>0</v>
      </c>
      <c r="E38" s="47">
        <f t="shared" si="2"/>
        <v>10712001</v>
      </c>
      <c r="F38" s="48">
        <f t="shared" si="2"/>
        <v>10712001</v>
      </c>
      <c r="G38" s="48">
        <f t="shared" si="2"/>
        <v>23850108</v>
      </c>
      <c r="H38" s="48">
        <f t="shared" si="2"/>
        <v>-13381317</v>
      </c>
      <c r="I38" s="48">
        <f t="shared" si="2"/>
        <v>-6765434</v>
      </c>
      <c r="J38" s="48">
        <f t="shared" si="2"/>
        <v>3703357</v>
      </c>
      <c r="K38" s="48">
        <f t="shared" si="2"/>
        <v>-6866417</v>
      </c>
      <c r="L38" s="48">
        <f t="shared" si="2"/>
        <v>17209280</v>
      </c>
      <c r="M38" s="48">
        <f t="shared" si="2"/>
        <v>-5288299</v>
      </c>
      <c r="N38" s="48">
        <f t="shared" si="2"/>
        <v>5054564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8757921</v>
      </c>
      <c r="X38" s="48">
        <f>IF(F22=F36,0,X22-X36)</f>
        <v>19589559</v>
      </c>
      <c r="Y38" s="48">
        <f t="shared" si="2"/>
        <v>-10831638</v>
      </c>
      <c r="Z38" s="49">
        <f>+IF(X38&lt;&gt;0,+(Y38/X38)*100,0)</f>
        <v>-55.292913944617126</v>
      </c>
      <c r="AA38" s="46">
        <f>+AA22-AA36</f>
        <v>10712001</v>
      </c>
    </row>
    <row r="39" spans="1:27" ht="13.5">
      <c r="A39" s="23" t="s">
        <v>64</v>
      </c>
      <c r="B39" s="29"/>
      <c r="C39" s="6">
        <v>40237916</v>
      </c>
      <c r="D39" s="6">
        <v>0</v>
      </c>
      <c r="E39" s="7">
        <v>22855100</v>
      </c>
      <c r="F39" s="8">
        <v>22855100</v>
      </c>
      <c r="G39" s="8">
        <v>0</v>
      </c>
      <c r="H39" s="8">
        <v>0</v>
      </c>
      <c r="I39" s="8">
        <v>0</v>
      </c>
      <c r="J39" s="8">
        <v>0</v>
      </c>
      <c r="K39" s="8">
        <v>3269921</v>
      </c>
      <c r="L39" s="8">
        <v>1451473</v>
      </c>
      <c r="M39" s="8">
        <v>0</v>
      </c>
      <c r="N39" s="8">
        <v>4721394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4721394</v>
      </c>
      <c r="X39" s="8">
        <v>16601325</v>
      </c>
      <c r="Y39" s="8">
        <v>-11879931</v>
      </c>
      <c r="Z39" s="2">
        <v>-71.56</v>
      </c>
      <c r="AA39" s="6">
        <v>22855100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35525700</v>
      </c>
      <c r="D42" s="55">
        <f>SUM(D38:D41)</f>
        <v>0</v>
      </c>
      <c r="E42" s="56">
        <f t="shared" si="3"/>
        <v>33567101</v>
      </c>
      <c r="F42" s="57">
        <f t="shared" si="3"/>
        <v>33567101</v>
      </c>
      <c r="G42" s="57">
        <f t="shared" si="3"/>
        <v>23850108</v>
      </c>
      <c r="H42" s="57">
        <f t="shared" si="3"/>
        <v>-13381317</v>
      </c>
      <c r="I42" s="57">
        <f t="shared" si="3"/>
        <v>-6765434</v>
      </c>
      <c r="J42" s="57">
        <f t="shared" si="3"/>
        <v>3703357</v>
      </c>
      <c r="K42" s="57">
        <f t="shared" si="3"/>
        <v>-3596496</v>
      </c>
      <c r="L42" s="57">
        <f t="shared" si="3"/>
        <v>18660753</v>
      </c>
      <c r="M42" s="57">
        <f t="shared" si="3"/>
        <v>-5288299</v>
      </c>
      <c r="N42" s="57">
        <f t="shared" si="3"/>
        <v>9775958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13479315</v>
      </c>
      <c r="X42" s="57">
        <f t="shared" si="3"/>
        <v>36190884</v>
      </c>
      <c r="Y42" s="57">
        <f t="shared" si="3"/>
        <v>-22711569</v>
      </c>
      <c r="Z42" s="58">
        <f>+IF(X42&lt;&gt;0,+(Y42/X42)*100,0)</f>
        <v>-62.75494403507801</v>
      </c>
      <c r="AA42" s="55">
        <f>SUM(AA38:AA41)</f>
        <v>33567101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35525700</v>
      </c>
      <c r="D44" s="63">
        <f>+D42-D43</f>
        <v>0</v>
      </c>
      <c r="E44" s="64">
        <f t="shared" si="4"/>
        <v>33567101</v>
      </c>
      <c r="F44" s="65">
        <f t="shared" si="4"/>
        <v>33567101</v>
      </c>
      <c r="G44" s="65">
        <f t="shared" si="4"/>
        <v>23850108</v>
      </c>
      <c r="H44" s="65">
        <f t="shared" si="4"/>
        <v>-13381317</v>
      </c>
      <c r="I44" s="65">
        <f t="shared" si="4"/>
        <v>-6765434</v>
      </c>
      <c r="J44" s="65">
        <f t="shared" si="4"/>
        <v>3703357</v>
      </c>
      <c r="K44" s="65">
        <f t="shared" si="4"/>
        <v>-3596496</v>
      </c>
      <c r="L44" s="65">
        <f t="shared" si="4"/>
        <v>18660753</v>
      </c>
      <c r="M44" s="65">
        <f t="shared" si="4"/>
        <v>-5288299</v>
      </c>
      <c r="N44" s="65">
        <f t="shared" si="4"/>
        <v>9775958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13479315</v>
      </c>
      <c r="X44" s="65">
        <f t="shared" si="4"/>
        <v>36190884</v>
      </c>
      <c r="Y44" s="65">
        <f t="shared" si="4"/>
        <v>-22711569</v>
      </c>
      <c r="Z44" s="66">
        <f>+IF(X44&lt;&gt;0,+(Y44/X44)*100,0)</f>
        <v>-62.75494403507801</v>
      </c>
      <c r="AA44" s="63">
        <f>+AA42-AA43</f>
        <v>33567101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35525700</v>
      </c>
      <c r="D46" s="55">
        <f>SUM(D44:D45)</f>
        <v>0</v>
      </c>
      <c r="E46" s="56">
        <f t="shared" si="5"/>
        <v>33567101</v>
      </c>
      <c r="F46" s="57">
        <f t="shared" si="5"/>
        <v>33567101</v>
      </c>
      <c r="G46" s="57">
        <f t="shared" si="5"/>
        <v>23850108</v>
      </c>
      <c r="H46" s="57">
        <f t="shared" si="5"/>
        <v>-13381317</v>
      </c>
      <c r="I46" s="57">
        <f t="shared" si="5"/>
        <v>-6765434</v>
      </c>
      <c r="J46" s="57">
        <f t="shared" si="5"/>
        <v>3703357</v>
      </c>
      <c r="K46" s="57">
        <f t="shared" si="5"/>
        <v>-3596496</v>
      </c>
      <c r="L46" s="57">
        <f t="shared" si="5"/>
        <v>18660753</v>
      </c>
      <c r="M46" s="57">
        <f t="shared" si="5"/>
        <v>-5288299</v>
      </c>
      <c r="N46" s="57">
        <f t="shared" si="5"/>
        <v>9775958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13479315</v>
      </c>
      <c r="X46" s="57">
        <f t="shared" si="5"/>
        <v>36190884</v>
      </c>
      <c r="Y46" s="57">
        <f t="shared" si="5"/>
        <v>-22711569</v>
      </c>
      <c r="Z46" s="58">
        <f>+IF(X46&lt;&gt;0,+(Y46/X46)*100,0)</f>
        <v>-62.75494403507801</v>
      </c>
      <c r="AA46" s="55">
        <f>SUM(AA44:AA45)</f>
        <v>33567101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35525700</v>
      </c>
      <c r="D48" s="71">
        <f>SUM(D46:D47)</f>
        <v>0</v>
      </c>
      <c r="E48" s="72">
        <f t="shared" si="6"/>
        <v>33567101</v>
      </c>
      <c r="F48" s="73">
        <f t="shared" si="6"/>
        <v>33567101</v>
      </c>
      <c r="G48" s="73">
        <f t="shared" si="6"/>
        <v>23850108</v>
      </c>
      <c r="H48" s="74">
        <f t="shared" si="6"/>
        <v>-13381317</v>
      </c>
      <c r="I48" s="74">
        <f t="shared" si="6"/>
        <v>-6765434</v>
      </c>
      <c r="J48" s="74">
        <f t="shared" si="6"/>
        <v>3703357</v>
      </c>
      <c r="K48" s="74">
        <f t="shared" si="6"/>
        <v>-3596496</v>
      </c>
      <c r="L48" s="74">
        <f t="shared" si="6"/>
        <v>18660753</v>
      </c>
      <c r="M48" s="73">
        <f t="shared" si="6"/>
        <v>-5288299</v>
      </c>
      <c r="N48" s="73">
        <f t="shared" si="6"/>
        <v>9775958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13479315</v>
      </c>
      <c r="X48" s="74">
        <f t="shared" si="6"/>
        <v>36190884</v>
      </c>
      <c r="Y48" s="74">
        <f t="shared" si="6"/>
        <v>-22711569</v>
      </c>
      <c r="Z48" s="75">
        <f>+IF(X48&lt;&gt;0,+(Y48/X48)*100,0)</f>
        <v>-62.75494403507801</v>
      </c>
      <c r="AA48" s="76">
        <f>SUM(AA46:AA47)</f>
        <v>33567101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2015-02-02T09:20:04Z</dcterms:created>
  <dcterms:modified xsi:type="dcterms:W3CDTF">2015-02-16T09:48:42Z</dcterms:modified>
  <cp:category/>
  <cp:version/>
  <cp:contentType/>
  <cp:contentStatus/>
</cp:coreProperties>
</file>