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'DC30'!$A$1:$AA$57</definedName>
    <definedName name="_xlnm.Print_Area" localSheetId="15">'DC31'!$A$1:$AA$57</definedName>
    <definedName name="_xlnm.Print_Area" localSheetId="21">'DC32'!$A$1:$AA$57</definedName>
    <definedName name="_xlnm.Print_Area" localSheetId="1">'MP301'!$A$1:$AA$57</definedName>
    <definedName name="_xlnm.Print_Area" localSheetId="2">'MP302'!$A$1:$AA$57</definedName>
    <definedName name="_xlnm.Print_Area" localSheetId="3">'MP303'!$A$1:$AA$57</definedName>
    <definedName name="_xlnm.Print_Area" localSheetId="4">'MP304'!$A$1:$AA$57</definedName>
    <definedName name="_xlnm.Print_Area" localSheetId="5">'MP305'!$A$1:$AA$57</definedName>
    <definedName name="_xlnm.Print_Area" localSheetId="6">'MP306'!$A$1:$AA$57</definedName>
    <definedName name="_xlnm.Print_Area" localSheetId="7">'MP307'!$A$1:$AA$57</definedName>
    <definedName name="_xlnm.Print_Area" localSheetId="9">'MP311'!$A$1:$AA$57</definedName>
    <definedName name="_xlnm.Print_Area" localSheetId="10">'MP312'!$A$1:$AA$57</definedName>
    <definedName name="_xlnm.Print_Area" localSheetId="11">'MP313'!$A$1:$AA$57</definedName>
    <definedName name="_xlnm.Print_Area" localSheetId="12">'MP314'!$A$1:$AA$57</definedName>
    <definedName name="_xlnm.Print_Area" localSheetId="13">'MP315'!$A$1:$AA$57</definedName>
    <definedName name="_xlnm.Print_Area" localSheetId="14">'MP316'!$A$1:$AA$57</definedName>
    <definedName name="_xlnm.Print_Area" localSheetId="16">'MP321'!$A$1:$AA$57</definedName>
    <definedName name="_xlnm.Print_Area" localSheetId="17">'MP322'!$A$1:$AA$57</definedName>
    <definedName name="_xlnm.Print_Area" localSheetId="18">'MP323'!$A$1:$AA$57</definedName>
    <definedName name="_xlnm.Print_Area" localSheetId="19">'MP324'!$A$1:$AA$57</definedName>
    <definedName name="_xlnm.Print_Area" localSheetId="20">'MP325'!$A$1:$AA$57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<sst xmlns="http://schemas.openxmlformats.org/spreadsheetml/2006/main" count="1672" uniqueCount="96">
  <si>
    <t>Mpumalanga: Albert Luthuli(MP301)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</si>
  <si>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</si>
  <si>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</si>
  <si>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</si>
  <si>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</si>
  <si>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</si>
  <si>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</si>
  <si>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</si>
  <si>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</si>
  <si>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</si>
  <si>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</si>
  <si>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</si>
  <si>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</si>
  <si>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</si>
  <si>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</si>
  <si>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</si>
  <si>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</si>
  <si>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</si>
  <si>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</si>
  <si>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</si>
  <si>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</si>
  <si>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</si>
  <si>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</si>
  <si>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</si>
  <si>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</si>
  <si>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</si>
  <si>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</si>
  <si>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</si>
  <si>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</si>
  <si>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</si>
  <si>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</si>
  <si>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</si>
  <si>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</si>
  <si>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</si>
  <si>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</si>
  <si>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</si>
  <si>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</si>
  <si>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</si>
  <si>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</si>
  <si>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</si>
  <si>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</si>
  <si>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</si>
  <si>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</si>
  <si>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</si>
  <si>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</si>
  <si>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</si>
  <si>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</si>
  <si>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</si>
  <si>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</si>
  <si>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</si>
  <si>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</si>
  <si>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</si>
  <si>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</si>
  <si>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</si>
  <si>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</si>
  <si>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</si>
  <si>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</si>
  <si>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</si>
  <si>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</si>
  <si>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</si>
  <si>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</si>
  <si>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</si>
  <si>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</si>
  <si>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</si>
  <si>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</si>
  <si>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</si>
  <si>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</si>
  <si>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</si>
  <si>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</si>
  <si>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</si>
  <si>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</si>
  <si>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</si>
  <si>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</si>
  <si>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</si>
  <si>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Msukaligwa(MP302) - Table C4 Quarterly Budget Statement - Financial Performance (revenue and expenditure) for 2nd Quarter ended 31 December 2014 (Figures Finalised as at 2015/01/31)</t>
  </si>
  <si>
    <t>Mpumalanga: Mkhondo(MP303) - Table C4 Quarterly Budget Statement - Financial Performance (revenue and expenditure) for 2nd Quarter ended 31 December 2014 (Figures Finalised as at 2015/01/31)</t>
  </si>
  <si>
    <t>Mpumalanga: Pixley Ka Seme (MP)(MP304) - Table C4 Quarterly Budget Statement - Financial Performance (revenue and expenditure) for 2nd Quarter ended 31 December 2014 (Figures Finalised as at 2015/01/31)</t>
  </si>
  <si>
    <t>Mpumalanga: Lekwa(MP305) - Table C4 Quarterly Budget Statement - Financial Performance (revenue and expenditure) for 2nd Quarter ended 31 December 2014 (Figures Finalised as at 2015/01/31)</t>
  </si>
  <si>
    <t>Mpumalanga: Dipaleseng(MP306) - Table C4 Quarterly Budget Statement - Financial Performance (revenue and expenditure) for 2nd Quarter ended 31 December 2014 (Figures Finalised as at 2015/01/31)</t>
  </si>
  <si>
    <t>Mpumalanga: Govan Mbeki(MP307) - Table C4 Quarterly Budget Statement - Financial Performance (revenue and expenditure) for 2nd Quarter ended 31 December 2014 (Figures Finalised as at 2015/01/31)</t>
  </si>
  <si>
    <t>Mpumalanga: Gert Sibande(DC30) - Table C4 Quarterly Budget Statement - Financial Performance (revenue and expenditure) for 2nd Quarter ended 31 December 2014 (Figures Finalised as at 2015/01/31)</t>
  </si>
  <si>
    <t>Mpumalanga: Victor Khanye(MP311) - Table C4 Quarterly Budget Statement - Financial Performance (revenue and expenditure) for 2nd Quarter ended 31 December 2014 (Figures Finalised as at 2015/01/31)</t>
  </si>
  <si>
    <t>Mpumalanga: Emalahleni (Mp)(MP312) - Table C4 Quarterly Budget Statement - Financial Performance (revenue and expenditure) for 2nd Quarter ended 31 December 2014 (Figures Finalised as at 2015/01/31)</t>
  </si>
  <si>
    <t>Mpumalanga: Steve Tshwete(MP313) - Table C4 Quarterly Budget Statement - Financial Performance (revenue and expenditure) for 2nd Quarter ended 31 December 2014 (Figures Finalised as at 2015/01/31)</t>
  </si>
  <si>
    <t>Mpumalanga: Emakhazeni(MP314) - Table C4 Quarterly Budget Statement - Financial Performance (revenue and expenditure) for 2nd Quarter ended 31 December 2014 (Figures Finalised as at 2015/01/31)</t>
  </si>
  <si>
    <t>Mpumalanga: Thembisile Hani(MP315) - Table C4 Quarterly Budget Statement - Financial Performance (revenue and expenditure) for 2nd Quarter ended 31 December 2014 (Figures Finalised as at 2015/01/31)</t>
  </si>
  <si>
    <t>Mpumalanga: Dr J.S. Moroka(MP316) - Table C4 Quarterly Budget Statement - Financial Performance (revenue and expenditure) for 2nd Quarter ended 31 December 2014 (Figures Finalised as at 2015/01/31)</t>
  </si>
  <si>
    <t>Mpumalanga: Nkangala(DC31) - Table C4 Quarterly Budget Statement - Financial Performance (revenue and expenditure) for 2nd Quarter ended 31 December 2014 (Figures Finalised as at 2015/01/31)</t>
  </si>
  <si>
    <t>Mpumalanga: Thaba Chweu(MP321) - Table C4 Quarterly Budget Statement - Financial Performance (revenue and expenditure) for 2nd Quarter ended 31 December 2014 (Figures Finalised as at 2015/01/31)</t>
  </si>
  <si>
    <t>Mpumalanga: Mbombela(MP322) - Table C4 Quarterly Budget Statement - Financial Performance (revenue and expenditure) for 2nd Quarter ended 31 December 2014 (Figures Finalised as at 2015/01/31)</t>
  </si>
  <si>
    <t>Mpumalanga: Umjindi(MP323) - Table C4 Quarterly Budget Statement - Financial Performance (revenue and expenditure) for 2nd Quarter ended 31 December 2014 (Figures Finalised as at 2015/01/31)</t>
  </si>
  <si>
    <t>Mpumalanga: Nkomazi(MP324) - Table C4 Quarterly Budget Statement - Financial Performance (revenue and expenditure) for 2nd Quarter ended 31 December 2014 (Figures Finalised as at 2015/01/31)</t>
  </si>
  <si>
    <t>Mpumalanga: Bushbuckridge(MP325) - Table C4 Quarterly Budget Statement - Financial Performance (revenue and expenditure) for 2nd Quarter ended 31 December 2014 (Figures Finalised as at 2015/01/31)</t>
  </si>
  <si>
    <t>Mpumalanga: Ehlanzeni(DC32)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</si>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</sst>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1014871419</v>
      </c>
      <c r="D5" s="6">
        <v>0</v>
      </c>
      <c r="E5" s="7">
        <v>1673888698</v>
      </c>
      <c r="F5" s="8">
        <v>1673888698</v>
      </c>
      <c r="G5" s="8">
        <v>203799136</v>
      </c>
      <c r="H5" s="8">
        <v>191392748</v>
      </c>
      <c r="I5" s="8">
        <v>840927410</v>
      </c>
      <c r="J5" s="8">
        <v>1236119294</v>
      </c>
      <c r="K5" s="8">
        <v>127071841</v>
      </c>
      <c r="L5" s="8">
        <v>122504158</v>
      </c>
      <c r="M5" s="8">
        <v>-369271838</v>
      </c>
      <c r="N5" s="8">
        <v>-119695839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1116423455</v>
      </c>
      <c r="X5" s="8">
        <v>842042163</v>
      </c>
      <c r="Y5" s="8">
        <v>274381292</v>
      </c>
      <c r="Z5" s="2">
        <v>32.59</v>
      </c>
      <c r="AA5" s="6">
        <v>1673888698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31935</v>
      </c>
      <c r="I6" s="8">
        <v>116246</v>
      </c>
      <c r="J6" s="8">
        <v>148181</v>
      </c>
      <c r="K6" s="8">
        <v>26038</v>
      </c>
      <c r="L6" s="8">
        <v>36467</v>
      </c>
      <c r="M6" s="8">
        <v>4608</v>
      </c>
      <c r="N6" s="8">
        <v>67113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215294</v>
      </c>
      <c r="X6" s="8"/>
      <c r="Y6" s="8">
        <v>215294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2039769882</v>
      </c>
      <c r="D7" s="6">
        <v>0</v>
      </c>
      <c r="E7" s="7">
        <v>3388002893</v>
      </c>
      <c r="F7" s="8">
        <v>3388002893</v>
      </c>
      <c r="G7" s="8">
        <v>265616771</v>
      </c>
      <c r="H7" s="8">
        <v>316612449</v>
      </c>
      <c r="I7" s="8">
        <v>253615014</v>
      </c>
      <c r="J7" s="8">
        <v>835844234</v>
      </c>
      <c r="K7" s="8">
        <v>271740678</v>
      </c>
      <c r="L7" s="8">
        <v>236289717</v>
      </c>
      <c r="M7" s="8">
        <v>240844114</v>
      </c>
      <c r="N7" s="8">
        <v>748874509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1584718743</v>
      </c>
      <c r="X7" s="8">
        <v>1721641293</v>
      </c>
      <c r="Y7" s="8">
        <v>-136922550</v>
      </c>
      <c r="Z7" s="2">
        <v>-7.95</v>
      </c>
      <c r="AA7" s="6">
        <v>3388002893</v>
      </c>
    </row>
    <row r="8" spans="1:27" ht="13.5">
      <c r="A8" s="25" t="s">
        <v>35</v>
      </c>
      <c r="B8" s="24"/>
      <c r="C8" s="6">
        <v>783606683</v>
      </c>
      <c r="D8" s="6">
        <v>0</v>
      </c>
      <c r="E8" s="7">
        <v>1005508304</v>
      </c>
      <c r="F8" s="8">
        <v>1005508304</v>
      </c>
      <c r="G8" s="8">
        <v>78138821</v>
      </c>
      <c r="H8" s="8">
        <v>87657195</v>
      </c>
      <c r="I8" s="8">
        <v>81319206</v>
      </c>
      <c r="J8" s="8">
        <v>247115222</v>
      </c>
      <c r="K8" s="8">
        <v>82796998</v>
      </c>
      <c r="L8" s="8">
        <v>90917221</v>
      </c>
      <c r="M8" s="8">
        <v>85644147</v>
      </c>
      <c r="N8" s="8">
        <v>259358366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506473588</v>
      </c>
      <c r="X8" s="8">
        <v>513623466</v>
      </c>
      <c r="Y8" s="8">
        <v>-7149878</v>
      </c>
      <c r="Z8" s="2">
        <v>-1.39</v>
      </c>
      <c r="AA8" s="6">
        <v>1005508304</v>
      </c>
    </row>
    <row r="9" spans="1:27" ht="13.5">
      <c r="A9" s="25" t="s">
        <v>36</v>
      </c>
      <c r="B9" s="24"/>
      <c r="C9" s="6">
        <v>299225949</v>
      </c>
      <c r="D9" s="6">
        <v>0</v>
      </c>
      <c r="E9" s="7">
        <v>415608906</v>
      </c>
      <c r="F9" s="8">
        <v>415608906</v>
      </c>
      <c r="G9" s="8">
        <v>33425083</v>
      </c>
      <c r="H9" s="8">
        <v>33023117</v>
      </c>
      <c r="I9" s="8">
        <v>32906811</v>
      </c>
      <c r="J9" s="8">
        <v>99355011</v>
      </c>
      <c r="K9" s="8">
        <v>33962637</v>
      </c>
      <c r="L9" s="8">
        <v>30248143</v>
      </c>
      <c r="M9" s="8">
        <v>32406497</v>
      </c>
      <c r="N9" s="8">
        <v>96617277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195972288</v>
      </c>
      <c r="X9" s="8">
        <v>198537287</v>
      </c>
      <c r="Y9" s="8">
        <v>-2564999</v>
      </c>
      <c r="Z9" s="2">
        <v>-1.29</v>
      </c>
      <c r="AA9" s="6">
        <v>415608906</v>
      </c>
    </row>
    <row r="10" spans="1:27" ht="13.5">
      <c r="A10" s="25" t="s">
        <v>37</v>
      </c>
      <c r="B10" s="24"/>
      <c r="C10" s="6">
        <v>276728370</v>
      </c>
      <c r="D10" s="6">
        <v>0</v>
      </c>
      <c r="E10" s="7">
        <v>408417013</v>
      </c>
      <c r="F10" s="26">
        <v>408417013</v>
      </c>
      <c r="G10" s="26">
        <v>38125634</v>
      </c>
      <c r="H10" s="26">
        <v>35642655</v>
      </c>
      <c r="I10" s="26">
        <v>35075609</v>
      </c>
      <c r="J10" s="26">
        <v>108843898</v>
      </c>
      <c r="K10" s="26">
        <v>34186431</v>
      </c>
      <c r="L10" s="26">
        <v>32585508</v>
      </c>
      <c r="M10" s="26">
        <v>35705724</v>
      </c>
      <c r="N10" s="26">
        <v>102477663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211321561</v>
      </c>
      <c r="X10" s="26">
        <v>199381875</v>
      </c>
      <c r="Y10" s="26">
        <v>11939686</v>
      </c>
      <c r="Z10" s="27">
        <v>5.99</v>
      </c>
      <c r="AA10" s="28">
        <v>408417013</v>
      </c>
    </row>
    <row r="11" spans="1:27" ht="13.5">
      <c r="A11" s="25" t="s">
        <v>38</v>
      </c>
      <c r="B11" s="29"/>
      <c r="C11" s="6">
        <v>32909062</v>
      </c>
      <c r="D11" s="6">
        <v>0</v>
      </c>
      <c r="E11" s="7">
        <v>27561427</v>
      </c>
      <c r="F11" s="8">
        <v>27561427</v>
      </c>
      <c r="G11" s="8">
        <v>166151</v>
      </c>
      <c r="H11" s="8">
        <v>2078636</v>
      </c>
      <c r="I11" s="8">
        <v>2441880</v>
      </c>
      <c r="J11" s="8">
        <v>4686667</v>
      </c>
      <c r="K11" s="8">
        <v>610298</v>
      </c>
      <c r="L11" s="8">
        <v>120068</v>
      </c>
      <c r="M11" s="8">
        <v>182653</v>
      </c>
      <c r="N11" s="8">
        <v>913019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5599686</v>
      </c>
      <c r="X11" s="8">
        <v>15088370</v>
      </c>
      <c r="Y11" s="8">
        <v>-9488684</v>
      </c>
      <c r="Z11" s="2">
        <v>-62.89</v>
      </c>
      <c r="AA11" s="6">
        <v>27561427</v>
      </c>
    </row>
    <row r="12" spans="1:27" ht="13.5">
      <c r="A12" s="25" t="s">
        <v>39</v>
      </c>
      <c r="B12" s="29"/>
      <c r="C12" s="6">
        <v>54634995</v>
      </c>
      <c r="D12" s="6">
        <v>0</v>
      </c>
      <c r="E12" s="7">
        <v>82270094</v>
      </c>
      <c r="F12" s="8">
        <v>82270094</v>
      </c>
      <c r="G12" s="8">
        <v>7543799</v>
      </c>
      <c r="H12" s="8">
        <v>5570783</v>
      </c>
      <c r="I12" s="8">
        <v>6556887</v>
      </c>
      <c r="J12" s="8">
        <v>19671469</v>
      </c>
      <c r="K12" s="8">
        <v>1349165</v>
      </c>
      <c r="L12" s="8">
        <v>1019391</v>
      </c>
      <c r="M12" s="8">
        <v>5955179</v>
      </c>
      <c r="N12" s="8">
        <v>8323735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27995204</v>
      </c>
      <c r="X12" s="8">
        <v>44937749</v>
      </c>
      <c r="Y12" s="8">
        <v>-16942545</v>
      </c>
      <c r="Z12" s="2">
        <v>-37.7</v>
      </c>
      <c r="AA12" s="6">
        <v>82270094</v>
      </c>
    </row>
    <row r="13" spans="1:27" ht="13.5">
      <c r="A13" s="23" t="s">
        <v>40</v>
      </c>
      <c r="B13" s="29"/>
      <c r="C13" s="6">
        <v>78162638</v>
      </c>
      <c r="D13" s="6">
        <v>0</v>
      </c>
      <c r="E13" s="7">
        <v>84928927</v>
      </c>
      <c r="F13" s="8">
        <v>84928927</v>
      </c>
      <c r="G13" s="8">
        <v>5361246</v>
      </c>
      <c r="H13" s="8">
        <v>5189981</v>
      </c>
      <c r="I13" s="8">
        <v>5997544</v>
      </c>
      <c r="J13" s="8">
        <v>16548771</v>
      </c>
      <c r="K13" s="8">
        <v>5510696</v>
      </c>
      <c r="L13" s="8">
        <v>8669915</v>
      </c>
      <c r="M13" s="8">
        <v>7441998</v>
      </c>
      <c r="N13" s="8">
        <v>21622609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38171380</v>
      </c>
      <c r="X13" s="8">
        <v>39811070</v>
      </c>
      <c r="Y13" s="8">
        <v>-1639690</v>
      </c>
      <c r="Z13" s="2">
        <v>-4.12</v>
      </c>
      <c r="AA13" s="6">
        <v>84928927</v>
      </c>
    </row>
    <row r="14" spans="1:27" ht="13.5">
      <c r="A14" s="23" t="s">
        <v>41</v>
      </c>
      <c r="B14" s="29"/>
      <c r="C14" s="6">
        <v>168911402</v>
      </c>
      <c r="D14" s="6">
        <v>0</v>
      </c>
      <c r="E14" s="7">
        <v>200914747</v>
      </c>
      <c r="F14" s="8">
        <v>200914747</v>
      </c>
      <c r="G14" s="8">
        <v>22965275</v>
      </c>
      <c r="H14" s="8">
        <v>23078288</v>
      </c>
      <c r="I14" s="8">
        <v>21680163</v>
      </c>
      <c r="J14" s="8">
        <v>67723726</v>
      </c>
      <c r="K14" s="8">
        <v>23481567</v>
      </c>
      <c r="L14" s="8">
        <v>20459160</v>
      </c>
      <c r="M14" s="8">
        <v>23088099</v>
      </c>
      <c r="N14" s="8">
        <v>67028826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134752552</v>
      </c>
      <c r="X14" s="8">
        <v>129600902</v>
      </c>
      <c r="Y14" s="8">
        <v>5151650</v>
      </c>
      <c r="Z14" s="2">
        <v>3.98</v>
      </c>
      <c r="AA14" s="6">
        <v>200914747</v>
      </c>
    </row>
    <row r="15" spans="1:27" ht="13.5">
      <c r="A15" s="23" t="s">
        <v>42</v>
      </c>
      <c r="B15" s="29"/>
      <c r="C15" s="6">
        <v>6186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142878</v>
      </c>
      <c r="Y15" s="8">
        <v>-142878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64574677</v>
      </c>
      <c r="D16" s="6">
        <v>0</v>
      </c>
      <c r="E16" s="7">
        <v>36011252</v>
      </c>
      <c r="F16" s="8">
        <v>36011252</v>
      </c>
      <c r="G16" s="8">
        <v>2131275</v>
      </c>
      <c r="H16" s="8">
        <v>2396198</v>
      </c>
      <c r="I16" s="8">
        <v>2414251</v>
      </c>
      <c r="J16" s="8">
        <v>6941724</v>
      </c>
      <c r="K16" s="8">
        <v>3659634</v>
      </c>
      <c r="L16" s="8">
        <v>2173984</v>
      </c>
      <c r="M16" s="8">
        <v>2588890</v>
      </c>
      <c r="N16" s="8">
        <v>8422508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15364232</v>
      </c>
      <c r="X16" s="8">
        <v>19162532</v>
      </c>
      <c r="Y16" s="8">
        <v>-3798300</v>
      </c>
      <c r="Z16" s="2">
        <v>-19.82</v>
      </c>
      <c r="AA16" s="6">
        <v>36011252</v>
      </c>
    </row>
    <row r="17" spans="1:27" ht="13.5">
      <c r="A17" s="23" t="s">
        <v>44</v>
      </c>
      <c r="B17" s="29"/>
      <c r="C17" s="6">
        <v>57125584</v>
      </c>
      <c r="D17" s="6">
        <v>0</v>
      </c>
      <c r="E17" s="7">
        <v>32677924</v>
      </c>
      <c r="F17" s="8">
        <v>32677924</v>
      </c>
      <c r="G17" s="8">
        <v>1177674</v>
      </c>
      <c r="H17" s="8">
        <v>2096602</v>
      </c>
      <c r="I17" s="8">
        <v>5790747</v>
      </c>
      <c r="J17" s="8">
        <v>9065023</v>
      </c>
      <c r="K17" s="8">
        <v>3030634</v>
      </c>
      <c r="L17" s="8">
        <v>4627780</v>
      </c>
      <c r="M17" s="8">
        <v>2733584</v>
      </c>
      <c r="N17" s="8">
        <v>10391998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19457021</v>
      </c>
      <c r="X17" s="8">
        <v>17021164</v>
      </c>
      <c r="Y17" s="8">
        <v>2435857</v>
      </c>
      <c r="Z17" s="2">
        <v>14.31</v>
      </c>
      <c r="AA17" s="6">
        <v>32677924</v>
      </c>
    </row>
    <row r="18" spans="1:27" ht="13.5">
      <c r="A18" s="25" t="s">
        <v>45</v>
      </c>
      <c r="B18" s="24"/>
      <c r="C18" s="6">
        <v>81805172</v>
      </c>
      <c r="D18" s="6">
        <v>0</v>
      </c>
      <c r="E18" s="7">
        <v>276142828</v>
      </c>
      <c r="F18" s="8">
        <v>276142828</v>
      </c>
      <c r="G18" s="8">
        <v>23999828</v>
      </c>
      <c r="H18" s="8">
        <v>24844034</v>
      </c>
      <c r="I18" s="8">
        <v>29157265</v>
      </c>
      <c r="J18" s="8">
        <v>78001127</v>
      </c>
      <c r="K18" s="8">
        <v>29578491</v>
      </c>
      <c r="L18" s="8">
        <v>23200532</v>
      </c>
      <c r="M18" s="8">
        <v>22321657</v>
      </c>
      <c r="N18" s="8">
        <v>75100680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153101807</v>
      </c>
      <c r="X18" s="8">
        <v>108441500</v>
      </c>
      <c r="Y18" s="8">
        <v>44660307</v>
      </c>
      <c r="Z18" s="2">
        <v>41.18</v>
      </c>
      <c r="AA18" s="6">
        <v>276142828</v>
      </c>
    </row>
    <row r="19" spans="1:27" ht="13.5">
      <c r="A19" s="23" t="s">
        <v>46</v>
      </c>
      <c r="B19" s="29"/>
      <c r="C19" s="6">
        <v>2737534610</v>
      </c>
      <c r="D19" s="6">
        <v>0</v>
      </c>
      <c r="E19" s="7">
        <v>4335623069</v>
      </c>
      <c r="F19" s="8">
        <v>4335623069</v>
      </c>
      <c r="G19" s="8">
        <v>1450386315</v>
      </c>
      <c r="H19" s="8">
        <v>94943216</v>
      </c>
      <c r="I19" s="8">
        <v>55146202</v>
      </c>
      <c r="J19" s="8">
        <v>1600475733</v>
      </c>
      <c r="K19" s="8">
        <v>20310529</v>
      </c>
      <c r="L19" s="8">
        <v>578650849</v>
      </c>
      <c r="M19" s="8">
        <v>613902881</v>
      </c>
      <c r="N19" s="8">
        <v>1212864259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2813339992</v>
      </c>
      <c r="X19" s="8">
        <v>2652387861</v>
      </c>
      <c r="Y19" s="8">
        <v>160952131</v>
      </c>
      <c r="Z19" s="2">
        <v>6.07</v>
      </c>
      <c r="AA19" s="6">
        <v>4335623069</v>
      </c>
    </row>
    <row r="20" spans="1:27" ht="13.5">
      <c r="A20" s="23" t="s">
        <v>47</v>
      </c>
      <c r="B20" s="29"/>
      <c r="C20" s="6">
        <v>503731552</v>
      </c>
      <c r="D20" s="6">
        <v>0</v>
      </c>
      <c r="E20" s="7">
        <v>246921880</v>
      </c>
      <c r="F20" s="26">
        <v>246921880</v>
      </c>
      <c r="G20" s="26">
        <v>19384124</v>
      </c>
      <c r="H20" s="26">
        <v>11556217</v>
      </c>
      <c r="I20" s="26">
        <v>15910691</v>
      </c>
      <c r="J20" s="26">
        <v>46851032</v>
      </c>
      <c r="K20" s="26">
        <v>16058103</v>
      </c>
      <c r="L20" s="26">
        <v>12671301</v>
      </c>
      <c r="M20" s="26">
        <v>23403803</v>
      </c>
      <c r="N20" s="26">
        <v>52133207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98984239</v>
      </c>
      <c r="X20" s="26">
        <v>117087798</v>
      </c>
      <c r="Y20" s="26">
        <v>-18103559</v>
      </c>
      <c r="Z20" s="27">
        <v>-15.46</v>
      </c>
      <c r="AA20" s="28">
        <v>246921880</v>
      </c>
    </row>
    <row r="21" spans="1:27" ht="13.5">
      <c r="A21" s="23" t="s">
        <v>48</v>
      </c>
      <c r="B21" s="29"/>
      <c r="C21" s="6">
        <v>30440257</v>
      </c>
      <c r="D21" s="6">
        <v>0</v>
      </c>
      <c r="E21" s="7">
        <v>111494820</v>
      </c>
      <c r="F21" s="8">
        <v>111494820</v>
      </c>
      <c r="G21" s="8">
        <v>20745711</v>
      </c>
      <c r="H21" s="8">
        <v>-17225768</v>
      </c>
      <c r="I21" s="30">
        <v>3417533</v>
      </c>
      <c r="J21" s="8">
        <v>6937476</v>
      </c>
      <c r="K21" s="8">
        <v>5528433</v>
      </c>
      <c r="L21" s="8">
        <v>3089363</v>
      </c>
      <c r="M21" s="8">
        <v>3162086</v>
      </c>
      <c r="N21" s="8">
        <v>11779882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18717358</v>
      </c>
      <c r="X21" s="8">
        <v>51846762</v>
      </c>
      <c r="Y21" s="8">
        <v>-33129404</v>
      </c>
      <c r="Z21" s="2">
        <v>-63.9</v>
      </c>
      <c r="AA21" s="6">
        <v>111494820</v>
      </c>
    </row>
    <row r="22" spans="1:27" ht="24.75" customHeight="1">
      <c r="A22" s="31" t="s">
        <v>49</v>
      </c>
      <c r="B22" s="32"/>
      <c r="C22" s="33">
        <f aca="true" t="shared" si="0" ref="C22:Y22">SUM(C5:C21)</f>
        <v>8224038438</v>
      </c>
      <c r="D22" s="33">
        <f>SUM(D5:D21)</f>
        <v>0</v>
      </c>
      <c r="E22" s="34">
        <f t="shared" si="0"/>
        <v>12325972782</v>
      </c>
      <c r="F22" s="35">
        <f t="shared" si="0"/>
        <v>12325972782</v>
      </c>
      <c r="G22" s="35">
        <f t="shared" si="0"/>
        <v>2172966843</v>
      </c>
      <c r="H22" s="35">
        <f t="shared" si="0"/>
        <v>818888286</v>
      </c>
      <c r="I22" s="35">
        <f t="shared" si="0"/>
        <v>1392473459</v>
      </c>
      <c r="J22" s="35">
        <f t="shared" si="0"/>
        <v>4384328588</v>
      </c>
      <c r="K22" s="35">
        <f t="shared" si="0"/>
        <v>658902173</v>
      </c>
      <c r="L22" s="35">
        <f t="shared" si="0"/>
        <v>1167263557</v>
      </c>
      <c r="M22" s="35">
        <f t="shared" si="0"/>
        <v>730114082</v>
      </c>
      <c r="N22" s="35">
        <f t="shared" si="0"/>
        <v>2556279812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6940608400</v>
      </c>
      <c r="X22" s="35">
        <f t="shared" si="0"/>
        <v>6670754670</v>
      </c>
      <c r="Y22" s="35">
        <f t="shared" si="0"/>
        <v>269853730</v>
      </c>
      <c r="Z22" s="36">
        <f>+IF(X22&lt;&gt;0,+(Y22/X22)*100,0)</f>
        <v>4.045325354469977</v>
      </c>
      <c r="AA22" s="33">
        <f>SUM(AA5:AA21)</f>
        <v>12325972782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2187962604</v>
      </c>
      <c r="D25" s="6">
        <v>0</v>
      </c>
      <c r="E25" s="7">
        <v>3534238567</v>
      </c>
      <c r="F25" s="8">
        <v>3534238567</v>
      </c>
      <c r="G25" s="8">
        <v>284278809</v>
      </c>
      <c r="H25" s="8">
        <v>272381669</v>
      </c>
      <c r="I25" s="8">
        <v>296061355</v>
      </c>
      <c r="J25" s="8">
        <v>852721833</v>
      </c>
      <c r="K25" s="8">
        <v>281404944</v>
      </c>
      <c r="L25" s="8">
        <v>275915257</v>
      </c>
      <c r="M25" s="8">
        <v>310287708</v>
      </c>
      <c r="N25" s="8">
        <v>867607909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1720329742</v>
      </c>
      <c r="X25" s="8">
        <v>1821479416</v>
      </c>
      <c r="Y25" s="8">
        <v>-101149674</v>
      </c>
      <c r="Z25" s="2">
        <v>-5.55</v>
      </c>
      <c r="AA25" s="6">
        <v>3534238567</v>
      </c>
    </row>
    <row r="26" spans="1:27" ht="13.5">
      <c r="A26" s="25" t="s">
        <v>52</v>
      </c>
      <c r="B26" s="24"/>
      <c r="C26" s="6">
        <v>176911713</v>
      </c>
      <c r="D26" s="6">
        <v>0</v>
      </c>
      <c r="E26" s="7">
        <v>289329669</v>
      </c>
      <c r="F26" s="8">
        <v>289329669</v>
      </c>
      <c r="G26" s="8">
        <v>20499564</v>
      </c>
      <c r="H26" s="8">
        <v>21065137</v>
      </c>
      <c r="I26" s="8">
        <v>22384992</v>
      </c>
      <c r="J26" s="8">
        <v>63949693</v>
      </c>
      <c r="K26" s="8">
        <v>21396969</v>
      </c>
      <c r="L26" s="8">
        <v>20063637</v>
      </c>
      <c r="M26" s="8">
        <v>21270473</v>
      </c>
      <c r="N26" s="8">
        <v>62731079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126680772</v>
      </c>
      <c r="X26" s="8">
        <v>142596532</v>
      </c>
      <c r="Y26" s="8">
        <v>-15915760</v>
      </c>
      <c r="Z26" s="2">
        <v>-11.16</v>
      </c>
      <c r="AA26" s="6">
        <v>289329669</v>
      </c>
    </row>
    <row r="27" spans="1:27" ht="13.5">
      <c r="A27" s="25" t="s">
        <v>53</v>
      </c>
      <c r="B27" s="24"/>
      <c r="C27" s="6">
        <v>541480945</v>
      </c>
      <c r="D27" s="6">
        <v>0</v>
      </c>
      <c r="E27" s="7">
        <v>888065963</v>
      </c>
      <c r="F27" s="8">
        <v>888065963</v>
      </c>
      <c r="G27" s="8">
        <v>2372084</v>
      </c>
      <c r="H27" s="8">
        <v>19250799</v>
      </c>
      <c r="I27" s="8">
        <v>35770207</v>
      </c>
      <c r="J27" s="8">
        <v>57393090</v>
      </c>
      <c r="K27" s="8">
        <v>10770207</v>
      </c>
      <c r="L27" s="8">
        <v>23799195</v>
      </c>
      <c r="M27" s="8">
        <v>38538544</v>
      </c>
      <c r="N27" s="8">
        <v>73107946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130501036</v>
      </c>
      <c r="X27" s="8">
        <v>409944450</v>
      </c>
      <c r="Y27" s="8">
        <v>-279443414</v>
      </c>
      <c r="Z27" s="2">
        <v>-68.17</v>
      </c>
      <c r="AA27" s="6">
        <v>888065963</v>
      </c>
    </row>
    <row r="28" spans="1:27" ht="13.5">
      <c r="A28" s="25" t="s">
        <v>54</v>
      </c>
      <c r="B28" s="24"/>
      <c r="C28" s="6">
        <v>935854180</v>
      </c>
      <c r="D28" s="6">
        <v>0</v>
      </c>
      <c r="E28" s="7">
        <v>1987712678</v>
      </c>
      <c r="F28" s="8">
        <v>1987712678</v>
      </c>
      <c r="G28" s="8">
        <v>16687525</v>
      </c>
      <c r="H28" s="8">
        <v>17996168</v>
      </c>
      <c r="I28" s="8">
        <v>80619824</v>
      </c>
      <c r="J28" s="8">
        <v>115303517</v>
      </c>
      <c r="K28" s="8">
        <v>34622419</v>
      </c>
      <c r="L28" s="8">
        <v>34663986</v>
      </c>
      <c r="M28" s="8">
        <v>74614506</v>
      </c>
      <c r="N28" s="8">
        <v>143900911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259204428</v>
      </c>
      <c r="X28" s="8">
        <v>794890513</v>
      </c>
      <c r="Y28" s="8">
        <v>-535686085</v>
      </c>
      <c r="Z28" s="2">
        <v>-67.39</v>
      </c>
      <c r="AA28" s="6">
        <v>1987712678</v>
      </c>
    </row>
    <row r="29" spans="1:27" ht="13.5">
      <c r="A29" s="25" t="s">
        <v>55</v>
      </c>
      <c r="B29" s="24"/>
      <c r="C29" s="6">
        <v>87560942</v>
      </c>
      <c r="D29" s="6">
        <v>0</v>
      </c>
      <c r="E29" s="7">
        <v>143468893</v>
      </c>
      <c r="F29" s="8">
        <v>143468893</v>
      </c>
      <c r="G29" s="8">
        <v>3837596</v>
      </c>
      <c r="H29" s="8">
        <v>4367495</v>
      </c>
      <c r="I29" s="8">
        <v>3061501</v>
      </c>
      <c r="J29" s="8">
        <v>11266592</v>
      </c>
      <c r="K29" s="8">
        <v>8618473</v>
      </c>
      <c r="L29" s="8">
        <v>6997823</v>
      </c>
      <c r="M29" s="8">
        <v>47191151</v>
      </c>
      <c r="N29" s="8">
        <v>62807447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74074039</v>
      </c>
      <c r="X29" s="8">
        <v>51430960</v>
      </c>
      <c r="Y29" s="8">
        <v>22643079</v>
      </c>
      <c r="Z29" s="2">
        <v>44.03</v>
      </c>
      <c r="AA29" s="6">
        <v>143468893</v>
      </c>
    </row>
    <row r="30" spans="1:27" ht="13.5">
      <c r="A30" s="25" t="s">
        <v>56</v>
      </c>
      <c r="B30" s="24"/>
      <c r="C30" s="6">
        <v>2274144881</v>
      </c>
      <c r="D30" s="6">
        <v>0</v>
      </c>
      <c r="E30" s="7">
        <v>3241998131</v>
      </c>
      <c r="F30" s="8">
        <v>3241998131</v>
      </c>
      <c r="G30" s="8">
        <v>80782020</v>
      </c>
      <c r="H30" s="8">
        <v>293367378</v>
      </c>
      <c r="I30" s="8">
        <v>279225805</v>
      </c>
      <c r="J30" s="8">
        <v>653375203</v>
      </c>
      <c r="K30" s="8">
        <v>218715171</v>
      </c>
      <c r="L30" s="8">
        <v>226658172</v>
      </c>
      <c r="M30" s="8">
        <v>234588106</v>
      </c>
      <c r="N30" s="8">
        <v>679961449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1333336652</v>
      </c>
      <c r="X30" s="8">
        <v>1727351115</v>
      </c>
      <c r="Y30" s="8">
        <v>-394014463</v>
      </c>
      <c r="Z30" s="2">
        <v>-22.81</v>
      </c>
      <c r="AA30" s="6">
        <v>3241998131</v>
      </c>
    </row>
    <row r="31" spans="1:27" ht="13.5">
      <c r="A31" s="25" t="s">
        <v>57</v>
      </c>
      <c r="B31" s="24"/>
      <c r="C31" s="6">
        <v>284817748</v>
      </c>
      <c r="D31" s="6">
        <v>0</v>
      </c>
      <c r="E31" s="7">
        <v>306393819</v>
      </c>
      <c r="F31" s="8">
        <v>306393819</v>
      </c>
      <c r="G31" s="8">
        <v>13518730</v>
      </c>
      <c r="H31" s="8">
        <v>20314369</v>
      </c>
      <c r="I31" s="8">
        <v>21983261</v>
      </c>
      <c r="J31" s="8">
        <v>55816360</v>
      </c>
      <c r="K31" s="8">
        <v>28339755</v>
      </c>
      <c r="L31" s="8">
        <v>21267008</v>
      </c>
      <c r="M31" s="8">
        <v>21063457</v>
      </c>
      <c r="N31" s="8">
        <v>70670220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126486580</v>
      </c>
      <c r="X31" s="8">
        <v>133274021</v>
      </c>
      <c r="Y31" s="8">
        <v>-6787441</v>
      </c>
      <c r="Z31" s="2">
        <v>-5.09</v>
      </c>
      <c r="AA31" s="6">
        <v>306393819</v>
      </c>
    </row>
    <row r="32" spans="1:27" ht="13.5">
      <c r="A32" s="25" t="s">
        <v>58</v>
      </c>
      <c r="B32" s="24"/>
      <c r="C32" s="6">
        <v>337093621</v>
      </c>
      <c r="D32" s="6">
        <v>0</v>
      </c>
      <c r="E32" s="7">
        <v>655799132</v>
      </c>
      <c r="F32" s="8">
        <v>655799132</v>
      </c>
      <c r="G32" s="8">
        <v>27444054</v>
      </c>
      <c r="H32" s="8">
        <v>52873344</v>
      </c>
      <c r="I32" s="8">
        <v>58720997</v>
      </c>
      <c r="J32" s="8">
        <v>139038395</v>
      </c>
      <c r="K32" s="8">
        <v>67458440</v>
      </c>
      <c r="L32" s="8">
        <v>60351711</v>
      </c>
      <c r="M32" s="8">
        <v>104666758</v>
      </c>
      <c r="N32" s="8">
        <v>232476909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371515304</v>
      </c>
      <c r="X32" s="8">
        <v>292184092</v>
      </c>
      <c r="Y32" s="8">
        <v>79331212</v>
      </c>
      <c r="Z32" s="2">
        <v>27.15</v>
      </c>
      <c r="AA32" s="6">
        <v>655799132</v>
      </c>
    </row>
    <row r="33" spans="1:27" ht="13.5">
      <c r="A33" s="25" t="s">
        <v>59</v>
      </c>
      <c r="B33" s="24"/>
      <c r="C33" s="6">
        <v>540662490</v>
      </c>
      <c r="D33" s="6">
        <v>0</v>
      </c>
      <c r="E33" s="7">
        <v>853293900</v>
      </c>
      <c r="F33" s="8">
        <v>853293900</v>
      </c>
      <c r="G33" s="8">
        <v>32145552</v>
      </c>
      <c r="H33" s="8">
        <v>38361158</v>
      </c>
      <c r="I33" s="8">
        <v>78823643</v>
      </c>
      <c r="J33" s="8">
        <v>149330353</v>
      </c>
      <c r="K33" s="8">
        <v>50526425</v>
      </c>
      <c r="L33" s="8">
        <v>45373186</v>
      </c>
      <c r="M33" s="8">
        <v>48282424</v>
      </c>
      <c r="N33" s="8">
        <v>144182035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293512388</v>
      </c>
      <c r="X33" s="8">
        <v>363147294</v>
      </c>
      <c r="Y33" s="8">
        <v>-69634906</v>
      </c>
      <c r="Z33" s="2">
        <v>-19.18</v>
      </c>
      <c r="AA33" s="6">
        <v>853293900</v>
      </c>
    </row>
    <row r="34" spans="1:27" ht="13.5">
      <c r="A34" s="25" t="s">
        <v>60</v>
      </c>
      <c r="B34" s="24"/>
      <c r="C34" s="6">
        <v>1806280019</v>
      </c>
      <c r="D34" s="6">
        <v>0</v>
      </c>
      <c r="E34" s="7">
        <v>2002784402</v>
      </c>
      <c r="F34" s="8">
        <v>2002784402</v>
      </c>
      <c r="G34" s="8">
        <v>97790461</v>
      </c>
      <c r="H34" s="8">
        <v>126713019</v>
      </c>
      <c r="I34" s="8">
        <v>156013804</v>
      </c>
      <c r="J34" s="8">
        <v>380517284</v>
      </c>
      <c r="K34" s="8">
        <v>127049710</v>
      </c>
      <c r="L34" s="8">
        <v>135137753</v>
      </c>
      <c r="M34" s="8">
        <v>225116637</v>
      </c>
      <c r="N34" s="8">
        <v>487304100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867821384</v>
      </c>
      <c r="X34" s="8">
        <v>917227569</v>
      </c>
      <c r="Y34" s="8">
        <v>-49406185</v>
      </c>
      <c r="Z34" s="2">
        <v>-5.39</v>
      </c>
      <c r="AA34" s="6">
        <v>2002784402</v>
      </c>
    </row>
    <row r="35" spans="1:27" ht="13.5">
      <c r="A35" s="23" t="s">
        <v>61</v>
      </c>
      <c r="B35" s="29"/>
      <c r="C35" s="6">
        <v>92522462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9265291605</v>
      </c>
      <c r="D36" s="33">
        <f>SUM(D25:D35)</f>
        <v>0</v>
      </c>
      <c r="E36" s="34">
        <f t="shared" si="1"/>
        <v>13903085154</v>
      </c>
      <c r="F36" s="35">
        <f t="shared" si="1"/>
        <v>13903085154</v>
      </c>
      <c r="G36" s="35">
        <f t="shared" si="1"/>
        <v>579356395</v>
      </c>
      <c r="H36" s="35">
        <f t="shared" si="1"/>
        <v>866690536</v>
      </c>
      <c r="I36" s="35">
        <f t="shared" si="1"/>
        <v>1032665389</v>
      </c>
      <c r="J36" s="35">
        <f t="shared" si="1"/>
        <v>2478712320</v>
      </c>
      <c r="K36" s="35">
        <f t="shared" si="1"/>
        <v>848902513</v>
      </c>
      <c r="L36" s="35">
        <f t="shared" si="1"/>
        <v>850227728</v>
      </c>
      <c r="M36" s="35">
        <f t="shared" si="1"/>
        <v>1125619764</v>
      </c>
      <c r="N36" s="35">
        <f t="shared" si="1"/>
        <v>2824750005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5303462325</v>
      </c>
      <c r="X36" s="35">
        <f t="shared" si="1"/>
        <v>6653525962</v>
      </c>
      <c r="Y36" s="35">
        <f t="shared" si="1"/>
        <v>-1350063637</v>
      </c>
      <c r="Z36" s="36">
        <f>+IF(X36&lt;&gt;0,+(Y36/X36)*100,0)</f>
        <v>-20.290950162523767</v>
      </c>
      <c r="AA36" s="33">
        <f>SUM(AA25:AA35)</f>
        <v>13903085154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-1041253167</v>
      </c>
      <c r="D38" s="46">
        <f>+D22-D36</f>
        <v>0</v>
      </c>
      <c r="E38" s="47">
        <f t="shared" si="2"/>
        <v>-1577112372</v>
      </c>
      <c r="F38" s="48">
        <f t="shared" si="2"/>
        <v>-1577112372</v>
      </c>
      <c r="G38" s="48">
        <f t="shared" si="2"/>
        <v>1593610448</v>
      </c>
      <c r="H38" s="48">
        <f t="shared" si="2"/>
        <v>-47802250</v>
      </c>
      <c r="I38" s="48">
        <f t="shared" si="2"/>
        <v>359808070</v>
      </c>
      <c r="J38" s="48">
        <f t="shared" si="2"/>
        <v>1905616268</v>
      </c>
      <c r="K38" s="48">
        <f t="shared" si="2"/>
        <v>-190000340</v>
      </c>
      <c r="L38" s="48">
        <f t="shared" si="2"/>
        <v>317035829</v>
      </c>
      <c r="M38" s="48">
        <f t="shared" si="2"/>
        <v>-395505682</v>
      </c>
      <c r="N38" s="48">
        <f t="shared" si="2"/>
        <v>-268470193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1637146075</v>
      </c>
      <c r="X38" s="48">
        <f>IF(F22=F36,0,X22-X36)</f>
        <v>17228708</v>
      </c>
      <c r="Y38" s="48">
        <f t="shared" si="2"/>
        <v>1619917367</v>
      </c>
      <c r="Z38" s="49">
        <f>+IF(X38&lt;&gt;0,+(Y38/X38)*100,0)</f>
        <v>9402.430913565893</v>
      </c>
      <c r="AA38" s="46">
        <f>+AA22-AA36</f>
        <v>-1577112372</v>
      </c>
    </row>
    <row r="39" spans="1:27" ht="13.5">
      <c r="A39" s="23" t="s">
        <v>64</v>
      </c>
      <c r="B39" s="29"/>
      <c r="C39" s="6">
        <v>973564454</v>
      </c>
      <c r="D39" s="6">
        <v>0</v>
      </c>
      <c r="E39" s="7">
        <v>1960806559</v>
      </c>
      <c r="F39" s="8">
        <v>1960806559</v>
      </c>
      <c r="G39" s="8">
        <v>356252436</v>
      </c>
      <c r="H39" s="8">
        <v>4927940</v>
      </c>
      <c r="I39" s="8">
        <v>24783766</v>
      </c>
      <c r="J39" s="8">
        <v>385964142</v>
      </c>
      <c r="K39" s="8">
        <v>36983999</v>
      </c>
      <c r="L39" s="8">
        <v>71991257</v>
      </c>
      <c r="M39" s="8">
        <v>84535437</v>
      </c>
      <c r="N39" s="8">
        <v>193510693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579474835</v>
      </c>
      <c r="X39" s="8">
        <v>1090352731</v>
      </c>
      <c r="Y39" s="8">
        <v>-510877896</v>
      </c>
      <c r="Z39" s="2">
        <v>-46.85</v>
      </c>
      <c r="AA39" s="6">
        <v>1960806559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18672</v>
      </c>
      <c r="Y40" s="26">
        <v>-18672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-14009571</v>
      </c>
      <c r="D41" s="50">
        <v>0</v>
      </c>
      <c r="E41" s="7">
        <v>45108340</v>
      </c>
      <c r="F41" s="8">
        <v>45108340</v>
      </c>
      <c r="G41" s="51">
        <v>-6133528</v>
      </c>
      <c r="H41" s="51">
        <v>-10720492</v>
      </c>
      <c r="I41" s="51">
        <v>-7705248</v>
      </c>
      <c r="J41" s="8">
        <v>-24559268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-62536485</v>
      </c>
      <c r="X41" s="8">
        <v>21852228</v>
      </c>
      <c r="Y41" s="51">
        <v>-84388713</v>
      </c>
      <c r="Z41" s="52">
        <v>-386.18</v>
      </c>
      <c r="AA41" s="53">
        <v>45108340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-81698284</v>
      </c>
      <c r="D42" s="55">
        <f>SUM(D38:D41)</f>
        <v>0</v>
      </c>
      <c r="E42" s="56">
        <f t="shared" si="3"/>
        <v>428802527</v>
      </c>
      <c r="F42" s="57">
        <f t="shared" si="3"/>
        <v>428802527</v>
      </c>
      <c r="G42" s="57">
        <f t="shared" si="3"/>
        <v>1943729356</v>
      </c>
      <c r="H42" s="57">
        <f t="shared" si="3"/>
        <v>-53594802</v>
      </c>
      <c r="I42" s="57">
        <f t="shared" si="3"/>
        <v>376886588</v>
      </c>
      <c r="J42" s="57">
        <f t="shared" si="3"/>
        <v>2267021142</v>
      </c>
      <c r="K42" s="57">
        <f t="shared" si="3"/>
        <v>-164446712</v>
      </c>
      <c r="L42" s="57">
        <f t="shared" si="3"/>
        <v>377596715</v>
      </c>
      <c r="M42" s="57">
        <f t="shared" si="3"/>
        <v>-326086720</v>
      </c>
      <c r="N42" s="57">
        <f t="shared" si="3"/>
        <v>-112936717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2154084425</v>
      </c>
      <c r="X42" s="57">
        <f t="shared" si="3"/>
        <v>1129452339</v>
      </c>
      <c r="Y42" s="57">
        <f t="shared" si="3"/>
        <v>1024632086</v>
      </c>
      <c r="Z42" s="58">
        <f>+IF(X42&lt;&gt;0,+(Y42/X42)*100,0)</f>
        <v>90.71937350691519</v>
      </c>
      <c r="AA42" s="55">
        <f>SUM(AA38:AA41)</f>
        <v>428802527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-81698284</v>
      </c>
      <c r="D44" s="63">
        <f>+D42-D43</f>
        <v>0</v>
      </c>
      <c r="E44" s="64">
        <f t="shared" si="4"/>
        <v>428802527</v>
      </c>
      <c r="F44" s="65">
        <f t="shared" si="4"/>
        <v>428802527</v>
      </c>
      <c r="G44" s="65">
        <f t="shared" si="4"/>
        <v>1943729356</v>
      </c>
      <c r="H44" s="65">
        <f t="shared" si="4"/>
        <v>-53594802</v>
      </c>
      <c r="I44" s="65">
        <f t="shared" si="4"/>
        <v>376886588</v>
      </c>
      <c r="J44" s="65">
        <f t="shared" si="4"/>
        <v>2267021142</v>
      </c>
      <c r="K44" s="65">
        <f t="shared" si="4"/>
        <v>-164446712</v>
      </c>
      <c r="L44" s="65">
        <f t="shared" si="4"/>
        <v>377596715</v>
      </c>
      <c r="M44" s="65">
        <f t="shared" si="4"/>
        <v>-326086720</v>
      </c>
      <c r="N44" s="65">
        <f t="shared" si="4"/>
        <v>-112936717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2154084425</v>
      </c>
      <c r="X44" s="65">
        <f t="shared" si="4"/>
        <v>1129452339</v>
      </c>
      <c r="Y44" s="65">
        <f t="shared" si="4"/>
        <v>1024632086</v>
      </c>
      <c r="Z44" s="66">
        <f>+IF(X44&lt;&gt;0,+(Y44/X44)*100,0)</f>
        <v>90.71937350691519</v>
      </c>
      <c r="AA44" s="63">
        <f>+AA42-AA43</f>
        <v>428802527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-81698284</v>
      </c>
      <c r="D46" s="55">
        <f>SUM(D44:D45)</f>
        <v>0</v>
      </c>
      <c r="E46" s="56">
        <f t="shared" si="5"/>
        <v>428802527</v>
      </c>
      <c r="F46" s="57">
        <f t="shared" si="5"/>
        <v>428802527</v>
      </c>
      <c r="G46" s="57">
        <f t="shared" si="5"/>
        <v>1943729356</v>
      </c>
      <c r="H46" s="57">
        <f t="shared" si="5"/>
        <v>-53594802</v>
      </c>
      <c r="I46" s="57">
        <f t="shared" si="5"/>
        <v>376886588</v>
      </c>
      <c r="J46" s="57">
        <f t="shared" si="5"/>
        <v>2267021142</v>
      </c>
      <c r="K46" s="57">
        <f t="shared" si="5"/>
        <v>-164446712</v>
      </c>
      <c r="L46" s="57">
        <f t="shared" si="5"/>
        <v>377596715</v>
      </c>
      <c r="M46" s="57">
        <f t="shared" si="5"/>
        <v>-326086720</v>
      </c>
      <c r="N46" s="57">
        <f t="shared" si="5"/>
        <v>-112936717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2154084425</v>
      </c>
      <c r="X46" s="57">
        <f t="shared" si="5"/>
        <v>1129452339</v>
      </c>
      <c r="Y46" s="57">
        <f t="shared" si="5"/>
        <v>1024632086</v>
      </c>
      <c r="Z46" s="58">
        <f>+IF(X46&lt;&gt;0,+(Y46/X46)*100,0)</f>
        <v>90.71937350691519</v>
      </c>
      <c r="AA46" s="55">
        <f>SUM(AA44:AA45)</f>
        <v>428802527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-81698284</v>
      </c>
      <c r="D48" s="71">
        <f>SUM(D46:D47)</f>
        <v>0</v>
      </c>
      <c r="E48" s="72">
        <f t="shared" si="6"/>
        <v>428802527</v>
      </c>
      <c r="F48" s="73">
        <f t="shared" si="6"/>
        <v>428802527</v>
      </c>
      <c r="G48" s="73">
        <f t="shared" si="6"/>
        <v>1943729356</v>
      </c>
      <c r="H48" s="74">
        <f t="shared" si="6"/>
        <v>-53594802</v>
      </c>
      <c r="I48" s="74">
        <f t="shared" si="6"/>
        <v>376886588</v>
      </c>
      <c r="J48" s="74">
        <f t="shared" si="6"/>
        <v>2267021142</v>
      </c>
      <c r="K48" s="74">
        <f t="shared" si="6"/>
        <v>-164446712</v>
      </c>
      <c r="L48" s="74">
        <f t="shared" si="6"/>
        <v>377596715</v>
      </c>
      <c r="M48" s="73">
        <f t="shared" si="6"/>
        <v>-326086720</v>
      </c>
      <c r="N48" s="73">
        <f t="shared" si="6"/>
        <v>-112936717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2154084425</v>
      </c>
      <c r="X48" s="74">
        <f t="shared" si="6"/>
        <v>1129452339</v>
      </c>
      <c r="Y48" s="74">
        <f t="shared" si="6"/>
        <v>1024632086</v>
      </c>
      <c r="Z48" s="75">
        <f>+IF(X48&lt;&gt;0,+(Y48/X48)*100,0)</f>
        <v>90.71937350691519</v>
      </c>
      <c r="AA48" s="76">
        <f>SUM(AA46:AA47)</f>
        <v>428802527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13839913</v>
      </c>
      <c r="H5" s="8">
        <v>-5291511</v>
      </c>
      <c r="I5" s="8">
        <v>12054924</v>
      </c>
      <c r="J5" s="8">
        <v>20603326</v>
      </c>
      <c r="K5" s="8">
        <v>4995795</v>
      </c>
      <c r="L5" s="8">
        <v>5025916</v>
      </c>
      <c r="M5" s="8">
        <v>4143524</v>
      </c>
      <c r="N5" s="8">
        <v>14165235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34768561</v>
      </c>
      <c r="X5" s="8">
        <v>23631570</v>
      </c>
      <c r="Y5" s="8">
        <v>11136991</v>
      </c>
      <c r="Z5" s="2">
        <v>47.13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7855613</v>
      </c>
      <c r="H7" s="8">
        <v>10464950</v>
      </c>
      <c r="I7" s="8">
        <v>8277029</v>
      </c>
      <c r="J7" s="8">
        <v>26597592</v>
      </c>
      <c r="K7" s="8">
        <v>8223466</v>
      </c>
      <c r="L7" s="8">
        <v>10157413</v>
      </c>
      <c r="M7" s="8">
        <v>16511700</v>
      </c>
      <c r="N7" s="8">
        <v>34892579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61490171</v>
      </c>
      <c r="X7" s="8">
        <v>52683732</v>
      </c>
      <c r="Y7" s="8">
        <v>8806439</v>
      </c>
      <c r="Z7" s="2">
        <v>16.72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5415687</v>
      </c>
      <c r="H8" s="8">
        <v>3727032</v>
      </c>
      <c r="I8" s="8">
        <v>9569656</v>
      </c>
      <c r="J8" s="8">
        <v>18712375</v>
      </c>
      <c r="K8" s="8">
        <v>2199749</v>
      </c>
      <c r="L8" s="8">
        <v>6629025</v>
      </c>
      <c r="M8" s="8">
        <v>4684942</v>
      </c>
      <c r="N8" s="8">
        <v>13513716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32226091</v>
      </c>
      <c r="X8" s="8">
        <v>20008680</v>
      </c>
      <c r="Y8" s="8">
        <v>12217411</v>
      </c>
      <c r="Z8" s="2">
        <v>61.06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766886</v>
      </c>
      <c r="H9" s="8">
        <v>717338</v>
      </c>
      <c r="I9" s="8">
        <v>717865</v>
      </c>
      <c r="J9" s="8">
        <v>2202089</v>
      </c>
      <c r="K9" s="8">
        <v>718769</v>
      </c>
      <c r="L9" s="8">
        <v>709915</v>
      </c>
      <c r="M9" s="8">
        <v>709590</v>
      </c>
      <c r="N9" s="8">
        <v>2138274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4340363</v>
      </c>
      <c r="X9" s="8">
        <v>4344138</v>
      </c>
      <c r="Y9" s="8">
        <v>-3775</v>
      </c>
      <c r="Z9" s="2">
        <v>-0.09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774511</v>
      </c>
      <c r="H10" s="26">
        <v>833487</v>
      </c>
      <c r="I10" s="26">
        <v>836234</v>
      </c>
      <c r="J10" s="26">
        <v>2444232</v>
      </c>
      <c r="K10" s="26">
        <v>833625</v>
      </c>
      <c r="L10" s="26">
        <v>822024</v>
      </c>
      <c r="M10" s="26">
        <v>825750</v>
      </c>
      <c r="N10" s="26">
        <v>2481399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4925631</v>
      </c>
      <c r="X10" s="26">
        <v>6116712</v>
      </c>
      <c r="Y10" s="26">
        <v>-1191081</v>
      </c>
      <c r="Z10" s="27">
        <v>-19.47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218820</v>
      </c>
      <c r="H12" s="8">
        <v>197670</v>
      </c>
      <c r="I12" s="8">
        <v>205923</v>
      </c>
      <c r="J12" s="8">
        <v>622413</v>
      </c>
      <c r="K12" s="8">
        <v>192668</v>
      </c>
      <c r="L12" s="8">
        <v>184499</v>
      </c>
      <c r="M12" s="8">
        <v>177549</v>
      </c>
      <c r="N12" s="8">
        <v>554716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1177129</v>
      </c>
      <c r="X12" s="8">
        <v>1258902</v>
      </c>
      <c r="Y12" s="8">
        <v>-81773</v>
      </c>
      <c r="Z12" s="2">
        <v>-6.5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11508</v>
      </c>
      <c r="H13" s="8">
        <v>108685</v>
      </c>
      <c r="I13" s="8">
        <v>27822</v>
      </c>
      <c r="J13" s="8">
        <v>148015</v>
      </c>
      <c r="K13" s="8">
        <v>54363</v>
      </c>
      <c r="L13" s="8">
        <v>23887</v>
      </c>
      <c r="M13" s="8">
        <v>29006</v>
      </c>
      <c r="N13" s="8">
        <v>107256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255271</v>
      </c>
      <c r="X13" s="8">
        <v>488082</v>
      </c>
      <c r="Y13" s="8">
        <v>-232811</v>
      </c>
      <c r="Z13" s="2">
        <v>-47.7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2060088</v>
      </c>
      <c r="H14" s="8">
        <v>2053394</v>
      </c>
      <c r="I14" s="8">
        <v>2259295</v>
      </c>
      <c r="J14" s="8">
        <v>6372777</v>
      </c>
      <c r="K14" s="8">
        <v>1965685</v>
      </c>
      <c r="L14" s="8">
        <v>1956900</v>
      </c>
      <c r="M14" s="8">
        <v>2076079</v>
      </c>
      <c r="N14" s="8">
        <v>5998664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12371441</v>
      </c>
      <c r="X14" s="8">
        <v>10549434</v>
      </c>
      <c r="Y14" s="8">
        <v>1822007</v>
      </c>
      <c r="Z14" s="2">
        <v>17.27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10444</v>
      </c>
      <c r="H16" s="8">
        <v>-1895</v>
      </c>
      <c r="I16" s="8">
        <v>2790</v>
      </c>
      <c r="J16" s="8">
        <v>11339</v>
      </c>
      <c r="K16" s="8">
        <v>82357</v>
      </c>
      <c r="L16" s="8">
        <v>37217</v>
      </c>
      <c r="M16" s="8">
        <v>3500</v>
      </c>
      <c r="N16" s="8">
        <v>123074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134413</v>
      </c>
      <c r="X16" s="8">
        <v>250500</v>
      </c>
      <c r="Y16" s="8">
        <v>-116087</v>
      </c>
      <c r="Z16" s="2">
        <v>-46.34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302188</v>
      </c>
      <c r="H17" s="8">
        <v>207383</v>
      </c>
      <c r="I17" s="8">
        <v>208283</v>
      </c>
      <c r="J17" s="8">
        <v>717854</v>
      </c>
      <c r="K17" s="8">
        <v>282770</v>
      </c>
      <c r="L17" s="8">
        <v>252826</v>
      </c>
      <c r="M17" s="8">
        <v>81104</v>
      </c>
      <c r="N17" s="8">
        <v>616700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1334554</v>
      </c>
      <c r="X17" s="8">
        <v>1500750</v>
      </c>
      <c r="Y17" s="8">
        <v>-166196</v>
      </c>
      <c r="Z17" s="2">
        <v>-11.07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825886</v>
      </c>
      <c r="H18" s="8">
        <v>1818778</v>
      </c>
      <c r="I18" s="8">
        <v>1735799</v>
      </c>
      <c r="J18" s="8">
        <v>4380463</v>
      </c>
      <c r="K18" s="8">
        <v>1606253</v>
      </c>
      <c r="L18" s="8">
        <v>1741861</v>
      </c>
      <c r="M18" s="8">
        <v>1278927</v>
      </c>
      <c r="N18" s="8">
        <v>4627041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9007504</v>
      </c>
      <c r="X18" s="8">
        <v>7149000</v>
      </c>
      <c r="Y18" s="8">
        <v>1858504</v>
      </c>
      <c r="Z18" s="2">
        <v>26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0</v>
      </c>
      <c r="F19" s="8">
        <v>0</v>
      </c>
      <c r="G19" s="8">
        <v>23410000</v>
      </c>
      <c r="H19" s="8">
        <v>0</v>
      </c>
      <c r="I19" s="8">
        <v>0</v>
      </c>
      <c r="J19" s="8">
        <v>23410000</v>
      </c>
      <c r="K19" s="8">
        <v>0</v>
      </c>
      <c r="L19" s="8">
        <v>0</v>
      </c>
      <c r="M19" s="8">
        <v>19714000</v>
      </c>
      <c r="N19" s="8">
        <v>19714000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43124000</v>
      </c>
      <c r="X19" s="8"/>
      <c r="Y19" s="8">
        <v>43124000</v>
      </c>
      <c r="Z19" s="2">
        <v>0</v>
      </c>
      <c r="AA19" s="6">
        <v>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0</v>
      </c>
      <c r="F20" s="26">
        <v>0</v>
      </c>
      <c r="G20" s="26">
        <v>312052</v>
      </c>
      <c r="H20" s="26">
        <v>82939</v>
      </c>
      <c r="I20" s="26">
        <v>72164</v>
      </c>
      <c r="J20" s="26">
        <v>467155</v>
      </c>
      <c r="K20" s="26">
        <v>101046</v>
      </c>
      <c r="L20" s="26">
        <v>1553069</v>
      </c>
      <c r="M20" s="26">
        <v>1951903</v>
      </c>
      <c r="N20" s="26">
        <v>3606018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4073173</v>
      </c>
      <c r="X20" s="26">
        <v>30444174</v>
      </c>
      <c r="Y20" s="26">
        <v>-26371001</v>
      </c>
      <c r="Z20" s="27">
        <v>-86.62</v>
      </c>
      <c r="AA20" s="28">
        <v>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1313</v>
      </c>
      <c r="H21" s="8">
        <v>7272</v>
      </c>
      <c r="I21" s="30">
        <v>-1414</v>
      </c>
      <c r="J21" s="8">
        <v>7171</v>
      </c>
      <c r="K21" s="8">
        <v>8787</v>
      </c>
      <c r="L21" s="8">
        <v>7171</v>
      </c>
      <c r="M21" s="8">
        <v>-6464</v>
      </c>
      <c r="N21" s="8">
        <v>9494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16665</v>
      </c>
      <c r="X21" s="8"/>
      <c r="Y21" s="8">
        <v>16665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0</v>
      </c>
      <c r="F22" s="35">
        <f t="shared" si="0"/>
        <v>0</v>
      </c>
      <c r="G22" s="35">
        <f t="shared" si="0"/>
        <v>55804909</v>
      </c>
      <c r="H22" s="35">
        <f t="shared" si="0"/>
        <v>14925522</v>
      </c>
      <c r="I22" s="35">
        <f t="shared" si="0"/>
        <v>35966370</v>
      </c>
      <c r="J22" s="35">
        <f t="shared" si="0"/>
        <v>106696801</v>
      </c>
      <c r="K22" s="35">
        <f t="shared" si="0"/>
        <v>21265333</v>
      </c>
      <c r="L22" s="35">
        <f t="shared" si="0"/>
        <v>29101723</v>
      </c>
      <c r="M22" s="35">
        <f t="shared" si="0"/>
        <v>52181110</v>
      </c>
      <c r="N22" s="35">
        <f t="shared" si="0"/>
        <v>102548166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209244967</v>
      </c>
      <c r="X22" s="35">
        <f t="shared" si="0"/>
        <v>158425674</v>
      </c>
      <c r="Y22" s="35">
        <f t="shared" si="0"/>
        <v>50819293</v>
      </c>
      <c r="Z22" s="36">
        <f>+IF(X22&lt;&gt;0,+(Y22/X22)*100,0)</f>
        <v>32.07768773639555</v>
      </c>
      <c r="AA22" s="33">
        <f>SUM(AA5:AA21)</f>
        <v>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0</v>
      </c>
      <c r="G25" s="8">
        <v>7346639</v>
      </c>
      <c r="H25" s="8">
        <v>7806509</v>
      </c>
      <c r="I25" s="8">
        <v>7566000</v>
      </c>
      <c r="J25" s="8">
        <v>22719148</v>
      </c>
      <c r="K25" s="8">
        <v>7613416</v>
      </c>
      <c r="L25" s="8">
        <v>7622887</v>
      </c>
      <c r="M25" s="8">
        <v>8217971</v>
      </c>
      <c r="N25" s="8">
        <v>23454274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46173422</v>
      </c>
      <c r="X25" s="8">
        <v>52589922</v>
      </c>
      <c r="Y25" s="8">
        <v>-6416500</v>
      </c>
      <c r="Z25" s="2">
        <v>-12.2</v>
      </c>
      <c r="AA25" s="6">
        <v>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0</v>
      </c>
      <c r="F26" s="8">
        <v>0</v>
      </c>
      <c r="G26" s="8">
        <v>492196</v>
      </c>
      <c r="H26" s="8">
        <v>492196</v>
      </c>
      <c r="I26" s="8">
        <v>492196</v>
      </c>
      <c r="J26" s="8">
        <v>1476588</v>
      </c>
      <c r="K26" s="8">
        <v>492196</v>
      </c>
      <c r="L26" s="8">
        <v>492196</v>
      </c>
      <c r="M26" s="8">
        <v>521003</v>
      </c>
      <c r="N26" s="8">
        <v>1505395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2981983</v>
      </c>
      <c r="X26" s="8">
        <v>3453654</v>
      </c>
      <c r="Y26" s="8">
        <v>-471671</v>
      </c>
      <c r="Z26" s="2">
        <v>-13.66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1666667</v>
      </c>
      <c r="H27" s="8">
        <v>1666667</v>
      </c>
      <c r="I27" s="8">
        <v>1666667</v>
      </c>
      <c r="J27" s="8">
        <v>5000001</v>
      </c>
      <c r="K27" s="8">
        <v>1666667</v>
      </c>
      <c r="L27" s="8">
        <v>1666666</v>
      </c>
      <c r="M27" s="8">
        <v>1666667</v>
      </c>
      <c r="N27" s="8">
        <v>5000000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10000001</v>
      </c>
      <c r="X27" s="8">
        <v>10000002</v>
      </c>
      <c r="Y27" s="8">
        <v>-1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518999</v>
      </c>
      <c r="H28" s="8">
        <v>519000</v>
      </c>
      <c r="I28" s="8">
        <v>518999</v>
      </c>
      <c r="J28" s="8">
        <v>1556998</v>
      </c>
      <c r="K28" s="8">
        <v>518999</v>
      </c>
      <c r="L28" s="8">
        <v>519002</v>
      </c>
      <c r="M28" s="8">
        <v>518999</v>
      </c>
      <c r="N28" s="8">
        <v>1557000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3113998</v>
      </c>
      <c r="X28" s="8">
        <v>3114000</v>
      </c>
      <c r="Y28" s="8">
        <v>-2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372838</v>
      </c>
      <c r="H29" s="8">
        <v>0</v>
      </c>
      <c r="I29" s="8">
        <v>0</v>
      </c>
      <c r="J29" s="8">
        <v>372838</v>
      </c>
      <c r="K29" s="8">
        <v>367882</v>
      </c>
      <c r="L29" s="8">
        <v>0</v>
      </c>
      <c r="M29" s="8">
        <v>206064</v>
      </c>
      <c r="N29" s="8">
        <v>573946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946784</v>
      </c>
      <c r="X29" s="8">
        <v>954450</v>
      </c>
      <c r="Y29" s="8">
        <v>-7666</v>
      </c>
      <c r="Z29" s="2">
        <v>-0.8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9663955</v>
      </c>
      <c r="I30" s="8">
        <v>11618872</v>
      </c>
      <c r="J30" s="8">
        <v>21282827</v>
      </c>
      <c r="K30" s="8">
        <v>10357072</v>
      </c>
      <c r="L30" s="8">
        <v>7618681</v>
      </c>
      <c r="M30" s="8">
        <v>8093715</v>
      </c>
      <c r="N30" s="8">
        <v>26069468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47352295</v>
      </c>
      <c r="X30" s="8">
        <v>52404996</v>
      </c>
      <c r="Y30" s="8">
        <v>-5052701</v>
      </c>
      <c r="Z30" s="2">
        <v>-9.64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988969</v>
      </c>
      <c r="H31" s="8">
        <v>1165505</v>
      </c>
      <c r="I31" s="8">
        <v>1259756</v>
      </c>
      <c r="J31" s="8">
        <v>3414230</v>
      </c>
      <c r="K31" s="8">
        <v>1068268</v>
      </c>
      <c r="L31" s="8">
        <v>843227</v>
      </c>
      <c r="M31" s="8">
        <v>445594</v>
      </c>
      <c r="N31" s="8">
        <v>2357089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5771319</v>
      </c>
      <c r="X31" s="8">
        <v>8064840</v>
      </c>
      <c r="Y31" s="8">
        <v>-2293521</v>
      </c>
      <c r="Z31" s="2">
        <v>-28.44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138917</v>
      </c>
      <c r="H32" s="8">
        <v>595749</v>
      </c>
      <c r="I32" s="8">
        <v>1541218</v>
      </c>
      <c r="J32" s="8">
        <v>2275884</v>
      </c>
      <c r="K32" s="8">
        <v>713344</v>
      </c>
      <c r="L32" s="8">
        <v>1400582</v>
      </c>
      <c r="M32" s="8">
        <v>0</v>
      </c>
      <c r="N32" s="8">
        <v>2113926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4389810</v>
      </c>
      <c r="X32" s="8">
        <v>3309540</v>
      </c>
      <c r="Y32" s="8">
        <v>1080270</v>
      </c>
      <c r="Z32" s="2">
        <v>32.64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416024</v>
      </c>
      <c r="H33" s="8">
        <v>388902</v>
      </c>
      <c r="I33" s="8">
        <v>406516</v>
      </c>
      <c r="J33" s="8">
        <v>1211442</v>
      </c>
      <c r="K33" s="8">
        <v>374977</v>
      </c>
      <c r="L33" s="8">
        <v>404185</v>
      </c>
      <c r="M33" s="8">
        <v>315670</v>
      </c>
      <c r="N33" s="8">
        <v>1094832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2306274</v>
      </c>
      <c r="X33" s="8"/>
      <c r="Y33" s="8">
        <v>2306274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0</v>
      </c>
      <c r="F34" s="8">
        <v>0</v>
      </c>
      <c r="G34" s="8">
        <v>2115127</v>
      </c>
      <c r="H34" s="8">
        <v>2975227</v>
      </c>
      <c r="I34" s="8">
        <v>4253405</v>
      </c>
      <c r="J34" s="8">
        <v>9343759</v>
      </c>
      <c r="K34" s="8">
        <v>2504298</v>
      </c>
      <c r="L34" s="8">
        <v>2574918</v>
      </c>
      <c r="M34" s="8">
        <v>2077262</v>
      </c>
      <c r="N34" s="8">
        <v>7156478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16500237</v>
      </c>
      <c r="X34" s="8">
        <v>24530952</v>
      </c>
      <c r="Y34" s="8">
        <v>-8030715</v>
      </c>
      <c r="Z34" s="2">
        <v>-32.74</v>
      </c>
      <c r="AA34" s="6">
        <v>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0</v>
      </c>
      <c r="F36" s="35">
        <f t="shared" si="1"/>
        <v>0</v>
      </c>
      <c r="G36" s="35">
        <f t="shared" si="1"/>
        <v>14056376</v>
      </c>
      <c r="H36" s="35">
        <f t="shared" si="1"/>
        <v>25273710</v>
      </c>
      <c r="I36" s="35">
        <f t="shared" si="1"/>
        <v>29323629</v>
      </c>
      <c r="J36" s="35">
        <f t="shared" si="1"/>
        <v>68653715</v>
      </c>
      <c r="K36" s="35">
        <f t="shared" si="1"/>
        <v>25677119</v>
      </c>
      <c r="L36" s="35">
        <f t="shared" si="1"/>
        <v>23142344</v>
      </c>
      <c r="M36" s="35">
        <f t="shared" si="1"/>
        <v>22062945</v>
      </c>
      <c r="N36" s="35">
        <f t="shared" si="1"/>
        <v>70882408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139536123</v>
      </c>
      <c r="X36" s="35">
        <f t="shared" si="1"/>
        <v>158422356</v>
      </c>
      <c r="Y36" s="35">
        <f t="shared" si="1"/>
        <v>-18886233</v>
      </c>
      <c r="Z36" s="36">
        <f>+IF(X36&lt;&gt;0,+(Y36/X36)*100,0)</f>
        <v>-11.9214443446353</v>
      </c>
      <c r="AA36" s="33">
        <f>SUM(AA25:AA35)</f>
        <v>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41748533</v>
      </c>
      <c r="H38" s="48">
        <f t="shared" si="2"/>
        <v>-10348188</v>
      </c>
      <c r="I38" s="48">
        <f t="shared" si="2"/>
        <v>6642741</v>
      </c>
      <c r="J38" s="48">
        <f t="shared" si="2"/>
        <v>38043086</v>
      </c>
      <c r="K38" s="48">
        <f t="shared" si="2"/>
        <v>-4411786</v>
      </c>
      <c r="L38" s="48">
        <f t="shared" si="2"/>
        <v>5959379</v>
      </c>
      <c r="M38" s="48">
        <f t="shared" si="2"/>
        <v>30118165</v>
      </c>
      <c r="N38" s="48">
        <f t="shared" si="2"/>
        <v>31665758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69708844</v>
      </c>
      <c r="X38" s="48">
        <f>IF(F22=F36,0,X22-X36)</f>
        <v>0</v>
      </c>
      <c r="Y38" s="48">
        <f t="shared" si="2"/>
        <v>69705526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18672</v>
      </c>
      <c r="Y40" s="26">
        <v>-18672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41748533</v>
      </c>
      <c r="H42" s="57">
        <f t="shared" si="3"/>
        <v>-10348188</v>
      </c>
      <c r="I42" s="57">
        <f t="shared" si="3"/>
        <v>6642741</v>
      </c>
      <c r="J42" s="57">
        <f t="shared" si="3"/>
        <v>38043086</v>
      </c>
      <c r="K42" s="57">
        <f t="shared" si="3"/>
        <v>-4411786</v>
      </c>
      <c r="L42" s="57">
        <f t="shared" si="3"/>
        <v>5959379</v>
      </c>
      <c r="M42" s="57">
        <f t="shared" si="3"/>
        <v>30118165</v>
      </c>
      <c r="N42" s="57">
        <f t="shared" si="3"/>
        <v>31665758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69708844</v>
      </c>
      <c r="X42" s="57">
        <f t="shared" si="3"/>
        <v>18672</v>
      </c>
      <c r="Y42" s="57">
        <f t="shared" si="3"/>
        <v>69686854</v>
      </c>
      <c r="Z42" s="58">
        <f>+IF(X42&lt;&gt;0,+(Y42/X42)*100,0)</f>
        <v>373215.7990574122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41748533</v>
      </c>
      <c r="H44" s="65">
        <f t="shared" si="4"/>
        <v>-10348188</v>
      </c>
      <c r="I44" s="65">
        <f t="shared" si="4"/>
        <v>6642741</v>
      </c>
      <c r="J44" s="65">
        <f t="shared" si="4"/>
        <v>38043086</v>
      </c>
      <c r="K44" s="65">
        <f t="shared" si="4"/>
        <v>-4411786</v>
      </c>
      <c r="L44" s="65">
        <f t="shared" si="4"/>
        <v>5959379</v>
      </c>
      <c r="M44" s="65">
        <f t="shared" si="4"/>
        <v>30118165</v>
      </c>
      <c r="N44" s="65">
        <f t="shared" si="4"/>
        <v>31665758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69708844</v>
      </c>
      <c r="X44" s="65">
        <f t="shared" si="4"/>
        <v>18672</v>
      </c>
      <c r="Y44" s="65">
        <f t="shared" si="4"/>
        <v>69686854</v>
      </c>
      <c r="Z44" s="66">
        <f>+IF(X44&lt;&gt;0,+(Y44/X44)*100,0)</f>
        <v>373215.7990574122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41748533</v>
      </c>
      <c r="H46" s="57">
        <f t="shared" si="5"/>
        <v>-10348188</v>
      </c>
      <c r="I46" s="57">
        <f t="shared" si="5"/>
        <v>6642741</v>
      </c>
      <c r="J46" s="57">
        <f t="shared" si="5"/>
        <v>38043086</v>
      </c>
      <c r="K46" s="57">
        <f t="shared" si="5"/>
        <v>-4411786</v>
      </c>
      <c r="L46" s="57">
        <f t="shared" si="5"/>
        <v>5959379</v>
      </c>
      <c r="M46" s="57">
        <f t="shared" si="5"/>
        <v>30118165</v>
      </c>
      <c r="N46" s="57">
        <f t="shared" si="5"/>
        <v>31665758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69708844</v>
      </c>
      <c r="X46" s="57">
        <f t="shared" si="5"/>
        <v>18672</v>
      </c>
      <c r="Y46" s="57">
        <f t="shared" si="5"/>
        <v>69686854</v>
      </c>
      <c r="Z46" s="58">
        <f>+IF(X46&lt;&gt;0,+(Y46/X46)*100,0)</f>
        <v>373215.7990574122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41748533</v>
      </c>
      <c r="H48" s="74">
        <f t="shared" si="6"/>
        <v>-10348188</v>
      </c>
      <c r="I48" s="74">
        <f t="shared" si="6"/>
        <v>6642741</v>
      </c>
      <c r="J48" s="74">
        <f t="shared" si="6"/>
        <v>38043086</v>
      </c>
      <c r="K48" s="74">
        <f t="shared" si="6"/>
        <v>-4411786</v>
      </c>
      <c r="L48" s="74">
        <f t="shared" si="6"/>
        <v>5959379</v>
      </c>
      <c r="M48" s="73">
        <f t="shared" si="6"/>
        <v>30118165</v>
      </c>
      <c r="N48" s="73">
        <f t="shared" si="6"/>
        <v>31665758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69708844</v>
      </c>
      <c r="X48" s="74">
        <f t="shared" si="6"/>
        <v>18672</v>
      </c>
      <c r="Y48" s="74">
        <f t="shared" si="6"/>
        <v>69686854</v>
      </c>
      <c r="Z48" s="75">
        <f>+IF(X48&lt;&gt;0,+(Y48/X48)*100,0)</f>
        <v>373215.7990574122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273564134</v>
      </c>
      <c r="D5" s="6">
        <v>0</v>
      </c>
      <c r="E5" s="7">
        <v>298838276</v>
      </c>
      <c r="F5" s="8">
        <v>298838276</v>
      </c>
      <c r="G5" s="8">
        <v>26742238</v>
      </c>
      <c r="H5" s="8">
        <v>43980060</v>
      </c>
      <c r="I5" s="8">
        <v>10626441</v>
      </c>
      <c r="J5" s="8">
        <v>81348739</v>
      </c>
      <c r="K5" s="8">
        <v>28144502</v>
      </c>
      <c r="L5" s="8">
        <v>27118211</v>
      </c>
      <c r="M5" s="8">
        <v>27188687</v>
      </c>
      <c r="N5" s="8">
        <v>82451400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163800139</v>
      </c>
      <c r="X5" s="8">
        <v>146777382</v>
      </c>
      <c r="Y5" s="8">
        <v>17022757</v>
      </c>
      <c r="Z5" s="2">
        <v>11.6</v>
      </c>
      <c r="AA5" s="6">
        <v>298838276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648582406</v>
      </c>
      <c r="D7" s="6">
        <v>0</v>
      </c>
      <c r="E7" s="7">
        <v>793418400</v>
      </c>
      <c r="F7" s="8">
        <v>793418400</v>
      </c>
      <c r="G7" s="8">
        <v>66942301</v>
      </c>
      <c r="H7" s="8">
        <v>78119727</v>
      </c>
      <c r="I7" s="8">
        <v>48398767</v>
      </c>
      <c r="J7" s="8">
        <v>193460795</v>
      </c>
      <c r="K7" s="8">
        <v>56966238</v>
      </c>
      <c r="L7" s="8">
        <v>55644651</v>
      </c>
      <c r="M7" s="8">
        <v>55741487</v>
      </c>
      <c r="N7" s="8">
        <v>168352376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361813171</v>
      </c>
      <c r="X7" s="8">
        <v>386773950</v>
      </c>
      <c r="Y7" s="8">
        <v>-24960779</v>
      </c>
      <c r="Z7" s="2">
        <v>-6.45</v>
      </c>
      <c r="AA7" s="6">
        <v>793418400</v>
      </c>
    </row>
    <row r="8" spans="1:27" ht="13.5">
      <c r="A8" s="25" t="s">
        <v>35</v>
      </c>
      <c r="B8" s="24"/>
      <c r="C8" s="6">
        <v>280460317</v>
      </c>
      <c r="D8" s="6">
        <v>0</v>
      </c>
      <c r="E8" s="7">
        <v>320006122</v>
      </c>
      <c r="F8" s="8">
        <v>320006122</v>
      </c>
      <c r="G8" s="8">
        <v>21575190</v>
      </c>
      <c r="H8" s="8">
        <v>24310443</v>
      </c>
      <c r="I8" s="8">
        <v>15406520</v>
      </c>
      <c r="J8" s="8">
        <v>61292153</v>
      </c>
      <c r="K8" s="8">
        <v>25679030</v>
      </c>
      <c r="L8" s="8">
        <v>28072205</v>
      </c>
      <c r="M8" s="8">
        <v>24120068</v>
      </c>
      <c r="N8" s="8">
        <v>77871303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139163456</v>
      </c>
      <c r="X8" s="8">
        <v>159898530</v>
      </c>
      <c r="Y8" s="8">
        <v>-20735074</v>
      </c>
      <c r="Z8" s="2">
        <v>-12.97</v>
      </c>
      <c r="AA8" s="6">
        <v>320006122</v>
      </c>
    </row>
    <row r="9" spans="1:27" ht="13.5">
      <c r="A9" s="25" t="s">
        <v>36</v>
      </c>
      <c r="B9" s="24"/>
      <c r="C9" s="6">
        <v>107255807</v>
      </c>
      <c r="D9" s="6">
        <v>0</v>
      </c>
      <c r="E9" s="7">
        <v>117169969</v>
      </c>
      <c r="F9" s="8">
        <v>117169969</v>
      </c>
      <c r="G9" s="8">
        <v>8948150</v>
      </c>
      <c r="H9" s="8">
        <v>9758021</v>
      </c>
      <c r="I9" s="8">
        <v>9272739</v>
      </c>
      <c r="J9" s="8">
        <v>27978910</v>
      </c>
      <c r="K9" s="8">
        <v>9949246</v>
      </c>
      <c r="L9" s="8">
        <v>10800434</v>
      </c>
      <c r="M9" s="8">
        <v>9345247</v>
      </c>
      <c r="N9" s="8">
        <v>30094927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58073837</v>
      </c>
      <c r="X9" s="8">
        <v>58853280</v>
      </c>
      <c r="Y9" s="8">
        <v>-779443</v>
      </c>
      <c r="Z9" s="2">
        <v>-1.32</v>
      </c>
      <c r="AA9" s="6">
        <v>117169969</v>
      </c>
    </row>
    <row r="10" spans="1:27" ht="13.5">
      <c r="A10" s="25" t="s">
        <v>37</v>
      </c>
      <c r="B10" s="24"/>
      <c r="C10" s="6">
        <v>63831576</v>
      </c>
      <c r="D10" s="6">
        <v>0</v>
      </c>
      <c r="E10" s="7">
        <v>70513514</v>
      </c>
      <c r="F10" s="26">
        <v>70513514</v>
      </c>
      <c r="G10" s="26">
        <v>6010660</v>
      </c>
      <c r="H10" s="26">
        <v>5631387</v>
      </c>
      <c r="I10" s="26">
        <v>5984201</v>
      </c>
      <c r="J10" s="26">
        <v>17626248</v>
      </c>
      <c r="K10" s="26">
        <v>6074812</v>
      </c>
      <c r="L10" s="26">
        <v>5994522</v>
      </c>
      <c r="M10" s="26">
        <v>5911133</v>
      </c>
      <c r="N10" s="26">
        <v>17980467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35606715</v>
      </c>
      <c r="X10" s="26">
        <v>34901580</v>
      </c>
      <c r="Y10" s="26">
        <v>705135</v>
      </c>
      <c r="Z10" s="27">
        <v>2.02</v>
      </c>
      <c r="AA10" s="28">
        <v>70513514</v>
      </c>
    </row>
    <row r="11" spans="1:27" ht="13.5">
      <c r="A11" s="25" t="s">
        <v>38</v>
      </c>
      <c r="B11" s="29"/>
      <c r="C11" s="6">
        <v>359105</v>
      </c>
      <c r="D11" s="6">
        <v>0</v>
      </c>
      <c r="E11" s="7">
        <v>3000000</v>
      </c>
      <c r="F11" s="8">
        <v>3000000</v>
      </c>
      <c r="G11" s="8">
        <v>7429</v>
      </c>
      <c r="H11" s="8">
        <v>48619</v>
      </c>
      <c r="I11" s="8">
        <v>10609</v>
      </c>
      <c r="J11" s="8">
        <v>66657</v>
      </c>
      <c r="K11" s="8">
        <v>171258</v>
      </c>
      <c r="L11" s="8">
        <v>87431</v>
      </c>
      <c r="M11" s="8">
        <v>39241</v>
      </c>
      <c r="N11" s="8">
        <v>297930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364587</v>
      </c>
      <c r="X11" s="8">
        <v>1544412</v>
      </c>
      <c r="Y11" s="8">
        <v>-1179825</v>
      </c>
      <c r="Z11" s="2">
        <v>-76.39</v>
      </c>
      <c r="AA11" s="6">
        <v>3000000</v>
      </c>
    </row>
    <row r="12" spans="1:27" ht="13.5">
      <c r="A12" s="25" t="s">
        <v>39</v>
      </c>
      <c r="B12" s="29"/>
      <c r="C12" s="6">
        <v>10363914</v>
      </c>
      <c r="D12" s="6">
        <v>0</v>
      </c>
      <c r="E12" s="7">
        <v>10865443</v>
      </c>
      <c r="F12" s="8">
        <v>10865443</v>
      </c>
      <c r="G12" s="8">
        <v>858966</v>
      </c>
      <c r="H12" s="8">
        <v>805451</v>
      </c>
      <c r="I12" s="8">
        <v>967847</v>
      </c>
      <c r="J12" s="8">
        <v>2632264</v>
      </c>
      <c r="K12" s="8">
        <v>1044104</v>
      </c>
      <c r="L12" s="8">
        <v>986780</v>
      </c>
      <c r="M12" s="8">
        <v>950530</v>
      </c>
      <c r="N12" s="8">
        <v>2981414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5613678</v>
      </c>
      <c r="X12" s="8">
        <v>5432724</v>
      </c>
      <c r="Y12" s="8">
        <v>180954</v>
      </c>
      <c r="Z12" s="2">
        <v>3.33</v>
      </c>
      <c r="AA12" s="6">
        <v>10865443</v>
      </c>
    </row>
    <row r="13" spans="1:27" ht="13.5">
      <c r="A13" s="23" t="s">
        <v>40</v>
      </c>
      <c r="B13" s="29"/>
      <c r="C13" s="6">
        <v>2196121</v>
      </c>
      <c r="D13" s="6">
        <v>0</v>
      </c>
      <c r="E13" s="7">
        <v>1542479</v>
      </c>
      <c r="F13" s="8">
        <v>1542479</v>
      </c>
      <c r="G13" s="8">
        <v>0</v>
      </c>
      <c r="H13" s="8">
        <v>38650</v>
      </c>
      <c r="I13" s="8">
        <v>88558</v>
      </c>
      <c r="J13" s="8">
        <v>127208</v>
      </c>
      <c r="K13" s="8">
        <v>133149</v>
      </c>
      <c r="L13" s="8">
        <v>33508</v>
      </c>
      <c r="M13" s="8">
        <v>28339</v>
      </c>
      <c r="N13" s="8">
        <v>194996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322204</v>
      </c>
      <c r="X13" s="8">
        <v>771240</v>
      </c>
      <c r="Y13" s="8">
        <v>-449036</v>
      </c>
      <c r="Z13" s="2">
        <v>-58.22</v>
      </c>
      <c r="AA13" s="6">
        <v>1542479</v>
      </c>
    </row>
    <row r="14" spans="1:27" ht="13.5">
      <c r="A14" s="23" t="s">
        <v>41</v>
      </c>
      <c r="B14" s="29"/>
      <c r="C14" s="6">
        <v>51237234</v>
      </c>
      <c r="D14" s="6">
        <v>0</v>
      </c>
      <c r="E14" s="7">
        <v>0</v>
      </c>
      <c r="F14" s="8">
        <v>0</v>
      </c>
      <c r="G14" s="8">
        <v>5898015</v>
      </c>
      <c r="H14" s="8">
        <v>5365296</v>
      </c>
      <c r="I14" s="8">
        <v>5566545</v>
      </c>
      <c r="J14" s="8">
        <v>16829856</v>
      </c>
      <c r="K14" s="8">
        <v>5860715</v>
      </c>
      <c r="L14" s="8">
        <v>5984428</v>
      </c>
      <c r="M14" s="8">
        <v>6101713</v>
      </c>
      <c r="N14" s="8">
        <v>17946856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34776712</v>
      </c>
      <c r="X14" s="8">
        <v>24407250</v>
      </c>
      <c r="Y14" s="8">
        <v>10369462</v>
      </c>
      <c r="Z14" s="2">
        <v>42.49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17982</v>
      </c>
      <c r="Y15" s="8">
        <v>-17982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3150968</v>
      </c>
      <c r="D16" s="6">
        <v>0</v>
      </c>
      <c r="E16" s="7">
        <v>4385251</v>
      </c>
      <c r="F16" s="8">
        <v>4385251</v>
      </c>
      <c r="G16" s="8">
        <v>182396</v>
      </c>
      <c r="H16" s="8">
        <v>379638</v>
      </c>
      <c r="I16" s="8">
        <v>154200</v>
      </c>
      <c r="J16" s="8">
        <v>716234</v>
      </c>
      <c r="K16" s="8">
        <v>277309</v>
      </c>
      <c r="L16" s="8">
        <v>118319</v>
      </c>
      <c r="M16" s="8">
        <v>47690</v>
      </c>
      <c r="N16" s="8">
        <v>443318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1159552</v>
      </c>
      <c r="X16" s="8">
        <v>2522304</v>
      </c>
      <c r="Y16" s="8">
        <v>-1362752</v>
      </c>
      <c r="Z16" s="2">
        <v>-54.03</v>
      </c>
      <c r="AA16" s="6">
        <v>4385251</v>
      </c>
    </row>
    <row r="17" spans="1:27" ht="13.5">
      <c r="A17" s="23" t="s">
        <v>44</v>
      </c>
      <c r="B17" s="29"/>
      <c r="C17" s="6">
        <v>2424131</v>
      </c>
      <c r="D17" s="6">
        <v>0</v>
      </c>
      <c r="E17" s="7">
        <v>2417685</v>
      </c>
      <c r="F17" s="8">
        <v>2417685</v>
      </c>
      <c r="G17" s="8">
        <v>68767</v>
      </c>
      <c r="H17" s="8">
        <v>324981</v>
      </c>
      <c r="I17" s="8">
        <v>153323</v>
      </c>
      <c r="J17" s="8">
        <v>547071</v>
      </c>
      <c r="K17" s="8">
        <v>288017</v>
      </c>
      <c r="L17" s="8">
        <v>110542</v>
      </c>
      <c r="M17" s="8">
        <v>9797</v>
      </c>
      <c r="N17" s="8">
        <v>408356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955427</v>
      </c>
      <c r="X17" s="8">
        <v>1208844</v>
      </c>
      <c r="Y17" s="8">
        <v>-253417</v>
      </c>
      <c r="Z17" s="2">
        <v>-20.96</v>
      </c>
      <c r="AA17" s="6">
        <v>2417685</v>
      </c>
    </row>
    <row r="18" spans="1:27" ht="13.5">
      <c r="A18" s="25" t="s">
        <v>45</v>
      </c>
      <c r="B18" s="24"/>
      <c r="C18" s="6">
        <v>19482136</v>
      </c>
      <c r="D18" s="6">
        <v>0</v>
      </c>
      <c r="E18" s="7">
        <v>22480782</v>
      </c>
      <c r="F18" s="8">
        <v>22480782</v>
      </c>
      <c r="G18" s="8">
        <v>147669</v>
      </c>
      <c r="H18" s="8">
        <v>2135824</v>
      </c>
      <c r="I18" s="8">
        <v>3330458</v>
      </c>
      <c r="J18" s="8">
        <v>5613951</v>
      </c>
      <c r="K18" s="8">
        <v>484377</v>
      </c>
      <c r="L18" s="8">
        <v>157663</v>
      </c>
      <c r="M18" s="8">
        <v>-107098</v>
      </c>
      <c r="N18" s="8">
        <v>534942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6148893</v>
      </c>
      <c r="X18" s="8">
        <v>11240394</v>
      </c>
      <c r="Y18" s="8">
        <v>-5091501</v>
      </c>
      <c r="Z18" s="2">
        <v>-45.3</v>
      </c>
      <c r="AA18" s="6">
        <v>22480782</v>
      </c>
    </row>
    <row r="19" spans="1:27" ht="13.5">
      <c r="A19" s="23" t="s">
        <v>46</v>
      </c>
      <c r="B19" s="29"/>
      <c r="C19" s="6">
        <v>187802347</v>
      </c>
      <c r="D19" s="6">
        <v>0</v>
      </c>
      <c r="E19" s="7">
        <v>219579424</v>
      </c>
      <c r="F19" s="8">
        <v>219579424</v>
      </c>
      <c r="G19" s="8">
        <v>72735000</v>
      </c>
      <c r="H19" s="8">
        <v>0</v>
      </c>
      <c r="I19" s="8">
        <v>0</v>
      </c>
      <c r="J19" s="8">
        <v>72735000</v>
      </c>
      <c r="K19" s="8">
        <v>0</v>
      </c>
      <c r="L19" s="8">
        <v>0</v>
      </c>
      <c r="M19" s="8">
        <v>50874060</v>
      </c>
      <c r="N19" s="8">
        <v>50874060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123609060</v>
      </c>
      <c r="X19" s="8">
        <v>106831794</v>
      </c>
      <c r="Y19" s="8">
        <v>16777266</v>
      </c>
      <c r="Z19" s="2">
        <v>15.7</v>
      </c>
      <c r="AA19" s="6">
        <v>219579424</v>
      </c>
    </row>
    <row r="20" spans="1:27" ht="13.5">
      <c r="A20" s="23" t="s">
        <v>47</v>
      </c>
      <c r="B20" s="29"/>
      <c r="C20" s="6">
        <v>10087373</v>
      </c>
      <c r="D20" s="6">
        <v>0</v>
      </c>
      <c r="E20" s="7">
        <v>57327244</v>
      </c>
      <c r="F20" s="26">
        <v>57327244</v>
      </c>
      <c r="G20" s="26">
        <v>1376880</v>
      </c>
      <c r="H20" s="26">
        <v>568785</v>
      </c>
      <c r="I20" s="26">
        <v>3535336</v>
      </c>
      <c r="J20" s="26">
        <v>5481001</v>
      </c>
      <c r="K20" s="26">
        <v>1017748</v>
      </c>
      <c r="L20" s="26">
        <v>4196635</v>
      </c>
      <c r="M20" s="26">
        <v>709017</v>
      </c>
      <c r="N20" s="26">
        <v>5923400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11404401</v>
      </c>
      <c r="X20" s="26">
        <v>3596136</v>
      </c>
      <c r="Y20" s="26">
        <v>7808265</v>
      </c>
      <c r="Z20" s="27">
        <v>217.13</v>
      </c>
      <c r="AA20" s="28">
        <v>57327244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1660797569</v>
      </c>
      <c r="D22" s="33">
        <f>SUM(D5:D21)</f>
        <v>0</v>
      </c>
      <c r="E22" s="34">
        <f t="shared" si="0"/>
        <v>1921544589</v>
      </c>
      <c r="F22" s="35">
        <f t="shared" si="0"/>
        <v>1921544589</v>
      </c>
      <c r="G22" s="35">
        <f t="shared" si="0"/>
        <v>211493661</v>
      </c>
      <c r="H22" s="35">
        <f t="shared" si="0"/>
        <v>171466882</v>
      </c>
      <c r="I22" s="35">
        <f t="shared" si="0"/>
        <v>103495544</v>
      </c>
      <c r="J22" s="35">
        <f t="shared" si="0"/>
        <v>486456087</v>
      </c>
      <c r="K22" s="35">
        <f t="shared" si="0"/>
        <v>136090505</v>
      </c>
      <c r="L22" s="35">
        <f t="shared" si="0"/>
        <v>139305329</v>
      </c>
      <c r="M22" s="35">
        <f t="shared" si="0"/>
        <v>180959911</v>
      </c>
      <c r="N22" s="35">
        <f t="shared" si="0"/>
        <v>456355745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942811832</v>
      </c>
      <c r="X22" s="35">
        <f t="shared" si="0"/>
        <v>944777802</v>
      </c>
      <c r="Y22" s="35">
        <f t="shared" si="0"/>
        <v>-1965970</v>
      </c>
      <c r="Z22" s="36">
        <f>+IF(X22&lt;&gt;0,+(Y22/X22)*100,0)</f>
        <v>-0.20808808122272118</v>
      </c>
      <c r="AA22" s="33">
        <f>SUM(AA5:AA21)</f>
        <v>1921544589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378502178</v>
      </c>
      <c r="D25" s="6">
        <v>0</v>
      </c>
      <c r="E25" s="7">
        <v>485267647</v>
      </c>
      <c r="F25" s="8">
        <v>485267647</v>
      </c>
      <c r="G25" s="8">
        <v>35435464</v>
      </c>
      <c r="H25" s="8">
        <v>35998888</v>
      </c>
      <c r="I25" s="8">
        <v>39547961</v>
      </c>
      <c r="J25" s="8">
        <v>110982313</v>
      </c>
      <c r="K25" s="8">
        <v>34229093</v>
      </c>
      <c r="L25" s="8">
        <v>40488861</v>
      </c>
      <c r="M25" s="8">
        <v>39885901</v>
      </c>
      <c r="N25" s="8">
        <v>114603855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225586168</v>
      </c>
      <c r="X25" s="8">
        <v>241393074</v>
      </c>
      <c r="Y25" s="8">
        <v>-15806906</v>
      </c>
      <c r="Z25" s="2">
        <v>-6.55</v>
      </c>
      <c r="AA25" s="6">
        <v>485267647</v>
      </c>
    </row>
    <row r="26" spans="1:27" ht="13.5">
      <c r="A26" s="25" t="s">
        <v>52</v>
      </c>
      <c r="B26" s="24"/>
      <c r="C26" s="6">
        <v>18987974</v>
      </c>
      <c r="D26" s="6">
        <v>0</v>
      </c>
      <c r="E26" s="7">
        <v>19143536</v>
      </c>
      <c r="F26" s="8">
        <v>19143536</v>
      </c>
      <c r="G26" s="8">
        <v>1576191</v>
      </c>
      <c r="H26" s="8">
        <v>1574525</v>
      </c>
      <c r="I26" s="8">
        <v>1574525</v>
      </c>
      <c r="J26" s="8">
        <v>4725241</v>
      </c>
      <c r="K26" s="8">
        <v>1575965</v>
      </c>
      <c r="L26" s="8">
        <v>1575695</v>
      </c>
      <c r="M26" s="8">
        <v>1575695</v>
      </c>
      <c r="N26" s="8">
        <v>4727355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9452596</v>
      </c>
      <c r="X26" s="8">
        <v>9571770</v>
      </c>
      <c r="Y26" s="8">
        <v>-119174</v>
      </c>
      <c r="Z26" s="2">
        <v>-1.25</v>
      </c>
      <c r="AA26" s="6">
        <v>19143536</v>
      </c>
    </row>
    <row r="27" spans="1:27" ht="13.5">
      <c r="A27" s="25" t="s">
        <v>53</v>
      </c>
      <c r="B27" s="24"/>
      <c r="C27" s="6">
        <v>115843379</v>
      </c>
      <c r="D27" s="6">
        <v>0</v>
      </c>
      <c r="E27" s="7">
        <v>213520030</v>
      </c>
      <c r="F27" s="8">
        <v>213520030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107678304</v>
      </c>
      <c r="Y27" s="8">
        <v>-107678304</v>
      </c>
      <c r="Z27" s="2">
        <v>-100</v>
      </c>
      <c r="AA27" s="6">
        <v>213520030</v>
      </c>
    </row>
    <row r="28" spans="1:27" ht="13.5">
      <c r="A28" s="25" t="s">
        <v>54</v>
      </c>
      <c r="B28" s="24"/>
      <c r="C28" s="6">
        <v>127549467</v>
      </c>
      <c r="D28" s="6">
        <v>0</v>
      </c>
      <c r="E28" s="7">
        <v>165000000</v>
      </c>
      <c r="F28" s="8">
        <v>165000000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82500000</v>
      </c>
      <c r="Y28" s="8">
        <v>-82500000</v>
      </c>
      <c r="Z28" s="2">
        <v>-100</v>
      </c>
      <c r="AA28" s="6">
        <v>165000000</v>
      </c>
    </row>
    <row r="29" spans="1:27" ht="13.5">
      <c r="A29" s="25" t="s">
        <v>55</v>
      </c>
      <c r="B29" s="24"/>
      <c r="C29" s="6">
        <v>15332301</v>
      </c>
      <c r="D29" s="6">
        <v>0</v>
      </c>
      <c r="E29" s="7">
        <v>12919926</v>
      </c>
      <c r="F29" s="8">
        <v>12919926</v>
      </c>
      <c r="G29" s="8">
        <v>0</v>
      </c>
      <c r="H29" s="8">
        <v>0</v>
      </c>
      <c r="I29" s="8">
        <v>282598</v>
      </c>
      <c r="J29" s="8">
        <v>282598</v>
      </c>
      <c r="K29" s="8">
        <v>0</v>
      </c>
      <c r="L29" s="8">
        <v>0</v>
      </c>
      <c r="M29" s="8">
        <v>7919430</v>
      </c>
      <c r="N29" s="8">
        <v>7919430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8202028</v>
      </c>
      <c r="X29" s="8">
        <v>8065080</v>
      </c>
      <c r="Y29" s="8">
        <v>136948</v>
      </c>
      <c r="Z29" s="2">
        <v>1.7</v>
      </c>
      <c r="AA29" s="6">
        <v>12919926</v>
      </c>
    </row>
    <row r="30" spans="1:27" ht="13.5">
      <c r="A30" s="25" t="s">
        <v>56</v>
      </c>
      <c r="B30" s="24"/>
      <c r="C30" s="6">
        <v>719281041</v>
      </c>
      <c r="D30" s="6">
        <v>0</v>
      </c>
      <c r="E30" s="7">
        <v>738297072</v>
      </c>
      <c r="F30" s="8">
        <v>738297072</v>
      </c>
      <c r="G30" s="8">
        <v>31941093</v>
      </c>
      <c r="H30" s="8">
        <v>56956500</v>
      </c>
      <c r="I30" s="8">
        <v>57653943</v>
      </c>
      <c r="J30" s="8">
        <v>146551536</v>
      </c>
      <c r="K30" s="8">
        <v>27382704</v>
      </c>
      <c r="L30" s="8">
        <v>31692026</v>
      </c>
      <c r="M30" s="8">
        <v>29314613</v>
      </c>
      <c r="N30" s="8">
        <v>88389343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234940879</v>
      </c>
      <c r="X30" s="8">
        <v>369148536</v>
      </c>
      <c r="Y30" s="8">
        <v>-134207657</v>
      </c>
      <c r="Z30" s="2">
        <v>-36.36</v>
      </c>
      <c r="AA30" s="6">
        <v>738297072</v>
      </c>
    </row>
    <row r="31" spans="1:27" ht="13.5">
      <c r="A31" s="25" t="s">
        <v>57</v>
      </c>
      <c r="B31" s="24"/>
      <c r="C31" s="6">
        <v>95047845</v>
      </c>
      <c r="D31" s="6">
        <v>0</v>
      </c>
      <c r="E31" s="7">
        <v>85918816</v>
      </c>
      <c r="F31" s="8">
        <v>85918816</v>
      </c>
      <c r="G31" s="8">
        <v>6427725</v>
      </c>
      <c r="H31" s="8">
        <v>8749099</v>
      </c>
      <c r="I31" s="8">
        <v>10918950</v>
      </c>
      <c r="J31" s="8">
        <v>26095774</v>
      </c>
      <c r="K31" s="8">
        <v>10609587</v>
      </c>
      <c r="L31" s="8">
        <v>10763713</v>
      </c>
      <c r="M31" s="8">
        <v>7330947</v>
      </c>
      <c r="N31" s="8">
        <v>28704247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54800021</v>
      </c>
      <c r="X31" s="8">
        <v>44831850</v>
      </c>
      <c r="Y31" s="8">
        <v>9968171</v>
      </c>
      <c r="Z31" s="2">
        <v>22.23</v>
      </c>
      <c r="AA31" s="6">
        <v>85918816</v>
      </c>
    </row>
    <row r="32" spans="1:27" ht="13.5">
      <c r="A32" s="25" t="s">
        <v>58</v>
      </c>
      <c r="B32" s="24"/>
      <c r="C32" s="6">
        <v>39986203</v>
      </c>
      <c r="D32" s="6">
        <v>0</v>
      </c>
      <c r="E32" s="7">
        <v>17104938</v>
      </c>
      <c r="F32" s="8">
        <v>17104938</v>
      </c>
      <c r="G32" s="8">
        <v>4764405</v>
      </c>
      <c r="H32" s="8">
        <v>5034008</v>
      </c>
      <c r="I32" s="8">
        <v>5157541</v>
      </c>
      <c r="J32" s="8">
        <v>14955954</v>
      </c>
      <c r="K32" s="8">
        <v>10797348</v>
      </c>
      <c r="L32" s="8">
        <v>13146436</v>
      </c>
      <c r="M32" s="8">
        <v>13312075</v>
      </c>
      <c r="N32" s="8">
        <v>37255859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52211813</v>
      </c>
      <c r="X32" s="8">
        <v>7778880</v>
      </c>
      <c r="Y32" s="8">
        <v>44432933</v>
      </c>
      <c r="Z32" s="2">
        <v>571.2</v>
      </c>
      <c r="AA32" s="6">
        <v>17104938</v>
      </c>
    </row>
    <row r="33" spans="1:27" ht="13.5">
      <c r="A33" s="25" t="s">
        <v>59</v>
      </c>
      <c r="B33" s="24"/>
      <c r="C33" s="6">
        <v>16145061</v>
      </c>
      <c r="D33" s="6">
        <v>0</v>
      </c>
      <c r="E33" s="7">
        <v>34547552</v>
      </c>
      <c r="F33" s="8">
        <v>34547552</v>
      </c>
      <c r="G33" s="8">
        <v>1643095</v>
      </c>
      <c r="H33" s="8">
        <v>1900906</v>
      </c>
      <c r="I33" s="8">
        <v>1856697</v>
      </c>
      <c r="J33" s="8">
        <v>5400698</v>
      </c>
      <c r="K33" s="8">
        <v>1840637</v>
      </c>
      <c r="L33" s="8">
        <v>1643086</v>
      </c>
      <c r="M33" s="8">
        <v>2338113</v>
      </c>
      <c r="N33" s="8">
        <v>5821836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11222534</v>
      </c>
      <c r="X33" s="8">
        <v>17273778</v>
      </c>
      <c r="Y33" s="8">
        <v>-6051244</v>
      </c>
      <c r="Z33" s="2">
        <v>-35.03</v>
      </c>
      <c r="AA33" s="6">
        <v>34547552</v>
      </c>
    </row>
    <row r="34" spans="1:27" ht="13.5">
      <c r="A34" s="25" t="s">
        <v>60</v>
      </c>
      <c r="B34" s="24"/>
      <c r="C34" s="6">
        <v>218993618</v>
      </c>
      <c r="D34" s="6">
        <v>0</v>
      </c>
      <c r="E34" s="7">
        <v>149824877</v>
      </c>
      <c r="F34" s="8">
        <v>149824877</v>
      </c>
      <c r="G34" s="8">
        <v>8294727</v>
      </c>
      <c r="H34" s="8">
        <v>17289513</v>
      </c>
      <c r="I34" s="8">
        <v>16758374</v>
      </c>
      <c r="J34" s="8">
        <v>42342614</v>
      </c>
      <c r="K34" s="8">
        <v>13587823</v>
      </c>
      <c r="L34" s="8">
        <v>12971307</v>
      </c>
      <c r="M34" s="8">
        <v>12879343</v>
      </c>
      <c r="N34" s="8">
        <v>39438473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81781087</v>
      </c>
      <c r="X34" s="8">
        <v>56536518</v>
      </c>
      <c r="Y34" s="8">
        <v>25244569</v>
      </c>
      <c r="Z34" s="2">
        <v>44.65</v>
      </c>
      <c r="AA34" s="6">
        <v>149824877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1745669067</v>
      </c>
      <c r="D36" s="33">
        <f>SUM(D25:D35)</f>
        <v>0</v>
      </c>
      <c r="E36" s="34">
        <f t="shared" si="1"/>
        <v>1921544394</v>
      </c>
      <c r="F36" s="35">
        <f t="shared" si="1"/>
        <v>1921544394</v>
      </c>
      <c r="G36" s="35">
        <f t="shared" si="1"/>
        <v>90082700</v>
      </c>
      <c r="H36" s="35">
        <f t="shared" si="1"/>
        <v>127503439</v>
      </c>
      <c r="I36" s="35">
        <f t="shared" si="1"/>
        <v>133750589</v>
      </c>
      <c r="J36" s="35">
        <f t="shared" si="1"/>
        <v>351336728</v>
      </c>
      <c r="K36" s="35">
        <f t="shared" si="1"/>
        <v>100023157</v>
      </c>
      <c r="L36" s="35">
        <f t="shared" si="1"/>
        <v>112281124</v>
      </c>
      <c r="M36" s="35">
        <f t="shared" si="1"/>
        <v>114556117</v>
      </c>
      <c r="N36" s="35">
        <f t="shared" si="1"/>
        <v>326860398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678197126</v>
      </c>
      <c r="X36" s="35">
        <f t="shared" si="1"/>
        <v>944777790</v>
      </c>
      <c r="Y36" s="35">
        <f t="shared" si="1"/>
        <v>-266580664</v>
      </c>
      <c r="Z36" s="36">
        <f>+IF(X36&lt;&gt;0,+(Y36/X36)*100,0)</f>
        <v>-28.21622891875983</v>
      </c>
      <c r="AA36" s="33">
        <f>SUM(AA25:AA35)</f>
        <v>1921544394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-84871498</v>
      </c>
      <c r="D38" s="46">
        <f>+D22-D36</f>
        <v>0</v>
      </c>
      <c r="E38" s="47">
        <f t="shared" si="2"/>
        <v>195</v>
      </c>
      <c r="F38" s="48">
        <f t="shared" si="2"/>
        <v>195</v>
      </c>
      <c r="G38" s="48">
        <f t="shared" si="2"/>
        <v>121410961</v>
      </c>
      <c r="H38" s="48">
        <f t="shared" si="2"/>
        <v>43963443</v>
      </c>
      <c r="I38" s="48">
        <f t="shared" si="2"/>
        <v>-30255045</v>
      </c>
      <c r="J38" s="48">
        <f t="shared" si="2"/>
        <v>135119359</v>
      </c>
      <c r="K38" s="48">
        <f t="shared" si="2"/>
        <v>36067348</v>
      </c>
      <c r="L38" s="48">
        <f t="shared" si="2"/>
        <v>27024205</v>
      </c>
      <c r="M38" s="48">
        <f t="shared" si="2"/>
        <v>66403794</v>
      </c>
      <c r="N38" s="48">
        <f t="shared" si="2"/>
        <v>129495347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264614706</v>
      </c>
      <c r="X38" s="48">
        <f>IF(F22=F36,0,X22-X36)</f>
        <v>12</v>
      </c>
      <c r="Y38" s="48">
        <f t="shared" si="2"/>
        <v>264614694</v>
      </c>
      <c r="Z38" s="49">
        <f>+IF(X38&lt;&gt;0,+(Y38/X38)*100,0)</f>
        <v>2205122450</v>
      </c>
      <c r="AA38" s="46">
        <f>+AA22-AA36</f>
        <v>195</v>
      </c>
    </row>
    <row r="39" spans="1:27" ht="13.5">
      <c r="A39" s="23" t="s">
        <v>64</v>
      </c>
      <c r="B39" s="29"/>
      <c r="C39" s="6">
        <v>187249844</v>
      </c>
      <c r="D39" s="6">
        <v>0</v>
      </c>
      <c r="E39" s="7">
        <v>159915998</v>
      </c>
      <c r="F39" s="8">
        <v>159915998</v>
      </c>
      <c r="G39" s="8">
        <v>0</v>
      </c>
      <c r="H39" s="8">
        <v>1600000</v>
      </c>
      <c r="I39" s="8">
        <v>140000</v>
      </c>
      <c r="J39" s="8">
        <v>1740000</v>
      </c>
      <c r="K39" s="8">
        <v>326432</v>
      </c>
      <c r="L39" s="8">
        <v>1309200</v>
      </c>
      <c r="M39" s="8">
        <v>45000</v>
      </c>
      <c r="N39" s="8">
        <v>1680632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3420632</v>
      </c>
      <c r="X39" s="8">
        <v>89650920</v>
      </c>
      <c r="Y39" s="8">
        <v>-86230288</v>
      </c>
      <c r="Z39" s="2">
        <v>-96.18</v>
      </c>
      <c r="AA39" s="6">
        <v>159915998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102378346</v>
      </c>
      <c r="D42" s="55">
        <f>SUM(D38:D41)</f>
        <v>0</v>
      </c>
      <c r="E42" s="56">
        <f t="shared" si="3"/>
        <v>159916193</v>
      </c>
      <c r="F42" s="57">
        <f t="shared" si="3"/>
        <v>159916193</v>
      </c>
      <c r="G42" s="57">
        <f t="shared" si="3"/>
        <v>121410961</v>
      </c>
      <c r="H42" s="57">
        <f t="shared" si="3"/>
        <v>45563443</v>
      </c>
      <c r="I42" s="57">
        <f t="shared" si="3"/>
        <v>-30115045</v>
      </c>
      <c r="J42" s="57">
        <f t="shared" si="3"/>
        <v>136859359</v>
      </c>
      <c r="K42" s="57">
        <f t="shared" si="3"/>
        <v>36393780</v>
      </c>
      <c r="L42" s="57">
        <f t="shared" si="3"/>
        <v>28333405</v>
      </c>
      <c r="M42" s="57">
        <f t="shared" si="3"/>
        <v>66448794</v>
      </c>
      <c r="N42" s="57">
        <f t="shared" si="3"/>
        <v>131175979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268035338</v>
      </c>
      <c r="X42" s="57">
        <f t="shared" si="3"/>
        <v>89650932</v>
      </c>
      <c r="Y42" s="57">
        <f t="shared" si="3"/>
        <v>178384406</v>
      </c>
      <c r="Z42" s="58">
        <f>+IF(X42&lt;&gt;0,+(Y42/X42)*100,0)</f>
        <v>198.97663305943098</v>
      </c>
      <c r="AA42" s="55">
        <f>SUM(AA38:AA41)</f>
        <v>159916193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102378346</v>
      </c>
      <c r="D44" s="63">
        <f>+D42-D43</f>
        <v>0</v>
      </c>
      <c r="E44" s="64">
        <f t="shared" si="4"/>
        <v>159916193</v>
      </c>
      <c r="F44" s="65">
        <f t="shared" si="4"/>
        <v>159916193</v>
      </c>
      <c r="G44" s="65">
        <f t="shared" si="4"/>
        <v>121410961</v>
      </c>
      <c r="H44" s="65">
        <f t="shared" si="4"/>
        <v>45563443</v>
      </c>
      <c r="I44" s="65">
        <f t="shared" si="4"/>
        <v>-30115045</v>
      </c>
      <c r="J44" s="65">
        <f t="shared" si="4"/>
        <v>136859359</v>
      </c>
      <c r="K44" s="65">
        <f t="shared" si="4"/>
        <v>36393780</v>
      </c>
      <c r="L44" s="65">
        <f t="shared" si="4"/>
        <v>28333405</v>
      </c>
      <c r="M44" s="65">
        <f t="shared" si="4"/>
        <v>66448794</v>
      </c>
      <c r="N44" s="65">
        <f t="shared" si="4"/>
        <v>131175979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268035338</v>
      </c>
      <c r="X44" s="65">
        <f t="shared" si="4"/>
        <v>89650932</v>
      </c>
      <c r="Y44" s="65">
        <f t="shared" si="4"/>
        <v>178384406</v>
      </c>
      <c r="Z44" s="66">
        <f>+IF(X44&lt;&gt;0,+(Y44/X44)*100,0)</f>
        <v>198.97663305943098</v>
      </c>
      <c r="AA44" s="63">
        <f>+AA42-AA43</f>
        <v>159916193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102378346</v>
      </c>
      <c r="D46" s="55">
        <f>SUM(D44:D45)</f>
        <v>0</v>
      </c>
      <c r="E46" s="56">
        <f t="shared" si="5"/>
        <v>159916193</v>
      </c>
      <c r="F46" s="57">
        <f t="shared" si="5"/>
        <v>159916193</v>
      </c>
      <c r="G46" s="57">
        <f t="shared" si="5"/>
        <v>121410961</v>
      </c>
      <c r="H46" s="57">
        <f t="shared" si="5"/>
        <v>45563443</v>
      </c>
      <c r="I46" s="57">
        <f t="shared" si="5"/>
        <v>-30115045</v>
      </c>
      <c r="J46" s="57">
        <f t="shared" si="5"/>
        <v>136859359</v>
      </c>
      <c r="K46" s="57">
        <f t="shared" si="5"/>
        <v>36393780</v>
      </c>
      <c r="L46" s="57">
        <f t="shared" si="5"/>
        <v>28333405</v>
      </c>
      <c r="M46" s="57">
        <f t="shared" si="5"/>
        <v>66448794</v>
      </c>
      <c r="N46" s="57">
        <f t="shared" si="5"/>
        <v>131175979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268035338</v>
      </c>
      <c r="X46" s="57">
        <f t="shared" si="5"/>
        <v>89650932</v>
      </c>
      <c r="Y46" s="57">
        <f t="shared" si="5"/>
        <v>178384406</v>
      </c>
      <c r="Z46" s="58">
        <f>+IF(X46&lt;&gt;0,+(Y46/X46)*100,0)</f>
        <v>198.97663305943098</v>
      </c>
      <c r="AA46" s="55">
        <f>SUM(AA44:AA45)</f>
        <v>159916193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102378346</v>
      </c>
      <c r="D48" s="71">
        <f>SUM(D46:D47)</f>
        <v>0</v>
      </c>
      <c r="E48" s="72">
        <f t="shared" si="6"/>
        <v>159916193</v>
      </c>
      <c r="F48" s="73">
        <f t="shared" si="6"/>
        <v>159916193</v>
      </c>
      <c r="G48" s="73">
        <f t="shared" si="6"/>
        <v>121410961</v>
      </c>
      <c r="H48" s="74">
        <f t="shared" si="6"/>
        <v>45563443</v>
      </c>
      <c r="I48" s="74">
        <f t="shared" si="6"/>
        <v>-30115045</v>
      </c>
      <c r="J48" s="74">
        <f t="shared" si="6"/>
        <v>136859359</v>
      </c>
      <c r="K48" s="74">
        <f t="shared" si="6"/>
        <v>36393780</v>
      </c>
      <c r="L48" s="74">
        <f t="shared" si="6"/>
        <v>28333405</v>
      </c>
      <c r="M48" s="73">
        <f t="shared" si="6"/>
        <v>66448794</v>
      </c>
      <c r="N48" s="73">
        <f t="shared" si="6"/>
        <v>131175979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268035338</v>
      </c>
      <c r="X48" s="74">
        <f t="shared" si="6"/>
        <v>89650932</v>
      </c>
      <c r="Y48" s="74">
        <f t="shared" si="6"/>
        <v>178384406</v>
      </c>
      <c r="Z48" s="75">
        <f>+IF(X48&lt;&gt;0,+(Y48/X48)*100,0)</f>
        <v>198.97663305943098</v>
      </c>
      <c r="AA48" s="76">
        <f>SUM(AA46:AA47)</f>
        <v>159916193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264425808</v>
      </c>
      <c r="D5" s="6">
        <v>0</v>
      </c>
      <c r="E5" s="7">
        <v>272882246</v>
      </c>
      <c r="F5" s="8">
        <v>272882246</v>
      </c>
      <c r="G5" s="8">
        <v>23274375</v>
      </c>
      <c r="H5" s="8">
        <v>23206390</v>
      </c>
      <c r="I5" s="8">
        <v>23283456</v>
      </c>
      <c r="J5" s="8">
        <v>69764221</v>
      </c>
      <c r="K5" s="8">
        <v>23445664</v>
      </c>
      <c r="L5" s="8">
        <v>23386711</v>
      </c>
      <c r="M5" s="8">
        <v>23618741</v>
      </c>
      <c r="N5" s="8">
        <v>70451116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140215337</v>
      </c>
      <c r="X5" s="8">
        <v>136127467</v>
      </c>
      <c r="Y5" s="8">
        <v>4087870</v>
      </c>
      <c r="Z5" s="2">
        <v>3</v>
      </c>
      <c r="AA5" s="6">
        <v>272882246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449191695</v>
      </c>
      <c r="D7" s="6">
        <v>0</v>
      </c>
      <c r="E7" s="7">
        <v>486740811</v>
      </c>
      <c r="F7" s="8">
        <v>486740811</v>
      </c>
      <c r="G7" s="8">
        <v>38864516</v>
      </c>
      <c r="H7" s="8">
        <v>48668281</v>
      </c>
      <c r="I7" s="8">
        <v>45906282</v>
      </c>
      <c r="J7" s="8">
        <v>133439079</v>
      </c>
      <c r="K7" s="8">
        <v>39062292</v>
      </c>
      <c r="L7" s="8">
        <v>40193899</v>
      </c>
      <c r="M7" s="8">
        <v>36952727</v>
      </c>
      <c r="N7" s="8">
        <v>116208918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249647997</v>
      </c>
      <c r="X7" s="8">
        <v>252655010</v>
      </c>
      <c r="Y7" s="8">
        <v>-3007013</v>
      </c>
      <c r="Z7" s="2">
        <v>-1.19</v>
      </c>
      <c r="AA7" s="6">
        <v>486740811</v>
      </c>
    </row>
    <row r="8" spans="1:27" ht="13.5">
      <c r="A8" s="25" t="s">
        <v>35</v>
      </c>
      <c r="B8" s="24"/>
      <c r="C8" s="6">
        <v>56434561</v>
      </c>
      <c r="D8" s="6">
        <v>0</v>
      </c>
      <c r="E8" s="7">
        <v>69178505</v>
      </c>
      <c r="F8" s="8">
        <v>69178505</v>
      </c>
      <c r="G8" s="8">
        <v>5455372</v>
      </c>
      <c r="H8" s="8">
        <v>5807537</v>
      </c>
      <c r="I8" s="8">
        <v>5856670</v>
      </c>
      <c r="J8" s="8">
        <v>17119579</v>
      </c>
      <c r="K8" s="8">
        <v>6936780</v>
      </c>
      <c r="L8" s="8">
        <v>7141998</v>
      </c>
      <c r="M8" s="8">
        <v>5346755</v>
      </c>
      <c r="N8" s="8">
        <v>19425533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36545112</v>
      </c>
      <c r="X8" s="8">
        <v>35119566</v>
      </c>
      <c r="Y8" s="8">
        <v>1425546</v>
      </c>
      <c r="Z8" s="2">
        <v>4.06</v>
      </c>
      <c r="AA8" s="6">
        <v>69178505</v>
      </c>
    </row>
    <row r="9" spans="1:27" ht="13.5">
      <c r="A9" s="25" t="s">
        <v>36</v>
      </c>
      <c r="B9" s="24"/>
      <c r="C9" s="6">
        <v>59951728</v>
      </c>
      <c r="D9" s="6">
        <v>0</v>
      </c>
      <c r="E9" s="7">
        <v>63559034</v>
      </c>
      <c r="F9" s="8">
        <v>63559034</v>
      </c>
      <c r="G9" s="8">
        <v>5432682</v>
      </c>
      <c r="H9" s="8">
        <v>5460188</v>
      </c>
      <c r="I9" s="8">
        <v>5343194</v>
      </c>
      <c r="J9" s="8">
        <v>16236064</v>
      </c>
      <c r="K9" s="8">
        <v>5570645</v>
      </c>
      <c r="L9" s="8">
        <v>5523935</v>
      </c>
      <c r="M9" s="8">
        <v>5443937</v>
      </c>
      <c r="N9" s="8">
        <v>16538517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32774581</v>
      </c>
      <c r="X9" s="8">
        <v>31863585</v>
      </c>
      <c r="Y9" s="8">
        <v>910996</v>
      </c>
      <c r="Z9" s="2">
        <v>2.86</v>
      </c>
      <c r="AA9" s="6">
        <v>63559034</v>
      </c>
    </row>
    <row r="10" spans="1:27" ht="13.5">
      <c r="A10" s="25" t="s">
        <v>37</v>
      </c>
      <c r="B10" s="24"/>
      <c r="C10" s="6">
        <v>61033051</v>
      </c>
      <c r="D10" s="6">
        <v>0</v>
      </c>
      <c r="E10" s="7">
        <v>68975164</v>
      </c>
      <c r="F10" s="26">
        <v>68975164</v>
      </c>
      <c r="G10" s="26">
        <v>5766534</v>
      </c>
      <c r="H10" s="26">
        <v>5753263</v>
      </c>
      <c r="I10" s="26">
        <v>5746740</v>
      </c>
      <c r="J10" s="26">
        <v>17266537</v>
      </c>
      <c r="K10" s="26">
        <v>5809124</v>
      </c>
      <c r="L10" s="26">
        <v>5831995</v>
      </c>
      <c r="M10" s="26">
        <v>5833298</v>
      </c>
      <c r="N10" s="26">
        <v>17474417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34740954</v>
      </c>
      <c r="X10" s="26">
        <v>34475769</v>
      </c>
      <c r="Y10" s="26">
        <v>265185</v>
      </c>
      <c r="Z10" s="27">
        <v>0.77</v>
      </c>
      <c r="AA10" s="28">
        <v>68975164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29792983</v>
      </c>
      <c r="D12" s="6">
        <v>0</v>
      </c>
      <c r="E12" s="7">
        <v>35361329</v>
      </c>
      <c r="F12" s="8">
        <v>35361329</v>
      </c>
      <c r="G12" s="8">
        <v>2969262</v>
      </c>
      <c r="H12" s="8">
        <v>2892509</v>
      </c>
      <c r="I12" s="8">
        <v>2969958</v>
      </c>
      <c r="J12" s="8">
        <v>8831729</v>
      </c>
      <c r="K12" s="8">
        <v>3008935</v>
      </c>
      <c r="L12" s="8">
        <v>2895557</v>
      </c>
      <c r="M12" s="8">
        <v>3034010</v>
      </c>
      <c r="N12" s="8">
        <v>8938502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17770231</v>
      </c>
      <c r="X12" s="8">
        <v>17438345</v>
      </c>
      <c r="Y12" s="8">
        <v>331886</v>
      </c>
      <c r="Z12" s="2">
        <v>1.9</v>
      </c>
      <c r="AA12" s="6">
        <v>35361329</v>
      </c>
    </row>
    <row r="13" spans="1:27" ht="13.5">
      <c r="A13" s="23" t="s">
        <v>40</v>
      </c>
      <c r="B13" s="29"/>
      <c r="C13" s="6">
        <v>22475654</v>
      </c>
      <c r="D13" s="6">
        <v>0</v>
      </c>
      <c r="E13" s="7">
        <v>20693700</v>
      </c>
      <c r="F13" s="8">
        <v>20693700</v>
      </c>
      <c r="G13" s="8">
        <v>1840400</v>
      </c>
      <c r="H13" s="8">
        <v>1408691</v>
      </c>
      <c r="I13" s="8">
        <v>1276210</v>
      </c>
      <c r="J13" s="8">
        <v>4525301</v>
      </c>
      <c r="K13" s="8">
        <v>2214175</v>
      </c>
      <c r="L13" s="8">
        <v>1742190</v>
      </c>
      <c r="M13" s="8">
        <v>2789938</v>
      </c>
      <c r="N13" s="8">
        <v>6746303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11271604</v>
      </c>
      <c r="X13" s="8">
        <v>9309800</v>
      </c>
      <c r="Y13" s="8">
        <v>1961804</v>
      </c>
      <c r="Z13" s="2">
        <v>21.07</v>
      </c>
      <c r="AA13" s="6">
        <v>20693700</v>
      </c>
    </row>
    <row r="14" spans="1:27" ht="13.5">
      <c r="A14" s="23" t="s">
        <v>41</v>
      </c>
      <c r="B14" s="29"/>
      <c r="C14" s="6">
        <v>2050542</v>
      </c>
      <c r="D14" s="6">
        <v>0</v>
      </c>
      <c r="E14" s="7">
        <v>1497709</v>
      </c>
      <c r="F14" s="8">
        <v>1497709</v>
      </c>
      <c r="G14" s="8">
        <v>142031</v>
      </c>
      <c r="H14" s="8">
        <v>144689</v>
      </c>
      <c r="I14" s="8">
        <v>149130</v>
      </c>
      <c r="J14" s="8">
        <v>435850</v>
      </c>
      <c r="K14" s="8">
        <v>160100</v>
      </c>
      <c r="L14" s="8">
        <v>175593</v>
      </c>
      <c r="M14" s="8">
        <v>174403</v>
      </c>
      <c r="N14" s="8">
        <v>510096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945946</v>
      </c>
      <c r="X14" s="8">
        <v>715865</v>
      </c>
      <c r="Y14" s="8">
        <v>230081</v>
      </c>
      <c r="Z14" s="2">
        <v>32.14</v>
      </c>
      <c r="AA14" s="6">
        <v>1497709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14347255</v>
      </c>
      <c r="D16" s="6">
        <v>0</v>
      </c>
      <c r="E16" s="7">
        <v>6707900</v>
      </c>
      <c r="F16" s="8">
        <v>6707900</v>
      </c>
      <c r="G16" s="8">
        <v>420120</v>
      </c>
      <c r="H16" s="8">
        <v>552416</v>
      </c>
      <c r="I16" s="8">
        <v>476955</v>
      </c>
      <c r="J16" s="8">
        <v>1449491</v>
      </c>
      <c r="K16" s="8">
        <v>640727</v>
      </c>
      <c r="L16" s="8">
        <v>507014</v>
      </c>
      <c r="M16" s="8">
        <v>500548</v>
      </c>
      <c r="N16" s="8">
        <v>1648289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3097780</v>
      </c>
      <c r="X16" s="8">
        <v>3806749</v>
      </c>
      <c r="Y16" s="8">
        <v>-708969</v>
      </c>
      <c r="Z16" s="2">
        <v>-18.62</v>
      </c>
      <c r="AA16" s="6">
        <v>6707900</v>
      </c>
    </row>
    <row r="17" spans="1:27" ht="13.5">
      <c r="A17" s="23" t="s">
        <v>44</v>
      </c>
      <c r="B17" s="29"/>
      <c r="C17" s="6">
        <v>8541415</v>
      </c>
      <c r="D17" s="6">
        <v>0</v>
      </c>
      <c r="E17" s="7">
        <v>8143940</v>
      </c>
      <c r="F17" s="8">
        <v>8143940</v>
      </c>
      <c r="G17" s="8">
        <v>746034</v>
      </c>
      <c r="H17" s="8">
        <v>829605</v>
      </c>
      <c r="I17" s="8">
        <v>722308</v>
      </c>
      <c r="J17" s="8">
        <v>2297947</v>
      </c>
      <c r="K17" s="8">
        <v>759827</v>
      </c>
      <c r="L17" s="8">
        <v>779073</v>
      </c>
      <c r="M17" s="8">
        <v>653858</v>
      </c>
      <c r="N17" s="8">
        <v>2192758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4490705</v>
      </c>
      <c r="X17" s="8">
        <v>4389955</v>
      </c>
      <c r="Y17" s="8">
        <v>100750</v>
      </c>
      <c r="Z17" s="2">
        <v>2.3</v>
      </c>
      <c r="AA17" s="6">
        <v>8143940</v>
      </c>
    </row>
    <row r="18" spans="1:27" ht="13.5">
      <c r="A18" s="25" t="s">
        <v>45</v>
      </c>
      <c r="B18" s="24"/>
      <c r="C18" s="6">
        <v>14574227</v>
      </c>
      <c r="D18" s="6">
        <v>0</v>
      </c>
      <c r="E18" s="7">
        <v>13545608</v>
      </c>
      <c r="F18" s="8">
        <v>13545608</v>
      </c>
      <c r="G18" s="8">
        <v>0</v>
      </c>
      <c r="H18" s="8">
        <v>1324793</v>
      </c>
      <c r="I18" s="8">
        <v>1487421</v>
      </c>
      <c r="J18" s="8">
        <v>2812214</v>
      </c>
      <c r="K18" s="8">
        <v>1251411</v>
      </c>
      <c r="L18" s="8">
        <v>1298073</v>
      </c>
      <c r="M18" s="8">
        <v>1142102</v>
      </c>
      <c r="N18" s="8">
        <v>3691586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6503800</v>
      </c>
      <c r="X18" s="8">
        <v>5914740</v>
      </c>
      <c r="Y18" s="8">
        <v>589060</v>
      </c>
      <c r="Z18" s="2">
        <v>9.96</v>
      </c>
      <c r="AA18" s="6">
        <v>13545608</v>
      </c>
    </row>
    <row r="19" spans="1:27" ht="13.5">
      <c r="A19" s="23" t="s">
        <v>46</v>
      </c>
      <c r="B19" s="29"/>
      <c r="C19" s="6">
        <v>120038816</v>
      </c>
      <c r="D19" s="6">
        <v>0</v>
      </c>
      <c r="E19" s="7">
        <v>189619569</v>
      </c>
      <c r="F19" s="8">
        <v>189619569</v>
      </c>
      <c r="G19" s="8">
        <v>42669019</v>
      </c>
      <c r="H19" s="8">
        <v>611500</v>
      </c>
      <c r="I19" s="8">
        <v>2193489</v>
      </c>
      <c r="J19" s="8">
        <v>45474008</v>
      </c>
      <c r="K19" s="8">
        <v>0</v>
      </c>
      <c r="L19" s="8">
        <v>1135648</v>
      </c>
      <c r="M19" s="8">
        <v>34519000</v>
      </c>
      <c r="N19" s="8">
        <v>35654648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81128656</v>
      </c>
      <c r="X19" s="8">
        <v>101363428</v>
      </c>
      <c r="Y19" s="8">
        <v>-20234772</v>
      </c>
      <c r="Z19" s="2">
        <v>-19.96</v>
      </c>
      <c r="AA19" s="6">
        <v>189619569</v>
      </c>
    </row>
    <row r="20" spans="1:27" ht="13.5">
      <c r="A20" s="23" t="s">
        <v>47</v>
      </c>
      <c r="B20" s="29"/>
      <c r="C20" s="6">
        <v>100354539</v>
      </c>
      <c r="D20" s="6">
        <v>0</v>
      </c>
      <c r="E20" s="7">
        <v>66147938</v>
      </c>
      <c r="F20" s="26">
        <v>66147938</v>
      </c>
      <c r="G20" s="26">
        <v>421006</v>
      </c>
      <c r="H20" s="26">
        <v>1872625</v>
      </c>
      <c r="I20" s="26">
        <v>1869128</v>
      </c>
      <c r="J20" s="26">
        <v>4162759</v>
      </c>
      <c r="K20" s="26">
        <v>2559755</v>
      </c>
      <c r="L20" s="26">
        <v>1650085</v>
      </c>
      <c r="M20" s="26">
        <v>4135782</v>
      </c>
      <c r="N20" s="26">
        <v>8345622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12508381</v>
      </c>
      <c r="X20" s="26">
        <v>23113320</v>
      </c>
      <c r="Y20" s="26">
        <v>-10604939</v>
      </c>
      <c r="Z20" s="27">
        <v>-45.88</v>
      </c>
      <c r="AA20" s="28">
        <v>66147938</v>
      </c>
    </row>
    <row r="21" spans="1:27" ht="13.5">
      <c r="A21" s="23" t="s">
        <v>48</v>
      </c>
      <c r="B21" s="29"/>
      <c r="C21" s="6">
        <v>91307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0">
        <v>0</v>
      </c>
      <c r="J21" s="8">
        <v>0</v>
      </c>
      <c r="K21" s="8">
        <v>2429864</v>
      </c>
      <c r="L21" s="8">
        <v>0</v>
      </c>
      <c r="M21" s="8">
        <v>150682</v>
      </c>
      <c r="N21" s="8">
        <v>2580546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2580546</v>
      </c>
      <c r="X21" s="8">
        <v>75000</v>
      </c>
      <c r="Y21" s="8">
        <v>2505546</v>
      </c>
      <c r="Z21" s="2">
        <v>3340.73</v>
      </c>
      <c r="AA21" s="6">
        <v>150000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1203303581</v>
      </c>
      <c r="D22" s="33">
        <f>SUM(D5:D21)</f>
        <v>0</v>
      </c>
      <c r="E22" s="34">
        <f t="shared" si="0"/>
        <v>1303203453</v>
      </c>
      <c r="F22" s="35">
        <f t="shared" si="0"/>
        <v>1303203453</v>
      </c>
      <c r="G22" s="35">
        <f t="shared" si="0"/>
        <v>128001351</v>
      </c>
      <c r="H22" s="35">
        <f t="shared" si="0"/>
        <v>98532487</v>
      </c>
      <c r="I22" s="35">
        <f t="shared" si="0"/>
        <v>97280941</v>
      </c>
      <c r="J22" s="35">
        <f t="shared" si="0"/>
        <v>323814779</v>
      </c>
      <c r="K22" s="35">
        <f t="shared" si="0"/>
        <v>93849299</v>
      </c>
      <c r="L22" s="35">
        <f t="shared" si="0"/>
        <v>92261771</v>
      </c>
      <c r="M22" s="35">
        <f t="shared" si="0"/>
        <v>124295781</v>
      </c>
      <c r="N22" s="35">
        <f t="shared" si="0"/>
        <v>310406851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634221630</v>
      </c>
      <c r="X22" s="35">
        <f t="shared" si="0"/>
        <v>656368599</v>
      </c>
      <c r="Y22" s="35">
        <f t="shared" si="0"/>
        <v>-22146969</v>
      </c>
      <c r="Z22" s="36">
        <f>+IF(X22&lt;&gt;0,+(Y22/X22)*100,0)</f>
        <v>-3.37416644149974</v>
      </c>
      <c r="AA22" s="33">
        <f>SUM(AA5:AA21)</f>
        <v>1303203453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308716531</v>
      </c>
      <c r="D25" s="6">
        <v>0</v>
      </c>
      <c r="E25" s="7">
        <v>344431966</v>
      </c>
      <c r="F25" s="8">
        <v>344431966</v>
      </c>
      <c r="G25" s="8">
        <v>27307963</v>
      </c>
      <c r="H25" s="8">
        <v>26606084</v>
      </c>
      <c r="I25" s="8">
        <v>27211779</v>
      </c>
      <c r="J25" s="8">
        <v>81125826</v>
      </c>
      <c r="K25" s="8">
        <v>27408285</v>
      </c>
      <c r="L25" s="8">
        <v>27369614</v>
      </c>
      <c r="M25" s="8">
        <v>27343235</v>
      </c>
      <c r="N25" s="8">
        <v>82121134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163246960</v>
      </c>
      <c r="X25" s="8">
        <v>174965933</v>
      </c>
      <c r="Y25" s="8">
        <v>-11718973</v>
      </c>
      <c r="Z25" s="2">
        <v>-6.7</v>
      </c>
      <c r="AA25" s="6">
        <v>344431966</v>
      </c>
    </row>
    <row r="26" spans="1:27" ht="13.5">
      <c r="A26" s="25" t="s">
        <v>52</v>
      </c>
      <c r="B26" s="24"/>
      <c r="C26" s="6">
        <v>17087587</v>
      </c>
      <c r="D26" s="6">
        <v>0</v>
      </c>
      <c r="E26" s="7">
        <v>18817670</v>
      </c>
      <c r="F26" s="8">
        <v>18817670</v>
      </c>
      <c r="G26" s="8">
        <v>1389072</v>
      </c>
      <c r="H26" s="8">
        <v>1347128</v>
      </c>
      <c r="I26" s="8">
        <v>1360831</v>
      </c>
      <c r="J26" s="8">
        <v>4097031</v>
      </c>
      <c r="K26" s="8">
        <v>1392647</v>
      </c>
      <c r="L26" s="8">
        <v>1832496</v>
      </c>
      <c r="M26" s="8">
        <v>1439024</v>
      </c>
      <c r="N26" s="8">
        <v>4664167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8761198</v>
      </c>
      <c r="X26" s="8">
        <v>9597010</v>
      </c>
      <c r="Y26" s="8">
        <v>-835812</v>
      </c>
      <c r="Z26" s="2">
        <v>-8.71</v>
      </c>
      <c r="AA26" s="6">
        <v>18817670</v>
      </c>
    </row>
    <row r="27" spans="1:27" ht="13.5">
      <c r="A27" s="25" t="s">
        <v>53</v>
      </c>
      <c r="B27" s="24"/>
      <c r="C27" s="6">
        <v>13066945</v>
      </c>
      <c r="D27" s="6">
        <v>0</v>
      </c>
      <c r="E27" s="7">
        <v>8033795</v>
      </c>
      <c r="F27" s="8">
        <v>8033795</v>
      </c>
      <c r="G27" s="8">
        <v>669483</v>
      </c>
      <c r="H27" s="8">
        <v>669483</v>
      </c>
      <c r="I27" s="8">
        <v>669483</v>
      </c>
      <c r="J27" s="8">
        <v>2008449</v>
      </c>
      <c r="K27" s="8">
        <v>669483</v>
      </c>
      <c r="L27" s="8">
        <v>669483</v>
      </c>
      <c r="M27" s="8">
        <v>669483</v>
      </c>
      <c r="N27" s="8">
        <v>2008449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4016898</v>
      </c>
      <c r="X27" s="8">
        <v>4016868</v>
      </c>
      <c r="Y27" s="8">
        <v>30</v>
      </c>
      <c r="Z27" s="2">
        <v>0</v>
      </c>
      <c r="AA27" s="6">
        <v>8033795</v>
      </c>
    </row>
    <row r="28" spans="1:27" ht="13.5">
      <c r="A28" s="25" t="s">
        <v>54</v>
      </c>
      <c r="B28" s="24"/>
      <c r="C28" s="6">
        <v>149681321</v>
      </c>
      <c r="D28" s="6">
        <v>0</v>
      </c>
      <c r="E28" s="7">
        <v>176251700</v>
      </c>
      <c r="F28" s="8">
        <v>176251700</v>
      </c>
      <c r="G28" s="8">
        <v>14686008</v>
      </c>
      <c r="H28" s="8">
        <v>14686008</v>
      </c>
      <c r="I28" s="8">
        <v>14686008</v>
      </c>
      <c r="J28" s="8">
        <v>44058024</v>
      </c>
      <c r="K28" s="8">
        <v>14686008</v>
      </c>
      <c r="L28" s="8">
        <v>14686008</v>
      </c>
      <c r="M28" s="8">
        <v>14686008</v>
      </c>
      <c r="N28" s="8">
        <v>44058024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88116048</v>
      </c>
      <c r="X28" s="8">
        <v>88125897</v>
      </c>
      <c r="Y28" s="8">
        <v>-9849</v>
      </c>
      <c r="Z28" s="2">
        <v>-0.01</v>
      </c>
      <c r="AA28" s="6">
        <v>176251700</v>
      </c>
    </row>
    <row r="29" spans="1:27" ht="13.5">
      <c r="A29" s="25" t="s">
        <v>55</v>
      </c>
      <c r="B29" s="24"/>
      <c r="C29" s="6">
        <v>10969999</v>
      </c>
      <c r="D29" s="6">
        <v>0</v>
      </c>
      <c r="E29" s="7">
        <v>28080922</v>
      </c>
      <c r="F29" s="8">
        <v>28080922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5036279</v>
      </c>
      <c r="N29" s="8">
        <v>5036279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5036279</v>
      </c>
      <c r="X29" s="8">
        <v>494882</v>
      </c>
      <c r="Y29" s="8">
        <v>4541397</v>
      </c>
      <c r="Z29" s="2">
        <v>917.67</v>
      </c>
      <c r="AA29" s="6">
        <v>28080922</v>
      </c>
    </row>
    <row r="30" spans="1:27" ht="13.5">
      <c r="A30" s="25" t="s">
        <v>56</v>
      </c>
      <c r="B30" s="24"/>
      <c r="C30" s="6">
        <v>296646672</v>
      </c>
      <c r="D30" s="6">
        <v>0</v>
      </c>
      <c r="E30" s="7">
        <v>340072243</v>
      </c>
      <c r="F30" s="8">
        <v>340072243</v>
      </c>
      <c r="G30" s="8">
        <v>7404</v>
      </c>
      <c r="H30" s="8">
        <v>41000354</v>
      </c>
      <c r="I30" s="8">
        <v>41184093</v>
      </c>
      <c r="J30" s="8">
        <v>82191851</v>
      </c>
      <c r="K30" s="8">
        <v>24301996</v>
      </c>
      <c r="L30" s="8">
        <v>22269380</v>
      </c>
      <c r="M30" s="8">
        <v>24673283</v>
      </c>
      <c r="N30" s="8">
        <v>71244659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153436510</v>
      </c>
      <c r="X30" s="8">
        <v>161574876</v>
      </c>
      <c r="Y30" s="8">
        <v>-8138366</v>
      </c>
      <c r="Z30" s="2">
        <v>-5.04</v>
      </c>
      <c r="AA30" s="6">
        <v>340072243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28554441</v>
      </c>
      <c r="D32" s="6">
        <v>0</v>
      </c>
      <c r="E32" s="7">
        <v>38560561</v>
      </c>
      <c r="F32" s="8">
        <v>38560561</v>
      </c>
      <c r="G32" s="8">
        <v>2130102</v>
      </c>
      <c r="H32" s="8">
        <v>2614447</v>
      </c>
      <c r="I32" s="8">
        <v>2022349</v>
      </c>
      <c r="J32" s="8">
        <v>6766898</v>
      </c>
      <c r="K32" s="8">
        <v>2564844</v>
      </c>
      <c r="L32" s="8">
        <v>3042947</v>
      </c>
      <c r="M32" s="8">
        <v>3537836</v>
      </c>
      <c r="N32" s="8">
        <v>9145627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15912525</v>
      </c>
      <c r="X32" s="8">
        <v>16847051</v>
      </c>
      <c r="Y32" s="8">
        <v>-934526</v>
      </c>
      <c r="Z32" s="2">
        <v>-5.55</v>
      </c>
      <c r="AA32" s="6">
        <v>38560561</v>
      </c>
    </row>
    <row r="33" spans="1:27" ht="13.5">
      <c r="A33" s="25" t="s">
        <v>59</v>
      </c>
      <c r="B33" s="24"/>
      <c r="C33" s="6">
        <v>57517288</v>
      </c>
      <c r="D33" s="6">
        <v>0</v>
      </c>
      <c r="E33" s="7">
        <v>62503456</v>
      </c>
      <c r="F33" s="8">
        <v>62503456</v>
      </c>
      <c r="G33" s="8">
        <v>5007321</v>
      </c>
      <c r="H33" s="8">
        <v>5123811</v>
      </c>
      <c r="I33" s="8">
        <v>5187124</v>
      </c>
      <c r="J33" s="8">
        <v>15318256</v>
      </c>
      <c r="K33" s="8">
        <v>5732730</v>
      </c>
      <c r="L33" s="8">
        <v>5229232</v>
      </c>
      <c r="M33" s="8">
        <v>5160197</v>
      </c>
      <c r="N33" s="8">
        <v>16122159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31440415</v>
      </c>
      <c r="X33" s="8">
        <v>29635030</v>
      </c>
      <c r="Y33" s="8">
        <v>1805385</v>
      </c>
      <c r="Z33" s="2">
        <v>6.09</v>
      </c>
      <c r="AA33" s="6">
        <v>62503456</v>
      </c>
    </row>
    <row r="34" spans="1:27" ht="13.5">
      <c r="A34" s="25" t="s">
        <v>60</v>
      </c>
      <c r="B34" s="24"/>
      <c r="C34" s="6">
        <v>255969101</v>
      </c>
      <c r="D34" s="6">
        <v>0</v>
      </c>
      <c r="E34" s="7">
        <v>335633858</v>
      </c>
      <c r="F34" s="8">
        <v>335633858</v>
      </c>
      <c r="G34" s="8">
        <v>15172372</v>
      </c>
      <c r="H34" s="8">
        <v>15084725</v>
      </c>
      <c r="I34" s="8">
        <v>19989800</v>
      </c>
      <c r="J34" s="8">
        <v>50246897</v>
      </c>
      <c r="K34" s="8">
        <v>16633103</v>
      </c>
      <c r="L34" s="8">
        <v>15984662</v>
      </c>
      <c r="M34" s="8">
        <v>16431741</v>
      </c>
      <c r="N34" s="8">
        <v>49049506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99296403</v>
      </c>
      <c r="X34" s="8">
        <v>148443278</v>
      </c>
      <c r="Y34" s="8">
        <v>-49146875</v>
      </c>
      <c r="Z34" s="2">
        <v>-33.11</v>
      </c>
      <c r="AA34" s="6">
        <v>335633858</v>
      </c>
    </row>
    <row r="35" spans="1:27" ht="13.5">
      <c r="A35" s="23" t="s">
        <v>61</v>
      </c>
      <c r="B35" s="29"/>
      <c r="C35" s="6">
        <v>2597902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1140807787</v>
      </c>
      <c r="D36" s="33">
        <f>SUM(D25:D35)</f>
        <v>0</v>
      </c>
      <c r="E36" s="34">
        <f t="shared" si="1"/>
        <v>1352386171</v>
      </c>
      <c r="F36" s="35">
        <f t="shared" si="1"/>
        <v>1352386171</v>
      </c>
      <c r="G36" s="35">
        <f t="shared" si="1"/>
        <v>66369725</v>
      </c>
      <c r="H36" s="35">
        <f t="shared" si="1"/>
        <v>107132040</v>
      </c>
      <c r="I36" s="35">
        <f t="shared" si="1"/>
        <v>112311467</v>
      </c>
      <c r="J36" s="35">
        <f t="shared" si="1"/>
        <v>285813232</v>
      </c>
      <c r="K36" s="35">
        <f t="shared" si="1"/>
        <v>93389096</v>
      </c>
      <c r="L36" s="35">
        <f t="shared" si="1"/>
        <v>91083822</v>
      </c>
      <c r="M36" s="35">
        <f t="shared" si="1"/>
        <v>98977086</v>
      </c>
      <c r="N36" s="35">
        <f t="shared" si="1"/>
        <v>283450004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569263236</v>
      </c>
      <c r="X36" s="35">
        <f t="shared" si="1"/>
        <v>633700825</v>
      </c>
      <c r="Y36" s="35">
        <f t="shared" si="1"/>
        <v>-64437589</v>
      </c>
      <c r="Z36" s="36">
        <f>+IF(X36&lt;&gt;0,+(Y36/X36)*100,0)</f>
        <v>-10.168455911352174</v>
      </c>
      <c r="AA36" s="33">
        <f>SUM(AA25:AA35)</f>
        <v>1352386171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62495794</v>
      </c>
      <c r="D38" s="46">
        <f>+D22-D36</f>
        <v>0</v>
      </c>
      <c r="E38" s="47">
        <f t="shared" si="2"/>
        <v>-49182718</v>
      </c>
      <c r="F38" s="48">
        <f t="shared" si="2"/>
        <v>-49182718</v>
      </c>
      <c r="G38" s="48">
        <f t="shared" si="2"/>
        <v>61631626</v>
      </c>
      <c r="H38" s="48">
        <f t="shared" si="2"/>
        <v>-8599553</v>
      </c>
      <c r="I38" s="48">
        <f t="shared" si="2"/>
        <v>-15030526</v>
      </c>
      <c r="J38" s="48">
        <f t="shared" si="2"/>
        <v>38001547</v>
      </c>
      <c r="K38" s="48">
        <f t="shared" si="2"/>
        <v>460203</v>
      </c>
      <c r="L38" s="48">
        <f t="shared" si="2"/>
        <v>1177949</v>
      </c>
      <c r="M38" s="48">
        <f t="shared" si="2"/>
        <v>25318695</v>
      </c>
      <c r="N38" s="48">
        <f t="shared" si="2"/>
        <v>26956847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64958394</v>
      </c>
      <c r="X38" s="48">
        <f>IF(F22=F36,0,X22-X36)</f>
        <v>22667774</v>
      </c>
      <c r="Y38" s="48">
        <f t="shared" si="2"/>
        <v>42290620</v>
      </c>
      <c r="Z38" s="49">
        <f>+IF(X38&lt;&gt;0,+(Y38/X38)*100,0)</f>
        <v>186.56715035186076</v>
      </c>
      <c r="AA38" s="46">
        <f>+AA22-AA36</f>
        <v>-49182718</v>
      </c>
    </row>
    <row r="39" spans="1:27" ht="13.5">
      <c r="A39" s="23" t="s">
        <v>64</v>
      </c>
      <c r="B39" s="29"/>
      <c r="C39" s="6">
        <v>110428900</v>
      </c>
      <c r="D39" s="6">
        <v>0</v>
      </c>
      <c r="E39" s="7">
        <v>45770680</v>
      </c>
      <c r="F39" s="8">
        <v>45770680</v>
      </c>
      <c r="G39" s="8">
        <v>2652481</v>
      </c>
      <c r="H39" s="8">
        <v>1036000</v>
      </c>
      <c r="I39" s="8">
        <v>0</v>
      </c>
      <c r="J39" s="8">
        <v>3688481</v>
      </c>
      <c r="K39" s="8">
        <v>0</v>
      </c>
      <c r="L39" s="8">
        <v>18775352</v>
      </c>
      <c r="M39" s="8">
        <v>0</v>
      </c>
      <c r="N39" s="8">
        <v>18775352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22463833</v>
      </c>
      <c r="X39" s="8">
        <v>22020000</v>
      </c>
      <c r="Y39" s="8">
        <v>443833</v>
      </c>
      <c r="Z39" s="2">
        <v>2.02</v>
      </c>
      <c r="AA39" s="6">
        <v>45770680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49908340</v>
      </c>
      <c r="F41" s="8">
        <v>49908340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49908340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172924694</v>
      </c>
      <c r="D42" s="55">
        <f>SUM(D38:D41)</f>
        <v>0</v>
      </c>
      <c r="E42" s="56">
        <f t="shared" si="3"/>
        <v>46496302</v>
      </c>
      <c r="F42" s="57">
        <f t="shared" si="3"/>
        <v>46496302</v>
      </c>
      <c r="G42" s="57">
        <f t="shared" si="3"/>
        <v>64284107</v>
      </c>
      <c r="H42" s="57">
        <f t="shared" si="3"/>
        <v>-7563553</v>
      </c>
      <c r="I42" s="57">
        <f t="shared" si="3"/>
        <v>-15030526</v>
      </c>
      <c r="J42" s="57">
        <f t="shared" si="3"/>
        <v>41690028</v>
      </c>
      <c r="K42" s="57">
        <f t="shared" si="3"/>
        <v>460203</v>
      </c>
      <c r="L42" s="57">
        <f t="shared" si="3"/>
        <v>19953301</v>
      </c>
      <c r="M42" s="57">
        <f t="shared" si="3"/>
        <v>25318695</v>
      </c>
      <c r="N42" s="57">
        <f t="shared" si="3"/>
        <v>45732199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87422227</v>
      </c>
      <c r="X42" s="57">
        <f t="shared" si="3"/>
        <v>44687774</v>
      </c>
      <c r="Y42" s="57">
        <f t="shared" si="3"/>
        <v>42734453</v>
      </c>
      <c r="Z42" s="58">
        <f>+IF(X42&lt;&gt;0,+(Y42/X42)*100,0)</f>
        <v>95.62895882887342</v>
      </c>
      <c r="AA42" s="55">
        <f>SUM(AA38:AA41)</f>
        <v>46496302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172924694</v>
      </c>
      <c r="D44" s="63">
        <f>+D42-D43</f>
        <v>0</v>
      </c>
      <c r="E44" s="64">
        <f t="shared" si="4"/>
        <v>46496302</v>
      </c>
      <c r="F44" s="65">
        <f t="shared" si="4"/>
        <v>46496302</v>
      </c>
      <c r="G44" s="65">
        <f t="shared" si="4"/>
        <v>64284107</v>
      </c>
      <c r="H44" s="65">
        <f t="shared" si="4"/>
        <v>-7563553</v>
      </c>
      <c r="I44" s="65">
        <f t="shared" si="4"/>
        <v>-15030526</v>
      </c>
      <c r="J44" s="65">
        <f t="shared" si="4"/>
        <v>41690028</v>
      </c>
      <c r="K44" s="65">
        <f t="shared" si="4"/>
        <v>460203</v>
      </c>
      <c r="L44" s="65">
        <f t="shared" si="4"/>
        <v>19953301</v>
      </c>
      <c r="M44" s="65">
        <f t="shared" si="4"/>
        <v>25318695</v>
      </c>
      <c r="N44" s="65">
        <f t="shared" si="4"/>
        <v>45732199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87422227</v>
      </c>
      <c r="X44" s="65">
        <f t="shared" si="4"/>
        <v>44687774</v>
      </c>
      <c r="Y44" s="65">
        <f t="shared" si="4"/>
        <v>42734453</v>
      </c>
      <c r="Z44" s="66">
        <f>+IF(X44&lt;&gt;0,+(Y44/X44)*100,0)</f>
        <v>95.62895882887342</v>
      </c>
      <c r="AA44" s="63">
        <f>+AA42-AA43</f>
        <v>46496302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172924694</v>
      </c>
      <c r="D46" s="55">
        <f>SUM(D44:D45)</f>
        <v>0</v>
      </c>
      <c r="E46" s="56">
        <f t="shared" si="5"/>
        <v>46496302</v>
      </c>
      <c r="F46" s="57">
        <f t="shared" si="5"/>
        <v>46496302</v>
      </c>
      <c r="G46" s="57">
        <f t="shared" si="5"/>
        <v>64284107</v>
      </c>
      <c r="H46" s="57">
        <f t="shared" si="5"/>
        <v>-7563553</v>
      </c>
      <c r="I46" s="57">
        <f t="shared" si="5"/>
        <v>-15030526</v>
      </c>
      <c r="J46" s="57">
        <f t="shared" si="5"/>
        <v>41690028</v>
      </c>
      <c r="K46" s="57">
        <f t="shared" si="5"/>
        <v>460203</v>
      </c>
      <c r="L46" s="57">
        <f t="shared" si="5"/>
        <v>19953301</v>
      </c>
      <c r="M46" s="57">
        <f t="shared" si="5"/>
        <v>25318695</v>
      </c>
      <c r="N46" s="57">
        <f t="shared" si="5"/>
        <v>45732199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87422227</v>
      </c>
      <c r="X46" s="57">
        <f t="shared" si="5"/>
        <v>44687774</v>
      </c>
      <c r="Y46" s="57">
        <f t="shared" si="5"/>
        <v>42734453</v>
      </c>
      <c r="Z46" s="58">
        <f>+IF(X46&lt;&gt;0,+(Y46/X46)*100,0)</f>
        <v>95.62895882887342</v>
      </c>
      <c r="AA46" s="55">
        <f>SUM(AA44:AA45)</f>
        <v>46496302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172924694</v>
      </c>
      <c r="D48" s="71">
        <f>SUM(D46:D47)</f>
        <v>0</v>
      </c>
      <c r="E48" s="72">
        <f t="shared" si="6"/>
        <v>46496302</v>
      </c>
      <c r="F48" s="73">
        <f t="shared" si="6"/>
        <v>46496302</v>
      </c>
      <c r="G48" s="73">
        <f t="shared" si="6"/>
        <v>64284107</v>
      </c>
      <c r="H48" s="74">
        <f t="shared" si="6"/>
        <v>-7563553</v>
      </c>
      <c r="I48" s="74">
        <f t="shared" si="6"/>
        <v>-15030526</v>
      </c>
      <c r="J48" s="74">
        <f t="shared" si="6"/>
        <v>41690028</v>
      </c>
      <c r="K48" s="74">
        <f t="shared" si="6"/>
        <v>460203</v>
      </c>
      <c r="L48" s="74">
        <f t="shared" si="6"/>
        <v>19953301</v>
      </c>
      <c r="M48" s="73">
        <f t="shared" si="6"/>
        <v>25318695</v>
      </c>
      <c r="N48" s="73">
        <f t="shared" si="6"/>
        <v>45732199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87422227</v>
      </c>
      <c r="X48" s="74">
        <f t="shared" si="6"/>
        <v>44687774</v>
      </c>
      <c r="Y48" s="74">
        <f t="shared" si="6"/>
        <v>42734453</v>
      </c>
      <c r="Z48" s="75">
        <f>+IF(X48&lt;&gt;0,+(Y48/X48)*100,0)</f>
        <v>95.62895882887342</v>
      </c>
      <c r="AA48" s="76">
        <f>SUM(AA46:AA47)</f>
        <v>46496302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54522901</v>
      </c>
      <c r="D5" s="6">
        <v>0</v>
      </c>
      <c r="E5" s="7">
        <v>62157058</v>
      </c>
      <c r="F5" s="8">
        <v>62157058</v>
      </c>
      <c r="G5" s="8">
        <v>15028048</v>
      </c>
      <c r="H5" s="8">
        <v>4463059</v>
      </c>
      <c r="I5" s="8">
        <v>4457109</v>
      </c>
      <c r="J5" s="8">
        <v>23948216</v>
      </c>
      <c r="K5" s="8">
        <v>4507517</v>
      </c>
      <c r="L5" s="8">
        <v>4493602</v>
      </c>
      <c r="M5" s="8">
        <v>4507613</v>
      </c>
      <c r="N5" s="8">
        <v>13508732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37456948</v>
      </c>
      <c r="X5" s="8">
        <v>29055618</v>
      </c>
      <c r="Y5" s="8">
        <v>8401330</v>
      </c>
      <c r="Z5" s="2">
        <v>28.91</v>
      </c>
      <c r="AA5" s="6">
        <v>62157058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35437603</v>
      </c>
      <c r="D7" s="6">
        <v>0</v>
      </c>
      <c r="E7" s="7">
        <v>44342104</v>
      </c>
      <c r="F7" s="8">
        <v>44342104</v>
      </c>
      <c r="G7" s="8">
        <v>8269717</v>
      </c>
      <c r="H7" s="8">
        <v>-892287</v>
      </c>
      <c r="I7" s="8">
        <v>1203788</v>
      </c>
      <c r="J7" s="8">
        <v>8581218</v>
      </c>
      <c r="K7" s="8">
        <v>3534956</v>
      </c>
      <c r="L7" s="8">
        <v>2282202</v>
      </c>
      <c r="M7" s="8">
        <v>3293341</v>
      </c>
      <c r="N7" s="8">
        <v>9110499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17691717</v>
      </c>
      <c r="X7" s="8">
        <v>22338282</v>
      </c>
      <c r="Y7" s="8">
        <v>-4646565</v>
      </c>
      <c r="Z7" s="2">
        <v>-20.8</v>
      </c>
      <c r="AA7" s="6">
        <v>44342104</v>
      </c>
    </row>
    <row r="8" spans="1:27" ht="13.5">
      <c r="A8" s="25" t="s">
        <v>35</v>
      </c>
      <c r="B8" s="24"/>
      <c r="C8" s="6">
        <v>13992245</v>
      </c>
      <c r="D8" s="6">
        <v>0</v>
      </c>
      <c r="E8" s="7">
        <v>12352441</v>
      </c>
      <c r="F8" s="8">
        <v>12352441</v>
      </c>
      <c r="G8" s="8">
        <v>824431</v>
      </c>
      <c r="H8" s="8">
        <v>984361</v>
      </c>
      <c r="I8" s="8">
        <v>578067</v>
      </c>
      <c r="J8" s="8">
        <v>2386859</v>
      </c>
      <c r="K8" s="8">
        <v>1683119</v>
      </c>
      <c r="L8" s="8">
        <v>110596</v>
      </c>
      <c r="M8" s="8">
        <v>1088928</v>
      </c>
      <c r="N8" s="8">
        <v>2882643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5269502</v>
      </c>
      <c r="X8" s="8">
        <v>6176220</v>
      </c>
      <c r="Y8" s="8">
        <v>-906718</v>
      </c>
      <c r="Z8" s="2">
        <v>-14.68</v>
      </c>
      <c r="AA8" s="6">
        <v>12352441</v>
      </c>
    </row>
    <row r="9" spans="1:27" ht="13.5">
      <c r="A9" s="25" t="s">
        <v>36</v>
      </c>
      <c r="B9" s="24"/>
      <c r="C9" s="6">
        <v>7702383</v>
      </c>
      <c r="D9" s="6">
        <v>0</v>
      </c>
      <c r="E9" s="7">
        <v>8273187</v>
      </c>
      <c r="F9" s="8">
        <v>8273187</v>
      </c>
      <c r="G9" s="8">
        <v>702951</v>
      </c>
      <c r="H9" s="8">
        <v>695803</v>
      </c>
      <c r="I9" s="8">
        <v>667150</v>
      </c>
      <c r="J9" s="8">
        <v>2065904</v>
      </c>
      <c r="K9" s="8">
        <v>676875</v>
      </c>
      <c r="L9" s="8">
        <v>680430</v>
      </c>
      <c r="M9" s="8">
        <v>672573</v>
      </c>
      <c r="N9" s="8">
        <v>2029878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4095782</v>
      </c>
      <c r="X9" s="8">
        <v>4136592</v>
      </c>
      <c r="Y9" s="8">
        <v>-40810</v>
      </c>
      <c r="Z9" s="2">
        <v>-0.99</v>
      </c>
      <c r="AA9" s="6">
        <v>8273187</v>
      </c>
    </row>
    <row r="10" spans="1:27" ht="13.5">
      <c r="A10" s="25" t="s">
        <v>37</v>
      </c>
      <c r="B10" s="24"/>
      <c r="C10" s="6">
        <v>7806109</v>
      </c>
      <c r="D10" s="6">
        <v>0</v>
      </c>
      <c r="E10" s="7">
        <v>8487064</v>
      </c>
      <c r="F10" s="26">
        <v>8487064</v>
      </c>
      <c r="G10" s="26">
        <v>766729</v>
      </c>
      <c r="H10" s="26">
        <v>759714</v>
      </c>
      <c r="I10" s="26">
        <v>715091</v>
      </c>
      <c r="J10" s="26">
        <v>2241534</v>
      </c>
      <c r="K10" s="26">
        <v>715656</v>
      </c>
      <c r="L10" s="26">
        <v>715114</v>
      </c>
      <c r="M10" s="26">
        <v>714939</v>
      </c>
      <c r="N10" s="26">
        <v>2145709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4387243</v>
      </c>
      <c r="X10" s="26">
        <v>4243530</v>
      </c>
      <c r="Y10" s="26">
        <v>143713</v>
      </c>
      <c r="Z10" s="27">
        <v>3.39</v>
      </c>
      <c r="AA10" s="28">
        <v>8487064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435338</v>
      </c>
      <c r="D12" s="6">
        <v>0</v>
      </c>
      <c r="E12" s="7">
        <v>443861</v>
      </c>
      <c r="F12" s="8">
        <v>443861</v>
      </c>
      <c r="G12" s="8">
        <v>25167</v>
      </c>
      <c r="H12" s="8">
        <v>34489</v>
      </c>
      <c r="I12" s="8">
        <v>35108</v>
      </c>
      <c r="J12" s="8">
        <v>94764</v>
      </c>
      <c r="K12" s="8">
        <v>35473</v>
      </c>
      <c r="L12" s="8">
        <v>21876</v>
      </c>
      <c r="M12" s="8">
        <v>112419</v>
      </c>
      <c r="N12" s="8">
        <v>169768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264532</v>
      </c>
      <c r="X12" s="8">
        <v>221928</v>
      </c>
      <c r="Y12" s="8">
        <v>42604</v>
      </c>
      <c r="Z12" s="2">
        <v>19.2</v>
      </c>
      <c r="AA12" s="6">
        <v>443861</v>
      </c>
    </row>
    <row r="13" spans="1:27" ht="13.5">
      <c r="A13" s="23" t="s">
        <v>40</v>
      </c>
      <c r="B13" s="29"/>
      <c r="C13" s="6">
        <v>218287</v>
      </c>
      <c r="D13" s="6">
        <v>0</v>
      </c>
      <c r="E13" s="7">
        <v>216240</v>
      </c>
      <c r="F13" s="8">
        <v>216240</v>
      </c>
      <c r="G13" s="8">
        <v>10660</v>
      </c>
      <c r="H13" s="8">
        <v>27301</v>
      </c>
      <c r="I13" s="8">
        <v>65010</v>
      </c>
      <c r="J13" s="8">
        <v>102971</v>
      </c>
      <c r="K13" s="8">
        <v>68984</v>
      </c>
      <c r="L13" s="8">
        <v>15980</v>
      </c>
      <c r="M13" s="8">
        <v>47396</v>
      </c>
      <c r="N13" s="8">
        <v>132360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235331</v>
      </c>
      <c r="X13" s="8">
        <v>108120</v>
      </c>
      <c r="Y13" s="8">
        <v>127211</v>
      </c>
      <c r="Z13" s="2">
        <v>117.66</v>
      </c>
      <c r="AA13" s="6">
        <v>216240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9206921</v>
      </c>
      <c r="D16" s="6">
        <v>0</v>
      </c>
      <c r="E16" s="7">
        <v>5401225</v>
      </c>
      <c r="F16" s="8">
        <v>5401225</v>
      </c>
      <c r="G16" s="8">
        <v>14550</v>
      </c>
      <c r="H16" s="8">
        <v>7150</v>
      </c>
      <c r="I16" s="8">
        <v>15500</v>
      </c>
      <c r="J16" s="8">
        <v>37200</v>
      </c>
      <c r="K16" s="8">
        <v>909965</v>
      </c>
      <c r="L16" s="8">
        <v>3620</v>
      </c>
      <c r="M16" s="8">
        <v>217148</v>
      </c>
      <c r="N16" s="8">
        <v>1130733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1167933</v>
      </c>
      <c r="X16" s="8">
        <v>2700612</v>
      </c>
      <c r="Y16" s="8">
        <v>-1532679</v>
      </c>
      <c r="Z16" s="2">
        <v>-56.75</v>
      </c>
      <c r="AA16" s="6">
        <v>5401225</v>
      </c>
    </row>
    <row r="17" spans="1:27" ht="13.5">
      <c r="A17" s="23" t="s">
        <v>44</v>
      </c>
      <c r="B17" s="29"/>
      <c r="C17" s="6">
        <v>23172</v>
      </c>
      <c r="D17" s="6">
        <v>0</v>
      </c>
      <c r="E17" s="7">
        <v>32535</v>
      </c>
      <c r="F17" s="8">
        <v>32535</v>
      </c>
      <c r="G17" s="8">
        <v>5718</v>
      </c>
      <c r="H17" s="8">
        <v>6237</v>
      </c>
      <c r="I17" s="8">
        <v>63129</v>
      </c>
      <c r="J17" s="8">
        <v>75084</v>
      </c>
      <c r="K17" s="8">
        <v>1268</v>
      </c>
      <c r="L17" s="8">
        <v>342</v>
      </c>
      <c r="M17" s="8">
        <v>320</v>
      </c>
      <c r="N17" s="8">
        <v>1930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77014</v>
      </c>
      <c r="X17" s="8">
        <v>16266</v>
      </c>
      <c r="Y17" s="8">
        <v>60748</v>
      </c>
      <c r="Z17" s="2">
        <v>373.47</v>
      </c>
      <c r="AA17" s="6">
        <v>32535</v>
      </c>
    </row>
    <row r="18" spans="1:27" ht="13.5">
      <c r="A18" s="25" t="s">
        <v>45</v>
      </c>
      <c r="B18" s="24"/>
      <c r="C18" s="6">
        <v>2794432</v>
      </c>
      <c r="D18" s="6">
        <v>0</v>
      </c>
      <c r="E18" s="7">
        <v>2384080</v>
      </c>
      <c r="F18" s="8">
        <v>2384080</v>
      </c>
      <c r="G18" s="8">
        <v>0</v>
      </c>
      <c r="H18" s="8">
        <v>0</v>
      </c>
      <c r="I18" s="8">
        <v>122782</v>
      </c>
      <c r="J18" s="8">
        <v>122782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122782</v>
      </c>
      <c r="X18" s="8">
        <v>1192038</v>
      </c>
      <c r="Y18" s="8">
        <v>-1069256</v>
      </c>
      <c r="Z18" s="2">
        <v>-89.7</v>
      </c>
      <c r="AA18" s="6">
        <v>2384080</v>
      </c>
    </row>
    <row r="19" spans="1:27" ht="13.5">
      <c r="A19" s="23" t="s">
        <v>46</v>
      </c>
      <c r="B19" s="29"/>
      <c r="C19" s="6">
        <v>41975000</v>
      </c>
      <c r="D19" s="6">
        <v>0</v>
      </c>
      <c r="E19" s="7">
        <v>46402333</v>
      </c>
      <c r="F19" s="8">
        <v>46402333</v>
      </c>
      <c r="G19" s="8">
        <v>18536000</v>
      </c>
      <c r="H19" s="8">
        <v>1428000</v>
      </c>
      <c r="I19" s="8">
        <v>0</v>
      </c>
      <c r="J19" s="8">
        <v>19964000</v>
      </c>
      <c r="K19" s="8">
        <v>0</v>
      </c>
      <c r="L19" s="8">
        <v>0</v>
      </c>
      <c r="M19" s="8">
        <v>14463000</v>
      </c>
      <c r="N19" s="8">
        <v>14463000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34427000</v>
      </c>
      <c r="X19" s="8">
        <v>35385000</v>
      </c>
      <c r="Y19" s="8">
        <v>-958000</v>
      </c>
      <c r="Z19" s="2">
        <v>-2.71</v>
      </c>
      <c r="AA19" s="6">
        <v>46402333</v>
      </c>
    </row>
    <row r="20" spans="1:27" ht="13.5">
      <c r="A20" s="23" t="s">
        <v>47</v>
      </c>
      <c r="B20" s="29"/>
      <c r="C20" s="6">
        <v>14879914</v>
      </c>
      <c r="D20" s="6">
        <v>0</v>
      </c>
      <c r="E20" s="7">
        <v>1070250</v>
      </c>
      <c r="F20" s="26">
        <v>1070250</v>
      </c>
      <c r="G20" s="26">
        <v>54823</v>
      </c>
      <c r="H20" s="26">
        <v>1058147</v>
      </c>
      <c r="I20" s="26">
        <v>858301</v>
      </c>
      <c r="J20" s="26">
        <v>1971271</v>
      </c>
      <c r="K20" s="26">
        <v>51675</v>
      </c>
      <c r="L20" s="26">
        <v>36972</v>
      </c>
      <c r="M20" s="26">
        <v>131201</v>
      </c>
      <c r="N20" s="26">
        <v>219848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2191119</v>
      </c>
      <c r="X20" s="26">
        <v>535128</v>
      </c>
      <c r="Y20" s="26">
        <v>1655991</v>
      </c>
      <c r="Z20" s="27">
        <v>309.46</v>
      </c>
      <c r="AA20" s="28">
        <v>1070250</v>
      </c>
    </row>
    <row r="21" spans="1:27" ht="13.5">
      <c r="A21" s="23" t="s">
        <v>48</v>
      </c>
      <c r="B21" s="29"/>
      <c r="C21" s="6">
        <v>8167</v>
      </c>
      <c r="D21" s="6">
        <v>0</v>
      </c>
      <c r="E21" s="7">
        <v>204000</v>
      </c>
      <c r="F21" s="8">
        <v>204000</v>
      </c>
      <c r="G21" s="8">
        <v>0</v>
      </c>
      <c r="H21" s="8">
        <v>0</v>
      </c>
      <c r="I21" s="30">
        <v>18000</v>
      </c>
      <c r="J21" s="8">
        <v>18000</v>
      </c>
      <c r="K21" s="8">
        <v>200000</v>
      </c>
      <c r="L21" s="8">
        <v>0</v>
      </c>
      <c r="M21" s="8">
        <v>0</v>
      </c>
      <c r="N21" s="8">
        <v>200000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218000</v>
      </c>
      <c r="X21" s="8">
        <v>102000</v>
      </c>
      <c r="Y21" s="8">
        <v>116000</v>
      </c>
      <c r="Z21" s="2">
        <v>113.73</v>
      </c>
      <c r="AA21" s="6">
        <v>204000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189002472</v>
      </c>
      <c r="D22" s="33">
        <f>SUM(D5:D21)</f>
        <v>0</v>
      </c>
      <c r="E22" s="34">
        <f t="shared" si="0"/>
        <v>191766378</v>
      </c>
      <c r="F22" s="35">
        <f t="shared" si="0"/>
        <v>191766378</v>
      </c>
      <c r="G22" s="35">
        <f t="shared" si="0"/>
        <v>44238794</v>
      </c>
      <c r="H22" s="35">
        <f t="shared" si="0"/>
        <v>8571974</v>
      </c>
      <c r="I22" s="35">
        <f t="shared" si="0"/>
        <v>8799035</v>
      </c>
      <c r="J22" s="35">
        <f t="shared" si="0"/>
        <v>61609803</v>
      </c>
      <c r="K22" s="35">
        <f t="shared" si="0"/>
        <v>12385488</v>
      </c>
      <c r="L22" s="35">
        <f t="shared" si="0"/>
        <v>8360734</v>
      </c>
      <c r="M22" s="35">
        <f t="shared" si="0"/>
        <v>25248878</v>
      </c>
      <c r="N22" s="35">
        <f t="shared" si="0"/>
        <v>45995100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107604903</v>
      </c>
      <c r="X22" s="35">
        <f t="shared" si="0"/>
        <v>106211334</v>
      </c>
      <c r="Y22" s="35">
        <f t="shared" si="0"/>
        <v>1393569</v>
      </c>
      <c r="Z22" s="36">
        <f>+IF(X22&lt;&gt;0,+(Y22/X22)*100,0)</f>
        <v>1.3120718359492594</v>
      </c>
      <c r="AA22" s="33">
        <f>SUM(AA5:AA21)</f>
        <v>191766378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60499221</v>
      </c>
      <c r="D25" s="6">
        <v>0</v>
      </c>
      <c r="E25" s="7">
        <v>78916214</v>
      </c>
      <c r="F25" s="8">
        <v>78916214</v>
      </c>
      <c r="G25" s="8">
        <v>4741370</v>
      </c>
      <c r="H25" s="8">
        <v>5123540</v>
      </c>
      <c r="I25" s="8">
        <v>5210143</v>
      </c>
      <c r="J25" s="8">
        <v>15075053</v>
      </c>
      <c r="K25" s="8">
        <v>5034456</v>
      </c>
      <c r="L25" s="8">
        <v>5014717</v>
      </c>
      <c r="M25" s="8">
        <v>4369373</v>
      </c>
      <c r="N25" s="8">
        <v>14418546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29493599</v>
      </c>
      <c r="X25" s="8">
        <v>39458106</v>
      </c>
      <c r="Y25" s="8">
        <v>-9964507</v>
      </c>
      <c r="Z25" s="2">
        <v>-25.25</v>
      </c>
      <c r="AA25" s="6">
        <v>78916214</v>
      </c>
    </row>
    <row r="26" spans="1:27" ht="13.5">
      <c r="A26" s="25" t="s">
        <v>52</v>
      </c>
      <c r="B26" s="24"/>
      <c r="C26" s="6">
        <v>4811990</v>
      </c>
      <c r="D26" s="6">
        <v>0</v>
      </c>
      <c r="E26" s="7">
        <v>5108645</v>
      </c>
      <c r="F26" s="8">
        <v>5108645</v>
      </c>
      <c r="G26" s="8">
        <v>354910</v>
      </c>
      <c r="H26" s="8">
        <v>376936</v>
      </c>
      <c r="I26" s="8">
        <v>407386</v>
      </c>
      <c r="J26" s="8">
        <v>1139232</v>
      </c>
      <c r="K26" s="8">
        <v>398961</v>
      </c>
      <c r="L26" s="8">
        <v>398962</v>
      </c>
      <c r="M26" s="8">
        <v>398962</v>
      </c>
      <c r="N26" s="8">
        <v>1196885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2336117</v>
      </c>
      <c r="X26" s="8">
        <v>2554320</v>
      </c>
      <c r="Y26" s="8">
        <v>-218203</v>
      </c>
      <c r="Z26" s="2">
        <v>-8.54</v>
      </c>
      <c r="AA26" s="6">
        <v>5108645</v>
      </c>
    </row>
    <row r="27" spans="1:27" ht="13.5">
      <c r="A27" s="25" t="s">
        <v>53</v>
      </c>
      <c r="B27" s="24"/>
      <c r="C27" s="6">
        <v>31225459</v>
      </c>
      <c r="D27" s="6">
        <v>0</v>
      </c>
      <c r="E27" s="7">
        <v>9190200</v>
      </c>
      <c r="F27" s="8">
        <v>9190200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4595100</v>
      </c>
      <c r="Y27" s="8">
        <v>-4595100</v>
      </c>
      <c r="Z27" s="2">
        <v>-100</v>
      </c>
      <c r="AA27" s="6">
        <v>9190200</v>
      </c>
    </row>
    <row r="28" spans="1:27" ht="13.5">
      <c r="A28" s="25" t="s">
        <v>54</v>
      </c>
      <c r="B28" s="24"/>
      <c r="C28" s="6">
        <v>49319512</v>
      </c>
      <c r="D28" s="6">
        <v>0</v>
      </c>
      <c r="E28" s="7">
        <v>50979600</v>
      </c>
      <c r="F28" s="8">
        <v>50979600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25489800</v>
      </c>
      <c r="Y28" s="8">
        <v>-25489800</v>
      </c>
      <c r="Z28" s="2">
        <v>-100</v>
      </c>
      <c r="AA28" s="6">
        <v>50979600</v>
      </c>
    </row>
    <row r="29" spans="1:27" ht="13.5">
      <c r="A29" s="25" t="s">
        <v>55</v>
      </c>
      <c r="B29" s="24"/>
      <c r="C29" s="6">
        <v>2161754</v>
      </c>
      <c r="D29" s="6">
        <v>0</v>
      </c>
      <c r="E29" s="7">
        <v>1537000</v>
      </c>
      <c r="F29" s="8">
        <v>1537000</v>
      </c>
      <c r="G29" s="8">
        <v>6707</v>
      </c>
      <c r="H29" s="8">
        <v>511509</v>
      </c>
      <c r="I29" s="8">
        <v>14539</v>
      </c>
      <c r="J29" s="8">
        <v>532755</v>
      </c>
      <c r="K29" s="8">
        <v>45</v>
      </c>
      <c r="L29" s="8">
        <v>597070</v>
      </c>
      <c r="M29" s="8">
        <v>226420</v>
      </c>
      <c r="N29" s="8">
        <v>823535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1356290</v>
      </c>
      <c r="X29" s="8">
        <v>768498</v>
      </c>
      <c r="Y29" s="8">
        <v>587792</v>
      </c>
      <c r="Z29" s="2">
        <v>76.49</v>
      </c>
      <c r="AA29" s="6">
        <v>1537000</v>
      </c>
    </row>
    <row r="30" spans="1:27" ht="13.5">
      <c r="A30" s="25" t="s">
        <v>56</v>
      </c>
      <c r="B30" s="24"/>
      <c r="C30" s="6">
        <v>34256229</v>
      </c>
      <c r="D30" s="6">
        <v>0</v>
      </c>
      <c r="E30" s="7">
        <v>40769696</v>
      </c>
      <c r="F30" s="8">
        <v>40769696</v>
      </c>
      <c r="G30" s="8">
        <v>110464</v>
      </c>
      <c r="H30" s="8">
        <v>10785615</v>
      </c>
      <c r="I30" s="8">
        <v>125595</v>
      </c>
      <c r="J30" s="8">
        <v>11021674</v>
      </c>
      <c r="K30" s="8">
        <v>197186</v>
      </c>
      <c r="L30" s="8">
        <v>5526063</v>
      </c>
      <c r="M30" s="8">
        <v>2605529</v>
      </c>
      <c r="N30" s="8">
        <v>8328778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19350452</v>
      </c>
      <c r="X30" s="8">
        <v>20384850</v>
      </c>
      <c r="Y30" s="8">
        <v>-1034398</v>
      </c>
      <c r="Z30" s="2">
        <v>-5.07</v>
      </c>
      <c r="AA30" s="6">
        <v>40769696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2276</v>
      </c>
      <c r="H31" s="8">
        <v>70735</v>
      </c>
      <c r="I31" s="8">
        <v>0</v>
      </c>
      <c r="J31" s="8">
        <v>73011</v>
      </c>
      <c r="K31" s="8">
        <v>676242</v>
      </c>
      <c r="L31" s="8">
        <v>4771</v>
      </c>
      <c r="M31" s="8">
        <v>205362</v>
      </c>
      <c r="N31" s="8">
        <v>886375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959386</v>
      </c>
      <c r="X31" s="8"/>
      <c r="Y31" s="8">
        <v>959386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3548460</v>
      </c>
      <c r="D32" s="6">
        <v>0</v>
      </c>
      <c r="E32" s="7">
        <v>3473604</v>
      </c>
      <c r="F32" s="8">
        <v>3473604</v>
      </c>
      <c r="G32" s="8">
        <v>0</v>
      </c>
      <c r="H32" s="8">
        <v>517693</v>
      </c>
      <c r="I32" s="8">
        <v>258847</v>
      </c>
      <c r="J32" s="8">
        <v>776540</v>
      </c>
      <c r="K32" s="8">
        <v>258847</v>
      </c>
      <c r="L32" s="8">
        <v>0</v>
      </c>
      <c r="M32" s="8">
        <v>258847</v>
      </c>
      <c r="N32" s="8">
        <v>517694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1294234</v>
      </c>
      <c r="X32" s="8">
        <v>1736802</v>
      </c>
      <c r="Y32" s="8">
        <v>-442568</v>
      </c>
      <c r="Z32" s="2">
        <v>-25.48</v>
      </c>
      <c r="AA32" s="6">
        <v>3473604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37457353</v>
      </c>
      <c r="D34" s="6">
        <v>0</v>
      </c>
      <c r="E34" s="7">
        <v>43348515</v>
      </c>
      <c r="F34" s="8">
        <v>43348515</v>
      </c>
      <c r="G34" s="8">
        <v>1771899</v>
      </c>
      <c r="H34" s="8">
        <v>1021134</v>
      </c>
      <c r="I34" s="8">
        <v>2500510</v>
      </c>
      <c r="J34" s="8">
        <v>5293543</v>
      </c>
      <c r="K34" s="8">
        <v>1798593</v>
      </c>
      <c r="L34" s="8">
        <v>916219</v>
      </c>
      <c r="M34" s="8">
        <v>2135519</v>
      </c>
      <c r="N34" s="8">
        <v>4850331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10143874</v>
      </c>
      <c r="X34" s="8">
        <v>21436758</v>
      </c>
      <c r="Y34" s="8">
        <v>-11292884</v>
      </c>
      <c r="Z34" s="2">
        <v>-52.68</v>
      </c>
      <c r="AA34" s="6">
        <v>43348515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223279978</v>
      </c>
      <c r="D36" s="33">
        <f>SUM(D25:D35)</f>
        <v>0</v>
      </c>
      <c r="E36" s="34">
        <f t="shared" si="1"/>
        <v>233323474</v>
      </c>
      <c r="F36" s="35">
        <f t="shared" si="1"/>
        <v>233323474</v>
      </c>
      <c r="G36" s="35">
        <f t="shared" si="1"/>
        <v>6987626</v>
      </c>
      <c r="H36" s="35">
        <f t="shared" si="1"/>
        <v>18407162</v>
      </c>
      <c r="I36" s="35">
        <f t="shared" si="1"/>
        <v>8517020</v>
      </c>
      <c r="J36" s="35">
        <f t="shared" si="1"/>
        <v>33911808</v>
      </c>
      <c r="K36" s="35">
        <f t="shared" si="1"/>
        <v>8364330</v>
      </c>
      <c r="L36" s="35">
        <f t="shared" si="1"/>
        <v>12457802</v>
      </c>
      <c r="M36" s="35">
        <f t="shared" si="1"/>
        <v>10200012</v>
      </c>
      <c r="N36" s="35">
        <f t="shared" si="1"/>
        <v>31022144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64933952</v>
      </c>
      <c r="X36" s="35">
        <f t="shared" si="1"/>
        <v>116424234</v>
      </c>
      <c r="Y36" s="35">
        <f t="shared" si="1"/>
        <v>-51490282</v>
      </c>
      <c r="Z36" s="36">
        <f>+IF(X36&lt;&gt;0,+(Y36/X36)*100,0)</f>
        <v>-44.22642969675884</v>
      </c>
      <c r="AA36" s="33">
        <f>SUM(AA25:AA35)</f>
        <v>233323474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-34277506</v>
      </c>
      <c r="D38" s="46">
        <f>+D22-D36</f>
        <v>0</v>
      </c>
      <c r="E38" s="47">
        <f t="shared" si="2"/>
        <v>-41557096</v>
      </c>
      <c r="F38" s="48">
        <f t="shared" si="2"/>
        <v>-41557096</v>
      </c>
      <c r="G38" s="48">
        <f t="shared" si="2"/>
        <v>37251168</v>
      </c>
      <c r="H38" s="48">
        <f t="shared" si="2"/>
        <v>-9835188</v>
      </c>
      <c r="I38" s="48">
        <f t="shared" si="2"/>
        <v>282015</v>
      </c>
      <c r="J38" s="48">
        <f t="shared" si="2"/>
        <v>27697995</v>
      </c>
      <c r="K38" s="48">
        <f t="shared" si="2"/>
        <v>4021158</v>
      </c>
      <c r="L38" s="48">
        <f t="shared" si="2"/>
        <v>-4097068</v>
      </c>
      <c r="M38" s="48">
        <f t="shared" si="2"/>
        <v>15048866</v>
      </c>
      <c r="N38" s="48">
        <f t="shared" si="2"/>
        <v>14972956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42670951</v>
      </c>
      <c r="X38" s="48">
        <f>IF(F22=F36,0,X22-X36)</f>
        <v>-10212900</v>
      </c>
      <c r="Y38" s="48">
        <f t="shared" si="2"/>
        <v>52883851</v>
      </c>
      <c r="Z38" s="49">
        <f>+IF(X38&lt;&gt;0,+(Y38/X38)*100,0)</f>
        <v>-517.8142447297046</v>
      </c>
      <c r="AA38" s="46">
        <f>+AA22-AA36</f>
        <v>-41557096</v>
      </c>
    </row>
    <row r="39" spans="1:27" ht="13.5">
      <c r="A39" s="23" t="s">
        <v>64</v>
      </c>
      <c r="B39" s="29"/>
      <c r="C39" s="6">
        <v>13322000</v>
      </c>
      <c r="D39" s="6">
        <v>0</v>
      </c>
      <c r="E39" s="7">
        <v>17232000</v>
      </c>
      <c r="F39" s="8">
        <v>17232000</v>
      </c>
      <c r="G39" s="8">
        <v>7139000</v>
      </c>
      <c r="H39" s="8">
        <v>0</v>
      </c>
      <c r="I39" s="8">
        <v>0</v>
      </c>
      <c r="J39" s="8">
        <v>7139000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7139000</v>
      </c>
      <c r="X39" s="8">
        <v>13684000</v>
      </c>
      <c r="Y39" s="8">
        <v>-6545000</v>
      </c>
      <c r="Z39" s="2">
        <v>-47.83</v>
      </c>
      <c r="AA39" s="6">
        <v>17232000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-20955506</v>
      </c>
      <c r="D42" s="55">
        <f>SUM(D38:D41)</f>
        <v>0</v>
      </c>
      <c r="E42" s="56">
        <f t="shared" si="3"/>
        <v>-24325096</v>
      </c>
      <c r="F42" s="57">
        <f t="shared" si="3"/>
        <v>-24325096</v>
      </c>
      <c r="G42" s="57">
        <f t="shared" si="3"/>
        <v>44390168</v>
      </c>
      <c r="H42" s="57">
        <f t="shared" si="3"/>
        <v>-9835188</v>
      </c>
      <c r="I42" s="57">
        <f t="shared" si="3"/>
        <v>282015</v>
      </c>
      <c r="J42" s="57">
        <f t="shared" si="3"/>
        <v>34836995</v>
      </c>
      <c r="K42" s="57">
        <f t="shared" si="3"/>
        <v>4021158</v>
      </c>
      <c r="L42" s="57">
        <f t="shared" si="3"/>
        <v>-4097068</v>
      </c>
      <c r="M42" s="57">
        <f t="shared" si="3"/>
        <v>15048866</v>
      </c>
      <c r="N42" s="57">
        <f t="shared" si="3"/>
        <v>14972956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49809951</v>
      </c>
      <c r="X42" s="57">
        <f t="shared" si="3"/>
        <v>3471100</v>
      </c>
      <c r="Y42" s="57">
        <f t="shared" si="3"/>
        <v>46338851</v>
      </c>
      <c r="Z42" s="58">
        <f>+IF(X42&lt;&gt;0,+(Y42/X42)*100,0)</f>
        <v>1334.9903776900694</v>
      </c>
      <c r="AA42" s="55">
        <f>SUM(AA38:AA41)</f>
        <v>-24325096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-20955506</v>
      </c>
      <c r="D44" s="63">
        <f>+D42-D43</f>
        <v>0</v>
      </c>
      <c r="E44" s="64">
        <f t="shared" si="4"/>
        <v>-24325096</v>
      </c>
      <c r="F44" s="65">
        <f t="shared" si="4"/>
        <v>-24325096</v>
      </c>
      <c r="G44" s="65">
        <f t="shared" si="4"/>
        <v>44390168</v>
      </c>
      <c r="H44" s="65">
        <f t="shared" si="4"/>
        <v>-9835188</v>
      </c>
      <c r="I44" s="65">
        <f t="shared" si="4"/>
        <v>282015</v>
      </c>
      <c r="J44" s="65">
        <f t="shared" si="4"/>
        <v>34836995</v>
      </c>
      <c r="K44" s="65">
        <f t="shared" si="4"/>
        <v>4021158</v>
      </c>
      <c r="L44" s="65">
        <f t="shared" si="4"/>
        <v>-4097068</v>
      </c>
      <c r="M44" s="65">
        <f t="shared" si="4"/>
        <v>15048866</v>
      </c>
      <c r="N44" s="65">
        <f t="shared" si="4"/>
        <v>14972956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49809951</v>
      </c>
      <c r="X44" s="65">
        <f t="shared" si="4"/>
        <v>3471100</v>
      </c>
      <c r="Y44" s="65">
        <f t="shared" si="4"/>
        <v>46338851</v>
      </c>
      <c r="Z44" s="66">
        <f>+IF(X44&lt;&gt;0,+(Y44/X44)*100,0)</f>
        <v>1334.9903776900694</v>
      </c>
      <c r="AA44" s="63">
        <f>+AA42-AA43</f>
        <v>-24325096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-20955506</v>
      </c>
      <c r="D46" s="55">
        <f>SUM(D44:D45)</f>
        <v>0</v>
      </c>
      <c r="E46" s="56">
        <f t="shared" si="5"/>
        <v>-24325096</v>
      </c>
      <c r="F46" s="57">
        <f t="shared" si="5"/>
        <v>-24325096</v>
      </c>
      <c r="G46" s="57">
        <f t="shared" si="5"/>
        <v>44390168</v>
      </c>
      <c r="H46" s="57">
        <f t="shared" si="5"/>
        <v>-9835188</v>
      </c>
      <c r="I46" s="57">
        <f t="shared" si="5"/>
        <v>282015</v>
      </c>
      <c r="J46" s="57">
        <f t="shared" si="5"/>
        <v>34836995</v>
      </c>
      <c r="K46" s="57">
        <f t="shared" si="5"/>
        <v>4021158</v>
      </c>
      <c r="L46" s="57">
        <f t="shared" si="5"/>
        <v>-4097068</v>
      </c>
      <c r="M46" s="57">
        <f t="shared" si="5"/>
        <v>15048866</v>
      </c>
      <c r="N46" s="57">
        <f t="shared" si="5"/>
        <v>14972956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49809951</v>
      </c>
      <c r="X46" s="57">
        <f t="shared" si="5"/>
        <v>3471100</v>
      </c>
      <c r="Y46" s="57">
        <f t="shared" si="5"/>
        <v>46338851</v>
      </c>
      <c r="Z46" s="58">
        <f>+IF(X46&lt;&gt;0,+(Y46/X46)*100,0)</f>
        <v>1334.9903776900694</v>
      </c>
      <c r="AA46" s="55">
        <f>SUM(AA44:AA45)</f>
        <v>-24325096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-20955506</v>
      </c>
      <c r="D48" s="71">
        <f>SUM(D46:D47)</f>
        <v>0</v>
      </c>
      <c r="E48" s="72">
        <f t="shared" si="6"/>
        <v>-24325096</v>
      </c>
      <c r="F48" s="73">
        <f t="shared" si="6"/>
        <v>-24325096</v>
      </c>
      <c r="G48" s="73">
        <f t="shared" si="6"/>
        <v>44390168</v>
      </c>
      <c r="H48" s="74">
        <f t="shared" si="6"/>
        <v>-9835188</v>
      </c>
      <c r="I48" s="74">
        <f t="shared" si="6"/>
        <v>282015</v>
      </c>
      <c r="J48" s="74">
        <f t="shared" si="6"/>
        <v>34836995</v>
      </c>
      <c r="K48" s="74">
        <f t="shared" si="6"/>
        <v>4021158</v>
      </c>
      <c r="L48" s="74">
        <f t="shared" si="6"/>
        <v>-4097068</v>
      </c>
      <c r="M48" s="73">
        <f t="shared" si="6"/>
        <v>15048866</v>
      </c>
      <c r="N48" s="73">
        <f t="shared" si="6"/>
        <v>14972956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49809951</v>
      </c>
      <c r="X48" s="74">
        <f t="shared" si="6"/>
        <v>3471100</v>
      </c>
      <c r="Y48" s="74">
        <f t="shared" si="6"/>
        <v>46338851</v>
      </c>
      <c r="Z48" s="75">
        <f>+IF(X48&lt;&gt;0,+(Y48/X48)*100,0)</f>
        <v>1334.9903776900694</v>
      </c>
      <c r="AA48" s="76">
        <f>SUM(AA46:AA47)</f>
        <v>-24325096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13186995</v>
      </c>
      <c r="D5" s="6">
        <v>0</v>
      </c>
      <c r="E5" s="7">
        <v>6656525</v>
      </c>
      <c r="F5" s="8">
        <v>6656525</v>
      </c>
      <c r="G5" s="8">
        <v>1125927</v>
      </c>
      <c r="H5" s="8">
        <v>1125927</v>
      </c>
      <c r="I5" s="8">
        <v>1125927</v>
      </c>
      <c r="J5" s="8">
        <v>3377781</v>
      </c>
      <c r="K5" s="8">
        <v>34021</v>
      </c>
      <c r="L5" s="8">
        <v>1126180</v>
      </c>
      <c r="M5" s="8">
        <v>1126180</v>
      </c>
      <c r="N5" s="8">
        <v>2286381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5664162</v>
      </c>
      <c r="X5" s="8">
        <v>3188139</v>
      </c>
      <c r="Y5" s="8">
        <v>2476023</v>
      </c>
      <c r="Z5" s="2">
        <v>77.66</v>
      </c>
      <c r="AA5" s="6">
        <v>6656525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32652862</v>
      </c>
      <c r="D8" s="6">
        <v>0</v>
      </c>
      <c r="E8" s="7">
        <v>39931200</v>
      </c>
      <c r="F8" s="8">
        <v>39931200</v>
      </c>
      <c r="G8" s="8">
        <v>3223271</v>
      </c>
      <c r="H8" s="8">
        <v>3223269</v>
      </c>
      <c r="I8" s="8">
        <v>5314669</v>
      </c>
      <c r="J8" s="8">
        <v>11761209</v>
      </c>
      <c r="K8" s="8">
        <v>2947342</v>
      </c>
      <c r="L8" s="8">
        <v>3207099</v>
      </c>
      <c r="M8" s="8">
        <v>3259973</v>
      </c>
      <c r="N8" s="8">
        <v>9414414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21175623</v>
      </c>
      <c r="X8" s="8">
        <v>21758000</v>
      </c>
      <c r="Y8" s="8">
        <v>-582377</v>
      </c>
      <c r="Z8" s="2">
        <v>-2.68</v>
      </c>
      <c r="AA8" s="6">
        <v>39931200</v>
      </c>
    </row>
    <row r="9" spans="1:27" ht="13.5">
      <c r="A9" s="25" t="s">
        <v>36</v>
      </c>
      <c r="B9" s="24"/>
      <c r="C9" s="6">
        <v>1383804</v>
      </c>
      <c r="D9" s="6">
        <v>0</v>
      </c>
      <c r="E9" s="7">
        <v>1533259</v>
      </c>
      <c r="F9" s="8">
        <v>1533259</v>
      </c>
      <c r="G9" s="8">
        <v>124520</v>
      </c>
      <c r="H9" s="8">
        <v>124520</v>
      </c>
      <c r="I9" s="8">
        <v>124579</v>
      </c>
      <c r="J9" s="8">
        <v>373619</v>
      </c>
      <c r="K9" s="8">
        <v>1028711</v>
      </c>
      <c r="L9" s="8">
        <v>124579</v>
      </c>
      <c r="M9" s="8">
        <v>124698</v>
      </c>
      <c r="N9" s="8">
        <v>1277988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1651607</v>
      </c>
      <c r="X9" s="8">
        <v>734250</v>
      </c>
      <c r="Y9" s="8">
        <v>917357</v>
      </c>
      <c r="Z9" s="2">
        <v>124.94</v>
      </c>
      <c r="AA9" s="6">
        <v>1533259</v>
      </c>
    </row>
    <row r="10" spans="1:27" ht="13.5">
      <c r="A10" s="25" t="s">
        <v>37</v>
      </c>
      <c r="B10" s="24"/>
      <c r="C10" s="6">
        <v>17698825</v>
      </c>
      <c r="D10" s="6">
        <v>0</v>
      </c>
      <c r="E10" s="7">
        <v>3186000</v>
      </c>
      <c r="F10" s="26">
        <v>3186000</v>
      </c>
      <c r="G10" s="26">
        <v>1024220</v>
      </c>
      <c r="H10" s="26">
        <v>1024454</v>
      </c>
      <c r="I10" s="26">
        <v>1024467</v>
      </c>
      <c r="J10" s="26">
        <v>3073141</v>
      </c>
      <c r="K10" s="26">
        <v>124579</v>
      </c>
      <c r="L10" s="26">
        <v>1025925</v>
      </c>
      <c r="M10" s="26">
        <v>1026149</v>
      </c>
      <c r="N10" s="26">
        <v>2176653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5249794</v>
      </c>
      <c r="X10" s="26">
        <v>1492500</v>
      </c>
      <c r="Y10" s="26">
        <v>3757294</v>
      </c>
      <c r="Z10" s="27">
        <v>251.74</v>
      </c>
      <c r="AA10" s="28">
        <v>3186000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371898</v>
      </c>
      <c r="D12" s="6">
        <v>0</v>
      </c>
      <c r="E12" s="7">
        <v>135201</v>
      </c>
      <c r="F12" s="8">
        <v>135201</v>
      </c>
      <c r="G12" s="8">
        <v>81958</v>
      </c>
      <c r="H12" s="8">
        <v>45725</v>
      </c>
      <c r="I12" s="8">
        <v>31832</v>
      </c>
      <c r="J12" s="8">
        <v>159515</v>
      </c>
      <c r="K12" s="8">
        <v>83104</v>
      </c>
      <c r="L12" s="8">
        <v>45225</v>
      </c>
      <c r="M12" s="8">
        <v>15824</v>
      </c>
      <c r="N12" s="8">
        <v>144153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303668</v>
      </c>
      <c r="X12" s="8">
        <v>63500</v>
      </c>
      <c r="Y12" s="8">
        <v>240168</v>
      </c>
      <c r="Z12" s="2">
        <v>378.22</v>
      </c>
      <c r="AA12" s="6">
        <v>135201</v>
      </c>
    </row>
    <row r="13" spans="1:27" ht="13.5">
      <c r="A13" s="23" t="s">
        <v>40</v>
      </c>
      <c r="B13" s="29"/>
      <c r="C13" s="6">
        <v>2636558</v>
      </c>
      <c r="D13" s="6">
        <v>0</v>
      </c>
      <c r="E13" s="7">
        <v>500000</v>
      </c>
      <c r="F13" s="8">
        <v>500000</v>
      </c>
      <c r="G13" s="8">
        <v>61440</v>
      </c>
      <c r="H13" s="8">
        <v>157792</v>
      </c>
      <c r="I13" s="8">
        <v>33628</v>
      </c>
      <c r="J13" s="8">
        <v>252860</v>
      </c>
      <c r="K13" s="8">
        <v>35950</v>
      </c>
      <c r="L13" s="8">
        <v>1063095</v>
      </c>
      <c r="M13" s="8">
        <v>65666</v>
      </c>
      <c r="N13" s="8">
        <v>1164711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1417571</v>
      </c>
      <c r="X13" s="8">
        <v>205000</v>
      </c>
      <c r="Y13" s="8">
        <v>1212571</v>
      </c>
      <c r="Z13" s="2">
        <v>591.5</v>
      </c>
      <c r="AA13" s="6">
        <v>500000</v>
      </c>
    </row>
    <row r="14" spans="1:27" ht="13.5">
      <c r="A14" s="23" t="s">
        <v>41</v>
      </c>
      <c r="B14" s="29"/>
      <c r="C14" s="6">
        <v>20426233</v>
      </c>
      <c r="D14" s="6">
        <v>0</v>
      </c>
      <c r="E14" s="7">
        <v>21240000</v>
      </c>
      <c r="F14" s="8">
        <v>21240000</v>
      </c>
      <c r="G14" s="8">
        <v>1872659</v>
      </c>
      <c r="H14" s="8">
        <v>1908518</v>
      </c>
      <c r="I14" s="8">
        <v>1937302</v>
      </c>
      <c r="J14" s="8">
        <v>5718479</v>
      </c>
      <c r="K14" s="8">
        <v>1978567</v>
      </c>
      <c r="L14" s="8">
        <v>2011159</v>
      </c>
      <c r="M14" s="8">
        <v>1976157</v>
      </c>
      <c r="N14" s="8">
        <v>5965883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11684362</v>
      </c>
      <c r="X14" s="8">
        <v>11178565</v>
      </c>
      <c r="Y14" s="8">
        <v>505797</v>
      </c>
      <c r="Z14" s="2">
        <v>4.52</v>
      </c>
      <c r="AA14" s="6">
        <v>21240000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2939050</v>
      </c>
      <c r="D16" s="6">
        <v>0</v>
      </c>
      <c r="E16" s="7">
        <v>476927</v>
      </c>
      <c r="F16" s="8">
        <v>476927</v>
      </c>
      <c r="G16" s="8">
        <v>10451</v>
      </c>
      <c r="H16" s="8">
        <v>10956</v>
      </c>
      <c r="I16" s="8">
        <v>11285</v>
      </c>
      <c r="J16" s="8">
        <v>32692</v>
      </c>
      <c r="K16" s="8">
        <v>12599</v>
      </c>
      <c r="L16" s="8">
        <v>8307</v>
      </c>
      <c r="M16" s="8">
        <v>3439</v>
      </c>
      <c r="N16" s="8">
        <v>24345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57037</v>
      </c>
      <c r="X16" s="8">
        <v>235000</v>
      </c>
      <c r="Y16" s="8">
        <v>-177963</v>
      </c>
      <c r="Z16" s="2">
        <v>-75.73</v>
      </c>
      <c r="AA16" s="6">
        <v>476927</v>
      </c>
    </row>
    <row r="17" spans="1:27" ht="13.5">
      <c r="A17" s="23" t="s">
        <v>44</v>
      </c>
      <c r="B17" s="29"/>
      <c r="C17" s="6">
        <v>176313</v>
      </c>
      <c r="D17" s="6">
        <v>0</v>
      </c>
      <c r="E17" s="7">
        <v>202713</v>
      </c>
      <c r="F17" s="8">
        <v>202713</v>
      </c>
      <c r="G17" s="8">
        <v>53857</v>
      </c>
      <c r="H17" s="8">
        <v>36400</v>
      </c>
      <c r="I17" s="8">
        <v>24156</v>
      </c>
      <c r="J17" s="8">
        <v>114413</v>
      </c>
      <c r="K17" s="8">
        <v>14716</v>
      </c>
      <c r="L17" s="8">
        <v>9536</v>
      </c>
      <c r="M17" s="8">
        <v>8847</v>
      </c>
      <c r="N17" s="8">
        <v>33099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147512</v>
      </c>
      <c r="X17" s="8">
        <v>125000</v>
      </c>
      <c r="Y17" s="8">
        <v>22512</v>
      </c>
      <c r="Z17" s="2">
        <v>18.01</v>
      </c>
      <c r="AA17" s="6">
        <v>202713</v>
      </c>
    </row>
    <row r="18" spans="1:27" ht="13.5">
      <c r="A18" s="25" t="s">
        <v>45</v>
      </c>
      <c r="B18" s="24"/>
      <c r="C18" s="6">
        <v>6850311</v>
      </c>
      <c r="D18" s="6">
        <v>0</v>
      </c>
      <c r="E18" s="7">
        <v>5800000</v>
      </c>
      <c r="F18" s="8">
        <v>5800000</v>
      </c>
      <c r="G18" s="8">
        <v>621443</v>
      </c>
      <c r="H18" s="8">
        <v>0</v>
      </c>
      <c r="I18" s="8">
        <v>603762</v>
      </c>
      <c r="J18" s="8">
        <v>1225205</v>
      </c>
      <c r="K18" s="8">
        <v>0</v>
      </c>
      <c r="L18" s="8">
        <v>0</v>
      </c>
      <c r="M18" s="8">
        <v>1936978</v>
      </c>
      <c r="N18" s="8">
        <v>1936978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3162183</v>
      </c>
      <c r="X18" s="8">
        <v>2819000</v>
      </c>
      <c r="Y18" s="8">
        <v>343183</v>
      </c>
      <c r="Z18" s="2">
        <v>12.17</v>
      </c>
      <c r="AA18" s="6">
        <v>5800000</v>
      </c>
    </row>
    <row r="19" spans="1:27" ht="13.5">
      <c r="A19" s="23" t="s">
        <v>46</v>
      </c>
      <c r="B19" s="29"/>
      <c r="C19" s="6">
        <v>247290000</v>
      </c>
      <c r="D19" s="6">
        <v>0</v>
      </c>
      <c r="E19" s="7">
        <v>280980000</v>
      </c>
      <c r="F19" s="8">
        <v>280980000</v>
      </c>
      <c r="G19" s="8">
        <v>104486000</v>
      </c>
      <c r="H19" s="8">
        <v>4937000</v>
      </c>
      <c r="I19" s="8">
        <v>0</v>
      </c>
      <c r="J19" s="8">
        <v>109423000</v>
      </c>
      <c r="K19" s="8">
        <v>0</v>
      </c>
      <c r="L19" s="8">
        <v>85881000</v>
      </c>
      <c r="M19" s="8">
        <v>0</v>
      </c>
      <c r="N19" s="8">
        <v>85881000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195304000</v>
      </c>
      <c r="X19" s="8">
        <v>204288000</v>
      </c>
      <c r="Y19" s="8">
        <v>-8984000</v>
      </c>
      <c r="Z19" s="2">
        <v>-4.4</v>
      </c>
      <c r="AA19" s="6">
        <v>280980000</v>
      </c>
    </row>
    <row r="20" spans="1:27" ht="13.5">
      <c r="A20" s="23" t="s">
        <v>47</v>
      </c>
      <c r="B20" s="29"/>
      <c r="C20" s="6">
        <v>64108033</v>
      </c>
      <c r="D20" s="6">
        <v>0</v>
      </c>
      <c r="E20" s="7">
        <v>2298011</v>
      </c>
      <c r="F20" s="26">
        <v>2298011</v>
      </c>
      <c r="G20" s="26">
        <v>907775</v>
      </c>
      <c r="H20" s="26">
        <v>339644</v>
      </c>
      <c r="I20" s="26">
        <v>398231</v>
      </c>
      <c r="J20" s="26">
        <v>1645650</v>
      </c>
      <c r="K20" s="26">
        <v>9658227</v>
      </c>
      <c r="L20" s="26">
        <v>1655410</v>
      </c>
      <c r="M20" s="26">
        <v>160614</v>
      </c>
      <c r="N20" s="26">
        <v>11474251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13119901</v>
      </c>
      <c r="X20" s="26">
        <v>1399000</v>
      </c>
      <c r="Y20" s="26">
        <v>11720901</v>
      </c>
      <c r="Z20" s="27">
        <v>837.81</v>
      </c>
      <c r="AA20" s="28">
        <v>2298011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409720882</v>
      </c>
      <c r="D22" s="33">
        <f>SUM(D5:D21)</f>
        <v>0</v>
      </c>
      <c r="E22" s="34">
        <f t="shared" si="0"/>
        <v>362939836</v>
      </c>
      <c r="F22" s="35">
        <f t="shared" si="0"/>
        <v>362939836</v>
      </c>
      <c r="G22" s="35">
        <f t="shared" si="0"/>
        <v>113593521</v>
      </c>
      <c r="H22" s="35">
        <f t="shared" si="0"/>
        <v>12934205</v>
      </c>
      <c r="I22" s="35">
        <f t="shared" si="0"/>
        <v>10629838</v>
      </c>
      <c r="J22" s="35">
        <f t="shared" si="0"/>
        <v>137157564</v>
      </c>
      <c r="K22" s="35">
        <f t="shared" si="0"/>
        <v>15917816</v>
      </c>
      <c r="L22" s="35">
        <f t="shared" si="0"/>
        <v>96157515</v>
      </c>
      <c r="M22" s="35">
        <f t="shared" si="0"/>
        <v>9704525</v>
      </c>
      <c r="N22" s="35">
        <f t="shared" si="0"/>
        <v>121779856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258937420</v>
      </c>
      <c r="X22" s="35">
        <f t="shared" si="0"/>
        <v>247485954</v>
      </c>
      <c r="Y22" s="35">
        <f t="shared" si="0"/>
        <v>11451466</v>
      </c>
      <c r="Z22" s="36">
        <f>+IF(X22&lt;&gt;0,+(Y22/X22)*100,0)</f>
        <v>4.627117545426437</v>
      </c>
      <c r="AA22" s="33">
        <f>SUM(AA5:AA21)</f>
        <v>362939836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96797188</v>
      </c>
      <c r="D25" s="6">
        <v>0</v>
      </c>
      <c r="E25" s="7">
        <v>101035795</v>
      </c>
      <c r="F25" s="8">
        <v>101035795</v>
      </c>
      <c r="G25" s="8">
        <v>7996917</v>
      </c>
      <c r="H25" s="8">
        <v>8547568</v>
      </c>
      <c r="I25" s="8">
        <v>7814669</v>
      </c>
      <c r="J25" s="8">
        <v>24359154</v>
      </c>
      <c r="K25" s="8">
        <v>7564700</v>
      </c>
      <c r="L25" s="8">
        <v>8122653</v>
      </c>
      <c r="M25" s="8">
        <v>8334732</v>
      </c>
      <c r="N25" s="8">
        <v>24022085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48381239</v>
      </c>
      <c r="X25" s="8">
        <v>51010500</v>
      </c>
      <c r="Y25" s="8">
        <v>-2629261</v>
      </c>
      <c r="Z25" s="2">
        <v>-5.15</v>
      </c>
      <c r="AA25" s="6">
        <v>101035795</v>
      </c>
    </row>
    <row r="26" spans="1:27" ht="13.5">
      <c r="A26" s="25" t="s">
        <v>52</v>
      </c>
      <c r="B26" s="24"/>
      <c r="C26" s="6">
        <v>17836258</v>
      </c>
      <c r="D26" s="6">
        <v>0</v>
      </c>
      <c r="E26" s="7">
        <v>19092000</v>
      </c>
      <c r="F26" s="8">
        <v>19092000</v>
      </c>
      <c r="G26" s="8">
        <v>1458121</v>
      </c>
      <c r="H26" s="8">
        <v>1418235</v>
      </c>
      <c r="I26" s="8">
        <v>1488842</v>
      </c>
      <c r="J26" s="8">
        <v>4365198</v>
      </c>
      <c r="K26" s="8">
        <v>1543817</v>
      </c>
      <c r="L26" s="8">
        <v>1484542</v>
      </c>
      <c r="M26" s="8">
        <v>1469888</v>
      </c>
      <c r="N26" s="8">
        <v>4498247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8863445</v>
      </c>
      <c r="X26" s="8">
        <v>9545700</v>
      </c>
      <c r="Y26" s="8">
        <v>-682255</v>
      </c>
      <c r="Z26" s="2">
        <v>-7.15</v>
      </c>
      <c r="AA26" s="6">
        <v>19092000</v>
      </c>
    </row>
    <row r="27" spans="1:27" ht="13.5">
      <c r="A27" s="25" t="s">
        <v>53</v>
      </c>
      <c r="B27" s="24"/>
      <c r="C27" s="6">
        <v>147185171</v>
      </c>
      <c r="D27" s="6">
        <v>0</v>
      </c>
      <c r="E27" s="7">
        <v>55997199</v>
      </c>
      <c r="F27" s="8">
        <v>55997199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55997199</v>
      </c>
    </row>
    <row r="28" spans="1:27" ht="13.5">
      <c r="A28" s="25" t="s">
        <v>54</v>
      </c>
      <c r="B28" s="24"/>
      <c r="C28" s="6">
        <v>130728341</v>
      </c>
      <c r="D28" s="6">
        <v>0</v>
      </c>
      <c r="E28" s="7">
        <v>174084397</v>
      </c>
      <c r="F28" s="8">
        <v>174084397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174084397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93500</v>
      </c>
      <c r="Y29" s="8">
        <v>-93500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110950867</v>
      </c>
      <c r="D30" s="6">
        <v>0</v>
      </c>
      <c r="E30" s="7">
        <v>100000000</v>
      </c>
      <c r="F30" s="8">
        <v>100000000</v>
      </c>
      <c r="G30" s="8">
        <v>0</v>
      </c>
      <c r="H30" s="8">
        <v>10053563</v>
      </c>
      <c r="I30" s="8">
        <v>6532965</v>
      </c>
      <c r="J30" s="8">
        <v>16586528</v>
      </c>
      <c r="K30" s="8">
        <v>10652651</v>
      </c>
      <c r="L30" s="8">
        <v>4293494</v>
      </c>
      <c r="M30" s="8">
        <v>9225565</v>
      </c>
      <c r="N30" s="8">
        <v>24171710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40758238</v>
      </c>
      <c r="X30" s="8">
        <v>54499999</v>
      </c>
      <c r="Y30" s="8">
        <v>-13741761</v>
      </c>
      <c r="Z30" s="2">
        <v>-25.21</v>
      </c>
      <c r="AA30" s="6">
        <v>100000000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2550000</v>
      </c>
      <c r="F31" s="8">
        <v>2550000</v>
      </c>
      <c r="G31" s="8">
        <v>0</v>
      </c>
      <c r="H31" s="8">
        <v>28914</v>
      </c>
      <c r="I31" s="8">
        <v>1902</v>
      </c>
      <c r="J31" s="8">
        <v>30816</v>
      </c>
      <c r="K31" s="8">
        <v>3017</v>
      </c>
      <c r="L31" s="8">
        <v>285381</v>
      </c>
      <c r="M31" s="8">
        <v>11298</v>
      </c>
      <c r="N31" s="8">
        <v>299696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330512</v>
      </c>
      <c r="X31" s="8">
        <v>1102000</v>
      </c>
      <c r="Y31" s="8">
        <v>-771488</v>
      </c>
      <c r="Z31" s="2">
        <v>-70.01</v>
      </c>
      <c r="AA31" s="6">
        <v>2550000</v>
      </c>
    </row>
    <row r="32" spans="1:27" ht="13.5">
      <c r="A32" s="25" t="s">
        <v>58</v>
      </c>
      <c r="B32" s="24"/>
      <c r="C32" s="6">
        <v>10084751</v>
      </c>
      <c r="D32" s="6">
        <v>0</v>
      </c>
      <c r="E32" s="7">
        <v>6300000</v>
      </c>
      <c r="F32" s="8">
        <v>6300000</v>
      </c>
      <c r="G32" s="8">
        <v>873384</v>
      </c>
      <c r="H32" s="8">
        <v>862928</v>
      </c>
      <c r="I32" s="8">
        <v>0</v>
      </c>
      <c r="J32" s="8">
        <v>1736312</v>
      </c>
      <c r="K32" s="8">
        <v>1725856</v>
      </c>
      <c r="L32" s="8">
        <v>862928</v>
      </c>
      <c r="M32" s="8">
        <v>862928</v>
      </c>
      <c r="N32" s="8">
        <v>3451712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5188024</v>
      </c>
      <c r="X32" s="8">
        <v>3150000</v>
      </c>
      <c r="Y32" s="8">
        <v>2038024</v>
      </c>
      <c r="Z32" s="2">
        <v>64.7</v>
      </c>
      <c r="AA32" s="6">
        <v>6300000</v>
      </c>
    </row>
    <row r="33" spans="1:27" ht="13.5">
      <c r="A33" s="25" t="s">
        <v>59</v>
      </c>
      <c r="B33" s="24"/>
      <c r="C33" s="6">
        <v>2842000</v>
      </c>
      <c r="D33" s="6">
        <v>0</v>
      </c>
      <c r="E33" s="7">
        <v>20101000</v>
      </c>
      <c r="F33" s="8">
        <v>20101000</v>
      </c>
      <c r="G33" s="8">
        <v>1411256</v>
      </c>
      <c r="H33" s="8">
        <v>1444996</v>
      </c>
      <c r="I33" s="8">
        <v>295398</v>
      </c>
      <c r="J33" s="8">
        <v>3151650</v>
      </c>
      <c r="K33" s="8">
        <v>2299014</v>
      </c>
      <c r="L33" s="8">
        <v>2281584</v>
      </c>
      <c r="M33" s="8">
        <v>305000</v>
      </c>
      <c r="N33" s="8">
        <v>4885598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8037248</v>
      </c>
      <c r="X33" s="8">
        <v>10050500</v>
      </c>
      <c r="Y33" s="8">
        <v>-2013252</v>
      </c>
      <c r="Z33" s="2">
        <v>-20.03</v>
      </c>
      <c r="AA33" s="6">
        <v>20101000</v>
      </c>
    </row>
    <row r="34" spans="1:27" ht="13.5">
      <c r="A34" s="25" t="s">
        <v>60</v>
      </c>
      <c r="B34" s="24"/>
      <c r="C34" s="6">
        <v>115820553</v>
      </c>
      <c r="D34" s="6">
        <v>0</v>
      </c>
      <c r="E34" s="7">
        <v>63043534</v>
      </c>
      <c r="F34" s="8">
        <v>63043534</v>
      </c>
      <c r="G34" s="8">
        <v>289561</v>
      </c>
      <c r="H34" s="8">
        <v>2152355</v>
      </c>
      <c r="I34" s="8">
        <v>11897781</v>
      </c>
      <c r="J34" s="8">
        <v>14339697</v>
      </c>
      <c r="K34" s="8">
        <v>5622156</v>
      </c>
      <c r="L34" s="8">
        <v>18055574</v>
      </c>
      <c r="M34" s="8">
        <v>2734964</v>
      </c>
      <c r="N34" s="8">
        <v>26412694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40752391</v>
      </c>
      <c r="X34" s="8">
        <v>16645300</v>
      </c>
      <c r="Y34" s="8">
        <v>24107091</v>
      </c>
      <c r="Z34" s="2">
        <v>144.83</v>
      </c>
      <c r="AA34" s="6">
        <v>63043534</v>
      </c>
    </row>
    <row r="35" spans="1:27" ht="13.5">
      <c r="A35" s="23" t="s">
        <v>61</v>
      </c>
      <c r="B35" s="29"/>
      <c r="C35" s="6">
        <v>32944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632278073</v>
      </c>
      <c r="D36" s="33">
        <f>SUM(D25:D35)</f>
        <v>0</v>
      </c>
      <c r="E36" s="34">
        <f t="shared" si="1"/>
        <v>542203925</v>
      </c>
      <c r="F36" s="35">
        <f t="shared" si="1"/>
        <v>542203925</v>
      </c>
      <c r="G36" s="35">
        <f t="shared" si="1"/>
        <v>12029239</v>
      </c>
      <c r="H36" s="35">
        <f t="shared" si="1"/>
        <v>24508559</v>
      </c>
      <c r="I36" s="35">
        <f t="shared" si="1"/>
        <v>28031557</v>
      </c>
      <c r="J36" s="35">
        <f t="shared" si="1"/>
        <v>64569355</v>
      </c>
      <c r="K36" s="35">
        <f t="shared" si="1"/>
        <v>29411211</v>
      </c>
      <c r="L36" s="35">
        <f t="shared" si="1"/>
        <v>35386156</v>
      </c>
      <c r="M36" s="35">
        <f t="shared" si="1"/>
        <v>22944375</v>
      </c>
      <c r="N36" s="35">
        <f t="shared" si="1"/>
        <v>87741742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152311097</v>
      </c>
      <c r="X36" s="35">
        <f t="shared" si="1"/>
        <v>146097499</v>
      </c>
      <c r="Y36" s="35">
        <f t="shared" si="1"/>
        <v>6213598</v>
      </c>
      <c r="Z36" s="36">
        <f>+IF(X36&lt;&gt;0,+(Y36/X36)*100,0)</f>
        <v>4.253048849248268</v>
      </c>
      <c r="AA36" s="33">
        <f>SUM(AA25:AA35)</f>
        <v>542203925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-222557191</v>
      </c>
      <c r="D38" s="46">
        <f>+D22-D36</f>
        <v>0</v>
      </c>
      <c r="E38" s="47">
        <f t="shared" si="2"/>
        <v>-179264089</v>
      </c>
      <c r="F38" s="48">
        <f t="shared" si="2"/>
        <v>-179264089</v>
      </c>
      <c r="G38" s="48">
        <f t="shared" si="2"/>
        <v>101564282</v>
      </c>
      <c r="H38" s="48">
        <f t="shared" si="2"/>
        <v>-11574354</v>
      </c>
      <c r="I38" s="48">
        <f t="shared" si="2"/>
        <v>-17401719</v>
      </c>
      <c r="J38" s="48">
        <f t="shared" si="2"/>
        <v>72588209</v>
      </c>
      <c r="K38" s="48">
        <f t="shared" si="2"/>
        <v>-13493395</v>
      </c>
      <c r="L38" s="48">
        <f t="shared" si="2"/>
        <v>60771359</v>
      </c>
      <c r="M38" s="48">
        <f t="shared" si="2"/>
        <v>-13239850</v>
      </c>
      <c r="N38" s="48">
        <f t="shared" si="2"/>
        <v>34038114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106626323</v>
      </c>
      <c r="X38" s="48">
        <f>IF(F22=F36,0,X22-X36)</f>
        <v>101388455</v>
      </c>
      <c r="Y38" s="48">
        <f t="shared" si="2"/>
        <v>5237868</v>
      </c>
      <c r="Z38" s="49">
        <f>+IF(X38&lt;&gt;0,+(Y38/X38)*100,0)</f>
        <v>5.166138491803627</v>
      </c>
      <c r="AA38" s="46">
        <f>+AA22-AA36</f>
        <v>-179264089</v>
      </c>
    </row>
    <row r="39" spans="1:27" ht="13.5">
      <c r="A39" s="23" t="s">
        <v>64</v>
      </c>
      <c r="B39" s="29"/>
      <c r="C39" s="6">
        <v>90210744</v>
      </c>
      <c r="D39" s="6">
        <v>0</v>
      </c>
      <c r="E39" s="7">
        <v>110820000</v>
      </c>
      <c r="F39" s="8">
        <v>110820000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86463000</v>
      </c>
      <c r="Y39" s="8">
        <v>-86463000</v>
      </c>
      <c r="Z39" s="2">
        <v>-100</v>
      </c>
      <c r="AA39" s="6">
        <v>110820000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-132346447</v>
      </c>
      <c r="D42" s="55">
        <f>SUM(D38:D41)</f>
        <v>0</v>
      </c>
      <c r="E42" s="56">
        <f t="shared" si="3"/>
        <v>-68444089</v>
      </c>
      <c r="F42" s="57">
        <f t="shared" si="3"/>
        <v>-68444089</v>
      </c>
      <c r="G42" s="57">
        <f t="shared" si="3"/>
        <v>101564282</v>
      </c>
      <c r="H42" s="57">
        <f t="shared" si="3"/>
        <v>-11574354</v>
      </c>
      <c r="I42" s="57">
        <f t="shared" si="3"/>
        <v>-17401719</v>
      </c>
      <c r="J42" s="57">
        <f t="shared" si="3"/>
        <v>72588209</v>
      </c>
      <c r="K42" s="57">
        <f t="shared" si="3"/>
        <v>-13493395</v>
      </c>
      <c r="L42" s="57">
        <f t="shared" si="3"/>
        <v>60771359</v>
      </c>
      <c r="M42" s="57">
        <f t="shared" si="3"/>
        <v>-13239850</v>
      </c>
      <c r="N42" s="57">
        <f t="shared" si="3"/>
        <v>34038114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106626323</v>
      </c>
      <c r="X42" s="57">
        <f t="shared" si="3"/>
        <v>187851455</v>
      </c>
      <c r="Y42" s="57">
        <f t="shared" si="3"/>
        <v>-81225132</v>
      </c>
      <c r="Z42" s="58">
        <f>+IF(X42&lt;&gt;0,+(Y42/X42)*100,0)</f>
        <v>-43.239022024077485</v>
      </c>
      <c r="AA42" s="55">
        <f>SUM(AA38:AA41)</f>
        <v>-68444089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-132346447</v>
      </c>
      <c r="D44" s="63">
        <f>+D42-D43</f>
        <v>0</v>
      </c>
      <c r="E44" s="64">
        <f t="shared" si="4"/>
        <v>-68444089</v>
      </c>
      <c r="F44" s="65">
        <f t="shared" si="4"/>
        <v>-68444089</v>
      </c>
      <c r="G44" s="65">
        <f t="shared" si="4"/>
        <v>101564282</v>
      </c>
      <c r="H44" s="65">
        <f t="shared" si="4"/>
        <v>-11574354</v>
      </c>
      <c r="I44" s="65">
        <f t="shared" si="4"/>
        <v>-17401719</v>
      </c>
      <c r="J44" s="65">
        <f t="shared" si="4"/>
        <v>72588209</v>
      </c>
      <c r="K44" s="65">
        <f t="shared" si="4"/>
        <v>-13493395</v>
      </c>
      <c r="L44" s="65">
        <f t="shared" si="4"/>
        <v>60771359</v>
      </c>
      <c r="M44" s="65">
        <f t="shared" si="4"/>
        <v>-13239850</v>
      </c>
      <c r="N44" s="65">
        <f t="shared" si="4"/>
        <v>34038114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106626323</v>
      </c>
      <c r="X44" s="65">
        <f t="shared" si="4"/>
        <v>187851455</v>
      </c>
      <c r="Y44" s="65">
        <f t="shared" si="4"/>
        <v>-81225132</v>
      </c>
      <c r="Z44" s="66">
        <f>+IF(X44&lt;&gt;0,+(Y44/X44)*100,0)</f>
        <v>-43.239022024077485</v>
      </c>
      <c r="AA44" s="63">
        <f>+AA42-AA43</f>
        <v>-68444089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-132346447</v>
      </c>
      <c r="D46" s="55">
        <f>SUM(D44:D45)</f>
        <v>0</v>
      </c>
      <c r="E46" s="56">
        <f t="shared" si="5"/>
        <v>-68444089</v>
      </c>
      <c r="F46" s="57">
        <f t="shared" si="5"/>
        <v>-68444089</v>
      </c>
      <c r="G46" s="57">
        <f t="shared" si="5"/>
        <v>101564282</v>
      </c>
      <c r="H46" s="57">
        <f t="shared" si="5"/>
        <v>-11574354</v>
      </c>
      <c r="I46" s="57">
        <f t="shared" si="5"/>
        <v>-17401719</v>
      </c>
      <c r="J46" s="57">
        <f t="shared" si="5"/>
        <v>72588209</v>
      </c>
      <c r="K46" s="57">
        <f t="shared" si="5"/>
        <v>-13493395</v>
      </c>
      <c r="L46" s="57">
        <f t="shared" si="5"/>
        <v>60771359</v>
      </c>
      <c r="M46" s="57">
        <f t="shared" si="5"/>
        <v>-13239850</v>
      </c>
      <c r="N46" s="57">
        <f t="shared" si="5"/>
        <v>34038114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106626323</v>
      </c>
      <c r="X46" s="57">
        <f t="shared" si="5"/>
        <v>187851455</v>
      </c>
      <c r="Y46" s="57">
        <f t="shared" si="5"/>
        <v>-81225132</v>
      </c>
      <c r="Z46" s="58">
        <f>+IF(X46&lt;&gt;0,+(Y46/X46)*100,0)</f>
        <v>-43.239022024077485</v>
      </c>
      <c r="AA46" s="55">
        <f>SUM(AA44:AA45)</f>
        <v>-68444089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-132346447</v>
      </c>
      <c r="D48" s="71">
        <f>SUM(D46:D47)</f>
        <v>0</v>
      </c>
      <c r="E48" s="72">
        <f t="shared" si="6"/>
        <v>-68444089</v>
      </c>
      <c r="F48" s="73">
        <f t="shared" si="6"/>
        <v>-68444089</v>
      </c>
      <c r="G48" s="73">
        <f t="shared" si="6"/>
        <v>101564282</v>
      </c>
      <c r="H48" s="74">
        <f t="shared" si="6"/>
        <v>-11574354</v>
      </c>
      <c r="I48" s="74">
        <f t="shared" si="6"/>
        <v>-17401719</v>
      </c>
      <c r="J48" s="74">
        <f t="shared" si="6"/>
        <v>72588209</v>
      </c>
      <c r="K48" s="74">
        <f t="shared" si="6"/>
        <v>-13493395</v>
      </c>
      <c r="L48" s="74">
        <f t="shared" si="6"/>
        <v>60771359</v>
      </c>
      <c r="M48" s="73">
        <f t="shared" si="6"/>
        <v>-13239850</v>
      </c>
      <c r="N48" s="73">
        <f t="shared" si="6"/>
        <v>34038114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106626323</v>
      </c>
      <c r="X48" s="74">
        <f t="shared" si="6"/>
        <v>187851455</v>
      </c>
      <c r="Y48" s="74">
        <f t="shared" si="6"/>
        <v>-81225132</v>
      </c>
      <c r="Z48" s="75">
        <f>+IF(X48&lt;&gt;0,+(Y48/X48)*100,0)</f>
        <v>-43.239022024077485</v>
      </c>
      <c r="AA48" s="76">
        <f>SUM(AA46:AA47)</f>
        <v>-68444089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6167684</v>
      </c>
      <c r="D5" s="6">
        <v>0</v>
      </c>
      <c r="E5" s="7">
        <v>6862000</v>
      </c>
      <c r="F5" s="8">
        <v>6862000</v>
      </c>
      <c r="G5" s="8">
        <v>1320000</v>
      </c>
      <c r="H5" s="8">
        <v>1330454</v>
      </c>
      <c r="I5" s="8">
        <v>1258000</v>
      </c>
      <c r="J5" s="8">
        <v>3908454</v>
      </c>
      <c r="K5" s="8">
        <v>1277000</v>
      </c>
      <c r="L5" s="8">
        <v>1288151</v>
      </c>
      <c r="M5" s="8">
        <v>1275000</v>
      </c>
      <c r="N5" s="8">
        <v>3840151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7748605</v>
      </c>
      <c r="X5" s="8">
        <v>3430998</v>
      </c>
      <c r="Y5" s="8">
        <v>4317607</v>
      </c>
      <c r="Z5" s="2">
        <v>125.84</v>
      </c>
      <c r="AA5" s="6">
        <v>6862000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25669332</v>
      </c>
      <c r="D8" s="6">
        <v>0</v>
      </c>
      <c r="E8" s="7">
        <v>28657000</v>
      </c>
      <c r="F8" s="8">
        <v>28657000</v>
      </c>
      <c r="G8" s="8">
        <v>2025088</v>
      </c>
      <c r="H8" s="8">
        <v>8303176</v>
      </c>
      <c r="I8" s="8">
        <v>2984000</v>
      </c>
      <c r="J8" s="8">
        <v>13312264</v>
      </c>
      <c r="K8" s="8">
        <v>3578000</v>
      </c>
      <c r="L8" s="8">
        <v>6330000</v>
      </c>
      <c r="M8" s="8">
        <v>2798000</v>
      </c>
      <c r="N8" s="8">
        <v>12706000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26018264</v>
      </c>
      <c r="X8" s="8">
        <v>14328498</v>
      </c>
      <c r="Y8" s="8">
        <v>11689766</v>
      </c>
      <c r="Z8" s="2">
        <v>81.58</v>
      </c>
      <c r="AA8" s="6">
        <v>28657000</v>
      </c>
    </row>
    <row r="9" spans="1:27" ht="13.5">
      <c r="A9" s="25" t="s">
        <v>36</v>
      </c>
      <c r="B9" s="24"/>
      <c r="C9" s="6">
        <v>3623789</v>
      </c>
      <c r="D9" s="6">
        <v>0</v>
      </c>
      <c r="E9" s="7">
        <v>2547000</v>
      </c>
      <c r="F9" s="8">
        <v>2547000</v>
      </c>
      <c r="G9" s="8">
        <v>1002849</v>
      </c>
      <c r="H9" s="8">
        <v>306798</v>
      </c>
      <c r="I9" s="8">
        <v>307000</v>
      </c>
      <c r="J9" s="8">
        <v>1616647</v>
      </c>
      <c r="K9" s="8">
        <v>304000</v>
      </c>
      <c r="L9" s="8">
        <v>301000</v>
      </c>
      <c r="M9" s="8">
        <v>300000</v>
      </c>
      <c r="N9" s="8">
        <v>905000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2521647</v>
      </c>
      <c r="X9" s="8">
        <v>1273500</v>
      </c>
      <c r="Y9" s="8">
        <v>1248147</v>
      </c>
      <c r="Z9" s="2">
        <v>98.01</v>
      </c>
      <c r="AA9" s="6">
        <v>2547000</v>
      </c>
    </row>
    <row r="10" spans="1:27" ht="13.5">
      <c r="A10" s="25" t="s">
        <v>37</v>
      </c>
      <c r="B10" s="24"/>
      <c r="C10" s="6">
        <v>4070023</v>
      </c>
      <c r="D10" s="6">
        <v>0</v>
      </c>
      <c r="E10" s="7">
        <v>2700000</v>
      </c>
      <c r="F10" s="26">
        <v>2700000</v>
      </c>
      <c r="G10" s="26">
        <v>326657</v>
      </c>
      <c r="H10" s="26">
        <v>672781</v>
      </c>
      <c r="I10" s="26">
        <v>345000</v>
      </c>
      <c r="J10" s="26">
        <v>1344438</v>
      </c>
      <c r="K10" s="26">
        <v>349000</v>
      </c>
      <c r="L10" s="26">
        <v>331000</v>
      </c>
      <c r="M10" s="26">
        <v>337000</v>
      </c>
      <c r="N10" s="26">
        <v>1017000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2361438</v>
      </c>
      <c r="X10" s="26">
        <v>1350000</v>
      </c>
      <c r="Y10" s="26">
        <v>1011438</v>
      </c>
      <c r="Z10" s="27">
        <v>74.92</v>
      </c>
      <c r="AA10" s="28">
        <v>2700000</v>
      </c>
    </row>
    <row r="11" spans="1:27" ht="13.5">
      <c r="A11" s="25" t="s">
        <v>38</v>
      </c>
      <c r="B11" s="29"/>
      <c r="C11" s="6">
        <v>200773</v>
      </c>
      <c r="D11" s="6">
        <v>0</v>
      </c>
      <c r="E11" s="7">
        <v>187443</v>
      </c>
      <c r="F11" s="8">
        <v>187443</v>
      </c>
      <c r="G11" s="8">
        <v>28369</v>
      </c>
      <c r="H11" s="8">
        <v>27410</v>
      </c>
      <c r="I11" s="8">
        <v>17000</v>
      </c>
      <c r="J11" s="8">
        <v>72779</v>
      </c>
      <c r="K11" s="8">
        <v>28000</v>
      </c>
      <c r="L11" s="8">
        <v>26220</v>
      </c>
      <c r="M11" s="8">
        <v>18000</v>
      </c>
      <c r="N11" s="8">
        <v>72220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144999</v>
      </c>
      <c r="X11" s="8">
        <v>93498</v>
      </c>
      <c r="Y11" s="8">
        <v>51501</v>
      </c>
      <c r="Z11" s="2">
        <v>55.08</v>
      </c>
      <c r="AA11" s="6">
        <v>187443</v>
      </c>
    </row>
    <row r="12" spans="1:27" ht="13.5">
      <c r="A12" s="25" t="s">
        <v>39</v>
      </c>
      <c r="B12" s="29"/>
      <c r="C12" s="6">
        <v>2109854</v>
      </c>
      <c r="D12" s="6">
        <v>0</v>
      </c>
      <c r="E12" s="7">
        <v>172363</v>
      </c>
      <c r="F12" s="8">
        <v>172363</v>
      </c>
      <c r="G12" s="8">
        <v>8607</v>
      </c>
      <c r="H12" s="8">
        <v>5948</v>
      </c>
      <c r="I12" s="8">
        <v>5000</v>
      </c>
      <c r="J12" s="8">
        <v>19555</v>
      </c>
      <c r="K12" s="8">
        <v>9000</v>
      </c>
      <c r="L12" s="8">
        <v>8000</v>
      </c>
      <c r="M12" s="8">
        <v>4000</v>
      </c>
      <c r="N12" s="8">
        <v>21000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40555</v>
      </c>
      <c r="X12" s="8">
        <v>85998</v>
      </c>
      <c r="Y12" s="8">
        <v>-45443</v>
      </c>
      <c r="Z12" s="2">
        <v>-52.84</v>
      </c>
      <c r="AA12" s="6">
        <v>172363</v>
      </c>
    </row>
    <row r="13" spans="1:27" ht="13.5">
      <c r="A13" s="23" t="s">
        <v>40</v>
      </c>
      <c r="B13" s="29"/>
      <c r="C13" s="6">
        <v>9273349</v>
      </c>
      <c r="D13" s="6">
        <v>0</v>
      </c>
      <c r="E13" s="7">
        <v>14161000</v>
      </c>
      <c r="F13" s="8">
        <v>14161000</v>
      </c>
      <c r="G13" s="8">
        <v>729000</v>
      </c>
      <c r="H13" s="8">
        <v>343877</v>
      </c>
      <c r="I13" s="8">
        <v>378000</v>
      </c>
      <c r="J13" s="8">
        <v>1450877</v>
      </c>
      <c r="K13" s="8">
        <v>721000</v>
      </c>
      <c r="L13" s="8">
        <v>414229</v>
      </c>
      <c r="M13" s="8">
        <v>477000</v>
      </c>
      <c r="N13" s="8">
        <v>1612229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3063106</v>
      </c>
      <c r="X13" s="8">
        <v>7080498</v>
      </c>
      <c r="Y13" s="8">
        <v>-4017392</v>
      </c>
      <c r="Z13" s="2">
        <v>-56.74</v>
      </c>
      <c r="AA13" s="6">
        <v>14161000</v>
      </c>
    </row>
    <row r="14" spans="1:27" ht="13.5">
      <c r="A14" s="23" t="s">
        <v>41</v>
      </c>
      <c r="B14" s="29"/>
      <c r="C14" s="6">
        <v>17016016</v>
      </c>
      <c r="D14" s="6">
        <v>0</v>
      </c>
      <c r="E14" s="7">
        <v>9450000</v>
      </c>
      <c r="F14" s="8">
        <v>9450000</v>
      </c>
      <c r="G14" s="8">
        <v>1292655</v>
      </c>
      <c r="H14" s="8">
        <v>1473019</v>
      </c>
      <c r="I14" s="8">
        <v>1311000</v>
      </c>
      <c r="J14" s="8">
        <v>4076674</v>
      </c>
      <c r="K14" s="8">
        <v>0</v>
      </c>
      <c r="L14" s="8">
        <v>1430430</v>
      </c>
      <c r="M14" s="8">
        <v>1423000</v>
      </c>
      <c r="N14" s="8">
        <v>2853430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6930104</v>
      </c>
      <c r="X14" s="8">
        <v>4725000</v>
      </c>
      <c r="Y14" s="8">
        <v>2205104</v>
      </c>
      <c r="Z14" s="2">
        <v>46.67</v>
      </c>
      <c r="AA14" s="6">
        <v>9450000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1170795</v>
      </c>
      <c r="D16" s="6">
        <v>0</v>
      </c>
      <c r="E16" s="7">
        <v>195915</v>
      </c>
      <c r="F16" s="8">
        <v>195915</v>
      </c>
      <c r="G16" s="8">
        <v>11250</v>
      </c>
      <c r="H16" s="8">
        <v>4600</v>
      </c>
      <c r="I16" s="8">
        <v>19000</v>
      </c>
      <c r="J16" s="8">
        <v>34850</v>
      </c>
      <c r="K16" s="8">
        <v>17000</v>
      </c>
      <c r="L16" s="8">
        <v>11650</v>
      </c>
      <c r="M16" s="8">
        <v>15000</v>
      </c>
      <c r="N16" s="8">
        <v>43650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78500</v>
      </c>
      <c r="X16" s="8">
        <v>97998</v>
      </c>
      <c r="Y16" s="8">
        <v>-19498</v>
      </c>
      <c r="Z16" s="2">
        <v>-19.9</v>
      </c>
      <c r="AA16" s="6">
        <v>195915</v>
      </c>
    </row>
    <row r="17" spans="1:27" ht="13.5">
      <c r="A17" s="23" t="s">
        <v>44</v>
      </c>
      <c r="B17" s="29"/>
      <c r="C17" s="6">
        <v>3965356</v>
      </c>
      <c r="D17" s="6">
        <v>0</v>
      </c>
      <c r="E17" s="7">
        <v>2651543</v>
      </c>
      <c r="F17" s="8">
        <v>2651543</v>
      </c>
      <c r="G17" s="8">
        <v>0</v>
      </c>
      <c r="H17" s="8">
        <v>580514</v>
      </c>
      <c r="I17" s="8">
        <v>520000</v>
      </c>
      <c r="J17" s="8">
        <v>1100514</v>
      </c>
      <c r="K17" s="8">
        <v>0</v>
      </c>
      <c r="L17" s="8">
        <v>1127277</v>
      </c>
      <c r="M17" s="8">
        <v>549000</v>
      </c>
      <c r="N17" s="8">
        <v>1676277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2776791</v>
      </c>
      <c r="X17" s="8">
        <v>1321002</v>
      </c>
      <c r="Y17" s="8">
        <v>1455789</v>
      </c>
      <c r="Z17" s="2">
        <v>110.2</v>
      </c>
      <c r="AA17" s="6">
        <v>2651543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982000</v>
      </c>
      <c r="F18" s="8">
        <v>982000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490998</v>
      </c>
      <c r="Y18" s="8">
        <v>-490998</v>
      </c>
      <c r="Z18" s="2">
        <v>-100</v>
      </c>
      <c r="AA18" s="6">
        <v>982000</v>
      </c>
    </row>
    <row r="19" spans="1:27" ht="13.5">
      <c r="A19" s="23" t="s">
        <v>46</v>
      </c>
      <c r="B19" s="29"/>
      <c r="C19" s="6">
        <v>425922495</v>
      </c>
      <c r="D19" s="6">
        <v>0</v>
      </c>
      <c r="E19" s="7">
        <v>296776000</v>
      </c>
      <c r="F19" s="8">
        <v>296776000</v>
      </c>
      <c r="G19" s="8">
        <v>113822000</v>
      </c>
      <c r="H19" s="8">
        <v>0</v>
      </c>
      <c r="I19" s="8">
        <v>0</v>
      </c>
      <c r="J19" s="8">
        <v>113822000</v>
      </c>
      <c r="K19" s="8">
        <v>11250000</v>
      </c>
      <c r="L19" s="8">
        <v>66012000</v>
      </c>
      <c r="M19" s="8">
        <v>0</v>
      </c>
      <c r="N19" s="8">
        <v>77262000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191084000</v>
      </c>
      <c r="X19" s="8">
        <v>148537998</v>
      </c>
      <c r="Y19" s="8">
        <v>42546002</v>
      </c>
      <c r="Z19" s="2">
        <v>28.64</v>
      </c>
      <c r="AA19" s="6">
        <v>296776000</v>
      </c>
    </row>
    <row r="20" spans="1:27" ht="13.5">
      <c r="A20" s="23" t="s">
        <v>47</v>
      </c>
      <c r="B20" s="29"/>
      <c r="C20" s="6">
        <v>30946827</v>
      </c>
      <c r="D20" s="6">
        <v>0</v>
      </c>
      <c r="E20" s="7">
        <v>2456000</v>
      </c>
      <c r="F20" s="26">
        <v>2456000</v>
      </c>
      <c r="G20" s="26">
        <v>756525</v>
      </c>
      <c r="H20" s="26">
        <v>285426</v>
      </c>
      <c r="I20" s="26">
        <v>1330000</v>
      </c>
      <c r="J20" s="26">
        <v>2371951</v>
      </c>
      <c r="K20" s="26">
        <v>119000</v>
      </c>
      <c r="L20" s="26">
        <v>191913</v>
      </c>
      <c r="M20" s="26">
        <v>460000</v>
      </c>
      <c r="N20" s="26">
        <v>770913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3142864</v>
      </c>
      <c r="X20" s="26">
        <v>1228002</v>
      </c>
      <c r="Y20" s="26">
        <v>1914862</v>
      </c>
      <c r="Z20" s="27">
        <v>155.93</v>
      </c>
      <c r="AA20" s="28">
        <v>2456000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530136293</v>
      </c>
      <c r="D22" s="33">
        <f>SUM(D5:D21)</f>
        <v>0</v>
      </c>
      <c r="E22" s="34">
        <f t="shared" si="0"/>
        <v>367798264</v>
      </c>
      <c r="F22" s="35">
        <f t="shared" si="0"/>
        <v>367798264</v>
      </c>
      <c r="G22" s="35">
        <f t="shared" si="0"/>
        <v>121323000</v>
      </c>
      <c r="H22" s="35">
        <f t="shared" si="0"/>
        <v>13334003</v>
      </c>
      <c r="I22" s="35">
        <f t="shared" si="0"/>
        <v>8474000</v>
      </c>
      <c r="J22" s="35">
        <f t="shared" si="0"/>
        <v>143131003</v>
      </c>
      <c r="K22" s="35">
        <f t="shared" si="0"/>
        <v>17652000</v>
      </c>
      <c r="L22" s="35">
        <f t="shared" si="0"/>
        <v>77471870</v>
      </c>
      <c r="M22" s="35">
        <f t="shared" si="0"/>
        <v>7656000</v>
      </c>
      <c r="N22" s="35">
        <f t="shared" si="0"/>
        <v>102779870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245910873</v>
      </c>
      <c r="X22" s="35">
        <f t="shared" si="0"/>
        <v>184043988</v>
      </c>
      <c r="Y22" s="35">
        <f t="shared" si="0"/>
        <v>61866885</v>
      </c>
      <c r="Z22" s="36">
        <f>+IF(X22&lt;&gt;0,+(Y22/X22)*100,0)</f>
        <v>33.61527082319038</v>
      </c>
      <c r="AA22" s="33">
        <f>SUM(AA5:AA21)</f>
        <v>367798264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119268173</v>
      </c>
      <c r="D25" s="6">
        <v>0</v>
      </c>
      <c r="E25" s="7">
        <v>138681952</v>
      </c>
      <c r="F25" s="8">
        <v>138681952</v>
      </c>
      <c r="G25" s="8">
        <v>9481524</v>
      </c>
      <c r="H25" s="8">
        <v>10850757</v>
      </c>
      <c r="I25" s="8">
        <v>11325281</v>
      </c>
      <c r="J25" s="8">
        <v>31657562</v>
      </c>
      <c r="K25" s="8">
        <v>11153095</v>
      </c>
      <c r="L25" s="8">
        <v>11376130</v>
      </c>
      <c r="M25" s="8">
        <v>12583000</v>
      </c>
      <c r="N25" s="8">
        <v>35112225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66769787</v>
      </c>
      <c r="X25" s="8">
        <v>77301000</v>
      </c>
      <c r="Y25" s="8">
        <v>-10531213</v>
      </c>
      <c r="Z25" s="2">
        <v>-13.62</v>
      </c>
      <c r="AA25" s="6">
        <v>138681952</v>
      </c>
    </row>
    <row r="26" spans="1:27" ht="13.5">
      <c r="A26" s="25" t="s">
        <v>52</v>
      </c>
      <c r="B26" s="24"/>
      <c r="C26" s="6">
        <v>15425345</v>
      </c>
      <c r="D26" s="6">
        <v>0</v>
      </c>
      <c r="E26" s="7">
        <v>18583255</v>
      </c>
      <c r="F26" s="8">
        <v>18583255</v>
      </c>
      <c r="G26" s="8">
        <v>1290441</v>
      </c>
      <c r="H26" s="8">
        <v>1296911</v>
      </c>
      <c r="I26" s="8">
        <v>1290441</v>
      </c>
      <c r="J26" s="8">
        <v>3877793</v>
      </c>
      <c r="K26" s="8">
        <v>1290441</v>
      </c>
      <c r="L26" s="8">
        <v>1290441</v>
      </c>
      <c r="M26" s="8">
        <v>1319627</v>
      </c>
      <c r="N26" s="8">
        <v>3900509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7778302</v>
      </c>
      <c r="X26" s="8">
        <v>9291498</v>
      </c>
      <c r="Y26" s="8">
        <v>-1513196</v>
      </c>
      <c r="Z26" s="2">
        <v>-16.29</v>
      </c>
      <c r="AA26" s="6">
        <v>18583255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35700000</v>
      </c>
      <c r="F27" s="8">
        <v>35700000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35700000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140000000</v>
      </c>
      <c r="F28" s="8">
        <v>140000000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140000000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350000</v>
      </c>
      <c r="F29" s="8">
        <v>350000</v>
      </c>
      <c r="G29" s="8">
        <v>0</v>
      </c>
      <c r="H29" s="8">
        <v>0</v>
      </c>
      <c r="I29" s="8">
        <v>20900</v>
      </c>
      <c r="J29" s="8">
        <v>20900</v>
      </c>
      <c r="K29" s="8">
        <v>32123</v>
      </c>
      <c r="L29" s="8">
        <v>0</v>
      </c>
      <c r="M29" s="8">
        <v>0</v>
      </c>
      <c r="N29" s="8">
        <v>32123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53023</v>
      </c>
      <c r="X29" s="8">
        <v>175002</v>
      </c>
      <c r="Y29" s="8">
        <v>-121979</v>
      </c>
      <c r="Z29" s="2">
        <v>-69.7</v>
      </c>
      <c r="AA29" s="6">
        <v>350000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139236074</v>
      </c>
      <c r="D31" s="6">
        <v>0</v>
      </c>
      <c r="E31" s="7">
        <v>36275700</v>
      </c>
      <c r="F31" s="8">
        <v>36275700</v>
      </c>
      <c r="G31" s="8">
        <v>1035996</v>
      </c>
      <c r="H31" s="8">
        <v>2070088</v>
      </c>
      <c r="I31" s="8">
        <v>781989</v>
      </c>
      <c r="J31" s="8">
        <v>3888073</v>
      </c>
      <c r="K31" s="8">
        <v>6818110</v>
      </c>
      <c r="L31" s="8">
        <v>3408989</v>
      </c>
      <c r="M31" s="8">
        <v>3715865</v>
      </c>
      <c r="N31" s="8">
        <v>13942964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17831037</v>
      </c>
      <c r="X31" s="8">
        <v>18138000</v>
      </c>
      <c r="Y31" s="8">
        <v>-306963</v>
      </c>
      <c r="Z31" s="2">
        <v>-1.69</v>
      </c>
      <c r="AA31" s="6">
        <v>36275700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24220018</v>
      </c>
      <c r="F32" s="8">
        <v>24220018</v>
      </c>
      <c r="G32" s="8">
        <v>1054000</v>
      </c>
      <c r="H32" s="8">
        <v>1249136</v>
      </c>
      <c r="I32" s="8">
        <v>1472201</v>
      </c>
      <c r="J32" s="8">
        <v>3775337</v>
      </c>
      <c r="K32" s="8">
        <v>695278</v>
      </c>
      <c r="L32" s="8">
        <v>0</v>
      </c>
      <c r="M32" s="8">
        <v>8331179</v>
      </c>
      <c r="N32" s="8">
        <v>9026457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12801794</v>
      </c>
      <c r="X32" s="8">
        <v>12109998</v>
      </c>
      <c r="Y32" s="8">
        <v>691796</v>
      </c>
      <c r="Z32" s="2">
        <v>5.71</v>
      </c>
      <c r="AA32" s="6">
        <v>24220018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5465075</v>
      </c>
      <c r="F33" s="8">
        <v>5465075</v>
      </c>
      <c r="G33" s="8">
        <v>0</v>
      </c>
      <c r="H33" s="8">
        <v>182880</v>
      </c>
      <c r="I33" s="8">
        <v>2779</v>
      </c>
      <c r="J33" s="8">
        <v>185659</v>
      </c>
      <c r="K33" s="8">
        <v>32963</v>
      </c>
      <c r="L33" s="8">
        <v>24309</v>
      </c>
      <c r="M33" s="8">
        <v>24309</v>
      </c>
      <c r="N33" s="8">
        <v>81581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267240</v>
      </c>
      <c r="X33" s="8">
        <v>2732502</v>
      </c>
      <c r="Y33" s="8">
        <v>-2465262</v>
      </c>
      <c r="Z33" s="2">
        <v>-90.22</v>
      </c>
      <c r="AA33" s="6">
        <v>5465075</v>
      </c>
    </row>
    <row r="34" spans="1:27" ht="13.5">
      <c r="A34" s="25" t="s">
        <v>60</v>
      </c>
      <c r="B34" s="24"/>
      <c r="C34" s="6">
        <v>228924814</v>
      </c>
      <c r="D34" s="6">
        <v>0</v>
      </c>
      <c r="E34" s="7">
        <v>123267000</v>
      </c>
      <c r="F34" s="8">
        <v>123267000</v>
      </c>
      <c r="G34" s="8">
        <v>6151129</v>
      </c>
      <c r="H34" s="8">
        <v>7268346</v>
      </c>
      <c r="I34" s="8">
        <v>9555588</v>
      </c>
      <c r="J34" s="8">
        <v>22975063</v>
      </c>
      <c r="K34" s="8">
        <v>7665000</v>
      </c>
      <c r="L34" s="8">
        <v>12638131</v>
      </c>
      <c r="M34" s="8">
        <v>9546103</v>
      </c>
      <c r="N34" s="8">
        <v>29849234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52824297</v>
      </c>
      <c r="X34" s="8">
        <v>61633500</v>
      </c>
      <c r="Y34" s="8">
        <v>-8809203</v>
      </c>
      <c r="Z34" s="2">
        <v>-14.29</v>
      </c>
      <c r="AA34" s="6">
        <v>123267000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502854406</v>
      </c>
      <c r="D36" s="33">
        <f>SUM(D25:D35)</f>
        <v>0</v>
      </c>
      <c r="E36" s="34">
        <f t="shared" si="1"/>
        <v>522543000</v>
      </c>
      <c r="F36" s="35">
        <f t="shared" si="1"/>
        <v>522543000</v>
      </c>
      <c r="G36" s="35">
        <f t="shared" si="1"/>
        <v>19013090</v>
      </c>
      <c r="H36" s="35">
        <f t="shared" si="1"/>
        <v>22918118</v>
      </c>
      <c r="I36" s="35">
        <f t="shared" si="1"/>
        <v>24449179</v>
      </c>
      <c r="J36" s="35">
        <f t="shared" si="1"/>
        <v>66380387</v>
      </c>
      <c r="K36" s="35">
        <f t="shared" si="1"/>
        <v>27687010</v>
      </c>
      <c r="L36" s="35">
        <f t="shared" si="1"/>
        <v>28738000</v>
      </c>
      <c r="M36" s="35">
        <f t="shared" si="1"/>
        <v>35520083</v>
      </c>
      <c r="N36" s="35">
        <f t="shared" si="1"/>
        <v>91945093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158325480</v>
      </c>
      <c r="X36" s="35">
        <f t="shared" si="1"/>
        <v>181381500</v>
      </c>
      <c r="Y36" s="35">
        <f t="shared" si="1"/>
        <v>-23056020</v>
      </c>
      <c r="Z36" s="36">
        <f>+IF(X36&lt;&gt;0,+(Y36/X36)*100,0)</f>
        <v>-12.711340461954498</v>
      </c>
      <c r="AA36" s="33">
        <f>SUM(AA25:AA35)</f>
        <v>522543000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27281887</v>
      </c>
      <c r="D38" s="46">
        <f>+D22-D36</f>
        <v>0</v>
      </c>
      <c r="E38" s="47">
        <f t="shared" si="2"/>
        <v>-154744736</v>
      </c>
      <c r="F38" s="48">
        <f t="shared" si="2"/>
        <v>-154744736</v>
      </c>
      <c r="G38" s="48">
        <f t="shared" si="2"/>
        <v>102309910</v>
      </c>
      <c r="H38" s="48">
        <f t="shared" si="2"/>
        <v>-9584115</v>
      </c>
      <c r="I38" s="48">
        <f t="shared" si="2"/>
        <v>-15975179</v>
      </c>
      <c r="J38" s="48">
        <f t="shared" si="2"/>
        <v>76750616</v>
      </c>
      <c r="K38" s="48">
        <f t="shared" si="2"/>
        <v>-10035010</v>
      </c>
      <c r="L38" s="48">
        <f t="shared" si="2"/>
        <v>48733870</v>
      </c>
      <c r="M38" s="48">
        <f t="shared" si="2"/>
        <v>-27864083</v>
      </c>
      <c r="N38" s="48">
        <f t="shared" si="2"/>
        <v>10834777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87585393</v>
      </c>
      <c r="X38" s="48">
        <f>IF(F22=F36,0,X22-X36)</f>
        <v>2662488</v>
      </c>
      <c r="Y38" s="48">
        <f t="shared" si="2"/>
        <v>84922905</v>
      </c>
      <c r="Z38" s="49">
        <f>+IF(X38&lt;&gt;0,+(Y38/X38)*100,0)</f>
        <v>3189.6070517500925</v>
      </c>
      <c r="AA38" s="46">
        <f>+AA22-AA36</f>
        <v>-154744736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111849375</v>
      </c>
      <c r="F39" s="8">
        <v>111849375</v>
      </c>
      <c r="G39" s="8">
        <v>88141000</v>
      </c>
      <c r="H39" s="8">
        <v>2296000</v>
      </c>
      <c r="I39" s="8">
        <v>0</v>
      </c>
      <c r="J39" s="8">
        <v>90437000</v>
      </c>
      <c r="K39" s="8">
        <v>0</v>
      </c>
      <c r="L39" s="8">
        <v>22024000</v>
      </c>
      <c r="M39" s="8">
        <v>0</v>
      </c>
      <c r="N39" s="8">
        <v>22024000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112461000</v>
      </c>
      <c r="X39" s="8"/>
      <c r="Y39" s="8">
        <v>112461000</v>
      </c>
      <c r="Z39" s="2">
        <v>0</v>
      </c>
      <c r="AA39" s="6">
        <v>111849375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27281887</v>
      </c>
      <c r="D42" s="55">
        <f>SUM(D38:D41)</f>
        <v>0</v>
      </c>
      <c r="E42" s="56">
        <f t="shared" si="3"/>
        <v>-42895361</v>
      </c>
      <c r="F42" s="57">
        <f t="shared" si="3"/>
        <v>-42895361</v>
      </c>
      <c r="G42" s="57">
        <f t="shared" si="3"/>
        <v>190450910</v>
      </c>
      <c r="H42" s="57">
        <f t="shared" si="3"/>
        <v>-7288115</v>
      </c>
      <c r="I42" s="57">
        <f t="shared" si="3"/>
        <v>-15975179</v>
      </c>
      <c r="J42" s="57">
        <f t="shared" si="3"/>
        <v>167187616</v>
      </c>
      <c r="K42" s="57">
        <f t="shared" si="3"/>
        <v>-10035010</v>
      </c>
      <c r="L42" s="57">
        <f t="shared" si="3"/>
        <v>70757870</v>
      </c>
      <c r="M42" s="57">
        <f t="shared" si="3"/>
        <v>-27864083</v>
      </c>
      <c r="N42" s="57">
        <f t="shared" si="3"/>
        <v>32858777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200046393</v>
      </c>
      <c r="X42" s="57">
        <f t="shared" si="3"/>
        <v>2662488</v>
      </c>
      <c r="Y42" s="57">
        <f t="shared" si="3"/>
        <v>197383905</v>
      </c>
      <c r="Z42" s="58">
        <f>+IF(X42&lt;&gt;0,+(Y42/X42)*100,0)</f>
        <v>7413.5134130182</v>
      </c>
      <c r="AA42" s="55">
        <f>SUM(AA38:AA41)</f>
        <v>-42895361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27281887</v>
      </c>
      <c r="D44" s="63">
        <f>+D42-D43</f>
        <v>0</v>
      </c>
      <c r="E44" s="64">
        <f t="shared" si="4"/>
        <v>-42895361</v>
      </c>
      <c r="F44" s="65">
        <f t="shared" si="4"/>
        <v>-42895361</v>
      </c>
      <c r="G44" s="65">
        <f t="shared" si="4"/>
        <v>190450910</v>
      </c>
      <c r="H44" s="65">
        <f t="shared" si="4"/>
        <v>-7288115</v>
      </c>
      <c r="I44" s="65">
        <f t="shared" si="4"/>
        <v>-15975179</v>
      </c>
      <c r="J44" s="65">
        <f t="shared" si="4"/>
        <v>167187616</v>
      </c>
      <c r="K44" s="65">
        <f t="shared" si="4"/>
        <v>-10035010</v>
      </c>
      <c r="L44" s="65">
        <f t="shared" si="4"/>
        <v>70757870</v>
      </c>
      <c r="M44" s="65">
        <f t="shared" si="4"/>
        <v>-27864083</v>
      </c>
      <c r="N44" s="65">
        <f t="shared" si="4"/>
        <v>32858777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200046393</v>
      </c>
      <c r="X44" s="65">
        <f t="shared" si="4"/>
        <v>2662488</v>
      </c>
      <c r="Y44" s="65">
        <f t="shared" si="4"/>
        <v>197383905</v>
      </c>
      <c r="Z44" s="66">
        <f>+IF(X44&lt;&gt;0,+(Y44/X44)*100,0)</f>
        <v>7413.5134130182</v>
      </c>
      <c r="AA44" s="63">
        <f>+AA42-AA43</f>
        <v>-42895361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27281887</v>
      </c>
      <c r="D46" s="55">
        <f>SUM(D44:D45)</f>
        <v>0</v>
      </c>
      <c r="E46" s="56">
        <f t="shared" si="5"/>
        <v>-42895361</v>
      </c>
      <c r="F46" s="57">
        <f t="shared" si="5"/>
        <v>-42895361</v>
      </c>
      <c r="G46" s="57">
        <f t="shared" si="5"/>
        <v>190450910</v>
      </c>
      <c r="H46" s="57">
        <f t="shared" si="5"/>
        <v>-7288115</v>
      </c>
      <c r="I46" s="57">
        <f t="shared" si="5"/>
        <v>-15975179</v>
      </c>
      <c r="J46" s="57">
        <f t="shared" si="5"/>
        <v>167187616</v>
      </c>
      <c r="K46" s="57">
        <f t="shared" si="5"/>
        <v>-10035010</v>
      </c>
      <c r="L46" s="57">
        <f t="shared" si="5"/>
        <v>70757870</v>
      </c>
      <c r="M46" s="57">
        <f t="shared" si="5"/>
        <v>-27864083</v>
      </c>
      <c r="N46" s="57">
        <f t="shared" si="5"/>
        <v>32858777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200046393</v>
      </c>
      <c r="X46" s="57">
        <f t="shared" si="5"/>
        <v>2662488</v>
      </c>
      <c r="Y46" s="57">
        <f t="shared" si="5"/>
        <v>197383905</v>
      </c>
      <c r="Z46" s="58">
        <f>+IF(X46&lt;&gt;0,+(Y46/X46)*100,0)</f>
        <v>7413.5134130182</v>
      </c>
      <c r="AA46" s="55">
        <f>SUM(AA44:AA45)</f>
        <v>-42895361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27281887</v>
      </c>
      <c r="D48" s="71">
        <f>SUM(D46:D47)</f>
        <v>0</v>
      </c>
      <c r="E48" s="72">
        <f t="shared" si="6"/>
        <v>-42895361</v>
      </c>
      <c r="F48" s="73">
        <f t="shared" si="6"/>
        <v>-42895361</v>
      </c>
      <c r="G48" s="73">
        <f t="shared" si="6"/>
        <v>190450910</v>
      </c>
      <c r="H48" s="74">
        <f t="shared" si="6"/>
        <v>-7288115</v>
      </c>
      <c r="I48" s="74">
        <f t="shared" si="6"/>
        <v>-15975179</v>
      </c>
      <c r="J48" s="74">
        <f t="shared" si="6"/>
        <v>167187616</v>
      </c>
      <c r="K48" s="74">
        <f t="shared" si="6"/>
        <v>-10035010</v>
      </c>
      <c r="L48" s="74">
        <f t="shared" si="6"/>
        <v>70757870</v>
      </c>
      <c r="M48" s="73">
        <f t="shared" si="6"/>
        <v>-27864083</v>
      </c>
      <c r="N48" s="73">
        <f t="shared" si="6"/>
        <v>32858777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200046393</v>
      </c>
      <c r="X48" s="74">
        <f t="shared" si="6"/>
        <v>2662488</v>
      </c>
      <c r="Y48" s="74">
        <f t="shared" si="6"/>
        <v>197383905</v>
      </c>
      <c r="Z48" s="75">
        <f>+IF(X48&lt;&gt;0,+(Y48/X48)*100,0)</f>
        <v>7413.5134130182</v>
      </c>
      <c r="AA48" s="76">
        <f>SUM(AA46:AA47)</f>
        <v>-42895361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86454</v>
      </c>
      <c r="D12" s="6">
        <v>0</v>
      </c>
      <c r="E12" s="7">
        <v>110000</v>
      </c>
      <c r="F12" s="8">
        <v>110000</v>
      </c>
      <c r="G12" s="8">
        <v>678</v>
      </c>
      <c r="H12" s="8">
        <v>6380</v>
      </c>
      <c r="I12" s="8">
        <v>13356</v>
      </c>
      <c r="J12" s="8">
        <v>20414</v>
      </c>
      <c r="K12" s="8">
        <v>7380</v>
      </c>
      <c r="L12" s="8">
        <v>6547</v>
      </c>
      <c r="M12" s="8">
        <v>6898</v>
      </c>
      <c r="N12" s="8">
        <v>20825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41239</v>
      </c>
      <c r="X12" s="8">
        <v>51000</v>
      </c>
      <c r="Y12" s="8">
        <v>-9761</v>
      </c>
      <c r="Z12" s="2">
        <v>-19.14</v>
      </c>
      <c r="AA12" s="6">
        <v>110000</v>
      </c>
    </row>
    <row r="13" spans="1:27" ht="13.5">
      <c r="A13" s="23" t="s">
        <v>40</v>
      </c>
      <c r="B13" s="29"/>
      <c r="C13" s="6">
        <v>28430598</v>
      </c>
      <c r="D13" s="6">
        <v>0</v>
      </c>
      <c r="E13" s="7">
        <v>17435000</v>
      </c>
      <c r="F13" s="8">
        <v>17435000</v>
      </c>
      <c r="G13" s="8">
        <v>2016515</v>
      </c>
      <c r="H13" s="8">
        <v>831595</v>
      </c>
      <c r="I13" s="8">
        <v>475517</v>
      </c>
      <c r="J13" s="8">
        <v>3323627</v>
      </c>
      <c r="K13" s="8">
        <v>655331</v>
      </c>
      <c r="L13" s="8">
        <v>3312908</v>
      </c>
      <c r="M13" s="8">
        <v>38161</v>
      </c>
      <c r="N13" s="8">
        <v>4006400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7330027</v>
      </c>
      <c r="X13" s="8">
        <v>8717502</v>
      </c>
      <c r="Y13" s="8">
        <v>-1387475</v>
      </c>
      <c r="Z13" s="2">
        <v>-15.92</v>
      </c>
      <c r="AA13" s="6">
        <v>17435000</v>
      </c>
    </row>
    <row r="14" spans="1:27" ht="13.5">
      <c r="A14" s="23" t="s">
        <v>41</v>
      </c>
      <c r="B14" s="29"/>
      <c r="C14" s="6">
        <v>174</v>
      </c>
      <c r="D14" s="6">
        <v>0</v>
      </c>
      <c r="E14" s="7">
        <v>5000</v>
      </c>
      <c r="F14" s="8">
        <v>5000</v>
      </c>
      <c r="G14" s="8">
        <v>130</v>
      </c>
      <c r="H14" s="8">
        <v>-130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5563200</v>
      </c>
      <c r="I18" s="8">
        <v>0</v>
      </c>
      <c r="J18" s="8">
        <v>5563200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5563200</v>
      </c>
      <c r="X18" s="8"/>
      <c r="Y18" s="8">
        <v>5563200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313652000</v>
      </c>
      <c r="D19" s="6">
        <v>0</v>
      </c>
      <c r="E19" s="7">
        <v>324272000</v>
      </c>
      <c r="F19" s="8">
        <v>324272000</v>
      </c>
      <c r="G19" s="8">
        <v>125881000</v>
      </c>
      <c r="H19" s="8">
        <v>988350</v>
      </c>
      <c r="I19" s="8">
        <v>598919</v>
      </c>
      <c r="J19" s="8">
        <v>127468269</v>
      </c>
      <c r="K19" s="8">
        <v>0</v>
      </c>
      <c r="L19" s="8">
        <v>594028</v>
      </c>
      <c r="M19" s="8">
        <v>106747145</v>
      </c>
      <c r="N19" s="8">
        <v>107341173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234809442</v>
      </c>
      <c r="X19" s="8">
        <v>216181332</v>
      </c>
      <c r="Y19" s="8">
        <v>18628110</v>
      </c>
      <c r="Z19" s="2">
        <v>8.62</v>
      </c>
      <c r="AA19" s="6">
        <v>324272000</v>
      </c>
    </row>
    <row r="20" spans="1:27" ht="13.5">
      <c r="A20" s="23" t="s">
        <v>47</v>
      </c>
      <c r="B20" s="29"/>
      <c r="C20" s="6">
        <v>2368335</v>
      </c>
      <c r="D20" s="6">
        <v>0</v>
      </c>
      <c r="E20" s="7">
        <v>1885000</v>
      </c>
      <c r="F20" s="26">
        <v>1885000</v>
      </c>
      <c r="G20" s="26">
        <v>65205</v>
      </c>
      <c r="H20" s="26">
        <v>156956</v>
      </c>
      <c r="I20" s="26">
        <v>17888</v>
      </c>
      <c r="J20" s="26">
        <v>240049</v>
      </c>
      <c r="K20" s="26">
        <v>45587</v>
      </c>
      <c r="L20" s="26">
        <v>34155</v>
      </c>
      <c r="M20" s="26">
        <v>46567</v>
      </c>
      <c r="N20" s="26">
        <v>126309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366358</v>
      </c>
      <c r="X20" s="26">
        <v>1080666</v>
      </c>
      <c r="Y20" s="26">
        <v>-714308</v>
      </c>
      <c r="Z20" s="27">
        <v>-66.1</v>
      </c>
      <c r="AA20" s="28">
        <v>1885000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344537561</v>
      </c>
      <c r="D22" s="33">
        <f>SUM(D5:D21)</f>
        <v>0</v>
      </c>
      <c r="E22" s="34">
        <f t="shared" si="0"/>
        <v>343707000</v>
      </c>
      <c r="F22" s="35">
        <f t="shared" si="0"/>
        <v>343707000</v>
      </c>
      <c r="G22" s="35">
        <f t="shared" si="0"/>
        <v>127963528</v>
      </c>
      <c r="H22" s="35">
        <f t="shared" si="0"/>
        <v>7546351</v>
      </c>
      <c r="I22" s="35">
        <f t="shared" si="0"/>
        <v>1105680</v>
      </c>
      <c r="J22" s="35">
        <f t="shared" si="0"/>
        <v>136615559</v>
      </c>
      <c r="K22" s="35">
        <f t="shared" si="0"/>
        <v>708298</v>
      </c>
      <c r="L22" s="35">
        <f t="shared" si="0"/>
        <v>3947638</v>
      </c>
      <c r="M22" s="35">
        <f t="shared" si="0"/>
        <v>106838771</v>
      </c>
      <c r="N22" s="35">
        <f t="shared" si="0"/>
        <v>111494707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248110266</v>
      </c>
      <c r="X22" s="35">
        <f t="shared" si="0"/>
        <v>226030500</v>
      </c>
      <c r="Y22" s="35">
        <f t="shared" si="0"/>
        <v>22079766</v>
      </c>
      <c r="Z22" s="36">
        <f>+IF(X22&lt;&gt;0,+(Y22/X22)*100,0)</f>
        <v>9.768489650732977</v>
      </c>
      <c r="AA22" s="33">
        <f>SUM(AA5:AA21)</f>
        <v>343707000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56842410</v>
      </c>
      <c r="D25" s="6">
        <v>0</v>
      </c>
      <c r="E25" s="7">
        <v>117698706</v>
      </c>
      <c r="F25" s="8">
        <v>117698706</v>
      </c>
      <c r="G25" s="8">
        <v>6178316</v>
      </c>
      <c r="H25" s="8">
        <v>5185675</v>
      </c>
      <c r="I25" s="8">
        <v>5514052</v>
      </c>
      <c r="J25" s="8">
        <v>16878043</v>
      </c>
      <c r="K25" s="8">
        <v>5622040</v>
      </c>
      <c r="L25" s="8">
        <v>5969285</v>
      </c>
      <c r="M25" s="8">
        <v>5786672</v>
      </c>
      <c r="N25" s="8">
        <v>17377997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34256040</v>
      </c>
      <c r="X25" s="8">
        <v>58849356</v>
      </c>
      <c r="Y25" s="8">
        <v>-24593316</v>
      </c>
      <c r="Z25" s="2">
        <v>-41.79</v>
      </c>
      <c r="AA25" s="6">
        <v>117698706</v>
      </c>
    </row>
    <row r="26" spans="1:27" ht="13.5">
      <c r="A26" s="25" t="s">
        <v>52</v>
      </c>
      <c r="B26" s="24"/>
      <c r="C26" s="6">
        <v>11734599</v>
      </c>
      <c r="D26" s="6">
        <v>0</v>
      </c>
      <c r="E26" s="7">
        <v>16826270</v>
      </c>
      <c r="F26" s="8">
        <v>16826270</v>
      </c>
      <c r="G26" s="8">
        <v>990294</v>
      </c>
      <c r="H26" s="8">
        <v>986826</v>
      </c>
      <c r="I26" s="8">
        <v>984316</v>
      </c>
      <c r="J26" s="8">
        <v>2961436</v>
      </c>
      <c r="K26" s="8">
        <v>970016</v>
      </c>
      <c r="L26" s="8">
        <v>970016</v>
      </c>
      <c r="M26" s="8">
        <v>1013863</v>
      </c>
      <c r="N26" s="8">
        <v>2953895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5915331</v>
      </c>
      <c r="X26" s="8">
        <v>8413134</v>
      </c>
      <c r="Y26" s="8">
        <v>-2497803</v>
      </c>
      <c r="Z26" s="2">
        <v>-29.69</v>
      </c>
      <c r="AA26" s="6">
        <v>16826270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15000</v>
      </c>
      <c r="F27" s="8">
        <v>15000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7500</v>
      </c>
      <c r="Y27" s="8">
        <v>-7500</v>
      </c>
      <c r="Z27" s="2">
        <v>-100</v>
      </c>
      <c r="AA27" s="6">
        <v>15000</v>
      </c>
    </row>
    <row r="28" spans="1:27" ht="13.5">
      <c r="A28" s="25" t="s">
        <v>54</v>
      </c>
      <c r="B28" s="24"/>
      <c r="C28" s="6">
        <v>8315362</v>
      </c>
      <c r="D28" s="6">
        <v>0</v>
      </c>
      <c r="E28" s="7">
        <v>9572172</v>
      </c>
      <c r="F28" s="8">
        <v>9572172</v>
      </c>
      <c r="G28" s="8">
        <v>0</v>
      </c>
      <c r="H28" s="8">
        <v>1308643</v>
      </c>
      <c r="I28" s="8">
        <v>620573</v>
      </c>
      <c r="J28" s="8">
        <v>1929216</v>
      </c>
      <c r="K28" s="8">
        <v>643177</v>
      </c>
      <c r="L28" s="8">
        <v>622459</v>
      </c>
      <c r="M28" s="8">
        <v>651414</v>
      </c>
      <c r="N28" s="8">
        <v>1917050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3846266</v>
      </c>
      <c r="X28" s="8">
        <v>4786086</v>
      </c>
      <c r="Y28" s="8">
        <v>-939820</v>
      </c>
      <c r="Z28" s="2">
        <v>-19.64</v>
      </c>
      <c r="AA28" s="6">
        <v>9572172</v>
      </c>
    </row>
    <row r="29" spans="1:27" ht="13.5">
      <c r="A29" s="25" t="s">
        <v>55</v>
      </c>
      <c r="B29" s="24"/>
      <c r="C29" s="6">
        <v>4557206</v>
      </c>
      <c r="D29" s="6">
        <v>0</v>
      </c>
      <c r="E29" s="7">
        <v>4399607</v>
      </c>
      <c r="F29" s="8">
        <v>4399607</v>
      </c>
      <c r="G29" s="8">
        <v>0</v>
      </c>
      <c r="H29" s="8">
        <v>0</v>
      </c>
      <c r="I29" s="8">
        <v>505094</v>
      </c>
      <c r="J29" s="8">
        <v>505094</v>
      </c>
      <c r="K29" s="8">
        <v>0</v>
      </c>
      <c r="L29" s="8">
        <v>1056455</v>
      </c>
      <c r="M29" s="8">
        <v>0</v>
      </c>
      <c r="N29" s="8">
        <v>1056455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1561549</v>
      </c>
      <c r="X29" s="8">
        <v>2234398</v>
      </c>
      <c r="Y29" s="8">
        <v>-672849</v>
      </c>
      <c r="Z29" s="2">
        <v>-30.11</v>
      </c>
      <c r="AA29" s="6">
        <v>4399607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299120</v>
      </c>
      <c r="D31" s="6">
        <v>0</v>
      </c>
      <c r="E31" s="7">
        <v>804072</v>
      </c>
      <c r="F31" s="8">
        <v>804072</v>
      </c>
      <c r="G31" s="8">
        <v>1707</v>
      </c>
      <c r="H31" s="8">
        <v>995</v>
      </c>
      <c r="I31" s="8">
        <v>13708</v>
      </c>
      <c r="J31" s="8">
        <v>16410</v>
      </c>
      <c r="K31" s="8">
        <v>689</v>
      </c>
      <c r="L31" s="8">
        <v>3096</v>
      </c>
      <c r="M31" s="8">
        <v>10941</v>
      </c>
      <c r="N31" s="8">
        <v>14726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31136</v>
      </c>
      <c r="X31" s="8">
        <v>371628</v>
      </c>
      <c r="Y31" s="8">
        <v>-340492</v>
      </c>
      <c r="Z31" s="2">
        <v>-91.62</v>
      </c>
      <c r="AA31" s="6">
        <v>804072</v>
      </c>
    </row>
    <row r="32" spans="1:27" ht="13.5">
      <c r="A32" s="25" t="s">
        <v>58</v>
      </c>
      <c r="B32" s="24"/>
      <c r="C32" s="6">
        <v>4405346</v>
      </c>
      <c r="D32" s="6">
        <v>0</v>
      </c>
      <c r="E32" s="7">
        <v>15014877</v>
      </c>
      <c r="F32" s="8">
        <v>15014877</v>
      </c>
      <c r="G32" s="8">
        <v>423476</v>
      </c>
      <c r="H32" s="8">
        <v>332767</v>
      </c>
      <c r="I32" s="8">
        <v>403605</v>
      </c>
      <c r="J32" s="8">
        <v>1159848</v>
      </c>
      <c r="K32" s="8">
        <v>347292</v>
      </c>
      <c r="L32" s="8">
        <v>546793</v>
      </c>
      <c r="M32" s="8">
        <v>882447</v>
      </c>
      <c r="N32" s="8">
        <v>1776532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2936380</v>
      </c>
      <c r="X32" s="8">
        <v>7507424</v>
      </c>
      <c r="Y32" s="8">
        <v>-4571044</v>
      </c>
      <c r="Z32" s="2">
        <v>-60.89</v>
      </c>
      <c r="AA32" s="6">
        <v>15014877</v>
      </c>
    </row>
    <row r="33" spans="1:27" ht="13.5">
      <c r="A33" s="25" t="s">
        <v>59</v>
      </c>
      <c r="B33" s="24"/>
      <c r="C33" s="6">
        <v>222526428</v>
      </c>
      <c r="D33" s="6">
        <v>0</v>
      </c>
      <c r="E33" s="7">
        <v>245808825</v>
      </c>
      <c r="F33" s="8">
        <v>245808825</v>
      </c>
      <c r="G33" s="8">
        <v>2276503</v>
      </c>
      <c r="H33" s="8">
        <v>9777679</v>
      </c>
      <c r="I33" s="8">
        <v>5934315</v>
      </c>
      <c r="J33" s="8">
        <v>17988497</v>
      </c>
      <c r="K33" s="8">
        <v>12665442</v>
      </c>
      <c r="L33" s="8">
        <v>7572571</v>
      </c>
      <c r="M33" s="8">
        <v>5610260</v>
      </c>
      <c r="N33" s="8">
        <v>25848273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43836770</v>
      </c>
      <c r="X33" s="8">
        <v>147656692</v>
      </c>
      <c r="Y33" s="8">
        <v>-103819922</v>
      </c>
      <c r="Z33" s="2">
        <v>-70.31</v>
      </c>
      <c r="AA33" s="6">
        <v>245808825</v>
      </c>
    </row>
    <row r="34" spans="1:27" ht="13.5">
      <c r="A34" s="25" t="s">
        <v>60</v>
      </c>
      <c r="B34" s="24"/>
      <c r="C34" s="6">
        <v>102284158</v>
      </c>
      <c r="D34" s="6">
        <v>0</v>
      </c>
      <c r="E34" s="7">
        <v>78250449</v>
      </c>
      <c r="F34" s="8">
        <v>78250449</v>
      </c>
      <c r="G34" s="8">
        <v>4163466</v>
      </c>
      <c r="H34" s="8">
        <v>3403485</v>
      </c>
      <c r="I34" s="8">
        <v>4189961</v>
      </c>
      <c r="J34" s="8">
        <v>11756912</v>
      </c>
      <c r="K34" s="8">
        <v>3744478</v>
      </c>
      <c r="L34" s="8">
        <v>4013239</v>
      </c>
      <c r="M34" s="8">
        <v>8723259</v>
      </c>
      <c r="N34" s="8">
        <v>16480976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28237888</v>
      </c>
      <c r="X34" s="8">
        <v>38114419</v>
      </c>
      <c r="Y34" s="8">
        <v>-9876531</v>
      </c>
      <c r="Z34" s="2">
        <v>-25.91</v>
      </c>
      <c r="AA34" s="6">
        <v>78250449</v>
      </c>
    </row>
    <row r="35" spans="1:27" ht="13.5">
      <c r="A35" s="23" t="s">
        <v>61</v>
      </c>
      <c r="B35" s="29"/>
      <c r="C35" s="6">
        <v>6928416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417893045</v>
      </c>
      <c r="D36" s="33">
        <f>SUM(D25:D35)</f>
        <v>0</v>
      </c>
      <c r="E36" s="34">
        <f t="shared" si="1"/>
        <v>488389978</v>
      </c>
      <c r="F36" s="35">
        <f t="shared" si="1"/>
        <v>488389978</v>
      </c>
      <c r="G36" s="35">
        <f t="shared" si="1"/>
        <v>14033762</v>
      </c>
      <c r="H36" s="35">
        <f t="shared" si="1"/>
        <v>20996070</v>
      </c>
      <c r="I36" s="35">
        <f t="shared" si="1"/>
        <v>18165624</v>
      </c>
      <c r="J36" s="35">
        <f t="shared" si="1"/>
        <v>53195456</v>
      </c>
      <c r="K36" s="35">
        <f t="shared" si="1"/>
        <v>23993134</v>
      </c>
      <c r="L36" s="35">
        <f t="shared" si="1"/>
        <v>20753914</v>
      </c>
      <c r="M36" s="35">
        <f t="shared" si="1"/>
        <v>22678856</v>
      </c>
      <c r="N36" s="35">
        <f t="shared" si="1"/>
        <v>67425904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120621360</v>
      </c>
      <c r="X36" s="35">
        <f t="shared" si="1"/>
        <v>267940637</v>
      </c>
      <c r="Y36" s="35">
        <f t="shared" si="1"/>
        <v>-147319277</v>
      </c>
      <c r="Z36" s="36">
        <f>+IF(X36&lt;&gt;0,+(Y36/X36)*100,0)</f>
        <v>-54.98205820866209</v>
      </c>
      <c r="AA36" s="33">
        <f>SUM(AA25:AA35)</f>
        <v>488389978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-73355484</v>
      </c>
      <c r="D38" s="46">
        <f>+D22-D36</f>
        <v>0</v>
      </c>
      <c r="E38" s="47">
        <f t="shared" si="2"/>
        <v>-144682978</v>
      </c>
      <c r="F38" s="48">
        <f t="shared" si="2"/>
        <v>-144682978</v>
      </c>
      <c r="G38" s="48">
        <f t="shared" si="2"/>
        <v>113929766</v>
      </c>
      <c r="H38" s="48">
        <f t="shared" si="2"/>
        <v>-13449719</v>
      </c>
      <c r="I38" s="48">
        <f t="shared" si="2"/>
        <v>-17059944</v>
      </c>
      <c r="J38" s="48">
        <f t="shared" si="2"/>
        <v>83420103</v>
      </c>
      <c r="K38" s="48">
        <f t="shared" si="2"/>
        <v>-23284836</v>
      </c>
      <c r="L38" s="48">
        <f t="shared" si="2"/>
        <v>-16806276</v>
      </c>
      <c r="M38" s="48">
        <f t="shared" si="2"/>
        <v>84159915</v>
      </c>
      <c r="N38" s="48">
        <f t="shared" si="2"/>
        <v>44068803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127488906</v>
      </c>
      <c r="X38" s="48">
        <f>IF(F22=F36,0,X22-X36)</f>
        <v>-41910137</v>
      </c>
      <c r="Y38" s="48">
        <f t="shared" si="2"/>
        <v>169399043</v>
      </c>
      <c r="Z38" s="49">
        <f>+IF(X38&lt;&gt;0,+(Y38/X38)*100,0)</f>
        <v>-404.195870321302</v>
      </c>
      <c r="AA38" s="46">
        <f>+AA22-AA36</f>
        <v>-144682978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-73355484</v>
      </c>
      <c r="D42" s="55">
        <f>SUM(D38:D41)</f>
        <v>0</v>
      </c>
      <c r="E42" s="56">
        <f t="shared" si="3"/>
        <v>-144682978</v>
      </c>
      <c r="F42" s="57">
        <f t="shared" si="3"/>
        <v>-144682978</v>
      </c>
      <c r="G42" s="57">
        <f t="shared" si="3"/>
        <v>113929766</v>
      </c>
      <c r="H42" s="57">
        <f t="shared" si="3"/>
        <v>-13449719</v>
      </c>
      <c r="I42" s="57">
        <f t="shared" si="3"/>
        <v>-17059944</v>
      </c>
      <c r="J42" s="57">
        <f t="shared" si="3"/>
        <v>83420103</v>
      </c>
      <c r="K42" s="57">
        <f t="shared" si="3"/>
        <v>-23284836</v>
      </c>
      <c r="L42" s="57">
        <f t="shared" si="3"/>
        <v>-16806276</v>
      </c>
      <c r="M42" s="57">
        <f t="shared" si="3"/>
        <v>84159915</v>
      </c>
      <c r="N42" s="57">
        <f t="shared" si="3"/>
        <v>44068803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127488906</v>
      </c>
      <c r="X42" s="57">
        <f t="shared" si="3"/>
        <v>-41910137</v>
      </c>
      <c r="Y42" s="57">
        <f t="shared" si="3"/>
        <v>169399043</v>
      </c>
      <c r="Z42" s="58">
        <f>+IF(X42&lt;&gt;0,+(Y42/X42)*100,0)</f>
        <v>-404.195870321302</v>
      </c>
      <c r="AA42" s="55">
        <f>SUM(AA38:AA41)</f>
        <v>-144682978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-73355484</v>
      </c>
      <c r="D44" s="63">
        <f>+D42-D43</f>
        <v>0</v>
      </c>
      <c r="E44" s="64">
        <f t="shared" si="4"/>
        <v>-144682978</v>
      </c>
      <c r="F44" s="65">
        <f t="shared" si="4"/>
        <v>-144682978</v>
      </c>
      <c r="G44" s="65">
        <f t="shared" si="4"/>
        <v>113929766</v>
      </c>
      <c r="H44" s="65">
        <f t="shared" si="4"/>
        <v>-13449719</v>
      </c>
      <c r="I44" s="65">
        <f t="shared" si="4"/>
        <v>-17059944</v>
      </c>
      <c r="J44" s="65">
        <f t="shared" si="4"/>
        <v>83420103</v>
      </c>
      <c r="K44" s="65">
        <f t="shared" si="4"/>
        <v>-23284836</v>
      </c>
      <c r="L44" s="65">
        <f t="shared" si="4"/>
        <v>-16806276</v>
      </c>
      <c r="M44" s="65">
        <f t="shared" si="4"/>
        <v>84159915</v>
      </c>
      <c r="N44" s="65">
        <f t="shared" si="4"/>
        <v>44068803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127488906</v>
      </c>
      <c r="X44" s="65">
        <f t="shared" si="4"/>
        <v>-41910137</v>
      </c>
      <c r="Y44" s="65">
        <f t="shared" si="4"/>
        <v>169399043</v>
      </c>
      <c r="Z44" s="66">
        <f>+IF(X44&lt;&gt;0,+(Y44/X44)*100,0)</f>
        <v>-404.195870321302</v>
      </c>
      <c r="AA44" s="63">
        <f>+AA42-AA43</f>
        <v>-144682978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-73355484</v>
      </c>
      <c r="D46" s="55">
        <f>SUM(D44:D45)</f>
        <v>0</v>
      </c>
      <c r="E46" s="56">
        <f t="shared" si="5"/>
        <v>-144682978</v>
      </c>
      <c r="F46" s="57">
        <f t="shared" si="5"/>
        <v>-144682978</v>
      </c>
      <c r="G46" s="57">
        <f t="shared" si="5"/>
        <v>113929766</v>
      </c>
      <c r="H46" s="57">
        <f t="shared" si="5"/>
        <v>-13449719</v>
      </c>
      <c r="I46" s="57">
        <f t="shared" si="5"/>
        <v>-17059944</v>
      </c>
      <c r="J46" s="57">
        <f t="shared" si="5"/>
        <v>83420103</v>
      </c>
      <c r="K46" s="57">
        <f t="shared" si="5"/>
        <v>-23284836</v>
      </c>
      <c r="L46" s="57">
        <f t="shared" si="5"/>
        <v>-16806276</v>
      </c>
      <c r="M46" s="57">
        <f t="shared" si="5"/>
        <v>84159915</v>
      </c>
      <c r="N46" s="57">
        <f t="shared" si="5"/>
        <v>44068803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127488906</v>
      </c>
      <c r="X46" s="57">
        <f t="shared" si="5"/>
        <v>-41910137</v>
      </c>
      <c r="Y46" s="57">
        <f t="shared" si="5"/>
        <v>169399043</v>
      </c>
      <c r="Z46" s="58">
        <f>+IF(X46&lt;&gt;0,+(Y46/X46)*100,0)</f>
        <v>-404.195870321302</v>
      </c>
      <c r="AA46" s="55">
        <f>SUM(AA44:AA45)</f>
        <v>-144682978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-73355484</v>
      </c>
      <c r="D48" s="71">
        <f>SUM(D46:D47)</f>
        <v>0</v>
      </c>
      <c r="E48" s="72">
        <f t="shared" si="6"/>
        <v>-144682978</v>
      </c>
      <c r="F48" s="73">
        <f t="shared" si="6"/>
        <v>-144682978</v>
      </c>
      <c r="G48" s="73">
        <f t="shared" si="6"/>
        <v>113929766</v>
      </c>
      <c r="H48" s="74">
        <f t="shared" si="6"/>
        <v>-13449719</v>
      </c>
      <c r="I48" s="74">
        <f t="shared" si="6"/>
        <v>-17059944</v>
      </c>
      <c r="J48" s="74">
        <f t="shared" si="6"/>
        <v>83420103</v>
      </c>
      <c r="K48" s="74">
        <f t="shared" si="6"/>
        <v>-23284836</v>
      </c>
      <c r="L48" s="74">
        <f t="shared" si="6"/>
        <v>-16806276</v>
      </c>
      <c r="M48" s="73">
        <f t="shared" si="6"/>
        <v>84159915</v>
      </c>
      <c r="N48" s="73">
        <f t="shared" si="6"/>
        <v>44068803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127488906</v>
      </c>
      <c r="X48" s="74">
        <f t="shared" si="6"/>
        <v>-41910137</v>
      </c>
      <c r="Y48" s="74">
        <f t="shared" si="6"/>
        <v>169399043</v>
      </c>
      <c r="Z48" s="75">
        <f>+IF(X48&lt;&gt;0,+(Y48/X48)*100,0)</f>
        <v>-404.195870321302</v>
      </c>
      <c r="AA48" s="76">
        <f>SUM(AA46:AA47)</f>
        <v>-144682978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34081703</v>
      </c>
      <c r="D5" s="6">
        <v>0</v>
      </c>
      <c r="E5" s="7">
        <v>60329441</v>
      </c>
      <c r="F5" s="8">
        <v>60329441</v>
      </c>
      <c r="G5" s="8">
        <v>52184091</v>
      </c>
      <c r="H5" s="8">
        <v>42850080</v>
      </c>
      <c r="I5" s="8">
        <v>1597039</v>
      </c>
      <c r="J5" s="8">
        <v>96631210</v>
      </c>
      <c r="K5" s="8">
        <v>-138806</v>
      </c>
      <c r="L5" s="8">
        <v>-52524</v>
      </c>
      <c r="M5" s="8">
        <v>-84624</v>
      </c>
      <c r="N5" s="8">
        <v>-275954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96355256</v>
      </c>
      <c r="X5" s="8">
        <v>30164502</v>
      </c>
      <c r="Y5" s="8">
        <v>66190754</v>
      </c>
      <c r="Z5" s="2">
        <v>219.43</v>
      </c>
      <c r="AA5" s="6">
        <v>60329441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109882343</v>
      </c>
      <c r="D7" s="6">
        <v>0</v>
      </c>
      <c r="E7" s="7">
        <v>144700382</v>
      </c>
      <c r="F7" s="8">
        <v>144700382</v>
      </c>
      <c r="G7" s="8">
        <v>10692051</v>
      </c>
      <c r="H7" s="8">
        <v>11082770</v>
      </c>
      <c r="I7" s="8">
        <v>10401034</v>
      </c>
      <c r="J7" s="8">
        <v>32175855</v>
      </c>
      <c r="K7" s="8">
        <v>9144715</v>
      </c>
      <c r="L7" s="8">
        <v>10085309</v>
      </c>
      <c r="M7" s="8">
        <v>9553907</v>
      </c>
      <c r="N7" s="8">
        <v>28783931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60959786</v>
      </c>
      <c r="X7" s="8">
        <v>57349998</v>
      </c>
      <c r="Y7" s="8">
        <v>3609788</v>
      </c>
      <c r="Z7" s="2">
        <v>6.29</v>
      </c>
      <c r="AA7" s="6">
        <v>144700382</v>
      </c>
    </row>
    <row r="8" spans="1:27" ht="13.5">
      <c r="A8" s="25" t="s">
        <v>35</v>
      </c>
      <c r="B8" s="24"/>
      <c r="C8" s="6">
        <v>27668548</v>
      </c>
      <c r="D8" s="6">
        <v>0</v>
      </c>
      <c r="E8" s="7">
        <v>25709234</v>
      </c>
      <c r="F8" s="8">
        <v>25709234</v>
      </c>
      <c r="G8" s="8">
        <v>2432196</v>
      </c>
      <c r="H8" s="8">
        <v>2748870</v>
      </c>
      <c r="I8" s="8">
        <v>2432349</v>
      </c>
      <c r="J8" s="8">
        <v>7613415</v>
      </c>
      <c r="K8" s="8">
        <v>2317025</v>
      </c>
      <c r="L8" s="8">
        <v>2536890</v>
      </c>
      <c r="M8" s="8">
        <v>2375064</v>
      </c>
      <c r="N8" s="8">
        <v>7228979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14842394</v>
      </c>
      <c r="X8" s="8">
        <v>12854502</v>
      </c>
      <c r="Y8" s="8">
        <v>1987892</v>
      </c>
      <c r="Z8" s="2">
        <v>15.46</v>
      </c>
      <c r="AA8" s="6">
        <v>25709234</v>
      </c>
    </row>
    <row r="9" spans="1:27" ht="13.5">
      <c r="A9" s="25" t="s">
        <v>36</v>
      </c>
      <c r="B9" s="24"/>
      <c r="C9" s="6">
        <v>9619645</v>
      </c>
      <c r="D9" s="6">
        <v>0</v>
      </c>
      <c r="E9" s="7">
        <v>10079090</v>
      </c>
      <c r="F9" s="8">
        <v>10079090</v>
      </c>
      <c r="G9" s="8">
        <v>893562</v>
      </c>
      <c r="H9" s="8">
        <v>893330</v>
      </c>
      <c r="I9" s="8">
        <v>897730</v>
      </c>
      <c r="J9" s="8">
        <v>2684622</v>
      </c>
      <c r="K9" s="8">
        <v>896396</v>
      </c>
      <c r="L9" s="8">
        <v>897792</v>
      </c>
      <c r="M9" s="8">
        <v>900076</v>
      </c>
      <c r="N9" s="8">
        <v>2694264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5378886</v>
      </c>
      <c r="X9" s="8">
        <v>5039502</v>
      </c>
      <c r="Y9" s="8">
        <v>339384</v>
      </c>
      <c r="Z9" s="2">
        <v>6.73</v>
      </c>
      <c r="AA9" s="6">
        <v>10079090</v>
      </c>
    </row>
    <row r="10" spans="1:27" ht="13.5">
      <c r="A10" s="25" t="s">
        <v>37</v>
      </c>
      <c r="B10" s="24"/>
      <c r="C10" s="6">
        <v>10900874</v>
      </c>
      <c r="D10" s="6">
        <v>0</v>
      </c>
      <c r="E10" s="7">
        <v>11562244</v>
      </c>
      <c r="F10" s="26">
        <v>11562244</v>
      </c>
      <c r="G10" s="26">
        <v>1002563</v>
      </c>
      <c r="H10" s="26">
        <v>1011463</v>
      </c>
      <c r="I10" s="26">
        <v>1013227</v>
      </c>
      <c r="J10" s="26">
        <v>3027253</v>
      </c>
      <c r="K10" s="26">
        <v>1005923</v>
      </c>
      <c r="L10" s="26">
        <v>1007887</v>
      </c>
      <c r="M10" s="26">
        <v>1010857</v>
      </c>
      <c r="N10" s="26">
        <v>3024667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6051920</v>
      </c>
      <c r="X10" s="26">
        <v>5781000</v>
      </c>
      <c r="Y10" s="26">
        <v>270920</v>
      </c>
      <c r="Z10" s="27">
        <v>4.69</v>
      </c>
      <c r="AA10" s="28">
        <v>11562244</v>
      </c>
    </row>
    <row r="11" spans="1:27" ht="13.5">
      <c r="A11" s="25" t="s">
        <v>38</v>
      </c>
      <c r="B11" s="29"/>
      <c r="C11" s="6">
        <v>10</v>
      </c>
      <c r="D11" s="6">
        <v>0</v>
      </c>
      <c r="E11" s="7">
        <v>0</v>
      </c>
      <c r="F11" s="8">
        <v>0</v>
      </c>
      <c r="G11" s="8">
        <v>0</v>
      </c>
      <c r="H11" s="8">
        <v>50808</v>
      </c>
      <c r="I11" s="8">
        <v>0</v>
      </c>
      <c r="J11" s="8">
        <v>50808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50808</v>
      </c>
      <c r="X11" s="8"/>
      <c r="Y11" s="8">
        <v>50808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2208801</v>
      </c>
      <c r="D12" s="6">
        <v>0</v>
      </c>
      <c r="E12" s="7">
        <v>1805662</v>
      </c>
      <c r="F12" s="8">
        <v>1805662</v>
      </c>
      <c r="G12" s="8">
        <v>194540</v>
      </c>
      <c r="H12" s="8">
        <v>191608</v>
      </c>
      <c r="I12" s="8">
        <v>206365</v>
      </c>
      <c r="J12" s="8">
        <v>592513</v>
      </c>
      <c r="K12" s="8">
        <v>202670</v>
      </c>
      <c r="L12" s="8">
        <v>200959</v>
      </c>
      <c r="M12" s="8">
        <v>196627</v>
      </c>
      <c r="N12" s="8">
        <v>600256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1192769</v>
      </c>
      <c r="X12" s="8">
        <v>903000</v>
      </c>
      <c r="Y12" s="8">
        <v>289769</v>
      </c>
      <c r="Z12" s="2">
        <v>32.09</v>
      </c>
      <c r="AA12" s="6">
        <v>1805662</v>
      </c>
    </row>
    <row r="13" spans="1:27" ht="13.5">
      <c r="A13" s="23" t="s">
        <v>40</v>
      </c>
      <c r="B13" s="29"/>
      <c r="C13" s="6">
        <v>1111928</v>
      </c>
      <c r="D13" s="6">
        <v>0</v>
      </c>
      <c r="E13" s="7">
        <v>1500000</v>
      </c>
      <c r="F13" s="8">
        <v>1500000</v>
      </c>
      <c r="G13" s="8">
        <v>14285</v>
      </c>
      <c r="H13" s="8">
        <v>56984</v>
      </c>
      <c r="I13" s="8">
        <v>32212</v>
      </c>
      <c r="J13" s="8">
        <v>103481</v>
      </c>
      <c r="K13" s="8">
        <v>19532</v>
      </c>
      <c r="L13" s="8">
        <v>18712</v>
      </c>
      <c r="M13" s="8">
        <v>35857</v>
      </c>
      <c r="N13" s="8">
        <v>74101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177582</v>
      </c>
      <c r="X13" s="8">
        <v>750000</v>
      </c>
      <c r="Y13" s="8">
        <v>-572418</v>
      </c>
      <c r="Z13" s="2">
        <v>-76.32</v>
      </c>
      <c r="AA13" s="6">
        <v>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5197929</v>
      </c>
      <c r="F14" s="8">
        <v>5197929</v>
      </c>
      <c r="G14" s="8">
        <v>502442</v>
      </c>
      <c r="H14" s="8">
        <v>576675</v>
      </c>
      <c r="I14" s="8">
        <v>653014</v>
      </c>
      <c r="J14" s="8">
        <v>1732131</v>
      </c>
      <c r="K14" s="8">
        <v>784968</v>
      </c>
      <c r="L14" s="8">
        <v>886556</v>
      </c>
      <c r="M14" s="8">
        <v>906212</v>
      </c>
      <c r="N14" s="8">
        <v>2577736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4309867</v>
      </c>
      <c r="X14" s="8">
        <v>2599002</v>
      </c>
      <c r="Y14" s="8">
        <v>1710865</v>
      </c>
      <c r="Z14" s="2">
        <v>65.83</v>
      </c>
      <c r="AA14" s="6">
        <v>5197929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799773</v>
      </c>
      <c r="D16" s="6">
        <v>0</v>
      </c>
      <c r="E16" s="7">
        <v>1495163</v>
      </c>
      <c r="F16" s="8">
        <v>1495163</v>
      </c>
      <c r="G16" s="8">
        <v>139830</v>
      </c>
      <c r="H16" s="8">
        <v>75645</v>
      </c>
      <c r="I16" s="8">
        <v>201559</v>
      </c>
      <c r="J16" s="8">
        <v>417034</v>
      </c>
      <c r="K16" s="8">
        <v>207100</v>
      </c>
      <c r="L16" s="8">
        <v>118765</v>
      </c>
      <c r="M16" s="8">
        <v>101158</v>
      </c>
      <c r="N16" s="8">
        <v>427023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844057</v>
      </c>
      <c r="X16" s="8">
        <v>747498</v>
      </c>
      <c r="Y16" s="8">
        <v>96559</v>
      </c>
      <c r="Z16" s="2">
        <v>12.92</v>
      </c>
      <c r="AA16" s="6">
        <v>1495163</v>
      </c>
    </row>
    <row r="17" spans="1:27" ht="13.5">
      <c r="A17" s="23" t="s">
        <v>44</v>
      </c>
      <c r="B17" s="29"/>
      <c r="C17" s="6">
        <v>26491672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23450886</v>
      </c>
      <c r="F18" s="8">
        <v>23450886</v>
      </c>
      <c r="G18" s="8">
        <v>1973673</v>
      </c>
      <c r="H18" s="8">
        <v>1090425</v>
      </c>
      <c r="I18" s="8">
        <v>1875931</v>
      </c>
      <c r="J18" s="8">
        <v>4940029</v>
      </c>
      <c r="K18" s="8">
        <v>2158075</v>
      </c>
      <c r="L18" s="8">
        <v>983087</v>
      </c>
      <c r="M18" s="8">
        <v>636098</v>
      </c>
      <c r="N18" s="8">
        <v>3777260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8717289</v>
      </c>
      <c r="X18" s="8">
        <v>11725500</v>
      </c>
      <c r="Y18" s="8">
        <v>-3008211</v>
      </c>
      <c r="Z18" s="2">
        <v>-25.66</v>
      </c>
      <c r="AA18" s="6">
        <v>23450886</v>
      </c>
    </row>
    <row r="19" spans="1:27" ht="13.5">
      <c r="A19" s="23" t="s">
        <v>46</v>
      </c>
      <c r="B19" s="29"/>
      <c r="C19" s="6">
        <v>78180559</v>
      </c>
      <c r="D19" s="6">
        <v>0</v>
      </c>
      <c r="E19" s="7">
        <v>94676000</v>
      </c>
      <c r="F19" s="8">
        <v>94676000</v>
      </c>
      <c r="G19" s="8">
        <v>35820228</v>
      </c>
      <c r="H19" s="8">
        <v>0</v>
      </c>
      <c r="I19" s="8">
        <v>0</v>
      </c>
      <c r="J19" s="8">
        <v>35820228</v>
      </c>
      <c r="K19" s="8">
        <v>0</v>
      </c>
      <c r="L19" s="8">
        <v>30162000</v>
      </c>
      <c r="M19" s="8">
        <v>0</v>
      </c>
      <c r="N19" s="8">
        <v>30162000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65982228</v>
      </c>
      <c r="X19" s="8">
        <v>46180998</v>
      </c>
      <c r="Y19" s="8">
        <v>19801230</v>
      </c>
      <c r="Z19" s="2">
        <v>42.88</v>
      </c>
      <c r="AA19" s="6">
        <v>94676000</v>
      </c>
    </row>
    <row r="20" spans="1:27" ht="13.5">
      <c r="A20" s="23" t="s">
        <v>47</v>
      </c>
      <c r="B20" s="29"/>
      <c r="C20" s="6">
        <v>15331506</v>
      </c>
      <c r="D20" s="6">
        <v>0</v>
      </c>
      <c r="E20" s="7">
        <v>1852100</v>
      </c>
      <c r="F20" s="26">
        <v>1852100</v>
      </c>
      <c r="G20" s="26">
        <v>191904</v>
      </c>
      <c r="H20" s="26">
        <v>615433</v>
      </c>
      <c r="I20" s="26">
        <v>94770</v>
      </c>
      <c r="J20" s="26">
        <v>902107</v>
      </c>
      <c r="K20" s="26">
        <v>95122</v>
      </c>
      <c r="L20" s="26">
        <v>104398</v>
      </c>
      <c r="M20" s="26">
        <v>37015</v>
      </c>
      <c r="N20" s="26">
        <v>236535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1138642</v>
      </c>
      <c r="X20" s="26">
        <v>925998</v>
      </c>
      <c r="Y20" s="26">
        <v>212644</v>
      </c>
      <c r="Z20" s="27">
        <v>22.96</v>
      </c>
      <c r="AA20" s="28">
        <v>1852100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316277362</v>
      </c>
      <c r="D22" s="33">
        <f>SUM(D5:D21)</f>
        <v>0</v>
      </c>
      <c r="E22" s="34">
        <f t="shared" si="0"/>
        <v>382358131</v>
      </c>
      <c r="F22" s="35">
        <f t="shared" si="0"/>
        <v>382358131</v>
      </c>
      <c r="G22" s="35">
        <f t="shared" si="0"/>
        <v>106041365</v>
      </c>
      <c r="H22" s="35">
        <f t="shared" si="0"/>
        <v>61244091</v>
      </c>
      <c r="I22" s="35">
        <f t="shared" si="0"/>
        <v>19405230</v>
      </c>
      <c r="J22" s="35">
        <f t="shared" si="0"/>
        <v>186690686</v>
      </c>
      <c r="K22" s="35">
        <f t="shared" si="0"/>
        <v>16692720</v>
      </c>
      <c r="L22" s="35">
        <f t="shared" si="0"/>
        <v>46949831</v>
      </c>
      <c r="M22" s="35">
        <f t="shared" si="0"/>
        <v>15668247</v>
      </c>
      <c r="N22" s="35">
        <f t="shared" si="0"/>
        <v>79310798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266001484</v>
      </c>
      <c r="X22" s="35">
        <f t="shared" si="0"/>
        <v>175021500</v>
      </c>
      <c r="Y22" s="35">
        <f t="shared" si="0"/>
        <v>90979984</v>
      </c>
      <c r="Z22" s="36">
        <f>+IF(X22&lt;&gt;0,+(Y22/X22)*100,0)</f>
        <v>51.982175904103215</v>
      </c>
      <c r="AA22" s="33">
        <f>SUM(AA5:AA21)</f>
        <v>382358131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109417840</v>
      </c>
      <c r="D25" s="6">
        <v>0</v>
      </c>
      <c r="E25" s="7">
        <v>101341704</v>
      </c>
      <c r="F25" s="8">
        <v>101341704</v>
      </c>
      <c r="G25" s="8">
        <v>8827766</v>
      </c>
      <c r="H25" s="8">
        <v>9551431</v>
      </c>
      <c r="I25" s="8">
        <v>9315857</v>
      </c>
      <c r="J25" s="8">
        <v>27695054</v>
      </c>
      <c r="K25" s="8">
        <v>9360300</v>
      </c>
      <c r="L25" s="8">
        <v>9302077</v>
      </c>
      <c r="M25" s="8">
        <v>9268445</v>
      </c>
      <c r="N25" s="8">
        <v>27930822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55625876</v>
      </c>
      <c r="X25" s="8">
        <v>50647500</v>
      </c>
      <c r="Y25" s="8">
        <v>4978376</v>
      </c>
      <c r="Z25" s="2">
        <v>9.83</v>
      </c>
      <c r="AA25" s="6">
        <v>101341704</v>
      </c>
    </row>
    <row r="26" spans="1:27" ht="13.5">
      <c r="A26" s="25" t="s">
        <v>52</v>
      </c>
      <c r="B26" s="24"/>
      <c r="C26" s="6">
        <v>7428187</v>
      </c>
      <c r="D26" s="6">
        <v>0</v>
      </c>
      <c r="E26" s="7">
        <v>8166520</v>
      </c>
      <c r="F26" s="8">
        <v>8166520</v>
      </c>
      <c r="G26" s="8">
        <v>601976</v>
      </c>
      <c r="H26" s="8">
        <v>0</v>
      </c>
      <c r="I26" s="8">
        <v>637486</v>
      </c>
      <c r="J26" s="8">
        <v>1239462</v>
      </c>
      <c r="K26" s="8">
        <v>641117</v>
      </c>
      <c r="L26" s="8">
        <v>645228</v>
      </c>
      <c r="M26" s="8">
        <v>639302</v>
      </c>
      <c r="N26" s="8">
        <v>1925647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3165109</v>
      </c>
      <c r="X26" s="8">
        <v>4083498</v>
      </c>
      <c r="Y26" s="8">
        <v>-918389</v>
      </c>
      <c r="Z26" s="2">
        <v>-22.49</v>
      </c>
      <c r="AA26" s="6">
        <v>8166520</v>
      </c>
    </row>
    <row r="27" spans="1:27" ht="13.5">
      <c r="A27" s="25" t="s">
        <v>53</v>
      </c>
      <c r="B27" s="24"/>
      <c r="C27" s="6">
        <v>29687401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1000002</v>
      </c>
      <c r="Y27" s="8">
        <v>-1000002</v>
      </c>
      <c r="Z27" s="2">
        <v>-100</v>
      </c>
      <c r="AA27" s="6">
        <v>2000000</v>
      </c>
    </row>
    <row r="28" spans="1:27" ht="13.5">
      <c r="A28" s="25" t="s">
        <v>54</v>
      </c>
      <c r="B28" s="24"/>
      <c r="C28" s="6">
        <v>33077486</v>
      </c>
      <c r="D28" s="6">
        <v>0</v>
      </c>
      <c r="E28" s="7">
        <v>44187172</v>
      </c>
      <c r="F28" s="8">
        <v>44187172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22093500</v>
      </c>
      <c r="Y28" s="8">
        <v>-22093500</v>
      </c>
      <c r="Z28" s="2">
        <v>-100</v>
      </c>
      <c r="AA28" s="6">
        <v>44187172</v>
      </c>
    </row>
    <row r="29" spans="1:27" ht="13.5">
      <c r="A29" s="25" t="s">
        <v>55</v>
      </c>
      <c r="B29" s="24"/>
      <c r="C29" s="6">
        <v>23681158</v>
      </c>
      <c r="D29" s="6">
        <v>0</v>
      </c>
      <c r="E29" s="7">
        <v>600000</v>
      </c>
      <c r="F29" s="8">
        <v>600000</v>
      </c>
      <c r="G29" s="8">
        <v>3112364</v>
      </c>
      <c r="H29" s="8">
        <v>2518095</v>
      </c>
      <c r="I29" s="8">
        <v>98799</v>
      </c>
      <c r="J29" s="8">
        <v>5729258</v>
      </c>
      <c r="K29" s="8">
        <v>5370963</v>
      </c>
      <c r="L29" s="8">
        <v>2742703</v>
      </c>
      <c r="M29" s="8">
        <v>2935876</v>
      </c>
      <c r="N29" s="8">
        <v>11049542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16778800</v>
      </c>
      <c r="X29" s="8">
        <v>1525002</v>
      </c>
      <c r="Y29" s="8">
        <v>15253798</v>
      </c>
      <c r="Z29" s="2">
        <v>1000.25</v>
      </c>
      <c r="AA29" s="6">
        <v>600000</v>
      </c>
    </row>
    <row r="30" spans="1:27" ht="13.5">
      <c r="A30" s="25" t="s">
        <v>56</v>
      </c>
      <c r="B30" s="24"/>
      <c r="C30" s="6">
        <v>115401687</v>
      </c>
      <c r="D30" s="6">
        <v>0</v>
      </c>
      <c r="E30" s="7">
        <v>172896000</v>
      </c>
      <c r="F30" s="8">
        <v>172896000</v>
      </c>
      <c r="G30" s="8">
        <v>14949897</v>
      </c>
      <c r="H30" s="8">
        <v>13528316</v>
      </c>
      <c r="I30" s="8">
        <v>238000</v>
      </c>
      <c r="J30" s="8">
        <v>28716213</v>
      </c>
      <c r="K30" s="8">
        <v>15082441</v>
      </c>
      <c r="L30" s="8">
        <v>8178759</v>
      </c>
      <c r="M30" s="8">
        <v>7849830</v>
      </c>
      <c r="N30" s="8">
        <v>31111030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59827243</v>
      </c>
      <c r="X30" s="8">
        <v>130447998</v>
      </c>
      <c r="Y30" s="8">
        <v>-70620755</v>
      </c>
      <c r="Z30" s="2">
        <v>-54.14</v>
      </c>
      <c r="AA30" s="6">
        <v>172896000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48324536</v>
      </c>
      <c r="D32" s="6">
        <v>0</v>
      </c>
      <c r="E32" s="7">
        <v>47292507</v>
      </c>
      <c r="F32" s="8">
        <v>47292507</v>
      </c>
      <c r="G32" s="8">
        <v>2944669</v>
      </c>
      <c r="H32" s="8">
        <v>1708527</v>
      </c>
      <c r="I32" s="8">
        <v>5445239</v>
      </c>
      <c r="J32" s="8">
        <v>10098435</v>
      </c>
      <c r="K32" s="8">
        <v>3246159</v>
      </c>
      <c r="L32" s="8">
        <v>2426719</v>
      </c>
      <c r="M32" s="8">
        <v>1677077</v>
      </c>
      <c r="N32" s="8">
        <v>7349955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17448390</v>
      </c>
      <c r="X32" s="8">
        <v>24788502</v>
      </c>
      <c r="Y32" s="8">
        <v>-7340112</v>
      </c>
      <c r="Z32" s="2">
        <v>-29.61</v>
      </c>
      <c r="AA32" s="6">
        <v>47292507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524679</v>
      </c>
      <c r="H33" s="8">
        <v>407603</v>
      </c>
      <c r="I33" s="8">
        <v>2054489</v>
      </c>
      <c r="J33" s="8">
        <v>2986771</v>
      </c>
      <c r="K33" s="8">
        <v>421353</v>
      </c>
      <c r="L33" s="8">
        <v>996564</v>
      </c>
      <c r="M33" s="8">
        <v>416767</v>
      </c>
      <c r="N33" s="8">
        <v>1834684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4821455</v>
      </c>
      <c r="X33" s="8"/>
      <c r="Y33" s="8">
        <v>4821455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70751106</v>
      </c>
      <c r="D34" s="6">
        <v>0</v>
      </c>
      <c r="E34" s="7">
        <v>51306632</v>
      </c>
      <c r="F34" s="8">
        <v>51306632</v>
      </c>
      <c r="G34" s="8">
        <v>5258054</v>
      </c>
      <c r="H34" s="8">
        <v>5497002</v>
      </c>
      <c r="I34" s="8">
        <v>5223687</v>
      </c>
      <c r="J34" s="8">
        <v>15978743</v>
      </c>
      <c r="K34" s="8">
        <v>9894004</v>
      </c>
      <c r="L34" s="8">
        <v>12542234</v>
      </c>
      <c r="M34" s="8">
        <v>4606911</v>
      </c>
      <c r="N34" s="8">
        <v>27043149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43021892</v>
      </c>
      <c r="X34" s="8">
        <v>23473002</v>
      </c>
      <c r="Y34" s="8">
        <v>19548890</v>
      </c>
      <c r="Z34" s="2">
        <v>83.28</v>
      </c>
      <c r="AA34" s="6">
        <v>51306632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437769401</v>
      </c>
      <c r="D36" s="33">
        <f>SUM(D25:D35)</f>
        <v>0</v>
      </c>
      <c r="E36" s="34">
        <f t="shared" si="1"/>
        <v>427790535</v>
      </c>
      <c r="F36" s="35">
        <f t="shared" si="1"/>
        <v>427790535</v>
      </c>
      <c r="G36" s="35">
        <f t="shared" si="1"/>
        <v>36219405</v>
      </c>
      <c r="H36" s="35">
        <f t="shared" si="1"/>
        <v>33210974</v>
      </c>
      <c r="I36" s="35">
        <f t="shared" si="1"/>
        <v>23013557</v>
      </c>
      <c r="J36" s="35">
        <f t="shared" si="1"/>
        <v>92443936</v>
      </c>
      <c r="K36" s="35">
        <f t="shared" si="1"/>
        <v>44016337</v>
      </c>
      <c r="L36" s="35">
        <f t="shared" si="1"/>
        <v>36834284</v>
      </c>
      <c r="M36" s="35">
        <f t="shared" si="1"/>
        <v>27394208</v>
      </c>
      <c r="N36" s="35">
        <f t="shared" si="1"/>
        <v>108244829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200688765</v>
      </c>
      <c r="X36" s="35">
        <f t="shared" si="1"/>
        <v>258059004</v>
      </c>
      <c r="Y36" s="35">
        <f t="shared" si="1"/>
        <v>-57370239</v>
      </c>
      <c r="Z36" s="36">
        <f>+IF(X36&lt;&gt;0,+(Y36/X36)*100,0)</f>
        <v>-22.231442464995332</v>
      </c>
      <c r="AA36" s="33">
        <f>SUM(AA25:AA35)</f>
        <v>427790535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-121492039</v>
      </c>
      <c r="D38" s="46">
        <f>+D22-D36</f>
        <v>0</v>
      </c>
      <c r="E38" s="47">
        <f t="shared" si="2"/>
        <v>-45432404</v>
      </c>
      <c r="F38" s="48">
        <f t="shared" si="2"/>
        <v>-45432404</v>
      </c>
      <c r="G38" s="48">
        <f t="shared" si="2"/>
        <v>69821960</v>
      </c>
      <c r="H38" s="48">
        <f t="shared" si="2"/>
        <v>28033117</v>
      </c>
      <c r="I38" s="48">
        <f t="shared" si="2"/>
        <v>-3608327</v>
      </c>
      <c r="J38" s="48">
        <f t="shared" si="2"/>
        <v>94246750</v>
      </c>
      <c r="K38" s="48">
        <f t="shared" si="2"/>
        <v>-27323617</v>
      </c>
      <c r="L38" s="48">
        <f t="shared" si="2"/>
        <v>10115547</v>
      </c>
      <c r="M38" s="48">
        <f t="shared" si="2"/>
        <v>-11725961</v>
      </c>
      <c r="N38" s="48">
        <f t="shared" si="2"/>
        <v>-28934031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65312719</v>
      </c>
      <c r="X38" s="48">
        <f>IF(F22=F36,0,X22-X36)</f>
        <v>-83037504</v>
      </c>
      <c r="Y38" s="48">
        <f t="shared" si="2"/>
        <v>148350223</v>
      </c>
      <c r="Z38" s="49">
        <f>+IF(X38&lt;&gt;0,+(Y38/X38)*100,0)</f>
        <v>-178.65448243723702</v>
      </c>
      <c r="AA38" s="46">
        <f>+AA22-AA36</f>
        <v>-45432404</v>
      </c>
    </row>
    <row r="39" spans="1:27" ht="13.5">
      <c r="A39" s="23" t="s">
        <v>64</v>
      </c>
      <c r="B39" s="29"/>
      <c r="C39" s="6">
        <v>55421999</v>
      </c>
      <c r="D39" s="6">
        <v>0</v>
      </c>
      <c r="E39" s="7">
        <v>46004000</v>
      </c>
      <c r="F39" s="8">
        <v>46004000</v>
      </c>
      <c r="G39" s="8">
        <v>0</v>
      </c>
      <c r="H39" s="8">
        <v>25755</v>
      </c>
      <c r="I39" s="8">
        <v>0</v>
      </c>
      <c r="J39" s="8">
        <v>25755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25755</v>
      </c>
      <c r="X39" s="8">
        <v>22501998</v>
      </c>
      <c r="Y39" s="8">
        <v>-22476243</v>
      </c>
      <c r="Z39" s="2">
        <v>-99.89</v>
      </c>
      <c r="AA39" s="6">
        <v>46004000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-66070040</v>
      </c>
      <c r="D42" s="55">
        <f>SUM(D38:D41)</f>
        <v>0</v>
      </c>
      <c r="E42" s="56">
        <f t="shared" si="3"/>
        <v>571596</v>
      </c>
      <c r="F42" s="57">
        <f t="shared" si="3"/>
        <v>571596</v>
      </c>
      <c r="G42" s="57">
        <f t="shared" si="3"/>
        <v>69821960</v>
      </c>
      <c r="H42" s="57">
        <f t="shared" si="3"/>
        <v>28058872</v>
      </c>
      <c r="I42" s="57">
        <f t="shared" si="3"/>
        <v>-3608327</v>
      </c>
      <c r="J42" s="57">
        <f t="shared" si="3"/>
        <v>94272505</v>
      </c>
      <c r="K42" s="57">
        <f t="shared" si="3"/>
        <v>-27323617</v>
      </c>
      <c r="L42" s="57">
        <f t="shared" si="3"/>
        <v>10115547</v>
      </c>
      <c r="M42" s="57">
        <f t="shared" si="3"/>
        <v>-11725961</v>
      </c>
      <c r="N42" s="57">
        <f t="shared" si="3"/>
        <v>-28934031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65338474</v>
      </c>
      <c r="X42" s="57">
        <f t="shared" si="3"/>
        <v>-60535506</v>
      </c>
      <c r="Y42" s="57">
        <f t="shared" si="3"/>
        <v>125873980</v>
      </c>
      <c r="Z42" s="58">
        <f>+IF(X42&lt;&gt;0,+(Y42/X42)*100,0)</f>
        <v>-207.9341337297156</v>
      </c>
      <c r="AA42" s="55">
        <f>SUM(AA38:AA41)</f>
        <v>571596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-66070040</v>
      </c>
      <c r="D44" s="63">
        <f>+D42-D43</f>
        <v>0</v>
      </c>
      <c r="E44" s="64">
        <f t="shared" si="4"/>
        <v>571596</v>
      </c>
      <c r="F44" s="65">
        <f t="shared" si="4"/>
        <v>571596</v>
      </c>
      <c r="G44" s="65">
        <f t="shared" si="4"/>
        <v>69821960</v>
      </c>
      <c r="H44" s="65">
        <f t="shared" si="4"/>
        <v>28058872</v>
      </c>
      <c r="I44" s="65">
        <f t="shared" si="4"/>
        <v>-3608327</v>
      </c>
      <c r="J44" s="65">
        <f t="shared" si="4"/>
        <v>94272505</v>
      </c>
      <c r="K44" s="65">
        <f t="shared" si="4"/>
        <v>-27323617</v>
      </c>
      <c r="L44" s="65">
        <f t="shared" si="4"/>
        <v>10115547</v>
      </c>
      <c r="M44" s="65">
        <f t="shared" si="4"/>
        <v>-11725961</v>
      </c>
      <c r="N44" s="65">
        <f t="shared" si="4"/>
        <v>-28934031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65338474</v>
      </c>
      <c r="X44" s="65">
        <f t="shared" si="4"/>
        <v>-60535506</v>
      </c>
      <c r="Y44" s="65">
        <f t="shared" si="4"/>
        <v>125873980</v>
      </c>
      <c r="Z44" s="66">
        <f>+IF(X44&lt;&gt;0,+(Y44/X44)*100,0)</f>
        <v>-207.9341337297156</v>
      </c>
      <c r="AA44" s="63">
        <f>+AA42-AA43</f>
        <v>571596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-66070040</v>
      </c>
      <c r="D46" s="55">
        <f>SUM(D44:D45)</f>
        <v>0</v>
      </c>
      <c r="E46" s="56">
        <f t="shared" si="5"/>
        <v>571596</v>
      </c>
      <c r="F46" s="57">
        <f t="shared" si="5"/>
        <v>571596</v>
      </c>
      <c r="G46" s="57">
        <f t="shared" si="5"/>
        <v>69821960</v>
      </c>
      <c r="H46" s="57">
        <f t="shared" si="5"/>
        <v>28058872</v>
      </c>
      <c r="I46" s="57">
        <f t="shared" si="5"/>
        <v>-3608327</v>
      </c>
      <c r="J46" s="57">
        <f t="shared" si="5"/>
        <v>94272505</v>
      </c>
      <c r="K46" s="57">
        <f t="shared" si="5"/>
        <v>-27323617</v>
      </c>
      <c r="L46" s="57">
        <f t="shared" si="5"/>
        <v>10115547</v>
      </c>
      <c r="M46" s="57">
        <f t="shared" si="5"/>
        <v>-11725961</v>
      </c>
      <c r="N46" s="57">
        <f t="shared" si="5"/>
        <v>-28934031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65338474</v>
      </c>
      <c r="X46" s="57">
        <f t="shared" si="5"/>
        <v>-60535506</v>
      </c>
      <c r="Y46" s="57">
        <f t="shared" si="5"/>
        <v>125873980</v>
      </c>
      <c r="Z46" s="58">
        <f>+IF(X46&lt;&gt;0,+(Y46/X46)*100,0)</f>
        <v>-207.9341337297156</v>
      </c>
      <c r="AA46" s="55">
        <f>SUM(AA44:AA45)</f>
        <v>571596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-66070040</v>
      </c>
      <c r="D48" s="71">
        <f>SUM(D46:D47)</f>
        <v>0</v>
      </c>
      <c r="E48" s="72">
        <f t="shared" si="6"/>
        <v>571596</v>
      </c>
      <c r="F48" s="73">
        <f t="shared" si="6"/>
        <v>571596</v>
      </c>
      <c r="G48" s="73">
        <f t="shared" si="6"/>
        <v>69821960</v>
      </c>
      <c r="H48" s="74">
        <f t="shared" si="6"/>
        <v>28058872</v>
      </c>
      <c r="I48" s="74">
        <f t="shared" si="6"/>
        <v>-3608327</v>
      </c>
      <c r="J48" s="74">
        <f t="shared" si="6"/>
        <v>94272505</v>
      </c>
      <c r="K48" s="74">
        <f t="shared" si="6"/>
        <v>-27323617</v>
      </c>
      <c r="L48" s="74">
        <f t="shared" si="6"/>
        <v>10115547</v>
      </c>
      <c r="M48" s="73">
        <f t="shared" si="6"/>
        <v>-11725961</v>
      </c>
      <c r="N48" s="73">
        <f t="shared" si="6"/>
        <v>-28934031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65338474</v>
      </c>
      <c r="X48" s="74">
        <f t="shared" si="6"/>
        <v>-60535506</v>
      </c>
      <c r="Y48" s="74">
        <f t="shared" si="6"/>
        <v>125873980</v>
      </c>
      <c r="Z48" s="75">
        <f>+IF(X48&lt;&gt;0,+(Y48/X48)*100,0)</f>
        <v>-207.9341337297156</v>
      </c>
      <c r="AA48" s="76">
        <f>SUM(AA46:AA47)</f>
        <v>571596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324307862</v>
      </c>
      <c r="F5" s="8">
        <v>324307862</v>
      </c>
      <c r="G5" s="8">
        <v>29394315</v>
      </c>
      <c r="H5" s="8">
        <v>29258828</v>
      </c>
      <c r="I5" s="8">
        <v>28349194</v>
      </c>
      <c r="J5" s="8">
        <v>87002337</v>
      </c>
      <c r="K5" s="8">
        <v>26469873</v>
      </c>
      <c r="L5" s="8">
        <v>27803999</v>
      </c>
      <c r="M5" s="8">
        <v>28082506</v>
      </c>
      <c r="N5" s="8">
        <v>82356378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169358715</v>
      </c>
      <c r="X5" s="8">
        <v>140592421</v>
      </c>
      <c r="Y5" s="8">
        <v>28766294</v>
      </c>
      <c r="Z5" s="2">
        <v>20.46</v>
      </c>
      <c r="AA5" s="6">
        <v>324307862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681348254</v>
      </c>
      <c r="F7" s="8">
        <v>681348254</v>
      </c>
      <c r="G7" s="8">
        <v>54956148</v>
      </c>
      <c r="H7" s="8">
        <v>61306202</v>
      </c>
      <c r="I7" s="8">
        <v>57903260</v>
      </c>
      <c r="J7" s="8">
        <v>174165610</v>
      </c>
      <c r="K7" s="8">
        <v>56347360</v>
      </c>
      <c r="L7" s="8">
        <v>50173141</v>
      </c>
      <c r="M7" s="8">
        <v>48804057</v>
      </c>
      <c r="N7" s="8">
        <v>155324558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329490168</v>
      </c>
      <c r="X7" s="8">
        <v>332553758</v>
      </c>
      <c r="Y7" s="8">
        <v>-3063590</v>
      </c>
      <c r="Z7" s="2">
        <v>-0.92</v>
      </c>
      <c r="AA7" s="6">
        <v>681348254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30074473</v>
      </c>
      <c r="F8" s="8">
        <v>30074473</v>
      </c>
      <c r="G8" s="8">
        <v>2437390</v>
      </c>
      <c r="H8" s="8">
        <v>2412152</v>
      </c>
      <c r="I8" s="8">
        <v>2879835</v>
      </c>
      <c r="J8" s="8">
        <v>7729377</v>
      </c>
      <c r="K8" s="8">
        <v>2863942</v>
      </c>
      <c r="L8" s="8">
        <v>1963441</v>
      </c>
      <c r="M8" s="8">
        <v>2421277</v>
      </c>
      <c r="N8" s="8">
        <v>7248660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14978037</v>
      </c>
      <c r="X8" s="8">
        <v>14437694</v>
      </c>
      <c r="Y8" s="8">
        <v>540343</v>
      </c>
      <c r="Z8" s="2">
        <v>3.74</v>
      </c>
      <c r="AA8" s="6">
        <v>30074473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19652618</v>
      </c>
      <c r="F9" s="8">
        <v>19652618</v>
      </c>
      <c r="G9" s="8">
        <v>1643225</v>
      </c>
      <c r="H9" s="8">
        <v>1532202</v>
      </c>
      <c r="I9" s="8">
        <v>1941756</v>
      </c>
      <c r="J9" s="8">
        <v>5117183</v>
      </c>
      <c r="K9" s="8">
        <v>1706264</v>
      </c>
      <c r="L9" s="8">
        <v>1398974</v>
      </c>
      <c r="M9" s="8">
        <v>1464673</v>
      </c>
      <c r="N9" s="8">
        <v>4569911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9687094</v>
      </c>
      <c r="X9" s="8">
        <v>8567604</v>
      </c>
      <c r="Y9" s="8">
        <v>1119490</v>
      </c>
      <c r="Z9" s="2">
        <v>13.07</v>
      </c>
      <c r="AA9" s="6">
        <v>19652618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69157718</v>
      </c>
      <c r="F10" s="26">
        <v>69157718</v>
      </c>
      <c r="G10" s="26">
        <v>6023670</v>
      </c>
      <c r="H10" s="26">
        <v>6080873</v>
      </c>
      <c r="I10" s="26">
        <v>6034217</v>
      </c>
      <c r="J10" s="26">
        <v>18138760</v>
      </c>
      <c r="K10" s="26">
        <v>5983012</v>
      </c>
      <c r="L10" s="26">
        <v>5989391</v>
      </c>
      <c r="M10" s="26">
        <v>6069988</v>
      </c>
      <c r="N10" s="26">
        <v>18042391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36181151</v>
      </c>
      <c r="X10" s="26">
        <v>28906403</v>
      </c>
      <c r="Y10" s="26">
        <v>7274748</v>
      </c>
      <c r="Z10" s="27">
        <v>25.17</v>
      </c>
      <c r="AA10" s="28">
        <v>69157718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18849394</v>
      </c>
      <c r="F12" s="8">
        <v>18849394</v>
      </c>
      <c r="G12" s="8">
        <v>679397</v>
      </c>
      <c r="H12" s="8">
        <v>646748</v>
      </c>
      <c r="I12" s="8">
        <v>1375535</v>
      </c>
      <c r="J12" s="8">
        <v>2701680</v>
      </c>
      <c r="K12" s="8">
        <v>704884</v>
      </c>
      <c r="L12" s="8">
        <v>1008823</v>
      </c>
      <c r="M12" s="8">
        <v>701571</v>
      </c>
      <c r="N12" s="8">
        <v>2415278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5116958</v>
      </c>
      <c r="X12" s="8">
        <v>12176874</v>
      </c>
      <c r="Y12" s="8">
        <v>-7059916</v>
      </c>
      <c r="Z12" s="2">
        <v>-57.98</v>
      </c>
      <c r="AA12" s="6">
        <v>18849394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6225821</v>
      </c>
      <c r="F13" s="8">
        <v>6225821</v>
      </c>
      <c r="G13" s="8">
        <v>64663</v>
      </c>
      <c r="H13" s="8">
        <v>928684</v>
      </c>
      <c r="I13" s="8">
        <v>260447</v>
      </c>
      <c r="J13" s="8">
        <v>1253794</v>
      </c>
      <c r="K13" s="8">
        <v>1057013</v>
      </c>
      <c r="L13" s="8">
        <v>143524</v>
      </c>
      <c r="M13" s="8">
        <v>1021236</v>
      </c>
      <c r="N13" s="8">
        <v>2221773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3475567</v>
      </c>
      <c r="X13" s="8">
        <v>1210217</v>
      </c>
      <c r="Y13" s="8">
        <v>2265350</v>
      </c>
      <c r="Z13" s="2">
        <v>187.19</v>
      </c>
      <c r="AA13" s="6">
        <v>6225821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27716216</v>
      </c>
      <c r="F14" s="8">
        <v>27716216</v>
      </c>
      <c r="G14" s="8">
        <v>1430672</v>
      </c>
      <c r="H14" s="8">
        <v>1324177</v>
      </c>
      <c r="I14" s="8">
        <v>339559</v>
      </c>
      <c r="J14" s="8">
        <v>3094408</v>
      </c>
      <c r="K14" s="8">
        <v>1404696</v>
      </c>
      <c r="L14" s="8">
        <v>1667277</v>
      </c>
      <c r="M14" s="8">
        <v>1519518</v>
      </c>
      <c r="N14" s="8">
        <v>4591491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7685899</v>
      </c>
      <c r="X14" s="8">
        <v>8014182</v>
      </c>
      <c r="Y14" s="8">
        <v>-328283</v>
      </c>
      <c r="Z14" s="2">
        <v>-4.1</v>
      </c>
      <c r="AA14" s="6">
        <v>27716216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4011559</v>
      </c>
      <c r="F16" s="8">
        <v>4011559</v>
      </c>
      <c r="G16" s="8">
        <v>391495</v>
      </c>
      <c r="H16" s="8">
        <v>214183</v>
      </c>
      <c r="I16" s="8">
        <v>233241</v>
      </c>
      <c r="J16" s="8">
        <v>838919</v>
      </c>
      <c r="K16" s="8">
        <v>281314</v>
      </c>
      <c r="L16" s="8">
        <v>437739</v>
      </c>
      <c r="M16" s="8">
        <v>427345</v>
      </c>
      <c r="N16" s="8">
        <v>1146398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1985317</v>
      </c>
      <c r="X16" s="8">
        <v>1425742</v>
      </c>
      <c r="Y16" s="8">
        <v>559575</v>
      </c>
      <c r="Z16" s="2">
        <v>39.25</v>
      </c>
      <c r="AA16" s="6">
        <v>4011559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49636</v>
      </c>
      <c r="F17" s="8">
        <v>49636</v>
      </c>
      <c r="G17" s="8">
        <v>0</v>
      </c>
      <c r="H17" s="8">
        <v>210</v>
      </c>
      <c r="I17" s="8">
        <v>270</v>
      </c>
      <c r="J17" s="8">
        <v>480</v>
      </c>
      <c r="K17" s="8">
        <v>0</v>
      </c>
      <c r="L17" s="8">
        <v>270</v>
      </c>
      <c r="M17" s="8">
        <v>50</v>
      </c>
      <c r="N17" s="8">
        <v>320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800</v>
      </c>
      <c r="X17" s="8">
        <v>23213</v>
      </c>
      <c r="Y17" s="8">
        <v>-22413</v>
      </c>
      <c r="Z17" s="2">
        <v>-96.55</v>
      </c>
      <c r="AA17" s="6">
        <v>49636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119451645</v>
      </c>
      <c r="F18" s="8">
        <v>119451645</v>
      </c>
      <c r="G18" s="8">
        <v>8654111</v>
      </c>
      <c r="H18" s="8">
        <v>11677500</v>
      </c>
      <c r="I18" s="8">
        <v>12340510</v>
      </c>
      <c r="J18" s="8">
        <v>32672121</v>
      </c>
      <c r="K18" s="8">
        <v>10956447</v>
      </c>
      <c r="L18" s="8">
        <v>8605466</v>
      </c>
      <c r="M18" s="8">
        <v>11349694</v>
      </c>
      <c r="N18" s="8">
        <v>30911607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63583728</v>
      </c>
      <c r="X18" s="8">
        <v>24934803</v>
      </c>
      <c r="Y18" s="8">
        <v>38648925</v>
      </c>
      <c r="Z18" s="2">
        <v>155</v>
      </c>
      <c r="AA18" s="6">
        <v>119451645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397237000</v>
      </c>
      <c r="F19" s="8">
        <v>397237000</v>
      </c>
      <c r="G19" s="8">
        <v>154661060</v>
      </c>
      <c r="H19" s="8">
        <v>1525913</v>
      </c>
      <c r="I19" s="8">
        <v>2987426</v>
      </c>
      <c r="J19" s="8">
        <v>159174399</v>
      </c>
      <c r="K19" s="8">
        <v>4266501</v>
      </c>
      <c r="L19" s="8">
        <v>7737643</v>
      </c>
      <c r="M19" s="8">
        <v>131054324</v>
      </c>
      <c r="N19" s="8">
        <v>143058468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302232867</v>
      </c>
      <c r="X19" s="8">
        <v>186272667</v>
      </c>
      <c r="Y19" s="8">
        <v>115960200</v>
      </c>
      <c r="Z19" s="2">
        <v>62.25</v>
      </c>
      <c r="AA19" s="6">
        <v>397237000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26149076</v>
      </c>
      <c r="F20" s="26">
        <v>26149076</v>
      </c>
      <c r="G20" s="26">
        <v>2054362</v>
      </c>
      <c r="H20" s="26">
        <v>922113</v>
      </c>
      <c r="I20" s="26">
        <v>266468</v>
      </c>
      <c r="J20" s="26">
        <v>3242943</v>
      </c>
      <c r="K20" s="26">
        <v>934528</v>
      </c>
      <c r="L20" s="26">
        <v>490023</v>
      </c>
      <c r="M20" s="26">
        <v>4893676</v>
      </c>
      <c r="N20" s="26">
        <v>6318227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9561170</v>
      </c>
      <c r="X20" s="26">
        <v>12928326</v>
      </c>
      <c r="Y20" s="26">
        <v>-3367156</v>
      </c>
      <c r="Z20" s="27">
        <v>-26.04</v>
      </c>
      <c r="AA20" s="28">
        <v>26149076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3920000</v>
      </c>
      <c r="F21" s="8">
        <v>3920000</v>
      </c>
      <c r="G21" s="8">
        <v>19897143</v>
      </c>
      <c r="H21" s="8">
        <v>-19895649</v>
      </c>
      <c r="I21" s="30">
        <v>0</v>
      </c>
      <c r="J21" s="8">
        <v>1494</v>
      </c>
      <c r="K21" s="8">
        <v>61327</v>
      </c>
      <c r="L21" s="8">
        <v>401981</v>
      </c>
      <c r="M21" s="8">
        <v>11401</v>
      </c>
      <c r="N21" s="8">
        <v>474709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476203</v>
      </c>
      <c r="X21" s="8"/>
      <c r="Y21" s="8">
        <v>476203</v>
      </c>
      <c r="Z21" s="2">
        <v>0</v>
      </c>
      <c r="AA21" s="6">
        <v>3920000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1728151272</v>
      </c>
      <c r="F22" s="35">
        <f t="shared" si="0"/>
        <v>1728151272</v>
      </c>
      <c r="G22" s="35">
        <f t="shared" si="0"/>
        <v>282287651</v>
      </c>
      <c r="H22" s="35">
        <f t="shared" si="0"/>
        <v>97934136</v>
      </c>
      <c r="I22" s="35">
        <f t="shared" si="0"/>
        <v>114911718</v>
      </c>
      <c r="J22" s="35">
        <f t="shared" si="0"/>
        <v>495133505</v>
      </c>
      <c r="K22" s="35">
        <f t="shared" si="0"/>
        <v>113037161</v>
      </c>
      <c r="L22" s="35">
        <f t="shared" si="0"/>
        <v>107821692</v>
      </c>
      <c r="M22" s="35">
        <f t="shared" si="0"/>
        <v>237821316</v>
      </c>
      <c r="N22" s="35">
        <f t="shared" si="0"/>
        <v>458680169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953813674</v>
      </c>
      <c r="X22" s="35">
        <f t="shared" si="0"/>
        <v>772043904</v>
      </c>
      <c r="Y22" s="35">
        <f t="shared" si="0"/>
        <v>181769770</v>
      </c>
      <c r="Z22" s="36">
        <f>+IF(X22&lt;&gt;0,+(Y22/X22)*100,0)</f>
        <v>23.54396803837726</v>
      </c>
      <c r="AA22" s="33">
        <f>SUM(AA5:AA21)</f>
        <v>1728151272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483443112</v>
      </c>
      <c r="F25" s="8">
        <v>483443112</v>
      </c>
      <c r="G25" s="8">
        <v>34635112</v>
      </c>
      <c r="H25" s="8">
        <v>40571711</v>
      </c>
      <c r="I25" s="8">
        <v>40482219</v>
      </c>
      <c r="J25" s="8">
        <v>115689042</v>
      </c>
      <c r="K25" s="8">
        <v>41690296</v>
      </c>
      <c r="L25" s="8">
        <v>39495051</v>
      </c>
      <c r="M25" s="8">
        <v>43268626</v>
      </c>
      <c r="N25" s="8">
        <v>124453973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240143015</v>
      </c>
      <c r="X25" s="8">
        <v>231463591</v>
      </c>
      <c r="Y25" s="8">
        <v>8679424</v>
      </c>
      <c r="Z25" s="2">
        <v>3.75</v>
      </c>
      <c r="AA25" s="6">
        <v>483443112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27723928</v>
      </c>
      <c r="F26" s="8">
        <v>27723928</v>
      </c>
      <c r="G26" s="8">
        <v>2163647</v>
      </c>
      <c r="H26" s="8">
        <v>2163647</v>
      </c>
      <c r="I26" s="8">
        <v>2163647</v>
      </c>
      <c r="J26" s="8">
        <v>6490941</v>
      </c>
      <c r="K26" s="8">
        <v>2196080</v>
      </c>
      <c r="L26" s="8">
        <v>2189031</v>
      </c>
      <c r="M26" s="8">
        <v>2186295</v>
      </c>
      <c r="N26" s="8">
        <v>6571406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13062347</v>
      </c>
      <c r="X26" s="8">
        <v>9271117</v>
      </c>
      <c r="Y26" s="8">
        <v>3791230</v>
      </c>
      <c r="Z26" s="2">
        <v>40.89</v>
      </c>
      <c r="AA26" s="6">
        <v>27723928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101208684</v>
      </c>
      <c r="F27" s="8">
        <v>101208684</v>
      </c>
      <c r="G27" s="8">
        <v>0</v>
      </c>
      <c r="H27" s="8">
        <v>16868114</v>
      </c>
      <c r="I27" s="8">
        <v>8434057</v>
      </c>
      <c r="J27" s="8">
        <v>25302171</v>
      </c>
      <c r="K27" s="8">
        <v>8434057</v>
      </c>
      <c r="L27" s="8">
        <v>8434057</v>
      </c>
      <c r="M27" s="8">
        <v>8434057</v>
      </c>
      <c r="N27" s="8">
        <v>25302171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50604342</v>
      </c>
      <c r="X27" s="8">
        <v>36253500</v>
      </c>
      <c r="Y27" s="8">
        <v>14350842</v>
      </c>
      <c r="Z27" s="2">
        <v>39.58</v>
      </c>
      <c r="AA27" s="6">
        <v>101208684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234411102</v>
      </c>
      <c r="F28" s="8">
        <v>234411102</v>
      </c>
      <c r="G28" s="8">
        <v>0</v>
      </c>
      <c r="H28" s="8">
        <v>0</v>
      </c>
      <c r="I28" s="8">
        <v>53311726</v>
      </c>
      <c r="J28" s="8">
        <v>53311726</v>
      </c>
      <c r="K28" s="8">
        <v>17291717</v>
      </c>
      <c r="L28" s="8">
        <v>17353999</v>
      </c>
      <c r="M28" s="8">
        <v>17294264</v>
      </c>
      <c r="N28" s="8">
        <v>51939980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105251706</v>
      </c>
      <c r="X28" s="8">
        <v>125574502</v>
      </c>
      <c r="Y28" s="8">
        <v>-20322796</v>
      </c>
      <c r="Z28" s="2">
        <v>-16.18</v>
      </c>
      <c r="AA28" s="6">
        <v>234411102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51682413</v>
      </c>
      <c r="F29" s="8">
        <v>51682413</v>
      </c>
      <c r="G29" s="8">
        <v>60000</v>
      </c>
      <c r="H29" s="8">
        <v>79833</v>
      </c>
      <c r="I29" s="8">
        <v>635228</v>
      </c>
      <c r="J29" s="8">
        <v>775061</v>
      </c>
      <c r="K29" s="8">
        <v>74405</v>
      </c>
      <c r="L29" s="8">
        <v>156862</v>
      </c>
      <c r="M29" s="8">
        <v>13362048</v>
      </c>
      <c r="N29" s="8">
        <v>13593315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14368376</v>
      </c>
      <c r="X29" s="8">
        <v>14716800</v>
      </c>
      <c r="Y29" s="8">
        <v>-348424</v>
      </c>
      <c r="Z29" s="2">
        <v>-2.37</v>
      </c>
      <c r="AA29" s="6">
        <v>51682413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446195293</v>
      </c>
      <c r="F30" s="8">
        <v>446195293</v>
      </c>
      <c r="G30" s="8">
        <v>0</v>
      </c>
      <c r="H30" s="8">
        <v>30338491</v>
      </c>
      <c r="I30" s="8">
        <v>54888559</v>
      </c>
      <c r="J30" s="8">
        <v>85227050</v>
      </c>
      <c r="K30" s="8">
        <v>34572998</v>
      </c>
      <c r="L30" s="8">
        <v>73309235</v>
      </c>
      <c r="M30" s="8">
        <v>82160349</v>
      </c>
      <c r="N30" s="8">
        <v>190042582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275269632</v>
      </c>
      <c r="X30" s="8">
        <v>223805621</v>
      </c>
      <c r="Y30" s="8">
        <v>51464011</v>
      </c>
      <c r="Z30" s="2">
        <v>22.99</v>
      </c>
      <c r="AA30" s="6">
        <v>446195293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43035117</v>
      </c>
      <c r="F31" s="8">
        <v>43035117</v>
      </c>
      <c r="G31" s="8">
        <v>2626389</v>
      </c>
      <c r="H31" s="8">
        <v>3564282</v>
      </c>
      <c r="I31" s="8">
        <v>4179951</v>
      </c>
      <c r="J31" s="8">
        <v>10370622</v>
      </c>
      <c r="K31" s="8">
        <v>5815081</v>
      </c>
      <c r="L31" s="8">
        <v>4423084</v>
      </c>
      <c r="M31" s="8">
        <v>4152640</v>
      </c>
      <c r="N31" s="8">
        <v>14390805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24761427</v>
      </c>
      <c r="X31" s="8">
        <v>9643595</v>
      </c>
      <c r="Y31" s="8">
        <v>15117832</v>
      </c>
      <c r="Z31" s="2">
        <v>156.77</v>
      </c>
      <c r="AA31" s="6">
        <v>43035117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218204107</v>
      </c>
      <c r="F32" s="8">
        <v>218204107</v>
      </c>
      <c r="G32" s="8">
        <v>5906856</v>
      </c>
      <c r="H32" s="8">
        <v>15365699</v>
      </c>
      <c r="I32" s="8">
        <v>14248928</v>
      </c>
      <c r="J32" s="8">
        <v>35521483</v>
      </c>
      <c r="K32" s="8">
        <v>24578510</v>
      </c>
      <c r="L32" s="8">
        <v>21739959</v>
      </c>
      <c r="M32" s="8">
        <v>47227849</v>
      </c>
      <c r="N32" s="8">
        <v>93546318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129067801</v>
      </c>
      <c r="X32" s="8">
        <v>71449536</v>
      </c>
      <c r="Y32" s="8">
        <v>57618265</v>
      </c>
      <c r="Z32" s="2">
        <v>80.64</v>
      </c>
      <c r="AA32" s="6">
        <v>218204107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138362950</v>
      </c>
      <c r="F33" s="8">
        <v>138362950</v>
      </c>
      <c r="G33" s="8">
        <v>67716</v>
      </c>
      <c r="H33" s="8">
        <v>6843649</v>
      </c>
      <c r="I33" s="8">
        <v>13773473</v>
      </c>
      <c r="J33" s="8">
        <v>20684838</v>
      </c>
      <c r="K33" s="8">
        <v>13776343</v>
      </c>
      <c r="L33" s="8">
        <v>16492187</v>
      </c>
      <c r="M33" s="8">
        <v>18128562</v>
      </c>
      <c r="N33" s="8">
        <v>48397092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69081930</v>
      </c>
      <c r="X33" s="8">
        <v>52800664</v>
      </c>
      <c r="Y33" s="8">
        <v>16281266</v>
      </c>
      <c r="Z33" s="2">
        <v>30.84</v>
      </c>
      <c r="AA33" s="6">
        <v>138362950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174186808</v>
      </c>
      <c r="F34" s="8">
        <v>174186808</v>
      </c>
      <c r="G34" s="8">
        <v>8085395</v>
      </c>
      <c r="H34" s="8">
        <v>19431318</v>
      </c>
      <c r="I34" s="8">
        <v>16031733</v>
      </c>
      <c r="J34" s="8">
        <v>43548446</v>
      </c>
      <c r="K34" s="8">
        <v>13328911</v>
      </c>
      <c r="L34" s="8">
        <v>9454233</v>
      </c>
      <c r="M34" s="8">
        <v>52898488</v>
      </c>
      <c r="N34" s="8">
        <v>75681632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119230078</v>
      </c>
      <c r="X34" s="8">
        <v>35305386</v>
      </c>
      <c r="Y34" s="8">
        <v>83924692</v>
      </c>
      <c r="Z34" s="2">
        <v>237.71</v>
      </c>
      <c r="AA34" s="6">
        <v>174186808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1918453514</v>
      </c>
      <c r="F36" s="35">
        <f t="shared" si="1"/>
        <v>1918453514</v>
      </c>
      <c r="G36" s="35">
        <f t="shared" si="1"/>
        <v>53545115</v>
      </c>
      <c r="H36" s="35">
        <f t="shared" si="1"/>
        <v>135226744</v>
      </c>
      <c r="I36" s="35">
        <f t="shared" si="1"/>
        <v>208149521</v>
      </c>
      <c r="J36" s="35">
        <f t="shared" si="1"/>
        <v>396921380</v>
      </c>
      <c r="K36" s="35">
        <f t="shared" si="1"/>
        <v>161758398</v>
      </c>
      <c r="L36" s="35">
        <f t="shared" si="1"/>
        <v>193047698</v>
      </c>
      <c r="M36" s="35">
        <f t="shared" si="1"/>
        <v>289113178</v>
      </c>
      <c r="N36" s="35">
        <f t="shared" si="1"/>
        <v>643919274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1040840654</v>
      </c>
      <c r="X36" s="35">
        <f t="shared" si="1"/>
        <v>810284312</v>
      </c>
      <c r="Y36" s="35">
        <f t="shared" si="1"/>
        <v>230556342</v>
      </c>
      <c r="Z36" s="36">
        <f>+IF(X36&lt;&gt;0,+(Y36/X36)*100,0)</f>
        <v>28.453758586405904</v>
      </c>
      <c r="AA36" s="33">
        <f>SUM(AA25:AA35)</f>
        <v>1918453514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-190302242</v>
      </c>
      <c r="F38" s="48">
        <f t="shared" si="2"/>
        <v>-190302242</v>
      </c>
      <c r="G38" s="48">
        <f t="shared" si="2"/>
        <v>228742536</v>
      </c>
      <c r="H38" s="48">
        <f t="shared" si="2"/>
        <v>-37292608</v>
      </c>
      <c r="I38" s="48">
        <f t="shared" si="2"/>
        <v>-93237803</v>
      </c>
      <c r="J38" s="48">
        <f t="shared" si="2"/>
        <v>98212125</v>
      </c>
      <c r="K38" s="48">
        <f t="shared" si="2"/>
        <v>-48721237</v>
      </c>
      <c r="L38" s="48">
        <f t="shared" si="2"/>
        <v>-85226006</v>
      </c>
      <c r="M38" s="48">
        <f t="shared" si="2"/>
        <v>-51291862</v>
      </c>
      <c r="N38" s="48">
        <f t="shared" si="2"/>
        <v>-185239105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-87026980</v>
      </c>
      <c r="X38" s="48">
        <f>IF(F22=F36,0,X22-X36)</f>
        <v>-38240408</v>
      </c>
      <c r="Y38" s="48">
        <f t="shared" si="2"/>
        <v>-48786572</v>
      </c>
      <c r="Z38" s="49">
        <f>+IF(X38&lt;&gt;0,+(Y38/X38)*100,0)</f>
        <v>127.57858650462097</v>
      </c>
      <c r="AA38" s="46">
        <f>+AA22-AA36</f>
        <v>-190302242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511234000</v>
      </c>
      <c r="F39" s="8">
        <v>511234000</v>
      </c>
      <c r="G39" s="8">
        <v>27955</v>
      </c>
      <c r="H39" s="8">
        <v>-27955</v>
      </c>
      <c r="I39" s="8">
        <v>24643766</v>
      </c>
      <c r="J39" s="8">
        <v>24643766</v>
      </c>
      <c r="K39" s="8">
        <v>25657567</v>
      </c>
      <c r="L39" s="8">
        <v>27532705</v>
      </c>
      <c r="M39" s="8">
        <v>51821577</v>
      </c>
      <c r="N39" s="8">
        <v>105011849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129655615</v>
      </c>
      <c r="X39" s="8">
        <v>128532031</v>
      </c>
      <c r="Y39" s="8">
        <v>1123584</v>
      </c>
      <c r="Z39" s="2">
        <v>0.87</v>
      </c>
      <c r="AA39" s="6">
        <v>511234000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320931758</v>
      </c>
      <c r="F42" s="57">
        <f t="shared" si="3"/>
        <v>320931758</v>
      </c>
      <c r="G42" s="57">
        <f t="shared" si="3"/>
        <v>228770491</v>
      </c>
      <c r="H42" s="57">
        <f t="shared" si="3"/>
        <v>-37320563</v>
      </c>
      <c r="I42" s="57">
        <f t="shared" si="3"/>
        <v>-68594037</v>
      </c>
      <c r="J42" s="57">
        <f t="shared" si="3"/>
        <v>122855891</v>
      </c>
      <c r="K42" s="57">
        <f t="shared" si="3"/>
        <v>-23063670</v>
      </c>
      <c r="L42" s="57">
        <f t="shared" si="3"/>
        <v>-57693301</v>
      </c>
      <c r="M42" s="57">
        <f t="shared" si="3"/>
        <v>529715</v>
      </c>
      <c r="N42" s="57">
        <f t="shared" si="3"/>
        <v>-80227256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42628635</v>
      </c>
      <c r="X42" s="57">
        <f t="shared" si="3"/>
        <v>90291623</v>
      </c>
      <c r="Y42" s="57">
        <f t="shared" si="3"/>
        <v>-47662988</v>
      </c>
      <c r="Z42" s="58">
        <f>+IF(X42&lt;&gt;0,+(Y42/X42)*100,0)</f>
        <v>-52.787829497759716</v>
      </c>
      <c r="AA42" s="55">
        <f>SUM(AA38:AA41)</f>
        <v>320931758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320931758</v>
      </c>
      <c r="F44" s="65">
        <f t="shared" si="4"/>
        <v>320931758</v>
      </c>
      <c r="G44" s="65">
        <f t="shared" si="4"/>
        <v>228770491</v>
      </c>
      <c r="H44" s="65">
        <f t="shared" si="4"/>
        <v>-37320563</v>
      </c>
      <c r="I44" s="65">
        <f t="shared" si="4"/>
        <v>-68594037</v>
      </c>
      <c r="J44" s="65">
        <f t="shared" si="4"/>
        <v>122855891</v>
      </c>
      <c r="K44" s="65">
        <f t="shared" si="4"/>
        <v>-23063670</v>
      </c>
      <c r="L44" s="65">
        <f t="shared" si="4"/>
        <v>-57693301</v>
      </c>
      <c r="M44" s="65">
        <f t="shared" si="4"/>
        <v>529715</v>
      </c>
      <c r="N44" s="65">
        <f t="shared" si="4"/>
        <v>-80227256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42628635</v>
      </c>
      <c r="X44" s="65">
        <f t="shared" si="4"/>
        <v>90291623</v>
      </c>
      <c r="Y44" s="65">
        <f t="shared" si="4"/>
        <v>-47662988</v>
      </c>
      <c r="Z44" s="66">
        <f>+IF(X44&lt;&gt;0,+(Y44/X44)*100,0)</f>
        <v>-52.787829497759716</v>
      </c>
      <c r="AA44" s="63">
        <f>+AA42-AA43</f>
        <v>320931758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320931758</v>
      </c>
      <c r="F46" s="57">
        <f t="shared" si="5"/>
        <v>320931758</v>
      </c>
      <c r="G46" s="57">
        <f t="shared" si="5"/>
        <v>228770491</v>
      </c>
      <c r="H46" s="57">
        <f t="shared" si="5"/>
        <v>-37320563</v>
      </c>
      <c r="I46" s="57">
        <f t="shared" si="5"/>
        <v>-68594037</v>
      </c>
      <c r="J46" s="57">
        <f t="shared" si="5"/>
        <v>122855891</v>
      </c>
      <c r="K46" s="57">
        <f t="shared" si="5"/>
        <v>-23063670</v>
      </c>
      <c r="L46" s="57">
        <f t="shared" si="5"/>
        <v>-57693301</v>
      </c>
      <c r="M46" s="57">
        <f t="shared" si="5"/>
        <v>529715</v>
      </c>
      <c r="N46" s="57">
        <f t="shared" si="5"/>
        <v>-80227256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42628635</v>
      </c>
      <c r="X46" s="57">
        <f t="shared" si="5"/>
        <v>90291623</v>
      </c>
      <c r="Y46" s="57">
        <f t="shared" si="5"/>
        <v>-47662988</v>
      </c>
      <c r="Z46" s="58">
        <f>+IF(X46&lt;&gt;0,+(Y46/X46)*100,0)</f>
        <v>-52.787829497759716</v>
      </c>
      <c r="AA46" s="55">
        <f>SUM(AA44:AA45)</f>
        <v>320931758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320931758</v>
      </c>
      <c r="F48" s="73">
        <f t="shared" si="6"/>
        <v>320931758</v>
      </c>
      <c r="G48" s="73">
        <f t="shared" si="6"/>
        <v>228770491</v>
      </c>
      <c r="H48" s="74">
        <f t="shared" si="6"/>
        <v>-37320563</v>
      </c>
      <c r="I48" s="74">
        <f t="shared" si="6"/>
        <v>-68594037</v>
      </c>
      <c r="J48" s="74">
        <f t="shared" si="6"/>
        <v>122855891</v>
      </c>
      <c r="K48" s="74">
        <f t="shared" si="6"/>
        <v>-23063670</v>
      </c>
      <c r="L48" s="74">
        <f t="shared" si="6"/>
        <v>-57693301</v>
      </c>
      <c r="M48" s="73">
        <f t="shared" si="6"/>
        <v>529715</v>
      </c>
      <c r="N48" s="73">
        <f t="shared" si="6"/>
        <v>-80227256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42628635</v>
      </c>
      <c r="X48" s="74">
        <f t="shared" si="6"/>
        <v>90291623</v>
      </c>
      <c r="Y48" s="74">
        <f t="shared" si="6"/>
        <v>-47662988</v>
      </c>
      <c r="Z48" s="75">
        <f>+IF(X48&lt;&gt;0,+(Y48/X48)*100,0)</f>
        <v>-52.787829497759716</v>
      </c>
      <c r="AA48" s="76">
        <f>SUM(AA46:AA47)</f>
        <v>320931758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22306340</v>
      </c>
      <c r="D5" s="6">
        <v>0</v>
      </c>
      <c r="E5" s="7">
        <v>17362016</v>
      </c>
      <c r="F5" s="8">
        <v>17362016</v>
      </c>
      <c r="G5" s="8">
        <v>2428800</v>
      </c>
      <c r="H5" s="8">
        <v>0</v>
      </c>
      <c r="I5" s="8">
        <v>2251569</v>
      </c>
      <c r="J5" s="8">
        <v>4680369</v>
      </c>
      <c r="K5" s="8">
        <v>2218048</v>
      </c>
      <c r="L5" s="8">
        <v>2231697</v>
      </c>
      <c r="M5" s="8">
        <v>1597971</v>
      </c>
      <c r="N5" s="8">
        <v>6047716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10728085</v>
      </c>
      <c r="X5" s="8">
        <v>8680998</v>
      </c>
      <c r="Y5" s="8">
        <v>2047087</v>
      </c>
      <c r="Z5" s="2">
        <v>23.58</v>
      </c>
      <c r="AA5" s="6">
        <v>17362016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65908127</v>
      </c>
      <c r="D7" s="6">
        <v>0</v>
      </c>
      <c r="E7" s="7">
        <v>78772006</v>
      </c>
      <c r="F7" s="8">
        <v>78772006</v>
      </c>
      <c r="G7" s="8">
        <v>6654560</v>
      </c>
      <c r="H7" s="8">
        <v>6282241</v>
      </c>
      <c r="I7" s="8">
        <v>6165268</v>
      </c>
      <c r="J7" s="8">
        <v>19102069</v>
      </c>
      <c r="K7" s="8">
        <v>4843282</v>
      </c>
      <c r="L7" s="8">
        <v>5737221</v>
      </c>
      <c r="M7" s="8">
        <v>6073770</v>
      </c>
      <c r="N7" s="8">
        <v>16654273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35756342</v>
      </c>
      <c r="X7" s="8">
        <v>39386003</v>
      </c>
      <c r="Y7" s="8">
        <v>-3629661</v>
      </c>
      <c r="Z7" s="2">
        <v>-9.22</v>
      </c>
      <c r="AA7" s="6">
        <v>78772006</v>
      </c>
    </row>
    <row r="8" spans="1:27" ht="13.5">
      <c r="A8" s="25" t="s">
        <v>35</v>
      </c>
      <c r="B8" s="24"/>
      <c r="C8" s="6">
        <v>21035902</v>
      </c>
      <c r="D8" s="6">
        <v>0</v>
      </c>
      <c r="E8" s="7">
        <v>29931182</v>
      </c>
      <c r="F8" s="8">
        <v>29931182</v>
      </c>
      <c r="G8" s="8">
        <v>5027891</v>
      </c>
      <c r="H8" s="8">
        <v>0</v>
      </c>
      <c r="I8" s="8">
        <v>1788995</v>
      </c>
      <c r="J8" s="8">
        <v>6816886</v>
      </c>
      <c r="K8" s="8">
        <v>2273846</v>
      </c>
      <c r="L8" s="8">
        <v>2321390</v>
      </c>
      <c r="M8" s="8">
        <v>1669736</v>
      </c>
      <c r="N8" s="8">
        <v>6264972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13081858</v>
      </c>
      <c r="X8" s="8">
        <v>14965590</v>
      </c>
      <c r="Y8" s="8">
        <v>-1883732</v>
      </c>
      <c r="Z8" s="2">
        <v>-12.59</v>
      </c>
      <c r="AA8" s="6">
        <v>29931182</v>
      </c>
    </row>
    <row r="9" spans="1:27" ht="13.5">
      <c r="A9" s="25" t="s">
        <v>36</v>
      </c>
      <c r="B9" s="24"/>
      <c r="C9" s="6">
        <v>17145452</v>
      </c>
      <c r="D9" s="6">
        <v>0</v>
      </c>
      <c r="E9" s="7">
        <v>5972712</v>
      </c>
      <c r="F9" s="8">
        <v>5972712</v>
      </c>
      <c r="G9" s="8">
        <v>497618</v>
      </c>
      <c r="H9" s="8">
        <v>489748</v>
      </c>
      <c r="I9" s="8">
        <v>489754</v>
      </c>
      <c r="J9" s="8">
        <v>1477120</v>
      </c>
      <c r="K9" s="8">
        <v>488253</v>
      </c>
      <c r="L9" s="8">
        <v>487860</v>
      </c>
      <c r="M9" s="8">
        <v>485723</v>
      </c>
      <c r="N9" s="8">
        <v>1461836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2938956</v>
      </c>
      <c r="X9" s="8">
        <v>2986356</v>
      </c>
      <c r="Y9" s="8">
        <v>-47400</v>
      </c>
      <c r="Z9" s="2">
        <v>-1.59</v>
      </c>
      <c r="AA9" s="6">
        <v>5972712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12396998</v>
      </c>
      <c r="F10" s="26">
        <v>12396998</v>
      </c>
      <c r="G10" s="26">
        <v>1042794</v>
      </c>
      <c r="H10" s="26">
        <v>1055406</v>
      </c>
      <c r="I10" s="26">
        <v>1060568</v>
      </c>
      <c r="J10" s="26">
        <v>3158768</v>
      </c>
      <c r="K10" s="26">
        <v>962601</v>
      </c>
      <c r="L10" s="26">
        <v>1058106</v>
      </c>
      <c r="M10" s="26">
        <v>1061421</v>
      </c>
      <c r="N10" s="26">
        <v>3082128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6240896</v>
      </c>
      <c r="X10" s="26">
        <v>6198498</v>
      </c>
      <c r="Y10" s="26">
        <v>42398</v>
      </c>
      <c r="Z10" s="27">
        <v>0.68</v>
      </c>
      <c r="AA10" s="28">
        <v>12396998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535811</v>
      </c>
      <c r="D12" s="6">
        <v>0</v>
      </c>
      <c r="E12" s="7">
        <v>1092412</v>
      </c>
      <c r="F12" s="8">
        <v>1092412</v>
      </c>
      <c r="G12" s="8">
        <v>46162</v>
      </c>
      <c r="H12" s="8">
        <v>62558</v>
      </c>
      <c r="I12" s="8">
        <v>39756</v>
      </c>
      <c r="J12" s="8">
        <v>148476</v>
      </c>
      <c r="K12" s="8">
        <v>42251</v>
      </c>
      <c r="L12" s="8">
        <v>244815</v>
      </c>
      <c r="M12" s="8">
        <v>45848</v>
      </c>
      <c r="N12" s="8">
        <v>332914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481390</v>
      </c>
      <c r="X12" s="8">
        <v>546120</v>
      </c>
      <c r="Y12" s="8">
        <v>-64730</v>
      </c>
      <c r="Z12" s="2">
        <v>-11.85</v>
      </c>
      <c r="AA12" s="6">
        <v>1092412</v>
      </c>
    </row>
    <row r="13" spans="1:27" ht="13.5">
      <c r="A13" s="23" t="s">
        <v>40</v>
      </c>
      <c r="B13" s="29"/>
      <c r="C13" s="6">
        <v>509136</v>
      </c>
      <c r="D13" s="6">
        <v>0</v>
      </c>
      <c r="E13" s="7">
        <v>350000</v>
      </c>
      <c r="F13" s="8">
        <v>350000</v>
      </c>
      <c r="G13" s="8">
        <v>24852</v>
      </c>
      <c r="H13" s="8">
        <v>29551</v>
      </c>
      <c r="I13" s="8">
        <v>69501</v>
      </c>
      <c r="J13" s="8">
        <v>123904</v>
      </c>
      <c r="K13" s="8">
        <v>78403</v>
      </c>
      <c r="L13" s="8">
        <v>20228</v>
      </c>
      <c r="M13" s="8">
        <v>201876</v>
      </c>
      <c r="N13" s="8">
        <v>300507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424411</v>
      </c>
      <c r="X13" s="8">
        <v>175002</v>
      </c>
      <c r="Y13" s="8">
        <v>249409</v>
      </c>
      <c r="Z13" s="2">
        <v>142.52</v>
      </c>
      <c r="AA13" s="6">
        <v>350000</v>
      </c>
    </row>
    <row r="14" spans="1:27" ht="13.5">
      <c r="A14" s="23" t="s">
        <v>41</v>
      </c>
      <c r="B14" s="29"/>
      <c r="C14" s="6">
        <v>4648416</v>
      </c>
      <c r="D14" s="6">
        <v>0</v>
      </c>
      <c r="E14" s="7">
        <v>2000000</v>
      </c>
      <c r="F14" s="8">
        <v>2000000</v>
      </c>
      <c r="G14" s="8">
        <v>494826</v>
      </c>
      <c r="H14" s="8">
        <v>521667</v>
      </c>
      <c r="I14" s="8">
        <v>492229</v>
      </c>
      <c r="J14" s="8">
        <v>1508722</v>
      </c>
      <c r="K14" s="8">
        <v>435550</v>
      </c>
      <c r="L14" s="8">
        <v>496108</v>
      </c>
      <c r="M14" s="8">
        <v>509190</v>
      </c>
      <c r="N14" s="8">
        <v>1440848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2949570</v>
      </c>
      <c r="X14" s="8">
        <v>1000002</v>
      </c>
      <c r="Y14" s="8">
        <v>1949568</v>
      </c>
      <c r="Z14" s="2">
        <v>194.96</v>
      </c>
      <c r="AA14" s="6">
        <v>2000000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732750</v>
      </c>
      <c r="D16" s="6">
        <v>0</v>
      </c>
      <c r="E16" s="7">
        <v>252977</v>
      </c>
      <c r="F16" s="8">
        <v>252977</v>
      </c>
      <c r="G16" s="8">
        <v>6000</v>
      </c>
      <c r="H16" s="8">
        <v>7630</v>
      </c>
      <c r="I16" s="8">
        <v>12375</v>
      </c>
      <c r="J16" s="8">
        <v>26005</v>
      </c>
      <c r="K16" s="8">
        <v>4900</v>
      </c>
      <c r="L16" s="8">
        <v>13075</v>
      </c>
      <c r="M16" s="8">
        <v>2700</v>
      </c>
      <c r="N16" s="8">
        <v>20675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46680</v>
      </c>
      <c r="X16" s="8">
        <v>126486</v>
      </c>
      <c r="Y16" s="8">
        <v>-79806</v>
      </c>
      <c r="Z16" s="2">
        <v>-63.09</v>
      </c>
      <c r="AA16" s="6">
        <v>252977</v>
      </c>
    </row>
    <row r="17" spans="1:27" ht="13.5">
      <c r="A17" s="23" t="s">
        <v>44</v>
      </c>
      <c r="B17" s="29"/>
      <c r="C17" s="6">
        <v>2728658</v>
      </c>
      <c r="D17" s="6">
        <v>0</v>
      </c>
      <c r="E17" s="7">
        <v>12545</v>
      </c>
      <c r="F17" s="8">
        <v>12545</v>
      </c>
      <c r="G17" s="8">
        <v>244</v>
      </c>
      <c r="H17" s="8">
        <v>401</v>
      </c>
      <c r="I17" s="8">
        <v>489</v>
      </c>
      <c r="J17" s="8">
        <v>1134</v>
      </c>
      <c r="K17" s="8">
        <v>595</v>
      </c>
      <c r="L17" s="8">
        <v>211</v>
      </c>
      <c r="M17" s="8">
        <v>828</v>
      </c>
      <c r="N17" s="8">
        <v>1634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2768</v>
      </c>
      <c r="X17" s="8">
        <v>6270</v>
      </c>
      <c r="Y17" s="8">
        <v>-3502</v>
      </c>
      <c r="Z17" s="2">
        <v>-55.85</v>
      </c>
      <c r="AA17" s="6">
        <v>12545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2818129</v>
      </c>
      <c r="F18" s="8">
        <v>2818129</v>
      </c>
      <c r="G18" s="8">
        <v>0</v>
      </c>
      <c r="H18" s="8">
        <v>0</v>
      </c>
      <c r="I18" s="8">
        <v>0</v>
      </c>
      <c r="J18" s="8">
        <v>0</v>
      </c>
      <c r="K18" s="8">
        <v>761999</v>
      </c>
      <c r="L18" s="8">
        <v>0</v>
      </c>
      <c r="M18" s="8">
        <v>665903</v>
      </c>
      <c r="N18" s="8">
        <v>1427902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1427902</v>
      </c>
      <c r="X18" s="8">
        <v>1409064</v>
      </c>
      <c r="Y18" s="8">
        <v>18838</v>
      </c>
      <c r="Z18" s="2">
        <v>1.34</v>
      </c>
      <c r="AA18" s="6">
        <v>2818129</v>
      </c>
    </row>
    <row r="19" spans="1:27" ht="13.5">
      <c r="A19" s="23" t="s">
        <v>46</v>
      </c>
      <c r="B19" s="29"/>
      <c r="C19" s="6">
        <v>52417019</v>
      </c>
      <c r="D19" s="6">
        <v>0</v>
      </c>
      <c r="E19" s="7">
        <v>64208200</v>
      </c>
      <c r="F19" s="8">
        <v>64208200</v>
      </c>
      <c r="G19" s="8">
        <v>23084000</v>
      </c>
      <c r="H19" s="8">
        <v>0</v>
      </c>
      <c r="I19" s="8">
        <v>0</v>
      </c>
      <c r="J19" s="8">
        <v>23084000</v>
      </c>
      <c r="K19" s="8">
        <v>0</v>
      </c>
      <c r="L19" s="8">
        <v>19439300</v>
      </c>
      <c r="M19" s="8">
        <v>0</v>
      </c>
      <c r="N19" s="8">
        <v>19439300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42523300</v>
      </c>
      <c r="X19" s="8">
        <v>41000000</v>
      </c>
      <c r="Y19" s="8">
        <v>1523300</v>
      </c>
      <c r="Z19" s="2">
        <v>3.72</v>
      </c>
      <c r="AA19" s="6">
        <v>64208200</v>
      </c>
    </row>
    <row r="20" spans="1:27" ht="13.5">
      <c r="A20" s="23" t="s">
        <v>47</v>
      </c>
      <c r="B20" s="29"/>
      <c r="C20" s="6">
        <v>6916008</v>
      </c>
      <c r="D20" s="6">
        <v>0</v>
      </c>
      <c r="E20" s="7">
        <v>5819205</v>
      </c>
      <c r="F20" s="26">
        <v>5819205</v>
      </c>
      <c r="G20" s="26">
        <v>318461</v>
      </c>
      <c r="H20" s="26">
        <v>224880</v>
      </c>
      <c r="I20" s="26">
        <v>328360</v>
      </c>
      <c r="J20" s="26">
        <v>871701</v>
      </c>
      <c r="K20" s="26">
        <v>393247</v>
      </c>
      <c r="L20" s="26">
        <v>330853</v>
      </c>
      <c r="M20" s="26">
        <v>239854</v>
      </c>
      <c r="N20" s="26">
        <v>963954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1835655</v>
      </c>
      <c r="X20" s="26">
        <v>2909604</v>
      </c>
      <c r="Y20" s="26">
        <v>-1073949</v>
      </c>
      <c r="Z20" s="27">
        <v>-36.91</v>
      </c>
      <c r="AA20" s="28">
        <v>5819205</v>
      </c>
    </row>
    <row r="21" spans="1:27" ht="13.5">
      <c r="A21" s="23" t="s">
        <v>48</v>
      </c>
      <c r="B21" s="29"/>
      <c r="C21" s="6">
        <v>2786370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96513</v>
      </c>
      <c r="L21" s="8">
        <v>78269</v>
      </c>
      <c r="M21" s="8">
        <v>104007</v>
      </c>
      <c r="N21" s="8">
        <v>278789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278789</v>
      </c>
      <c r="X21" s="8"/>
      <c r="Y21" s="8">
        <v>278789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197669989</v>
      </c>
      <c r="D22" s="33">
        <f>SUM(D5:D21)</f>
        <v>0</v>
      </c>
      <c r="E22" s="34">
        <f t="shared" si="0"/>
        <v>220988382</v>
      </c>
      <c r="F22" s="35">
        <f t="shared" si="0"/>
        <v>220988382</v>
      </c>
      <c r="G22" s="35">
        <f t="shared" si="0"/>
        <v>39626208</v>
      </c>
      <c r="H22" s="35">
        <f t="shared" si="0"/>
        <v>8674082</v>
      </c>
      <c r="I22" s="35">
        <f t="shared" si="0"/>
        <v>12698864</v>
      </c>
      <c r="J22" s="35">
        <f t="shared" si="0"/>
        <v>60999154</v>
      </c>
      <c r="K22" s="35">
        <f t="shared" si="0"/>
        <v>12599488</v>
      </c>
      <c r="L22" s="35">
        <f t="shared" si="0"/>
        <v>32459133</v>
      </c>
      <c r="M22" s="35">
        <f t="shared" si="0"/>
        <v>12658827</v>
      </c>
      <c r="N22" s="35">
        <f t="shared" si="0"/>
        <v>57717448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118716602</v>
      </c>
      <c r="X22" s="35">
        <f t="shared" si="0"/>
        <v>119389993</v>
      </c>
      <c r="Y22" s="35">
        <f t="shared" si="0"/>
        <v>-673391</v>
      </c>
      <c r="Z22" s="36">
        <f>+IF(X22&lt;&gt;0,+(Y22/X22)*100,0)</f>
        <v>-0.5640263334298042</v>
      </c>
      <c r="AA22" s="33">
        <f>SUM(AA5:AA21)</f>
        <v>220988382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71511066</v>
      </c>
      <c r="D25" s="6">
        <v>0</v>
      </c>
      <c r="E25" s="7">
        <v>85778993</v>
      </c>
      <c r="F25" s="8">
        <v>85778993</v>
      </c>
      <c r="G25" s="8">
        <v>6650210</v>
      </c>
      <c r="H25" s="8">
        <v>5951072</v>
      </c>
      <c r="I25" s="8">
        <v>6808160</v>
      </c>
      <c r="J25" s="8">
        <v>19409442</v>
      </c>
      <c r="K25" s="8">
        <v>6171757</v>
      </c>
      <c r="L25" s="8">
        <v>6388631</v>
      </c>
      <c r="M25" s="8">
        <v>5961084</v>
      </c>
      <c r="N25" s="8">
        <v>18521472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37930914</v>
      </c>
      <c r="X25" s="8">
        <v>42814494</v>
      </c>
      <c r="Y25" s="8">
        <v>-4883580</v>
      </c>
      <c r="Z25" s="2">
        <v>-11.41</v>
      </c>
      <c r="AA25" s="6">
        <v>85778993</v>
      </c>
    </row>
    <row r="26" spans="1:27" ht="13.5">
      <c r="A26" s="25" t="s">
        <v>52</v>
      </c>
      <c r="B26" s="24"/>
      <c r="C26" s="6">
        <v>5574553</v>
      </c>
      <c r="D26" s="6">
        <v>0</v>
      </c>
      <c r="E26" s="7">
        <v>7040104</v>
      </c>
      <c r="F26" s="8">
        <v>7040104</v>
      </c>
      <c r="G26" s="8">
        <v>453861</v>
      </c>
      <c r="H26" s="8">
        <v>453861</v>
      </c>
      <c r="I26" s="8">
        <v>453861</v>
      </c>
      <c r="J26" s="8">
        <v>1361583</v>
      </c>
      <c r="K26" s="8">
        <v>436916</v>
      </c>
      <c r="L26" s="8">
        <v>436916</v>
      </c>
      <c r="M26" s="8">
        <v>453861</v>
      </c>
      <c r="N26" s="8">
        <v>1327693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2689276</v>
      </c>
      <c r="X26" s="8">
        <v>3520050</v>
      </c>
      <c r="Y26" s="8">
        <v>-830774</v>
      </c>
      <c r="Z26" s="2">
        <v>-23.6</v>
      </c>
      <c r="AA26" s="6">
        <v>7040104</v>
      </c>
    </row>
    <row r="27" spans="1:27" ht="13.5">
      <c r="A27" s="25" t="s">
        <v>53</v>
      </c>
      <c r="B27" s="24"/>
      <c r="C27" s="6">
        <v>12928483</v>
      </c>
      <c r="D27" s="6">
        <v>0</v>
      </c>
      <c r="E27" s="7">
        <v>15371596</v>
      </c>
      <c r="F27" s="8">
        <v>15371596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7685796</v>
      </c>
      <c r="Y27" s="8">
        <v>-7685796</v>
      </c>
      <c r="Z27" s="2">
        <v>-100</v>
      </c>
      <c r="AA27" s="6">
        <v>15371596</v>
      </c>
    </row>
    <row r="28" spans="1:27" ht="13.5">
      <c r="A28" s="25" t="s">
        <v>54</v>
      </c>
      <c r="B28" s="24"/>
      <c r="C28" s="6">
        <v>25778210</v>
      </c>
      <c r="D28" s="6">
        <v>0</v>
      </c>
      <c r="E28" s="7">
        <v>23000000</v>
      </c>
      <c r="F28" s="8">
        <v>23000000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11500002</v>
      </c>
      <c r="Y28" s="8">
        <v>-11500002</v>
      </c>
      <c r="Z28" s="2">
        <v>-100</v>
      </c>
      <c r="AA28" s="6">
        <v>23000000</v>
      </c>
    </row>
    <row r="29" spans="1:27" ht="13.5">
      <c r="A29" s="25" t="s">
        <v>55</v>
      </c>
      <c r="B29" s="24"/>
      <c r="C29" s="6">
        <v>1152403</v>
      </c>
      <c r="D29" s="6">
        <v>0</v>
      </c>
      <c r="E29" s="7">
        <v>1785095</v>
      </c>
      <c r="F29" s="8">
        <v>1785095</v>
      </c>
      <c r="G29" s="8">
        <v>0</v>
      </c>
      <c r="H29" s="8">
        <v>22380</v>
      </c>
      <c r="I29" s="8">
        <v>0</v>
      </c>
      <c r="J29" s="8">
        <v>22380</v>
      </c>
      <c r="K29" s="8">
        <v>814257</v>
      </c>
      <c r="L29" s="8">
        <v>208503</v>
      </c>
      <c r="M29" s="8">
        <v>218435</v>
      </c>
      <c r="N29" s="8">
        <v>1241195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1263575</v>
      </c>
      <c r="X29" s="8">
        <v>892548</v>
      </c>
      <c r="Y29" s="8">
        <v>371027</v>
      </c>
      <c r="Z29" s="2">
        <v>41.57</v>
      </c>
      <c r="AA29" s="6">
        <v>1785095</v>
      </c>
    </row>
    <row r="30" spans="1:27" ht="13.5">
      <c r="A30" s="25" t="s">
        <v>56</v>
      </c>
      <c r="B30" s="24"/>
      <c r="C30" s="6">
        <v>62856670</v>
      </c>
      <c r="D30" s="6">
        <v>0</v>
      </c>
      <c r="E30" s="7">
        <v>62535000</v>
      </c>
      <c r="F30" s="8">
        <v>62535000</v>
      </c>
      <c r="G30" s="8">
        <v>8809606</v>
      </c>
      <c r="H30" s="8">
        <v>70552</v>
      </c>
      <c r="I30" s="8">
        <v>8154439</v>
      </c>
      <c r="J30" s="8">
        <v>17034597</v>
      </c>
      <c r="K30" s="8">
        <v>4905156</v>
      </c>
      <c r="L30" s="8">
        <v>5046292</v>
      </c>
      <c r="M30" s="8">
        <v>4770623</v>
      </c>
      <c r="N30" s="8">
        <v>14722071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31756668</v>
      </c>
      <c r="X30" s="8">
        <v>31267500</v>
      </c>
      <c r="Y30" s="8">
        <v>489168</v>
      </c>
      <c r="Z30" s="2">
        <v>1.56</v>
      </c>
      <c r="AA30" s="6">
        <v>62535000</v>
      </c>
    </row>
    <row r="31" spans="1:27" ht="13.5">
      <c r="A31" s="25" t="s">
        <v>57</v>
      </c>
      <c r="B31" s="24"/>
      <c r="C31" s="6">
        <v>1475044</v>
      </c>
      <c r="D31" s="6">
        <v>0</v>
      </c>
      <c r="E31" s="7">
        <v>4170707</v>
      </c>
      <c r="F31" s="8">
        <v>4170707</v>
      </c>
      <c r="G31" s="8">
        <v>0</v>
      </c>
      <c r="H31" s="8">
        <v>380329</v>
      </c>
      <c r="I31" s="8">
        <v>334474</v>
      </c>
      <c r="J31" s="8">
        <v>714803</v>
      </c>
      <c r="K31" s="8">
        <v>155327</v>
      </c>
      <c r="L31" s="8">
        <v>456510</v>
      </c>
      <c r="M31" s="8">
        <v>107073</v>
      </c>
      <c r="N31" s="8">
        <v>718910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1433713</v>
      </c>
      <c r="X31" s="8"/>
      <c r="Y31" s="8">
        <v>1433713</v>
      </c>
      <c r="Z31" s="2">
        <v>0</v>
      </c>
      <c r="AA31" s="6">
        <v>4170707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11847822</v>
      </c>
      <c r="F32" s="8">
        <v>11847822</v>
      </c>
      <c r="G32" s="8">
        <v>397036</v>
      </c>
      <c r="H32" s="8">
        <v>0</v>
      </c>
      <c r="I32" s="8">
        <v>274389</v>
      </c>
      <c r="J32" s="8">
        <v>671425</v>
      </c>
      <c r="K32" s="8">
        <v>1953695</v>
      </c>
      <c r="L32" s="8">
        <v>424348</v>
      </c>
      <c r="M32" s="8">
        <v>1375001</v>
      </c>
      <c r="N32" s="8">
        <v>3753044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4424469</v>
      </c>
      <c r="X32" s="8">
        <v>5427894</v>
      </c>
      <c r="Y32" s="8">
        <v>-1003425</v>
      </c>
      <c r="Z32" s="2">
        <v>-18.49</v>
      </c>
      <c r="AA32" s="6">
        <v>11847822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8294307</v>
      </c>
      <c r="F33" s="8">
        <v>8294307</v>
      </c>
      <c r="G33" s="8">
        <v>45000</v>
      </c>
      <c r="H33" s="8">
        <v>365152</v>
      </c>
      <c r="I33" s="8">
        <v>64881</v>
      </c>
      <c r="J33" s="8">
        <v>475033</v>
      </c>
      <c r="K33" s="8">
        <v>3543408</v>
      </c>
      <c r="L33" s="8">
        <v>458952</v>
      </c>
      <c r="M33" s="8">
        <v>857656</v>
      </c>
      <c r="N33" s="8">
        <v>4860016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5335049</v>
      </c>
      <c r="X33" s="8"/>
      <c r="Y33" s="8">
        <v>5335049</v>
      </c>
      <c r="Z33" s="2">
        <v>0</v>
      </c>
      <c r="AA33" s="6">
        <v>8294307</v>
      </c>
    </row>
    <row r="34" spans="1:27" ht="13.5">
      <c r="A34" s="25" t="s">
        <v>60</v>
      </c>
      <c r="B34" s="24"/>
      <c r="C34" s="6">
        <v>45329248</v>
      </c>
      <c r="D34" s="6">
        <v>0</v>
      </c>
      <c r="E34" s="7">
        <v>34863059</v>
      </c>
      <c r="F34" s="8">
        <v>34863059</v>
      </c>
      <c r="G34" s="8">
        <v>585098</v>
      </c>
      <c r="H34" s="8">
        <v>1042465</v>
      </c>
      <c r="I34" s="8">
        <v>1133778</v>
      </c>
      <c r="J34" s="8">
        <v>2761341</v>
      </c>
      <c r="K34" s="8">
        <v>1435343</v>
      </c>
      <c r="L34" s="8">
        <v>1464621</v>
      </c>
      <c r="M34" s="8">
        <v>3745606</v>
      </c>
      <c r="N34" s="8">
        <v>6645570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9406911</v>
      </c>
      <c r="X34" s="8">
        <v>17431530</v>
      </c>
      <c r="Y34" s="8">
        <v>-8024619</v>
      </c>
      <c r="Z34" s="2">
        <v>-46.04</v>
      </c>
      <c r="AA34" s="6">
        <v>34863059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226605677</v>
      </c>
      <c r="D36" s="33">
        <f>SUM(D25:D35)</f>
        <v>0</v>
      </c>
      <c r="E36" s="34">
        <f t="shared" si="1"/>
        <v>254686683</v>
      </c>
      <c r="F36" s="35">
        <f t="shared" si="1"/>
        <v>254686683</v>
      </c>
      <c r="G36" s="35">
        <f t="shared" si="1"/>
        <v>16940811</v>
      </c>
      <c r="H36" s="35">
        <f t="shared" si="1"/>
        <v>8285811</v>
      </c>
      <c r="I36" s="35">
        <f t="shared" si="1"/>
        <v>17223982</v>
      </c>
      <c r="J36" s="35">
        <f t="shared" si="1"/>
        <v>42450604</v>
      </c>
      <c r="K36" s="35">
        <f t="shared" si="1"/>
        <v>19415859</v>
      </c>
      <c r="L36" s="35">
        <f t="shared" si="1"/>
        <v>14884773</v>
      </c>
      <c r="M36" s="35">
        <f t="shared" si="1"/>
        <v>17489339</v>
      </c>
      <c r="N36" s="35">
        <f t="shared" si="1"/>
        <v>51789971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94240575</v>
      </c>
      <c r="X36" s="35">
        <f t="shared" si="1"/>
        <v>120539814</v>
      </c>
      <c r="Y36" s="35">
        <f t="shared" si="1"/>
        <v>-26299239</v>
      </c>
      <c r="Z36" s="36">
        <f>+IF(X36&lt;&gt;0,+(Y36/X36)*100,0)</f>
        <v>-21.817885831481373</v>
      </c>
      <c r="AA36" s="33">
        <f>SUM(AA25:AA35)</f>
        <v>254686683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-28935688</v>
      </c>
      <c r="D38" s="46">
        <f>+D22-D36</f>
        <v>0</v>
      </c>
      <c r="E38" s="47">
        <f t="shared" si="2"/>
        <v>-33698301</v>
      </c>
      <c r="F38" s="48">
        <f t="shared" si="2"/>
        <v>-33698301</v>
      </c>
      <c r="G38" s="48">
        <f t="shared" si="2"/>
        <v>22685397</v>
      </c>
      <c r="H38" s="48">
        <f t="shared" si="2"/>
        <v>388271</v>
      </c>
      <c r="I38" s="48">
        <f t="shared" si="2"/>
        <v>-4525118</v>
      </c>
      <c r="J38" s="48">
        <f t="shared" si="2"/>
        <v>18548550</v>
      </c>
      <c r="K38" s="48">
        <f t="shared" si="2"/>
        <v>-6816371</v>
      </c>
      <c r="L38" s="48">
        <f t="shared" si="2"/>
        <v>17574360</v>
      </c>
      <c r="M38" s="48">
        <f t="shared" si="2"/>
        <v>-4830512</v>
      </c>
      <c r="N38" s="48">
        <f t="shared" si="2"/>
        <v>5927477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24476027</v>
      </c>
      <c r="X38" s="48">
        <f>IF(F22=F36,0,X22-X36)</f>
        <v>-1149821</v>
      </c>
      <c r="Y38" s="48">
        <f t="shared" si="2"/>
        <v>25625848</v>
      </c>
      <c r="Z38" s="49">
        <f>+IF(X38&lt;&gt;0,+(Y38/X38)*100,0)</f>
        <v>-2228.681507817304</v>
      </c>
      <c r="AA38" s="46">
        <f>+AA22-AA36</f>
        <v>-33698301</v>
      </c>
    </row>
    <row r="39" spans="1:27" ht="13.5">
      <c r="A39" s="23" t="s">
        <v>64</v>
      </c>
      <c r="B39" s="29"/>
      <c r="C39" s="6">
        <v>67697527</v>
      </c>
      <c r="D39" s="6">
        <v>0</v>
      </c>
      <c r="E39" s="7">
        <v>54799800</v>
      </c>
      <c r="F39" s="8">
        <v>54799800</v>
      </c>
      <c r="G39" s="8">
        <v>7009000</v>
      </c>
      <c r="H39" s="8">
        <v>0</v>
      </c>
      <c r="I39" s="8">
        <v>0</v>
      </c>
      <c r="J39" s="8">
        <v>7009000</v>
      </c>
      <c r="K39" s="8">
        <v>10500000</v>
      </c>
      <c r="L39" s="8">
        <v>0</v>
      </c>
      <c r="M39" s="8">
        <v>0</v>
      </c>
      <c r="N39" s="8">
        <v>10500000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17509000</v>
      </c>
      <c r="X39" s="8">
        <v>40000000</v>
      </c>
      <c r="Y39" s="8">
        <v>-22491000</v>
      </c>
      <c r="Z39" s="2">
        <v>-56.23</v>
      </c>
      <c r="AA39" s="6">
        <v>54799800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38761839</v>
      </c>
      <c r="D42" s="55">
        <f>SUM(D38:D41)</f>
        <v>0</v>
      </c>
      <c r="E42" s="56">
        <f t="shared" si="3"/>
        <v>21101499</v>
      </c>
      <c r="F42" s="57">
        <f t="shared" si="3"/>
        <v>21101499</v>
      </c>
      <c r="G42" s="57">
        <f t="shared" si="3"/>
        <v>29694397</v>
      </c>
      <c r="H42" s="57">
        <f t="shared" si="3"/>
        <v>388271</v>
      </c>
      <c r="I42" s="57">
        <f t="shared" si="3"/>
        <v>-4525118</v>
      </c>
      <c r="J42" s="57">
        <f t="shared" si="3"/>
        <v>25557550</v>
      </c>
      <c r="K42" s="57">
        <f t="shared" si="3"/>
        <v>3683629</v>
      </c>
      <c r="L42" s="57">
        <f t="shared" si="3"/>
        <v>17574360</v>
      </c>
      <c r="M42" s="57">
        <f t="shared" si="3"/>
        <v>-4830512</v>
      </c>
      <c r="N42" s="57">
        <f t="shared" si="3"/>
        <v>16427477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41985027</v>
      </c>
      <c r="X42" s="57">
        <f t="shared" si="3"/>
        <v>38850179</v>
      </c>
      <c r="Y42" s="57">
        <f t="shared" si="3"/>
        <v>3134848</v>
      </c>
      <c r="Z42" s="58">
        <f>+IF(X42&lt;&gt;0,+(Y42/X42)*100,0)</f>
        <v>8.069069643154025</v>
      </c>
      <c r="AA42" s="55">
        <f>SUM(AA38:AA41)</f>
        <v>21101499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38761839</v>
      </c>
      <c r="D44" s="63">
        <f>+D42-D43</f>
        <v>0</v>
      </c>
      <c r="E44" s="64">
        <f t="shared" si="4"/>
        <v>21101499</v>
      </c>
      <c r="F44" s="65">
        <f t="shared" si="4"/>
        <v>21101499</v>
      </c>
      <c r="G44" s="65">
        <f t="shared" si="4"/>
        <v>29694397</v>
      </c>
      <c r="H44" s="65">
        <f t="shared" si="4"/>
        <v>388271</v>
      </c>
      <c r="I44" s="65">
        <f t="shared" si="4"/>
        <v>-4525118</v>
      </c>
      <c r="J44" s="65">
        <f t="shared" si="4"/>
        <v>25557550</v>
      </c>
      <c r="K44" s="65">
        <f t="shared" si="4"/>
        <v>3683629</v>
      </c>
      <c r="L44" s="65">
        <f t="shared" si="4"/>
        <v>17574360</v>
      </c>
      <c r="M44" s="65">
        <f t="shared" si="4"/>
        <v>-4830512</v>
      </c>
      <c r="N44" s="65">
        <f t="shared" si="4"/>
        <v>16427477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41985027</v>
      </c>
      <c r="X44" s="65">
        <f t="shared" si="4"/>
        <v>38850179</v>
      </c>
      <c r="Y44" s="65">
        <f t="shared" si="4"/>
        <v>3134848</v>
      </c>
      <c r="Z44" s="66">
        <f>+IF(X44&lt;&gt;0,+(Y44/X44)*100,0)</f>
        <v>8.069069643154025</v>
      </c>
      <c r="AA44" s="63">
        <f>+AA42-AA43</f>
        <v>21101499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38761839</v>
      </c>
      <c r="D46" s="55">
        <f>SUM(D44:D45)</f>
        <v>0</v>
      </c>
      <c r="E46" s="56">
        <f t="shared" si="5"/>
        <v>21101499</v>
      </c>
      <c r="F46" s="57">
        <f t="shared" si="5"/>
        <v>21101499</v>
      </c>
      <c r="G46" s="57">
        <f t="shared" si="5"/>
        <v>29694397</v>
      </c>
      <c r="H46" s="57">
        <f t="shared" si="5"/>
        <v>388271</v>
      </c>
      <c r="I46" s="57">
        <f t="shared" si="5"/>
        <v>-4525118</v>
      </c>
      <c r="J46" s="57">
        <f t="shared" si="5"/>
        <v>25557550</v>
      </c>
      <c r="K46" s="57">
        <f t="shared" si="5"/>
        <v>3683629</v>
      </c>
      <c r="L46" s="57">
        <f t="shared" si="5"/>
        <v>17574360</v>
      </c>
      <c r="M46" s="57">
        <f t="shared" si="5"/>
        <v>-4830512</v>
      </c>
      <c r="N46" s="57">
        <f t="shared" si="5"/>
        <v>16427477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41985027</v>
      </c>
      <c r="X46" s="57">
        <f t="shared" si="5"/>
        <v>38850179</v>
      </c>
      <c r="Y46" s="57">
        <f t="shared" si="5"/>
        <v>3134848</v>
      </c>
      <c r="Z46" s="58">
        <f>+IF(X46&lt;&gt;0,+(Y46/X46)*100,0)</f>
        <v>8.069069643154025</v>
      </c>
      <c r="AA46" s="55">
        <f>SUM(AA44:AA45)</f>
        <v>21101499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38761839</v>
      </c>
      <c r="D48" s="71">
        <f>SUM(D46:D47)</f>
        <v>0</v>
      </c>
      <c r="E48" s="72">
        <f t="shared" si="6"/>
        <v>21101499</v>
      </c>
      <c r="F48" s="73">
        <f t="shared" si="6"/>
        <v>21101499</v>
      </c>
      <c r="G48" s="73">
        <f t="shared" si="6"/>
        <v>29694397</v>
      </c>
      <c r="H48" s="74">
        <f t="shared" si="6"/>
        <v>388271</v>
      </c>
      <c r="I48" s="74">
        <f t="shared" si="6"/>
        <v>-4525118</v>
      </c>
      <c r="J48" s="74">
        <f t="shared" si="6"/>
        <v>25557550</v>
      </c>
      <c r="K48" s="74">
        <f t="shared" si="6"/>
        <v>3683629</v>
      </c>
      <c r="L48" s="74">
        <f t="shared" si="6"/>
        <v>17574360</v>
      </c>
      <c r="M48" s="73">
        <f t="shared" si="6"/>
        <v>-4830512</v>
      </c>
      <c r="N48" s="73">
        <f t="shared" si="6"/>
        <v>16427477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41985027</v>
      </c>
      <c r="X48" s="74">
        <f t="shared" si="6"/>
        <v>38850179</v>
      </c>
      <c r="Y48" s="74">
        <f t="shared" si="6"/>
        <v>3134848</v>
      </c>
      <c r="Z48" s="75">
        <f>+IF(X48&lt;&gt;0,+(Y48/X48)*100,0)</f>
        <v>8.069069643154025</v>
      </c>
      <c r="AA48" s="76">
        <f>SUM(AA46:AA47)</f>
        <v>21101499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29131077</v>
      </c>
      <c r="D5" s="6">
        <v>0</v>
      </c>
      <c r="E5" s="7">
        <v>33998776</v>
      </c>
      <c r="F5" s="8">
        <v>33998776</v>
      </c>
      <c r="G5" s="8">
        <v>0</v>
      </c>
      <c r="H5" s="8">
        <v>426763</v>
      </c>
      <c r="I5" s="8">
        <v>6184587</v>
      </c>
      <c r="J5" s="8">
        <v>6611350</v>
      </c>
      <c r="K5" s="8">
        <v>0</v>
      </c>
      <c r="L5" s="8">
        <v>0</v>
      </c>
      <c r="M5" s="8">
        <v>422677</v>
      </c>
      <c r="N5" s="8">
        <v>422677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7034027</v>
      </c>
      <c r="X5" s="8">
        <v>16999386</v>
      </c>
      <c r="Y5" s="8">
        <v>-9965359</v>
      </c>
      <c r="Z5" s="2">
        <v>-58.62</v>
      </c>
      <c r="AA5" s="6">
        <v>33998776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23409043</v>
      </c>
      <c r="F7" s="8">
        <v>23409043</v>
      </c>
      <c r="G7" s="8">
        <v>0</v>
      </c>
      <c r="H7" s="8">
        <v>1896373</v>
      </c>
      <c r="I7" s="8">
        <v>866642</v>
      </c>
      <c r="J7" s="8">
        <v>2763015</v>
      </c>
      <c r="K7" s="8">
        <v>0</v>
      </c>
      <c r="L7" s="8">
        <v>0</v>
      </c>
      <c r="M7" s="8">
        <v>1779279</v>
      </c>
      <c r="N7" s="8">
        <v>1779279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4542294</v>
      </c>
      <c r="X7" s="8">
        <v>11704524</v>
      </c>
      <c r="Y7" s="8">
        <v>-7162230</v>
      </c>
      <c r="Z7" s="2">
        <v>-61.19</v>
      </c>
      <c r="AA7" s="6">
        <v>23409043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6224848</v>
      </c>
      <c r="F8" s="8">
        <v>6224848</v>
      </c>
      <c r="G8" s="8">
        <v>0</v>
      </c>
      <c r="H8" s="8">
        <v>1181170</v>
      </c>
      <c r="I8" s="8">
        <v>725756</v>
      </c>
      <c r="J8" s="8">
        <v>1906926</v>
      </c>
      <c r="K8" s="8">
        <v>0</v>
      </c>
      <c r="L8" s="8">
        <v>0</v>
      </c>
      <c r="M8" s="8">
        <v>377041</v>
      </c>
      <c r="N8" s="8">
        <v>377041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2283967</v>
      </c>
      <c r="X8" s="8">
        <v>3112422</v>
      </c>
      <c r="Y8" s="8">
        <v>-828455</v>
      </c>
      <c r="Z8" s="2">
        <v>-26.62</v>
      </c>
      <c r="AA8" s="6">
        <v>6224848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5930686</v>
      </c>
      <c r="F9" s="8">
        <v>5930686</v>
      </c>
      <c r="G9" s="8">
        <v>0</v>
      </c>
      <c r="H9" s="8">
        <v>524084</v>
      </c>
      <c r="I9" s="8">
        <v>443301</v>
      </c>
      <c r="J9" s="8">
        <v>967385</v>
      </c>
      <c r="K9" s="8">
        <v>0</v>
      </c>
      <c r="L9" s="8">
        <v>0</v>
      </c>
      <c r="M9" s="8">
        <v>489275</v>
      </c>
      <c r="N9" s="8">
        <v>489275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1456660</v>
      </c>
      <c r="X9" s="8">
        <v>2965344</v>
      </c>
      <c r="Y9" s="8">
        <v>-1508684</v>
      </c>
      <c r="Z9" s="2">
        <v>-50.88</v>
      </c>
      <c r="AA9" s="6">
        <v>5930686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4769561</v>
      </c>
      <c r="F10" s="26">
        <v>4769561</v>
      </c>
      <c r="G10" s="26">
        <v>0</v>
      </c>
      <c r="H10" s="26">
        <v>433463</v>
      </c>
      <c r="I10" s="26">
        <v>0</v>
      </c>
      <c r="J10" s="26">
        <v>433463</v>
      </c>
      <c r="K10" s="26">
        <v>0</v>
      </c>
      <c r="L10" s="26">
        <v>0</v>
      </c>
      <c r="M10" s="26">
        <v>432850</v>
      </c>
      <c r="N10" s="26">
        <v>432850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866313</v>
      </c>
      <c r="X10" s="26">
        <v>2384778</v>
      </c>
      <c r="Y10" s="26">
        <v>-1518465</v>
      </c>
      <c r="Z10" s="27">
        <v>-63.67</v>
      </c>
      <c r="AA10" s="28">
        <v>4769561</v>
      </c>
    </row>
    <row r="11" spans="1:27" ht="13.5">
      <c r="A11" s="25" t="s">
        <v>38</v>
      </c>
      <c r="B11" s="29"/>
      <c r="C11" s="6">
        <v>30706540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207255</v>
      </c>
      <c r="J11" s="8">
        <v>207255</v>
      </c>
      <c r="K11" s="8">
        <v>0</v>
      </c>
      <c r="L11" s="8">
        <v>0</v>
      </c>
      <c r="M11" s="8">
        <v>-10396</v>
      </c>
      <c r="N11" s="8">
        <v>-10396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196859</v>
      </c>
      <c r="X11" s="8"/>
      <c r="Y11" s="8">
        <v>196859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488983</v>
      </c>
      <c r="F12" s="8">
        <v>488983</v>
      </c>
      <c r="G12" s="8">
        <v>0</v>
      </c>
      <c r="H12" s="8">
        <v>47522</v>
      </c>
      <c r="I12" s="8">
        <v>25955</v>
      </c>
      <c r="J12" s="8">
        <v>73477</v>
      </c>
      <c r="K12" s="8">
        <v>0</v>
      </c>
      <c r="L12" s="8">
        <v>0</v>
      </c>
      <c r="M12" s="8">
        <v>37150</v>
      </c>
      <c r="N12" s="8">
        <v>37150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110627</v>
      </c>
      <c r="X12" s="8">
        <v>244494</v>
      </c>
      <c r="Y12" s="8">
        <v>-133867</v>
      </c>
      <c r="Z12" s="2">
        <v>-54.75</v>
      </c>
      <c r="AA12" s="6">
        <v>488983</v>
      </c>
    </row>
    <row r="13" spans="1:27" ht="13.5">
      <c r="A13" s="23" t="s">
        <v>40</v>
      </c>
      <c r="B13" s="29"/>
      <c r="C13" s="6">
        <v>1238360</v>
      </c>
      <c r="D13" s="6">
        <v>0</v>
      </c>
      <c r="E13" s="7">
        <v>1842750</v>
      </c>
      <c r="F13" s="8">
        <v>1842750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921378</v>
      </c>
      <c r="Y13" s="8">
        <v>-921378</v>
      </c>
      <c r="Z13" s="2">
        <v>-100</v>
      </c>
      <c r="AA13" s="6">
        <v>1842750</v>
      </c>
    </row>
    <row r="14" spans="1:27" ht="13.5">
      <c r="A14" s="23" t="s">
        <v>41</v>
      </c>
      <c r="B14" s="29"/>
      <c r="C14" s="6">
        <v>18256310</v>
      </c>
      <c r="D14" s="6">
        <v>0</v>
      </c>
      <c r="E14" s="7">
        <v>17689768</v>
      </c>
      <c r="F14" s="8">
        <v>17689768</v>
      </c>
      <c r="G14" s="8">
        <v>0</v>
      </c>
      <c r="H14" s="8">
        <v>1607937</v>
      </c>
      <c r="I14" s="8">
        <v>0</v>
      </c>
      <c r="J14" s="8">
        <v>1607937</v>
      </c>
      <c r="K14" s="8">
        <v>0</v>
      </c>
      <c r="L14" s="8">
        <v>0</v>
      </c>
      <c r="M14" s="8">
        <v>1665334</v>
      </c>
      <c r="N14" s="8">
        <v>1665334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3273271</v>
      </c>
      <c r="X14" s="8">
        <v>8844882</v>
      </c>
      <c r="Y14" s="8">
        <v>-5571611</v>
      </c>
      <c r="Z14" s="2">
        <v>-62.99</v>
      </c>
      <c r="AA14" s="6">
        <v>17689768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495161</v>
      </c>
      <c r="D16" s="6">
        <v>0</v>
      </c>
      <c r="E16" s="7">
        <v>205000</v>
      </c>
      <c r="F16" s="8">
        <v>205000</v>
      </c>
      <c r="G16" s="8">
        <v>0</v>
      </c>
      <c r="H16" s="8">
        <v>34520</v>
      </c>
      <c r="I16" s="8">
        <v>25125</v>
      </c>
      <c r="J16" s="8">
        <v>59645</v>
      </c>
      <c r="K16" s="8">
        <v>0</v>
      </c>
      <c r="L16" s="8">
        <v>0</v>
      </c>
      <c r="M16" s="8">
        <v>32150</v>
      </c>
      <c r="N16" s="8">
        <v>32150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91795</v>
      </c>
      <c r="X16" s="8">
        <v>102498</v>
      </c>
      <c r="Y16" s="8">
        <v>-10703</v>
      </c>
      <c r="Z16" s="2">
        <v>-10.44</v>
      </c>
      <c r="AA16" s="6">
        <v>205000</v>
      </c>
    </row>
    <row r="17" spans="1:27" ht="13.5">
      <c r="A17" s="23" t="s">
        <v>44</v>
      </c>
      <c r="B17" s="29"/>
      <c r="C17" s="6">
        <v>2307245</v>
      </c>
      <c r="D17" s="6">
        <v>0</v>
      </c>
      <c r="E17" s="7">
        <v>0</v>
      </c>
      <c r="F17" s="8">
        <v>0</v>
      </c>
      <c r="G17" s="8">
        <v>0</v>
      </c>
      <c r="H17" s="8">
        <v>110586</v>
      </c>
      <c r="I17" s="8">
        <v>88064</v>
      </c>
      <c r="J17" s="8">
        <v>198650</v>
      </c>
      <c r="K17" s="8">
        <v>0</v>
      </c>
      <c r="L17" s="8">
        <v>0</v>
      </c>
      <c r="M17" s="8">
        <v>85402</v>
      </c>
      <c r="N17" s="8">
        <v>85402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284052</v>
      </c>
      <c r="X17" s="8"/>
      <c r="Y17" s="8">
        <v>284052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1119143</v>
      </c>
      <c r="F18" s="8">
        <v>1119143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559572</v>
      </c>
      <c r="Y18" s="8">
        <v>-559572</v>
      </c>
      <c r="Z18" s="2">
        <v>-100</v>
      </c>
      <c r="AA18" s="6">
        <v>1119143</v>
      </c>
    </row>
    <row r="19" spans="1:27" ht="13.5">
      <c r="A19" s="23" t="s">
        <v>46</v>
      </c>
      <c r="B19" s="29"/>
      <c r="C19" s="6">
        <v>181979473</v>
      </c>
      <c r="D19" s="6">
        <v>0</v>
      </c>
      <c r="E19" s="7">
        <v>199712350</v>
      </c>
      <c r="F19" s="8">
        <v>199712350</v>
      </c>
      <c r="G19" s="8">
        <v>0</v>
      </c>
      <c r="H19" s="8">
        <v>74739054</v>
      </c>
      <c r="I19" s="8">
        <v>0</v>
      </c>
      <c r="J19" s="8">
        <v>74739054</v>
      </c>
      <c r="K19" s="8">
        <v>0</v>
      </c>
      <c r="L19" s="8">
        <v>0</v>
      </c>
      <c r="M19" s="8">
        <v>11181693</v>
      </c>
      <c r="N19" s="8">
        <v>11181693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85920747</v>
      </c>
      <c r="X19" s="8">
        <v>159769881</v>
      </c>
      <c r="Y19" s="8">
        <v>-73849134</v>
      </c>
      <c r="Z19" s="2">
        <v>-46.22</v>
      </c>
      <c r="AA19" s="6">
        <v>199712350</v>
      </c>
    </row>
    <row r="20" spans="1:27" ht="13.5">
      <c r="A20" s="23" t="s">
        <v>47</v>
      </c>
      <c r="B20" s="29"/>
      <c r="C20" s="6">
        <v>23088220</v>
      </c>
      <c r="D20" s="6">
        <v>0</v>
      </c>
      <c r="E20" s="7">
        <v>1082812</v>
      </c>
      <c r="F20" s="26">
        <v>1082812</v>
      </c>
      <c r="G20" s="26">
        <v>0</v>
      </c>
      <c r="H20" s="26">
        <v>158096</v>
      </c>
      <c r="I20" s="26">
        <v>68473</v>
      </c>
      <c r="J20" s="26">
        <v>226569</v>
      </c>
      <c r="K20" s="26">
        <v>0</v>
      </c>
      <c r="L20" s="26">
        <v>0</v>
      </c>
      <c r="M20" s="26">
        <v>228105</v>
      </c>
      <c r="N20" s="26">
        <v>228105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454674</v>
      </c>
      <c r="X20" s="26">
        <v>501544</v>
      </c>
      <c r="Y20" s="26">
        <v>-46870</v>
      </c>
      <c r="Z20" s="27">
        <v>-9.35</v>
      </c>
      <c r="AA20" s="28">
        <v>1082812</v>
      </c>
    </row>
    <row r="21" spans="1:27" ht="13.5">
      <c r="A21" s="23" t="s">
        <v>48</v>
      </c>
      <c r="B21" s="29"/>
      <c r="C21" s="6">
        <v>668843</v>
      </c>
      <c r="D21" s="6">
        <v>0</v>
      </c>
      <c r="E21" s="7">
        <v>0</v>
      </c>
      <c r="F21" s="8">
        <v>0</v>
      </c>
      <c r="G21" s="8">
        <v>0</v>
      </c>
      <c r="H21" s="8">
        <v>7369</v>
      </c>
      <c r="I21" s="30">
        <v>1</v>
      </c>
      <c r="J21" s="8">
        <v>7370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7370</v>
      </c>
      <c r="X21" s="8"/>
      <c r="Y21" s="8">
        <v>7370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287871229</v>
      </c>
      <c r="D22" s="33">
        <f>SUM(D5:D21)</f>
        <v>0</v>
      </c>
      <c r="E22" s="34">
        <f t="shared" si="0"/>
        <v>296473720</v>
      </c>
      <c r="F22" s="35">
        <f t="shared" si="0"/>
        <v>296473720</v>
      </c>
      <c r="G22" s="35">
        <f t="shared" si="0"/>
        <v>0</v>
      </c>
      <c r="H22" s="35">
        <f t="shared" si="0"/>
        <v>81166937</v>
      </c>
      <c r="I22" s="35">
        <f t="shared" si="0"/>
        <v>8635159</v>
      </c>
      <c r="J22" s="35">
        <f t="shared" si="0"/>
        <v>89802096</v>
      </c>
      <c r="K22" s="35">
        <f t="shared" si="0"/>
        <v>0</v>
      </c>
      <c r="L22" s="35">
        <f t="shared" si="0"/>
        <v>0</v>
      </c>
      <c r="M22" s="35">
        <f t="shared" si="0"/>
        <v>16720560</v>
      </c>
      <c r="N22" s="35">
        <f t="shared" si="0"/>
        <v>16720560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106522656</v>
      </c>
      <c r="X22" s="35">
        <f t="shared" si="0"/>
        <v>208110703</v>
      </c>
      <c r="Y22" s="35">
        <f t="shared" si="0"/>
        <v>-101588047</v>
      </c>
      <c r="Z22" s="36">
        <f>+IF(X22&lt;&gt;0,+(Y22/X22)*100,0)</f>
        <v>-48.81442690624134</v>
      </c>
      <c r="AA22" s="33">
        <f>SUM(AA5:AA21)</f>
        <v>296473720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105758239</v>
      </c>
      <c r="D25" s="6">
        <v>0</v>
      </c>
      <c r="E25" s="7">
        <v>101827823</v>
      </c>
      <c r="F25" s="8">
        <v>101827823</v>
      </c>
      <c r="G25" s="8">
        <v>0</v>
      </c>
      <c r="H25" s="8">
        <v>9038874</v>
      </c>
      <c r="I25" s="8">
        <v>9225634</v>
      </c>
      <c r="J25" s="8">
        <v>18264508</v>
      </c>
      <c r="K25" s="8">
        <v>0</v>
      </c>
      <c r="L25" s="8">
        <v>0</v>
      </c>
      <c r="M25" s="8">
        <v>9556049</v>
      </c>
      <c r="N25" s="8">
        <v>9556049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27820557</v>
      </c>
      <c r="X25" s="8">
        <v>49512822</v>
      </c>
      <c r="Y25" s="8">
        <v>-21692265</v>
      </c>
      <c r="Z25" s="2">
        <v>-43.81</v>
      </c>
      <c r="AA25" s="6">
        <v>101827823</v>
      </c>
    </row>
    <row r="26" spans="1:27" ht="13.5">
      <c r="A26" s="25" t="s">
        <v>52</v>
      </c>
      <c r="B26" s="24"/>
      <c r="C26" s="6">
        <v>13349906</v>
      </c>
      <c r="D26" s="6">
        <v>0</v>
      </c>
      <c r="E26" s="7">
        <v>15493566</v>
      </c>
      <c r="F26" s="8">
        <v>15493566</v>
      </c>
      <c r="G26" s="8">
        <v>0</v>
      </c>
      <c r="H26" s="8">
        <v>1116761</v>
      </c>
      <c r="I26" s="8">
        <v>1116761</v>
      </c>
      <c r="J26" s="8">
        <v>2233522</v>
      </c>
      <c r="K26" s="8">
        <v>0</v>
      </c>
      <c r="L26" s="8">
        <v>0</v>
      </c>
      <c r="M26" s="8">
        <v>1157838</v>
      </c>
      <c r="N26" s="8">
        <v>1157838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3391360</v>
      </c>
      <c r="X26" s="8">
        <v>7746780</v>
      </c>
      <c r="Y26" s="8">
        <v>-4355420</v>
      </c>
      <c r="Z26" s="2">
        <v>-56.22</v>
      </c>
      <c r="AA26" s="6">
        <v>15493566</v>
      </c>
    </row>
    <row r="27" spans="1:27" ht="13.5">
      <c r="A27" s="25" t="s">
        <v>53</v>
      </c>
      <c r="B27" s="24"/>
      <c r="C27" s="6">
        <v>23331270</v>
      </c>
      <c r="D27" s="6">
        <v>0</v>
      </c>
      <c r="E27" s="7">
        <v>13541161</v>
      </c>
      <c r="F27" s="8">
        <v>13541161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6770580</v>
      </c>
      <c r="Y27" s="8">
        <v>-6770580</v>
      </c>
      <c r="Z27" s="2">
        <v>-100</v>
      </c>
      <c r="AA27" s="6">
        <v>13541161</v>
      </c>
    </row>
    <row r="28" spans="1:27" ht="13.5">
      <c r="A28" s="25" t="s">
        <v>54</v>
      </c>
      <c r="B28" s="24"/>
      <c r="C28" s="6">
        <v>96347442</v>
      </c>
      <c r="D28" s="6">
        <v>0</v>
      </c>
      <c r="E28" s="7">
        <v>103210060</v>
      </c>
      <c r="F28" s="8">
        <v>103210060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51605028</v>
      </c>
      <c r="Y28" s="8">
        <v>-51605028</v>
      </c>
      <c r="Z28" s="2">
        <v>-100</v>
      </c>
      <c r="AA28" s="6">
        <v>103210060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34282175</v>
      </c>
      <c r="D30" s="6">
        <v>0</v>
      </c>
      <c r="E30" s="7">
        <v>40105160</v>
      </c>
      <c r="F30" s="8">
        <v>40105160</v>
      </c>
      <c r="G30" s="8">
        <v>0</v>
      </c>
      <c r="H30" s="8">
        <v>87933</v>
      </c>
      <c r="I30" s="8">
        <v>2176065</v>
      </c>
      <c r="J30" s="8">
        <v>2263998</v>
      </c>
      <c r="K30" s="8">
        <v>0</v>
      </c>
      <c r="L30" s="8">
        <v>0</v>
      </c>
      <c r="M30" s="8">
        <v>2736550</v>
      </c>
      <c r="N30" s="8">
        <v>2736550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5000548</v>
      </c>
      <c r="X30" s="8">
        <v>17906747</v>
      </c>
      <c r="Y30" s="8">
        <v>-12906199</v>
      </c>
      <c r="Z30" s="2">
        <v>-72.07</v>
      </c>
      <c r="AA30" s="6">
        <v>40105160</v>
      </c>
    </row>
    <row r="31" spans="1:27" ht="13.5">
      <c r="A31" s="25" t="s">
        <v>57</v>
      </c>
      <c r="B31" s="24"/>
      <c r="C31" s="6">
        <v>11614108</v>
      </c>
      <c r="D31" s="6">
        <v>0</v>
      </c>
      <c r="E31" s="7">
        <v>13355454</v>
      </c>
      <c r="F31" s="8">
        <v>13355454</v>
      </c>
      <c r="G31" s="8">
        <v>0</v>
      </c>
      <c r="H31" s="8">
        <v>608380</v>
      </c>
      <c r="I31" s="8">
        <v>689612</v>
      </c>
      <c r="J31" s="8">
        <v>1297992</v>
      </c>
      <c r="K31" s="8">
        <v>0</v>
      </c>
      <c r="L31" s="8">
        <v>0</v>
      </c>
      <c r="M31" s="8">
        <v>1489745</v>
      </c>
      <c r="N31" s="8">
        <v>1489745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2787737</v>
      </c>
      <c r="X31" s="8">
        <v>7028550</v>
      </c>
      <c r="Y31" s="8">
        <v>-4240813</v>
      </c>
      <c r="Z31" s="2">
        <v>-60.34</v>
      </c>
      <c r="AA31" s="6">
        <v>13355454</v>
      </c>
    </row>
    <row r="32" spans="1:27" ht="13.5">
      <c r="A32" s="25" t="s">
        <v>58</v>
      </c>
      <c r="B32" s="24"/>
      <c r="C32" s="6">
        <v>40450415</v>
      </c>
      <c r="D32" s="6">
        <v>0</v>
      </c>
      <c r="E32" s="7">
        <v>24096000</v>
      </c>
      <c r="F32" s="8">
        <v>24096000</v>
      </c>
      <c r="G32" s="8">
        <v>0</v>
      </c>
      <c r="H32" s="8">
        <v>3471406</v>
      </c>
      <c r="I32" s="8">
        <v>2822815</v>
      </c>
      <c r="J32" s="8">
        <v>6294221</v>
      </c>
      <c r="K32" s="8">
        <v>0</v>
      </c>
      <c r="L32" s="8">
        <v>0</v>
      </c>
      <c r="M32" s="8">
        <v>4905939</v>
      </c>
      <c r="N32" s="8">
        <v>4905939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11200160</v>
      </c>
      <c r="X32" s="8">
        <v>12048000</v>
      </c>
      <c r="Y32" s="8">
        <v>-847840</v>
      </c>
      <c r="Z32" s="2">
        <v>-7.04</v>
      </c>
      <c r="AA32" s="6">
        <v>24096000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5000</v>
      </c>
      <c r="I33" s="8">
        <v>54000</v>
      </c>
      <c r="J33" s="8">
        <v>59000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59000</v>
      </c>
      <c r="X33" s="8"/>
      <c r="Y33" s="8">
        <v>59000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60325083</v>
      </c>
      <c r="D34" s="6">
        <v>0</v>
      </c>
      <c r="E34" s="7">
        <v>68299010</v>
      </c>
      <c r="F34" s="8">
        <v>68299010</v>
      </c>
      <c r="G34" s="8">
        <v>0</v>
      </c>
      <c r="H34" s="8">
        <v>2446714</v>
      </c>
      <c r="I34" s="8">
        <v>3710438</v>
      </c>
      <c r="J34" s="8">
        <v>6157152</v>
      </c>
      <c r="K34" s="8">
        <v>0</v>
      </c>
      <c r="L34" s="8">
        <v>0</v>
      </c>
      <c r="M34" s="8">
        <v>3439000</v>
      </c>
      <c r="N34" s="8">
        <v>3439000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9596152</v>
      </c>
      <c r="X34" s="8">
        <v>31118974</v>
      </c>
      <c r="Y34" s="8">
        <v>-21522822</v>
      </c>
      <c r="Z34" s="2">
        <v>-69.16</v>
      </c>
      <c r="AA34" s="6">
        <v>68299010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385458638</v>
      </c>
      <c r="D36" s="33">
        <f>SUM(D25:D35)</f>
        <v>0</v>
      </c>
      <c r="E36" s="34">
        <f t="shared" si="1"/>
        <v>379928234</v>
      </c>
      <c r="F36" s="35">
        <f t="shared" si="1"/>
        <v>379928234</v>
      </c>
      <c r="G36" s="35">
        <f t="shared" si="1"/>
        <v>0</v>
      </c>
      <c r="H36" s="35">
        <f t="shared" si="1"/>
        <v>16775068</v>
      </c>
      <c r="I36" s="35">
        <f t="shared" si="1"/>
        <v>19795325</v>
      </c>
      <c r="J36" s="35">
        <f t="shared" si="1"/>
        <v>36570393</v>
      </c>
      <c r="K36" s="35">
        <f t="shared" si="1"/>
        <v>0</v>
      </c>
      <c r="L36" s="35">
        <f t="shared" si="1"/>
        <v>0</v>
      </c>
      <c r="M36" s="35">
        <f t="shared" si="1"/>
        <v>23285121</v>
      </c>
      <c r="N36" s="35">
        <f t="shared" si="1"/>
        <v>23285121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59855514</v>
      </c>
      <c r="X36" s="35">
        <f t="shared" si="1"/>
        <v>183737481</v>
      </c>
      <c r="Y36" s="35">
        <f t="shared" si="1"/>
        <v>-123881967</v>
      </c>
      <c r="Z36" s="36">
        <f>+IF(X36&lt;&gt;0,+(Y36/X36)*100,0)</f>
        <v>-67.42335114521354</v>
      </c>
      <c r="AA36" s="33">
        <f>SUM(AA25:AA35)</f>
        <v>379928234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-97587409</v>
      </c>
      <c r="D38" s="46">
        <f>+D22-D36</f>
        <v>0</v>
      </c>
      <c r="E38" s="47">
        <f t="shared" si="2"/>
        <v>-83454514</v>
      </c>
      <c r="F38" s="48">
        <f t="shared" si="2"/>
        <v>-83454514</v>
      </c>
      <c r="G38" s="48">
        <f t="shared" si="2"/>
        <v>0</v>
      </c>
      <c r="H38" s="48">
        <f t="shared" si="2"/>
        <v>64391869</v>
      </c>
      <c r="I38" s="48">
        <f t="shared" si="2"/>
        <v>-11160166</v>
      </c>
      <c r="J38" s="48">
        <f t="shared" si="2"/>
        <v>53231703</v>
      </c>
      <c r="K38" s="48">
        <f t="shared" si="2"/>
        <v>0</v>
      </c>
      <c r="L38" s="48">
        <f t="shared" si="2"/>
        <v>0</v>
      </c>
      <c r="M38" s="48">
        <f t="shared" si="2"/>
        <v>-6564561</v>
      </c>
      <c r="N38" s="48">
        <f t="shared" si="2"/>
        <v>-6564561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46667142</v>
      </c>
      <c r="X38" s="48">
        <f>IF(F22=F36,0,X22-X36)</f>
        <v>24373222</v>
      </c>
      <c r="Y38" s="48">
        <f t="shared" si="2"/>
        <v>22293920</v>
      </c>
      <c r="Z38" s="49">
        <f>+IF(X38&lt;&gt;0,+(Y38/X38)*100,0)</f>
        <v>91.468907967933</v>
      </c>
      <c r="AA38" s="46">
        <f>+AA22-AA36</f>
        <v>-83454514</v>
      </c>
    </row>
    <row r="39" spans="1:27" ht="13.5">
      <c r="A39" s="23" t="s">
        <v>64</v>
      </c>
      <c r="B39" s="29"/>
      <c r="C39" s="6">
        <v>111382268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13794859</v>
      </c>
      <c r="D42" s="55">
        <f>SUM(D38:D41)</f>
        <v>0</v>
      </c>
      <c r="E42" s="56">
        <f t="shared" si="3"/>
        <v>-83454514</v>
      </c>
      <c r="F42" s="57">
        <f t="shared" si="3"/>
        <v>-83454514</v>
      </c>
      <c r="G42" s="57">
        <f t="shared" si="3"/>
        <v>0</v>
      </c>
      <c r="H42" s="57">
        <f t="shared" si="3"/>
        <v>64391869</v>
      </c>
      <c r="I42" s="57">
        <f t="shared" si="3"/>
        <v>-11160166</v>
      </c>
      <c r="J42" s="57">
        <f t="shared" si="3"/>
        <v>53231703</v>
      </c>
      <c r="K42" s="57">
        <f t="shared" si="3"/>
        <v>0</v>
      </c>
      <c r="L42" s="57">
        <f t="shared" si="3"/>
        <v>0</v>
      </c>
      <c r="M42" s="57">
        <f t="shared" si="3"/>
        <v>-6564561</v>
      </c>
      <c r="N42" s="57">
        <f t="shared" si="3"/>
        <v>-6564561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46667142</v>
      </c>
      <c r="X42" s="57">
        <f t="shared" si="3"/>
        <v>24373222</v>
      </c>
      <c r="Y42" s="57">
        <f t="shared" si="3"/>
        <v>22293920</v>
      </c>
      <c r="Z42" s="58">
        <f>+IF(X42&lt;&gt;0,+(Y42/X42)*100,0)</f>
        <v>91.468907967933</v>
      </c>
      <c r="AA42" s="55">
        <f>SUM(AA38:AA41)</f>
        <v>-83454514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13794859</v>
      </c>
      <c r="D44" s="63">
        <f>+D42-D43</f>
        <v>0</v>
      </c>
      <c r="E44" s="64">
        <f t="shared" si="4"/>
        <v>-83454514</v>
      </c>
      <c r="F44" s="65">
        <f t="shared" si="4"/>
        <v>-83454514</v>
      </c>
      <c r="G44" s="65">
        <f t="shared" si="4"/>
        <v>0</v>
      </c>
      <c r="H44" s="65">
        <f t="shared" si="4"/>
        <v>64391869</v>
      </c>
      <c r="I44" s="65">
        <f t="shared" si="4"/>
        <v>-11160166</v>
      </c>
      <c r="J44" s="65">
        <f t="shared" si="4"/>
        <v>53231703</v>
      </c>
      <c r="K44" s="65">
        <f t="shared" si="4"/>
        <v>0</v>
      </c>
      <c r="L44" s="65">
        <f t="shared" si="4"/>
        <v>0</v>
      </c>
      <c r="M44" s="65">
        <f t="shared" si="4"/>
        <v>-6564561</v>
      </c>
      <c r="N44" s="65">
        <f t="shared" si="4"/>
        <v>-6564561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46667142</v>
      </c>
      <c r="X44" s="65">
        <f t="shared" si="4"/>
        <v>24373222</v>
      </c>
      <c r="Y44" s="65">
        <f t="shared" si="4"/>
        <v>22293920</v>
      </c>
      <c r="Z44" s="66">
        <f>+IF(X44&lt;&gt;0,+(Y44/X44)*100,0)</f>
        <v>91.468907967933</v>
      </c>
      <c r="AA44" s="63">
        <f>+AA42-AA43</f>
        <v>-83454514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13794859</v>
      </c>
      <c r="D46" s="55">
        <f>SUM(D44:D45)</f>
        <v>0</v>
      </c>
      <c r="E46" s="56">
        <f t="shared" si="5"/>
        <v>-83454514</v>
      </c>
      <c r="F46" s="57">
        <f t="shared" si="5"/>
        <v>-83454514</v>
      </c>
      <c r="G46" s="57">
        <f t="shared" si="5"/>
        <v>0</v>
      </c>
      <c r="H46" s="57">
        <f t="shared" si="5"/>
        <v>64391869</v>
      </c>
      <c r="I46" s="57">
        <f t="shared" si="5"/>
        <v>-11160166</v>
      </c>
      <c r="J46" s="57">
        <f t="shared" si="5"/>
        <v>53231703</v>
      </c>
      <c r="K46" s="57">
        <f t="shared" si="5"/>
        <v>0</v>
      </c>
      <c r="L46" s="57">
        <f t="shared" si="5"/>
        <v>0</v>
      </c>
      <c r="M46" s="57">
        <f t="shared" si="5"/>
        <v>-6564561</v>
      </c>
      <c r="N46" s="57">
        <f t="shared" si="5"/>
        <v>-6564561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46667142</v>
      </c>
      <c r="X46" s="57">
        <f t="shared" si="5"/>
        <v>24373222</v>
      </c>
      <c r="Y46" s="57">
        <f t="shared" si="5"/>
        <v>22293920</v>
      </c>
      <c r="Z46" s="58">
        <f>+IF(X46&lt;&gt;0,+(Y46/X46)*100,0)</f>
        <v>91.468907967933</v>
      </c>
      <c r="AA46" s="55">
        <f>SUM(AA44:AA45)</f>
        <v>-83454514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13794859</v>
      </c>
      <c r="D48" s="71">
        <f>SUM(D46:D47)</f>
        <v>0</v>
      </c>
      <c r="E48" s="72">
        <f t="shared" si="6"/>
        <v>-83454514</v>
      </c>
      <c r="F48" s="73">
        <f t="shared" si="6"/>
        <v>-83454514</v>
      </c>
      <c r="G48" s="73">
        <f t="shared" si="6"/>
        <v>0</v>
      </c>
      <c r="H48" s="74">
        <f t="shared" si="6"/>
        <v>64391869</v>
      </c>
      <c r="I48" s="74">
        <f t="shared" si="6"/>
        <v>-11160166</v>
      </c>
      <c r="J48" s="74">
        <f t="shared" si="6"/>
        <v>53231703</v>
      </c>
      <c r="K48" s="74">
        <f t="shared" si="6"/>
        <v>0</v>
      </c>
      <c r="L48" s="74">
        <f t="shared" si="6"/>
        <v>0</v>
      </c>
      <c r="M48" s="73">
        <f t="shared" si="6"/>
        <v>-6564561</v>
      </c>
      <c r="N48" s="73">
        <f t="shared" si="6"/>
        <v>-6564561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46667142</v>
      </c>
      <c r="X48" s="74">
        <f t="shared" si="6"/>
        <v>24373222</v>
      </c>
      <c r="Y48" s="74">
        <f t="shared" si="6"/>
        <v>22293920</v>
      </c>
      <c r="Z48" s="75">
        <f>+IF(X48&lt;&gt;0,+(Y48/X48)*100,0)</f>
        <v>91.468907967933</v>
      </c>
      <c r="AA48" s="76">
        <f>SUM(AA46:AA47)</f>
        <v>-83454514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64117324</v>
      </c>
      <c r="D5" s="6">
        <v>0</v>
      </c>
      <c r="E5" s="7">
        <v>81773272</v>
      </c>
      <c r="F5" s="8">
        <v>81773272</v>
      </c>
      <c r="G5" s="8">
        <v>12359304</v>
      </c>
      <c r="H5" s="8">
        <v>10771281</v>
      </c>
      <c r="I5" s="8">
        <v>10223476</v>
      </c>
      <c r="J5" s="8">
        <v>33354061</v>
      </c>
      <c r="K5" s="8">
        <v>1150426</v>
      </c>
      <c r="L5" s="8">
        <v>3998990</v>
      </c>
      <c r="M5" s="8">
        <v>8817744</v>
      </c>
      <c r="N5" s="8">
        <v>13967160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47321221</v>
      </c>
      <c r="X5" s="8">
        <v>31891576</v>
      </c>
      <c r="Y5" s="8">
        <v>15429645</v>
      </c>
      <c r="Z5" s="2">
        <v>48.38</v>
      </c>
      <c r="AA5" s="6">
        <v>81773272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55892235</v>
      </c>
      <c r="D7" s="6">
        <v>0</v>
      </c>
      <c r="E7" s="7">
        <v>68342371</v>
      </c>
      <c r="F7" s="8">
        <v>68342371</v>
      </c>
      <c r="G7" s="8">
        <v>4421532</v>
      </c>
      <c r="H7" s="8">
        <v>5190435</v>
      </c>
      <c r="I7" s="8">
        <v>3811060</v>
      </c>
      <c r="J7" s="8">
        <v>13423027</v>
      </c>
      <c r="K7" s="8">
        <v>6767322</v>
      </c>
      <c r="L7" s="8">
        <v>4788047</v>
      </c>
      <c r="M7" s="8">
        <v>4695651</v>
      </c>
      <c r="N7" s="8">
        <v>16251020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29674047</v>
      </c>
      <c r="X7" s="8">
        <v>33487762</v>
      </c>
      <c r="Y7" s="8">
        <v>-3813715</v>
      </c>
      <c r="Z7" s="2">
        <v>-11.39</v>
      </c>
      <c r="AA7" s="6">
        <v>68342371</v>
      </c>
    </row>
    <row r="8" spans="1:27" ht="13.5">
      <c r="A8" s="25" t="s">
        <v>35</v>
      </c>
      <c r="B8" s="24"/>
      <c r="C8" s="6">
        <v>12385237</v>
      </c>
      <c r="D8" s="6">
        <v>0</v>
      </c>
      <c r="E8" s="7">
        <v>19360181</v>
      </c>
      <c r="F8" s="8">
        <v>19360181</v>
      </c>
      <c r="G8" s="8">
        <v>1104824</v>
      </c>
      <c r="H8" s="8">
        <v>1346266</v>
      </c>
      <c r="I8" s="8">
        <v>1401544</v>
      </c>
      <c r="J8" s="8">
        <v>3852634</v>
      </c>
      <c r="K8" s="8">
        <v>1389190</v>
      </c>
      <c r="L8" s="8">
        <v>1248302</v>
      </c>
      <c r="M8" s="8">
        <v>964009</v>
      </c>
      <c r="N8" s="8">
        <v>3601501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7454135</v>
      </c>
      <c r="X8" s="8">
        <v>8905684</v>
      </c>
      <c r="Y8" s="8">
        <v>-1451549</v>
      </c>
      <c r="Z8" s="2">
        <v>-16.3</v>
      </c>
      <c r="AA8" s="6">
        <v>19360181</v>
      </c>
    </row>
    <row r="9" spans="1:27" ht="13.5">
      <c r="A9" s="25" t="s">
        <v>36</v>
      </c>
      <c r="B9" s="24"/>
      <c r="C9" s="6">
        <v>3468359</v>
      </c>
      <c r="D9" s="6">
        <v>0</v>
      </c>
      <c r="E9" s="7">
        <v>3960840</v>
      </c>
      <c r="F9" s="8">
        <v>3960840</v>
      </c>
      <c r="G9" s="8">
        <v>319816</v>
      </c>
      <c r="H9" s="8">
        <v>318764</v>
      </c>
      <c r="I9" s="8">
        <v>319761</v>
      </c>
      <c r="J9" s="8">
        <v>958341</v>
      </c>
      <c r="K9" s="8">
        <v>319918</v>
      </c>
      <c r="L9" s="8">
        <v>316827</v>
      </c>
      <c r="M9" s="8">
        <v>318602</v>
      </c>
      <c r="N9" s="8">
        <v>955347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1913688</v>
      </c>
      <c r="X9" s="8">
        <v>1940812</v>
      </c>
      <c r="Y9" s="8">
        <v>-27124</v>
      </c>
      <c r="Z9" s="2">
        <v>-1.4</v>
      </c>
      <c r="AA9" s="6">
        <v>3960840</v>
      </c>
    </row>
    <row r="10" spans="1:27" ht="13.5">
      <c r="A10" s="25" t="s">
        <v>37</v>
      </c>
      <c r="B10" s="24"/>
      <c r="C10" s="6">
        <v>5106381</v>
      </c>
      <c r="D10" s="6">
        <v>0</v>
      </c>
      <c r="E10" s="7">
        <v>5916606</v>
      </c>
      <c r="F10" s="26">
        <v>5916606</v>
      </c>
      <c r="G10" s="26">
        <v>459389</v>
      </c>
      <c r="H10" s="26">
        <v>450251</v>
      </c>
      <c r="I10" s="26">
        <v>458428</v>
      </c>
      <c r="J10" s="26">
        <v>1368068</v>
      </c>
      <c r="K10" s="26">
        <v>457216</v>
      </c>
      <c r="L10" s="26">
        <v>441711</v>
      </c>
      <c r="M10" s="26">
        <v>455456</v>
      </c>
      <c r="N10" s="26">
        <v>1354383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2722451</v>
      </c>
      <c r="X10" s="26">
        <v>3017471</v>
      </c>
      <c r="Y10" s="26">
        <v>-295020</v>
      </c>
      <c r="Z10" s="27">
        <v>-9.78</v>
      </c>
      <c r="AA10" s="28">
        <v>5916606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3609558</v>
      </c>
      <c r="D12" s="6">
        <v>0</v>
      </c>
      <c r="E12" s="7">
        <v>4573913</v>
      </c>
      <c r="F12" s="8">
        <v>4573913</v>
      </c>
      <c r="G12" s="8">
        <v>1826852</v>
      </c>
      <c r="H12" s="8">
        <v>123014</v>
      </c>
      <c r="I12" s="8">
        <v>105767</v>
      </c>
      <c r="J12" s="8">
        <v>2055633</v>
      </c>
      <c r="K12" s="8">
        <v>178668</v>
      </c>
      <c r="L12" s="8">
        <v>122407</v>
      </c>
      <c r="M12" s="8">
        <v>149259</v>
      </c>
      <c r="N12" s="8">
        <v>450334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2505967</v>
      </c>
      <c r="X12" s="8">
        <v>2332696</v>
      </c>
      <c r="Y12" s="8">
        <v>173271</v>
      </c>
      <c r="Z12" s="2">
        <v>7.43</v>
      </c>
      <c r="AA12" s="6">
        <v>4573913</v>
      </c>
    </row>
    <row r="13" spans="1:27" ht="13.5">
      <c r="A13" s="23" t="s">
        <v>40</v>
      </c>
      <c r="B13" s="29"/>
      <c r="C13" s="6">
        <v>1794382</v>
      </c>
      <c r="D13" s="6">
        <v>0</v>
      </c>
      <c r="E13" s="7">
        <v>2662000</v>
      </c>
      <c r="F13" s="8">
        <v>2662000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1384240</v>
      </c>
      <c r="Y13" s="8">
        <v>-1384240</v>
      </c>
      <c r="Z13" s="2">
        <v>-100</v>
      </c>
      <c r="AA13" s="6">
        <v>2662000</v>
      </c>
    </row>
    <row r="14" spans="1:27" ht="13.5">
      <c r="A14" s="23" t="s">
        <v>41</v>
      </c>
      <c r="B14" s="29"/>
      <c r="C14" s="6">
        <v>5220039</v>
      </c>
      <c r="D14" s="6">
        <v>0</v>
      </c>
      <c r="E14" s="7">
        <v>5463491</v>
      </c>
      <c r="F14" s="8">
        <v>5463491</v>
      </c>
      <c r="G14" s="8">
        <v>469926</v>
      </c>
      <c r="H14" s="8">
        <v>-181229</v>
      </c>
      <c r="I14" s="8">
        <v>529112</v>
      </c>
      <c r="J14" s="8">
        <v>817809</v>
      </c>
      <c r="K14" s="8">
        <v>680615</v>
      </c>
      <c r="L14" s="8">
        <v>-876951</v>
      </c>
      <c r="M14" s="8">
        <v>344183</v>
      </c>
      <c r="N14" s="8">
        <v>147847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965656</v>
      </c>
      <c r="X14" s="8">
        <v>2720820</v>
      </c>
      <c r="Y14" s="8">
        <v>-1755164</v>
      </c>
      <c r="Z14" s="2">
        <v>-64.51</v>
      </c>
      <c r="AA14" s="6">
        <v>5463491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2690234</v>
      </c>
      <c r="D16" s="6">
        <v>0</v>
      </c>
      <c r="E16" s="7">
        <v>665500</v>
      </c>
      <c r="F16" s="8">
        <v>665500</v>
      </c>
      <c r="G16" s="8">
        <v>420360</v>
      </c>
      <c r="H16" s="8">
        <v>744772</v>
      </c>
      <c r="I16" s="8">
        <v>678059</v>
      </c>
      <c r="J16" s="8">
        <v>1843191</v>
      </c>
      <c r="K16" s="8">
        <v>864807</v>
      </c>
      <c r="L16" s="8">
        <v>623105</v>
      </c>
      <c r="M16" s="8">
        <v>928195</v>
      </c>
      <c r="N16" s="8">
        <v>2416107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4259298</v>
      </c>
      <c r="X16" s="8">
        <v>299475</v>
      </c>
      <c r="Y16" s="8">
        <v>3959823</v>
      </c>
      <c r="Z16" s="2">
        <v>1322.25</v>
      </c>
      <c r="AA16" s="6">
        <v>665500</v>
      </c>
    </row>
    <row r="17" spans="1:27" ht="13.5">
      <c r="A17" s="23" t="s">
        <v>44</v>
      </c>
      <c r="B17" s="29"/>
      <c r="C17" s="6">
        <v>19295</v>
      </c>
      <c r="D17" s="6">
        <v>0</v>
      </c>
      <c r="E17" s="7">
        <v>29282</v>
      </c>
      <c r="F17" s="8">
        <v>29282</v>
      </c>
      <c r="G17" s="8">
        <v>866</v>
      </c>
      <c r="H17" s="8">
        <v>285</v>
      </c>
      <c r="I17" s="8">
        <v>573</v>
      </c>
      <c r="J17" s="8">
        <v>1724</v>
      </c>
      <c r="K17" s="8">
        <v>1082</v>
      </c>
      <c r="L17" s="8">
        <v>688</v>
      </c>
      <c r="M17" s="8">
        <v>5436</v>
      </c>
      <c r="N17" s="8">
        <v>7206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8930</v>
      </c>
      <c r="X17" s="8">
        <v>29282</v>
      </c>
      <c r="Y17" s="8">
        <v>-20352</v>
      </c>
      <c r="Z17" s="2">
        <v>-69.5</v>
      </c>
      <c r="AA17" s="6">
        <v>29282</v>
      </c>
    </row>
    <row r="18" spans="1:27" ht="13.5">
      <c r="A18" s="25" t="s">
        <v>45</v>
      </c>
      <c r="B18" s="24"/>
      <c r="C18" s="6">
        <v>7847619</v>
      </c>
      <c r="D18" s="6">
        <v>0</v>
      </c>
      <c r="E18" s="7">
        <v>13333627</v>
      </c>
      <c r="F18" s="8">
        <v>13333627</v>
      </c>
      <c r="G18" s="8">
        <v>2313958</v>
      </c>
      <c r="H18" s="8">
        <v>2622823</v>
      </c>
      <c r="I18" s="8">
        <v>862026</v>
      </c>
      <c r="J18" s="8">
        <v>5798807</v>
      </c>
      <c r="K18" s="8">
        <v>2100685</v>
      </c>
      <c r="L18" s="8">
        <v>1806519</v>
      </c>
      <c r="M18" s="8">
        <v>2566886</v>
      </c>
      <c r="N18" s="8">
        <v>6474090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12272897</v>
      </c>
      <c r="X18" s="8">
        <v>6666813</v>
      </c>
      <c r="Y18" s="8">
        <v>5606084</v>
      </c>
      <c r="Z18" s="2">
        <v>84.09</v>
      </c>
      <c r="AA18" s="6">
        <v>13333627</v>
      </c>
    </row>
    <row r="19" spans="1:27" ht="13.5">
      <c r="A19" s="23" t="s">
        <v>46</v>
      </c>
      <c r="B19" s="29"/>
      <c r="C19" s="6">
        <v>314427664</v>
      </c>
      <c r="D19" s="6">
        <v>0</v>
      </c>
      <c r="E19" s="7">
        <v>364477493</v>
      </c>
      <c r="F19" s="8">
        <v>364477493</v>
      </c>
      <c r="G19" s="8">
        <v>134535000</v>
      </c>
      <c r="H19" s="8">
        <v>0</v>
      </c>
      <c r="I19" s="8">
        <v>0</v>
      </c>
      <c r="J19" s="8">
        <v>134535000</v>
      </c>
      <c r="K19" s="8">
        <v>0</v>
      </c>
      <c r="L19" s="8">
        <v>0</v>
      </c>
      <c r="M19" s="8">
        <v>116453610</v>
      </c>
      <c r="N19" s="8">
        <v>116453610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250988610</v>
      </c>
      <c r="X19" s="8">
        <v>291581994</v>
      </c>
      <c r="Y19" s="8">
        <v>-40593384</v>
      </c>
      <c r="Z19" s="2">
        <v>-13.92</v>
      </c>
      <c r="AA19" s="6">
        <v>364477493</v>
      </c>
    </row>
    <row r="20" spans="1:27" ht="13.5">
      <c r="A20" s="23" t="s">
        <v>47</v>
      </c>
      <c r="B20" s="29"/>
      <c r="C20" s="6">
        <v>11126794</v>
      </c>
      <c r="D20" s="6">
        <v>0</v>
      </c>
      <c r="E20" s="7">
        <v>7112740</v>
      </c>
      <c r="F20" s="26">
        <v>7112740</v>
      </c>
      <c r="G20" s="26">
        <v>606376</v>
      </c>
      <c r="H20" s="26">
        <v>305040</v>
      </c>
      <c r="I20" s="26">
        <v>417452</v>
      </c>
      <c r="J20" s="26">
        <v>1328868</v>
      </c>
      <c r="K20" s="26">
        <v>469143</v>
      </c>
      <c r="L20" s="26">
        <v>1692215</v>
      </c>
      <c r="M20" s="26">
        <v>545615</v>
      </c>
      <c r="N20" s="26">
        <v>2706973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4035841</v>
      </c>
      <c r="X20" s="26">
        <v>3542148</v>
      </c>
      <c r="Y20" s="26">
        <v>493693</v>
      </c>
      <c r="Z20" s="27">
        <v>13.94</v>
      </c>
      <c r="AA20" s="28">
        <v>7112740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487705121</v>
      </c>
      <c r="D22" s="33">
        <f>SUM(D5:D21)</f>
        <v>0</v>
      </c>
      <c r="E22" s="34">
        <f t="shared" si="0"/>
        <v>577671316</v>
      </c>
      <c r="F22" s="35">
        <f t="shared" si="0"/>
        <v>577671316</v>
      </c>
      <c r="G22" s="35">
        <f t="shared" si="0"/>
        <v>158838203</v>
      </c>
      <c r="H22" s="35">
        <f t="shared" si="0"/>
        <v>21691702</v>
      </c>
      <c r="I22" s="35">
        <f t="shared" si="0"/>
        <v>18807258</v>
      </c>
      <c r="J22" s="35">
        <f t="shared" si="0"/>
        <v>199337163</v>
      </c>
      <c r="K22" s="35">
        <f t="shared" si="0"/>
        <v>14379072</v>
      </c>
      <c r="L22" s="35">
        <f t="shared" si="0"/>
        <v>14161860</v>
      </c>
      <c r="M22" s="35">
        <f t="shared" si="0"/>
        <v>136244646</v>
      </c>
      <c r="N22" s="35">
        <f t="shared" si="0"/>
        <v>164785578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364122741</v>
      </c>
      <c r="X22" s="35">
        <f t="shared" si="0"/>
        <v>387800773</v>
      </c>
      <c r="Y22" s="35">
        <f t="shared" si="0"/>
        <v>-23678032</v>
      </c>
      <c r="Z22" s="36">
        <f>+IF(X22&lt;&gt;0,+(Y22/X22)*100,0)</f>
        <v>-6.10572068147992</v>
      </c>
      <c r="AA22" s="33">
        <f>SUM(AA5:AA21)</f>
        <v>577671316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224272049</v>
      </c>
      <c r="D25" s="6">
        <v>0</v>
      </c>
      <c r="E25" s="7">
        <v>226291538</v>
      </c>
      <c r="F25" s="8">
        <v>226291538</v>
      </c>
      <c r="G25" s="8">
        <v>36290888</v>
      </c>
      <c r="H25" s="8">
        <v>678248</v>
      </c>
      <c r="I25" s="8">
        <v>19167253</v>
      </c>
      <c r="J25" s="8">
        <v>56136389</v>
      </c>
      <c r="K25" s="8">
        <v>17450009</v>
      </c>
      <c r="L25" s="8">
        <v>29533060</v>
      </c>
      <c r="M25" s="8">
        <v>20360155</v>
      </c>
      <c r="N25" s="8">
        <v>67343224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123479613</v>
      </c>
      <c r="X25" s="8">
        <v>119049284</v>
      </c>
      <c r="Y25" s="8">
        <v>4430329</v>
      </c>
      <c r="Z25" s="2">
        <v>3.72</v>
      </c>
      <c r="AA25" s="6">
        <v>226291538</v>
      </c>
    </row>
    <row r="26" spans="1:27" ht="13.5">
      <c r="A26" s="25" t="s">
        <v>52</v>
      </c>
      <c r="B26" s="24"/>
      <c r="C26" s="6">
        <v>18741315</v>
      </c>
      <c r="D26" s="6">
        <v>0</v>
      </c>
      <c r="E26" s="7">
        <v>19121117</v>
      </c>
      <c r="F26" s="8">
        <v>19121117</v>
      </c>
      <c r="G26" s="8">
        <v>1630779</v>
      </c>
      <c r="H26" s="8">
        <v>1631122</v>
      </c>
      <c r="I26" s="8">
        <v>1630188</v>
      </c>
      <c r="J26" s="8">
        <v>4892089</v>
      </c>
      <c r="K26" s="8">
        <v>1633067</v>
      </c>
      <c r="L26" s="8">
        <v>1630230</v>
      </c>
      <c r="M26" s="8">
        <v>1628152</v>
      </c>
      <c r="N26" s="8">
        <v>4891449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9783538</v>
      </c>
      <c r="X26" s="8">
        <v>9560556</v>
      </c>
      <c r="Y26" s="8">
        <v>222982</v>
      </c>
      <c r="Z26" s="2">
        <v>2.33</v>
      </c>
      <c r="AA26" s="6">
        <v>19121117</v>
      </c>
    </row>
    <row r="27" spans="1:27" ht="13.5">
      <c r="A27" s="25" t="s">
        <v>53</v>
      </c>
      <c r="B27" s="24"/>
      <c r="C27" s="6">
        <v>4800584</v>
      </c>
      <c r="D27" s="6">
        <v>0</v>
      </c>
      <c r="E27" s="7">
        <v>17045171</v>
      </c>
      <c r="F27" s="8">
        <v>17045171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17045171</v>
      </c>
    </row>
    <row r="28" spans="1:27" ht="13.5">
      <c r="A28" s="25" t="s">
        <v>54</v>
      </c>
      <c r="B28" s="24"/>
      <c r="C28" s="6">
        <v>49578323</v>
      </c>
      <c r="D28" s="6">
        <v>0</v>
      </c>
      <c r="E28" s="7">
        <v>64396900</v>
      </c>
      <c r="F28" s="8">
        <v>64396900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64396900</v>
      </c>
    </row>
    <row r="29" spans="1:27" ht="13.5">
      <c r="A29" s="25" t="s">
        <v>55</v>
      </c>
      <c r="B29" s="24"/>
      <c r="C29" s="6">
        <v>1822487</v>
      </c>
      <c r="D29" s="6">
        <v>0</v>
      </c>
      <c r="E29" s="7">
        <v>930352</v>
      </c>
      <c r="F29" s="8">
        <v>930352</v>
      </c>
      <c r="G29" s="8">
        <v>130415</v>
      </c>
      <c r="H29" s="8">
        <v>12492</v>
      </c>
      <c r="I29" s="8">
        <v>0</v>
      </c>
      <c r="J29" s="8">
        <v>142907</v>
      </c>
      <c r="K29" s="8">
        <v>276137</v>
      </c>
      <c r="L29" s="8">
        <v>98678</v>
      </c>
      <c r="M29" s="8">
        <v>374063</v>
      </c>
      <c r="N29" s="8">
        <v>748878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891785</v>
      </c>
      <c r="X29" s="8">
        <v>465176</v>
      </c>
      <c r="Y29" s="8">
        <v>426609</v>
      </c>
      <c r="Z29" s="2">
        <v>91.71</v>
      </c>
      <c r="AA29" s="6">
        <v>930352</v>
      </c>
    </row>
    <row r="30" spans="1:27" ht="13.5">
      <c r="A30" s="25" t="s">
        <v>56</v>
      </c>
      <c r="B30" s="24"/>
      <c r="C30" s="6">
        <v>58159340</v>
      </c>
      <c r="D30" s="6">
        <v>0</v>
      </c>
      <c r="E30" s="7">
        <v>71542723</v>
      </c>
      <c r="F30" s="8">
        <v>71542723</v>
      </c>
      <c r="G30" s="8">
        <v>4831358</v>
      </c>
      <c r="H30" s="8">
        <v>805207</v>
      </c>
      <c r="I30" s="8">
        <v>0</v>
      </c>
      <c r="J30" s="8">
        <v>5636565</v>
      </c>
      <c r="K30" s="8">
        <v>3576704</v>
      </c>
      <c r="L30" s="8">
        <v>8287714</v>
      </c>
      <c r="M30" s="8">
        <v>14396938</v>
      </c>
      <c r="N30" s="8">
        <v>26261356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31897921</v>
      </c>
      <c r="X30" s="8">
        <v>35771364</v>
      </c>
      <c r="Y30" s="8">
        <v>-3873443</v>
      </c>
      <c r="Z30" s="2">
        <v>-10.83</v>
      </c>
      <c r="AA30" s="6">
        <v>71542723</v>
      </c>
    </row>
    <row r="31" spans="1:27" ht="13.5">
      <c r="A31" s="25" t="s">
        <v>57</v>
      </c>
      <c r="B31" s="24"/>
      <c r="C31" s="6">
        <v>1192581</v>
      </c>
      <c r="D31" s="6">
        <v>0</v>
      </c>
      <c r="E31" s="7">
        <v>1653156</v>
      </c>
      <c r="F31" s="8">
        <v>1653156</v>
      </c>
      <c r="G31" s="8">
        <v>25001</v>
      </c>
      <c r="H31" s="8">
        <v>25203</v>
      </c>
      <c r="I31" s="8">
        <v>244150</v>
      </c>
      <c r="J31" s="8">
        <v>294354</v>
      </c>
      <c r="K31" s="8">
        <v>92808</v>
      </c>
      <c r="L31" s="8">
        <v>45116</v>
      </c>
      <c r="M31" s="8">
        <v>69642</v>
      </c>
      <c r="N31" s="8">
        <v>207566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501920</v>
      </c>
      <c r="X31" s="8">
        <v>826578</v>
      </c>
      <c r="Y31" s="8">
        <v>-324658</v>
      </c>
      <c r="Z31" s="2">
        <v>-39.28</v>
      </c>
      <c r="AA31" s="6">
        <v>1653156</v>
      </c>
    </row>
    <row r="32" spans="1:27" ht="13.5">
      <c r="A32" s="25" t="s">
        <v>58</v>
      </c>
      <c r="B32" s="24"/>
      <c r="C32" s="6">
        <v>23266443</v>
      </c>
      <c r="D32" s="6">
        <v>0</v>
      </c>
      <c r="E32" s="7">
        <v>18652933</v>
      </c>
      <c r="F32" s="8">
        <v>18652933</v>
      </c>
      <c r="G32" s="8">
        <v>1331702</v>
      </c>
      <c r="H32" s="8">
        <v>1432834</v>
      </c>
      <c r="I32" s="8">
        <v>891153</v>
      </c>
      <c r="J32" s="8">
        <v>3655689</v>
      </c>
      <c r="K32" s="8">
        <v>2776132</v>
      </c>
      <c r="L32" s="8">
        <v>4263773</v>
      </c>
      <c r="M32" s="8">
        <v>6315193</v>
      </c>
      <c r="N32" s="8">
        <v>13355098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17010787</v>
      </c>
      <c r="X32" s="8">
        <v>9326466</v>
      </c>
      <c r="Y32" s="8">
        <v>7684321</v>
      </c>
      <c r="Z32" s="2">
        <v>82.39</v>
      </c>
      <c r="AA32" s="6">
        <v>18652933</v>
      </c>
    </row>
    <row r="33" spans="1:27" ht="13.5">
      <c r="A33" s="25" t="s">
        <v>59</v>
      </c>
      <c r="B33" s="24"/>
      <c r="C33" s="6">
        <v>40580</v>
      </c>
      <c r="D33" s="6">
        <v>0</v>
      </c>
      <c r="E33" s="7">
        <v>211200</v>
      </c>
      <c r="F33" s="8">
        <v>211200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211200</v>
      </c>
    </row>
    <row r="34" spans="1:27" ht="13.5">
      <c r="A34" s="25" t="s">
        <v>60</v>
      </c>
      <c r="B34" s="24"/>
      <c r="C34" s="6">
        <v>220453862</v>
      </c>
      <c r="D34" s="6">
        <v>0</v>
      </c>
      <c r="E34" s="7">
        <v>161637713</v>
      </c>
      <c r="F34" s="8">
        <v>161637713</v>
      </c>
      <c r="G34" s="8">
        <v>6548031</v>
      </c>
      <c r="H34" s="8">
        <v>5999654</v>
      </c>
      <c r="I34" s="8">
        <v>6283011</v>
      </c>
      <c r="J34" s="8">
        <v>18830696</v>
      </c>
      <c r="K34" s="8">
        <v>4655440</v>
      </c>
      <c r="L34" s="8">
        <v>7615658</v>
      </c>
      <c r="M34" s="8">
        <v>26677155</v>
      </c>
      <c r="N34" s="8">
        <v>38948253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57778949</v>
      </c>
      <c r="X34" s="8">
        <v>80818860</v>
      </c>
      <c r="Y34" s="8">
        <v>-23039911</v>
      </c>
      <c r="Z34" s="2">
        <v>-28.51</v>
      </c>
      <c r="AA34" s="6">
        <v>161637713</v>
      </c>
    </row>
    <row r="35" spans="1:27" ht="13.5">
      <c r="A35" s="23" t="s">
        <v>61</v>
      </c>
      <c r="B35" s="29"/>
      <c r="C35" s="6">
        <v>1201647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603529211</v>
      </c>
      <c r="D36" s="33">
        <f>SUM(D25:D35)</f>
        <v>0</v>
      </c>
      <c r="E36" s="34">
        <f t="shared" si="1"/>
        <v>581482803</v>
      </c>
      <c r="F36" s="35">
        <f t="shared" si="1"/>
        <v>581482803</v>
      </c>
      <c r="G36" s="35">
        <f t="shared" si="1"/>
        <v>50788174</v>
      </c>
      <c r="H36" s="35">
        <f t="shared" si="1"/>
        <v>10584760</v>
      </c>
      <c r="I36" s="35">
        <f t="shared" si="1"/>
        <v>28215755</v>
      </c>
      <c r="J36" s="35">
        <f t="shared" si="1"/>
        <v>89588689</v>
      </c>
      <c r="K36" s="35">
        <f t="shared" si="1"/>
        <v>30460297</v>
      </c>
      <c r="L36" s="35">
        <f t="shared" si="1"/>
        <v>51474229</v>
      </c>
      <c r="M36" s="35">
        <f t="shared" si="1"/>
        <v>69821298</v>
      </c>
      <c r="N36" s="35">
        <f t="shared" si="1"/>
        <v>151755824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241344513</v>
      </c>
      <c r="X36" s="35">
        <f t="shared" si="1"/>
        <v>255818284</v>
      </c>
      <c r="Y36" s="35">
        <f t="shared" si="1"/>
        <v>-14473771</v>
      </c>
      <c r="Z36" s="36">
        <f>+IF(X36&lt;&gt;0,+(Y36/X36)*100,0)</f>
        <v>-5.657832885783879</v>
      </c>
      <c r="AA36" s="33">
        <f>SUM(AA25:AA35)</f>
        <v>581482803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-115824090</v>
      </c>
      <c r="D38" s="46">
        <f>+D22-D36</f>
        <v>0</v>
      </c>
      <c r="E38" s="47">
        <f t="shared" si="2"/>
        <v>-3811487</v>
      </c>
      <c r="F38" s="48">
        <f t="shared" si="2"/>
        <v>-3811487</v>
      </c>
      <c r="G38" s="48">
        <f t="shared" si="2"/>
        <v>108050029</v>
      </c>
      <c r="H38" s="48">
        <f t="shared" si="2"/>
        <v>11106942</v>
      </c>
      <c r="I38" s="48">
        <f t="shared" si="2"/>
        <v>-9408497</v>
      </c>
      <c r="J38" s="48">
        <f t="shared" si="2"/>
        <v>109748474</v>
      </c>
      <c r="K38" s="48">
        <f t="shared" si="2"/>
        <v>-16081225</v>
      </c>
      <c r="L38" s="48">
        <f t="shared" si="2"/>
        <v>-37312369</v>
      </c>
      <c r="M38" s="48">
        <f t="shared" si="2"/>
        <v>66423348</v>
      </c>
      <c r="N38" s="48">
        <f t="shared" si="2"/>
        <v>13029754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122778228</v>
      </c>
      <c r="X38" s="48">
        <f>IF(F22=F36,0,X22-X36)</f>
        <v>131982489</v>
      </c>
      <c r="Y38" s="48">
        <f t="shared" si="2"/>
        <v>-9204261</v>
      </c>
      <c r="Z38" s="49">
        <f>+IF(X38&lt;&gt;0,+(Y38/X38)*100,0)</f>
        <v>-6.9738501446203225</v>
      </c>
      <c r="AA38" s="46">
        <f>+AA22-AA36</f>
        <v>-3811487</v>
      </c>
    </row>
    <row r="39" spans="1:27" ht="13.5">
      <c r="A39" s="23" t="s">
        <v>64</v>
      </c>
      <c r="B39" s="29"/>
      <c r="C39" s="6">
        <v>169433155</v>
      </c>
      <c r="D39" s="6">
        <v>0</v>
      </c>
      <c r="E39" s="7">
        <v>219381506</v>
      </c>
      <c r="F39" s="8">
        <v>219381506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175590644</v>
      </c>
      <c r="Y39" s="8">
        <v>-175590644</v>
      </c>
      <c r="Z39" s="2">
        <v>-100</v>
      </c>
      <c r="AA39" s="6">
        <v>219381506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53609065</v>
      </c>
      <c r="D42" s="55">
        <f>SUM(D38:D41)</f>
        <v>0</v>
      </c>
      <c r="E42" s="56">
        <f t="shared" si="3"/>
        <v>215570019</v>
      </c>
      <c r="F42" s="57">
        <f t="shared" si="3"/>
        <v>215570019</v>
      </c>
      <c r="G42" s="57">
        <f t="shared" si="3"/>
        <v>108050029</v>
      </c>
      <c r="H42" s="57">
        <f t="shared" si="3"/>
        <v>11106942</v>
      </c>
      <c r="I42" s="57">
        <f t="shared" si="3"/>
        <v>-9408497</v>
      </c>
      <c r="J42" s="57">
        <f t="shared" si="3"/>
        <v>109748474</v>
      </c>
      <c r="K42" s="57">
        <f t="shared" si="3"/>
        <v>-16081225</v>
      </c>
      <c r="L42" s="57">
        <f t="shared" si="3"/>
        <v>-37312369</v>
      </c>
      <c r="M42" s="57">
        <f t="shared" si="3"/>
        <v>66423348</v>
      </c>
      <c r="N42" s="57">
        <f t="shared" si="3"/>
        <v>13029754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122778228</v>
      </c>
      <c r="X42" s="57">
        <f t="shared" si="3"/>
        <v>307573133</v>
      </c>
      <c r="Y42" s="57">
        <f t="shared" si="3"/>
        <v>-184794905</v>
      </c>
      <c r="Z42" s="58">
        <f>+IF(X42&lt;&gt;0,+(Y42/X42)*100,0)</f>
        <v>-60.08161480086104</v>
      </c>
      <c r="AA42" s="55">
        <f>SUM(AA38:AA41)</f>
        <v>215570019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53609065</v>
      </c>
      <c r="D44" s="63">
        <f>+D42-D43</f>
        <v>0</v>
      </c>
      <c r="E44" s="64">
        <f t="shared" si="4"/>
        <v>215570019</v>
      </c>
      <c r="F44" s="65">
        <f t="shared" si="4"/>
        <v>215570019</v>
      </c>
      <c r="G44" s="65">
        <f t="shared" si="4"/>
        <v>108050029</v>
      </c>
      <c r="H44" s="65">
        <f t="shared" si="4"/>
        <v>11106942</v>
      </c>
      <c r="I44" s="65">
        <f t="shared" si="4"/>
        <v>-9408497</v>
      </c>
      <c r="J44" s="65">
        <f t="shared" si="4"/>
        <v>109748474</v>
      </c>
      <c r="K44" s="65">
        <f t="shared" si="4"/>
        <v>-16081225</v>
      </c>
      <c r="L44" s="65">
        <f t="shared" si="4"/>
        <v>-37312369</v>
      </c>
      <c r="M44" s="65">
        <f t="shared" si="4"/>
        <v>66423348</v>
      </c>
      <c r="N44" s="65">
        <f t="shared" si="4"/>
        <v>13029754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122778228</v>
      </c>
      <c r="X44" s="65">
        <f t="shared" si="4"/>
        <v>307573133</v>
      </c>
      <c r="Y44" s="65">
        <f t="shared" si="4"/>
        <v>-184794905</v>
      </c>
      <c r="Z44" s="66">
        <f>+IF(X44&lt;&gt;0,+(Y44/X44)*100,0)</f>
        <v>-60.08161480086104</v>
      </c>
      <c r="AA44" s="63">
        <f>+AA42-AA43</f>
        <v>215570019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53609065</v>
      </c>
      <c r="D46" s="55">
        <f>SUM(D44:D45)</f>
        <v>0</v>
      </c>
      <c r="E46" s="56">
        <f t="shared" si="5"/>
        <v>215570019</v>
      </c>
      <c r="F46" s="57">
        <f t="shared" si="5"/>
        <v>215570019</v>
      </c>
      <c r="G46" s="57">
        <f t="shared" si="5"/>
        <v>108050029</v>
      </c>
      <c r="H46" s="57">
        <f t="shared" si="5"/>
        <v>11106942</v>
      </c>
      <c r="I46" s="57">
        <f t="shared" si="5"/>
        <v>-9408497</v>
      </c>
      <c r="J46" s="57">
        <f t="shared" si="5"/>
        <v>109748474</v>
      </c>
      <c r="K46" s="57">
        <f t="shared" si="5"/>
        <v>-16081225</v>
      </c>
      <c r="L46" s="57">
        <f t="shared" si="5"/>
        <v>-37312369</v>
      </c>
      <c r="M46" s="57">
        <f t="shared" si="5"/>
        <v>66423348</v>
      </c>
      <c r="N46" s="57">
        <f t="shared" si="5"/>
        <v>13029754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122778228</v>
      </c>
      <c r="X46" s="57">
        <f t="shared" si="5"/>
        <v>307573133</v>
      </c>
      <c r="Y46" s="57">
        <f t="shared" si="5"/>
        <v>-184794905</v>
      </c>
      <c r="Z46" s="58">
        <f>+IF(X46&lt;&gt;0,+(Y46/X46)*100,0)</f>
        <v>-60.08161480086104</v>
      </c>
      <c r="AA46" s="55">
        <f>SUM(AA44:AA45)</f>
        <v>215570019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53609065</v>
      </c>
      <c r="D48" s="71">
        <f>SUM(D46:D47)</f>
        <v>0</v>
      </c>
      <c r="E48" s="72">
        <f t="shared" si="6"/>
        <v>215570019</v>
      </c>
      <c r="F48" s="73">
        <f t="shared" si="6"/>
        <v>215570019</v>
      </c>
      <c r="G48" s="73">
        <f t="shared" si="6"/>
        <v>108050029</v>
      </c>
      <c r="H48" s="74">
        <f t="shared" si="6"/>
        <v>11106942</v>
      </c>
      <c r="I48" s="74">
        <f t="shared" si="6"/>
        <v>-9408497</v>
      </c>
      <c r="J48" s="74">
        <f t="shared" si="6"/>
        <v>109748474</v>
      </c>
      <c r="K48" s="74">
        <f t="shared" si="6"/>
        <v>-16081225</v>
      </c>
      <c r="L48" s="74">
        <f t="shared" si="6"/>
        <v>-37312369</v>
      </c>
      <c r="M48" s="73">
        <f t="shared" si="6"/>
        <v>66423348</v>
      </c>
      <c r="N48" s="73">
        <f t="shared" si="6"/>
        <v>13029754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122778228</v>
      </c>
      <c r="X48" s="74">
        <f t="shared" si="6"/>
        <v>307573133</v>
      </c>
      <c r="Y48" s="74">
        <f t="shared" si="6"/>
        <v>-184794905</v>
      </c>
      <c r="Z48" s="75">
        <f>+IF(X48&lt;&gt;0,+(Y48/X48)*100,0)</f>
        <v>-60.08161480086104</v>
      </c>
      <c r="AA48" s="76">
        <f>SUM(AA46:AA47)</f>
        <v>215570019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92591000</v>
      </c>
      <c r="F5" s="8">
        <v>92591000</v>
      </c>
      <c r="G5" s="8">
        <v>0</v>
      </c>
      <c r="H5" s="8">
        <v>-28089</v>
      </c>
      <c r="I5" s="8">
        <v>707010332</v>
      </c>
      <c r="J5" s="8">
        <v>706982243</v>
      </c>
      <c r="K5" s="8">
        <v>4164175</v>
      </c>
      <c r="L5" s="8">
        <v>4164175</v>
      </c>
      <c r="M5" s="8">
        <v>-496954000</v>
      </c>
      <c r="N5" s="8">
        <v>-488625650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218356593</v>
      </c>
      <c r="X5" s="8">
        <v>73779000</v>
      </c>
      <c r="Y5" s="8">
        <v>144577593</v>
      </c>
      <c r="Z5" s="2">
        <v>195.96</v>
      </c>
      <c r="AA5" s="6">
        <v>92591000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37858000</v>
      </c>
      <c r="F8" s="8">
        <v>37858000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3409462</v>
      </c>
      <c r="N8" s="8">
        <v>3409462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3409462</v>
      </c>
      <c r="X8" s="8">
        <v>18631000</v>
      </c>
      <c r="Y8" s="8">
        <v>-15221538</v>
      </c>
      <c r="Z8" s="2">
        <v>-81.7</v>
      </c>
      <c r="AA8" s="6">
        <v>37858000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2620000</v>
      </c>
      <c r="F9" s="8">
        <v>2620000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543369</v>
      </c>
      <c r="N9" s="8">
        <v>543369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543369</v>
      </c>
      <c r="X9" s="8">
        <v>1468000</v>
      </c>
      <c r="Y9" s="8">
        <v>-924631</v>
      </c>
      <c r="Z9" s="2">
        <v>-62.99</v>
      </c>
      <c r="AA9" s="6">
        <v>2620000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5824000</v>
      </c>
      <c r="F10" s="26">
        <v>5824000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1214565</v>
      </c>
      <c r="N10" s="26">
        <v>1214565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1214565</v>
      </c>
      <c r="X10" s="26">
        <v>2789000</v>
      </c>
      <c r="Y10" s="26">
        <v>-1574435</v>
      </c>
      <c r="Z10" s="27">
        <v>-56.45</v>
      </c>
      <c r="AA10" s="28">
        <v>5824000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3710000</v>
      </c>
      <c r="F11" s="8">
        <v>3710000</v>
      </c>
      <c r="G11" s="8">
        <v>4187</v>
      </c>
      <c r="H11" s="8">
        <v>1823448</v>
      </c>
      <c r="I11" s="8">
        <v>1779369</v>
      </c>
      <c r="J11" s="8">
        <v>3607004</v>
      </c>
      <c r="K11" s="8">
        <v>18332</v>
      </c>
      <c r="L11" s="8">
        <v>6417</v>
      </c>
      <c r="M11" s="8">
        <v>0</v>
      </c>
      <c r="N11" s="8">
        <v>24749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3631753</v>
      </c>
      <c r="X11" s="8">
        <v>1784000</v>
      </c>
      <c r="Y11" s="8">
        <v>1847753</v>
      </c>
      <c r="Z11" s="2">
        <v>103.57</v>
      </c>
      <c r="AA11" s="6">
        <v>3710000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831000</v>
      </c>
      <c r="F12" s="8">
        <v>831000</v>
      </c>
      <c r="G12" s="8">
        <v>5616</v>
      </c>
      <c r="H12" s="8">
        <v>3411</v>
      </c>
      <c r="I12" s="8">
        <v>30142</v>
      </c>
      <c r="J12" s="8">
        <v>39169</v>
      </c>
      <c r="K12" s="8">
        <v>306</v>
      </c>
      <c r="L12" s="8">
        <v>3314</v>
      </c>
      <c r="M12" s="8">
        <v>23290</v>
      </c>
      <c r="N12" s="8">
        <v>26910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66079</v>
      </c>
      <c r="X12" s="8">
        <v>441000</v>
      </c>
      <c r="Y12" s="8">
        <v>-374921</v>
      </c>
      <c r="Z12" s="2">
        <v>-85.02</v>
      </c>
      <c r="AA12" s="6">
        <v>831000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4700000</v>
      </c>
      <c r="F13" s="8">
        <v>4700000</v>
      </c>
      <c r="G13" s="8">
        <v>0</v>
      </c>
      <c r="H13" s="8">
        <v>0</v>
      </c>
      <c r="I13" s="8">
        <v>1990501</v>
      </c>
      <c r="J13" s="8">
        <v>1990501</v>
      </c>
      <c r="K13" s="8">
        <v>168101</v>
      </c>
      <c r="L13" s="8">
        <v>593680</v>
      </c>
      <c r="M13" s="8">
        <v>1935808</v>
      </c>
      <c r="N13" s="8">
        <v>2697589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4688090</v>
      </c>
      <c r="X13" s="8">
        <v>2413000</v>
      </c>
      <c r="Y13" s="8">
        <v>2275090</v>
      </c>
      <c r="Z13" s="2">
        <v>94.28</v>
      </c>
      <c r="AA13" s="6">
        <v>4700000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18000000</v>
      </c>
      <c r="F14" s="8">
        <v>18000000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609</v>
      </c>
      <c r="N14" s="8">
        <v>609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609</v>
      </c>
      <c r="X14" s="8">
        <v>9551000</v>
      </c>
      <c r="Y14" s="8">
        <v>-9550391</v>
      </c>
      <c r="Z14" s="2">
        <v>-99.99</v>
      </c>
      <c r="AA14" s="6">
        <v>18000000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1063000</v>
      </c>
      <c r="F16" s="8">
        <v>1063000</v>
      </c>
      <c r="G16" s="8">
        <v>22950</v>
      </c>
      <c r="H16" s="8">
        <v>0</v>
      </c>
      <c r="I16" s="8">
        <v>11850</v>
      </c>
      <c r="J16" s="8">
        <v>34800</v>
      </c>
      <c r="K16" s="8">
        <v>0</v>
      </c>
      <c r="L16" s="8">
        <v>1500</v>
      </c>
      <c r="M16" s="8">
        <v>5075</v>
      </c>
      <c r="N16" s="8">
        <v>6575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41375</v>
      </c>
      <c r="X16" s="8">
        <v>641000</v>
      </c>
      <c r="Y16" s="8">
        <v>-599625</v>
      </c>
      <c r="Z16" s="2">
        <v>-93.55</v>
      </c>
      <c r="AA16" s="6">
        <v>1063000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15317000</v>
      </c>
      <c r="F17" s="8">
        <v>15317000</v>
      </c>
      <c r="G17" s="8">
        <v>0</v>
      </c>
      <c r="H17" s="8">
        <v>0</v>
      </c>
      <c r="I17" s="8">
        <v>4010152</v>
      </c>
      <c r="J17" s="8">
        <v>4010152</v>
      </c>
      <c r="K17" s="8">
        <v>1467730</v>
      </c>
      <c r="L17" s="8">
        <v>1102627</v>
      </c>
      <c r="M17" s="8">
        <v>1338942</v>
      </c>
      <c r="N17" s="8">
        <v>3909299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7919451</v>
      </c>
      <c r="X17" s="8">
        <v>7059000</v>
      </c>
      <c r="Y17" s="8">
        <v>860451</v>
      </c>
      <c r="Z17" s="2">
        <v>12.19</v>
      </c>
      <c r="AA17" s="6">
        <v>15317000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8268000</v>
      </c>
      <c r="F18" s="8">
        <v>8268000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4053000</v>
      </c>
      <c r="Y18" s="8">
        <v>-4053000</v>
      </c>
      <c r="Z18" s="2">
        <v>-100</v>
      </c>
      <c r="AA18" s="6">
        <v>8268000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557367000</v>
      </c>
      <c r="F19" s="8">
        <v>557367000</v>
      </c>
      <c r="G19" s="8">
        <v>217365000</v>
      </c>
      <c r="H19" s="8">
        <v>1811000</v>
      </c>
      <c r="I19" s="8">
        <v>0</v>
      </c>
      <c r="J19" s="8">
        <v>219176000</v>
      </c>
      <c r="K19" s="8">
        <v>0</v>
      </c>
      <c r="L19" s="8">
        <v>182355000</v>
      </c>
      <c r="M19" s="8">
        <v>0</v>
      </c>
      <c r="N19" s="8">
        <v>182355000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401531000</v>
      </c>
      <c r="X19" s="8">
        <v>391500000</v>
      </c>
      <c r="Y19" s="8">
        <v>10031000</v>
      </c>
      <c r="Z19" s="2">
        <v>2.56</v>
      </c>
      <c r="AA19" s="6">
        <v>557367000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4250000</v>
      </c>
      <c r="F20" s="26">
        <v>4250000</v>
      </c>
      <c r="G20" s="26">
        <v>69646</v>
      </c>
      <c r="H20" s="26">
        <v>29550</v>
      </c>
      <c r="I20" s="26">
        <v>52627</v>
      </c>
      <c r="J20" s="26">
        <v>151823</v>
      </c>
      <c r="K20" s="26">
        <v>26087</v>
      </c>
      <c r="L20" s="26">
        <v>22510</v>
      </c>
      <c r="M20" s="26">
        <v>90121</v>
      </c>
      <c r="N20" s="26">
        <v>138718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290541</v>
      </c>
      <c r="X20" s="26">
        <v>2108000</v>
      </c>
      <c r="Y20" s="26">
        <v>-1817459</v>
      </c>
      <c r="Z20" s="27">
        <v>-86.22</v>
      </c>
      <c r="AA20" s="28">
        <v>4250000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400000</v>
      </c>
      <c r="F21" s="8">
        <v>400000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400000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752799000</v>
      </c>
      <c r="F22" s="35">
        <f t="shared" si="0"/>
        <v>752799000</v>
      </c>
      <c r="G22" s="35">
        <f t="shared" si="0"/>
        <v>217467399</v>
      </c>
      <c r="H22" s="35">
        <f t="shared" si="0"/>
        <v>3639320</v>
      </c>
      <c r="I22" s="35">
        <f t="shared" si="0"/>
        <v>714884973</v>
      </c>
      <c r="J22" s="35">
        <f t="shared" si="0"/>
        <v>935991692</v>
      </c>
      <c r="K22" s="35">
        <f t="shared" si="0"/>
        <v>5844731</v>
      </c>
      <c r="L22" s="35">
        <f t="shared" si="0"/>
        <v>188249223</v>
      </c>
      <c r="M22" s="35">
        <f t="shared" si="0"/>
        <v>-488392759</v>
      </c>
      <c r="N22" s="35">
        <f t="shared" si="0"/>
        <v>-294298805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641692887</v>
      </c>
      <c r="X22" s="35">
        <f t="shared" si="0"/>
        <v>516217000</v>
      </c>
      <c r="Y22" s="35">
        <f t="shared" si="0"/>
        <v>125475887</v>
      </c>
      <c r="Z22" s="36">
        <f>+IF(X22&lt;&gt;0,+(Y22/X22)*100,0)</f>
        <v>24.306810314267064</v>
      </c>
      <c r="AA22" s="33">
        <f>SUM(AA5:AA21)</f>
        <v>752799000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216774000</v>
      </c>
      <c r="F25" s="8">
        <v>216774000</v>
      </c>
      <c r="G25" s="8">
        <v>20198964</v>
      </c>
      <c r="H25" s="8">
        <v>21017046</v>
      </c>
      <c r="I25" s="8">
        <v>21581000</v>
      </c>
      <c r="J25" s="8">
        <v>62797010</v>
      </c>
      <c r="K25" s="8">
        <v>21638180</v>
      </c>
      <c r="L25" s="8">
        <v>21703277</v>
      </c>
      <c r="M25" s="8">
        <v>36691481</v>
      </c>
      <c r="N25" s="8">
        <v>80032938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142829948</v>
      </c>
      <c r="X25" s="8">
        <v>112995600</v>
      </c>
      <c r="Y25" s="8">
        <v>29834348</v>
      </c>
      <c r="Z25" s="2">
        <v>26.4</v>
      </c>
      <c r="AA25" s="6">
        <v>216774000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25088000</v>
      </c>
      <c r="F26" s="8">
        <v>25088000</v>
      </c>
      <c r="G26" s="8">
        <v>1864503</v>
      </c>
      <c r="H26" s="8">
        <v>1835267</v>
      </c>
      <c r="I26" s="8">
        <v>1821000</v>
      </c>
      <c r="J26" s="8">
        <v>5520770</v>
      </c>
      <c r="K26" s="8">
        <v>1880091</v>
      </c>
      <c r="L26" s="8">
        <v>1814089</v>
      </c>
      <c r="M26" s="8">
        <v>1810116</v>
      </c>
      <c r="N26" s="8">
        <v>5504296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11025066</v>
      </c>
      <c r="X26" s="8">
        <v>13153000</v>
      </c>
      <c r="Y26" s="8">
        <v>-2127934</v>
      </c>
      <c r="Z26" s="2">
        <v>-16.18</v>
      </c>
      <c r="AA26" s="6">
        <v>25088000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101000000</v>
      </c>
      <c r="F27" s="8">
        <v>101000000</v>
      </c>
      <c r="G27" s="8">
        <v>0</v>
      </c>
      <c r="H27" s="8">
        <v>0</v>
      </c>
      <c r="I27" s="8">
        <v>25000000</v>
      </c>
      <c r="J27" s="8">
        <v>25000000</v>
      </c>
      <c r="K27" s="8">
        <v>0</v>
      </c>
      <c r="L27" s="8">
        <v>0</v>
      </c>
      <c r="M27" s="8">
        <v>25000000</v>
      </c>
      <c r="N27" s="8">
        <v>25000000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50000000</v>
      </c>
      <c r="X27" s="8">
        <v>57499998</v>
      </c>
      <c r="Y27" s="8">
        <v>-7499998</v>
      </c>
      <c r="Z27" s="2">
        <v>-13.04</v>
      </c>
      <c r="AA27" s="6">
        <v>101000000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41150000</v>
      </c>
      <c r="F28" s="8">
        <v>41150000</v>
      </c>
      <c r="G28" s="8">
        <v>0</v>
      </c>
      <c r="H28" s="8">
        <v>0</v>
      </c>
      <c r="I28" s="8">
        <v>10000000</v>
      </c>
      <c r="J28" s="8">
        <v>10000000</v>
      </c>
      <c r="K28" s="8">
        <v>0</v>
      </c>
      <c r="L28" s="8">
        <v>0</v>
      </c>
      <c r="M28" s="8">
        <v>10000000</v>
      </c>
      <c r="N28" s="8">
        <v>10000000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20000000</v>
      </c>
      <c r="X28" s="8">
        <v>20790000</v>
      </c>
      <c r="Y28" s="8">
        <v>-790000</v>
      </c>
      <c r="Z28" s="2">
        <v>-3.8</v>
      </c>
      <c r="AA28" s="6">
        <v>41150000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525000</v>
      </c>
      <c r="F29" s="8">
        <v>525000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250000</v>
      </c>
      <c r="Y29" s="8">
        <v>-250000</v>
      </c>
      <c r="Z29" s="2">
        <v>-100</v>
      </c>
      <c r="AA29" s="6">
        <v>525000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124200000</v>
      </c>
      <c r="F30" s="8">
        <v>124200000</v>
      </c>
      <c r="G30" s="8">
        <v>0</v>
      </c>
      <c r="H30" s="8">
        <v>0</v>
      </c>
      <c r="I30" s="8">
        <v>9900000</v>
      </c>
      <c r="J30" s="8">
        <v>9900000</v>
      </c>
      <c r="K30" s="8">
        <v>18000000</v>
      </c>
      <c r="L30" s="8">
        <v>9900000</v>
      </c>
      <c r="M30" s="8">
        <v>9900000</v>
      </c>
      <c r="N30" s="8">
        <v>37800000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47700000</v>
      </c>
      <c r="X30" s="8">
        <v>64200000</v>
      </c>
      <c r="Y30" s="8">
        <v>-16500000</v>
      </c>
      <c r="Z30" s="2">
        <v>-25.7</v>
      </c>
      <c r="AA30" s="6">
        <v>124200000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56431800</v>
      </c>
      <c r="F31" s="8">
        <v>56431800</v>
      </c>
      <c r="G31" s="8">
        <v>11967</v>
      </c>
      <c r="H31" s="8">
        <v>9946</v>
      </c>
      <c r="I31" s="8">
        <v>6916</v>
      </c>
      <c r="J31" s="8">
        <v>28829</v>
      </c>
      <c r="K31" s="8">
        <v>64495</v>
      </c>
      <c r="L31" s="8">
        <v>2532</v>
      </c>
      <c r="M31" s="8">
        <v>231028</v>
      </c>
      <c r="N31" s="8">
        <v>298055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326884</v>
      </c>
      <c r="X31" s="8">
        <v>22490000</v>
      </c>
      <c r="Y31" s="8">
        <v>-22163116</v>
      </c>
      <c r="Z31" s="2">
        <v>-98.55</v>
      </c>
      <c r="AA31" s="6">
        <v>56431800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36410400</v>
      </c>
      <c r="F32" s="8">
        <v>36410400</v>
      </c>
      <c r="G32" s="8">
        <v>1889821</v>
      </c>
      <c r="H32" s="8">
        <v>4435490</v>
      </c>
      <c r="I32" s="8">
        <v>6549660</v>
      </c>
      <c r="J32" s="8">
        <v>12874971</v>
      </c>
      <c r="K32" s="8">
        <v>1879036</v>
      </c>
      <c r="L32" s="8">
        <v>1153896</v>
      </c>
      <c r="M32" s="8">
        <v>3004423</v>
      </c>
      <c r="N32" s="8">
        <v>6037355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18912326</v>
      </c>
      <c r="X32" s="8">
        <v>19000000</v>
      </c>
      <c r="Y32" s="8">
        <v>-87674</v>
      </c>
      <c r="Z32" s="2">
        <v>-0.46</v>
      </c>
      <c r="AA32" s="6">
        <v>36410400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31451000</v>
      </c>
      <c r="F33" s="8">
        <v>31451000</v>
      </c>
      <c r="G33" s="8">
        <v>92700</v>
      </c>
      <c r="H33" s="8">
        <v>334772</v>
      </c>
      <c r="I33" s="8">
        <v>36839993</v>
      </c>
      <c r="J33" s="8">
        <v>37267465</v>
      </c>
      <c r="K33" s="8">
        <v>0</v>
      </c>
      <c r="L33" s="8">
        <v>1445605</v>
      </c>
      <c r="M33" s="8">
        <v>1802039</v>
      </c>
      <c r="N33" s="8">
        <v>3247644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40515109</v>
      </c>
      <c r="X33" s="8">
        <v>15978000</v>
      </c>
      <c r="Y33" s="8">
        <v>24537109</v>
      </c>
      <c r="Z33" s="2">
        <v>153.57</v>
      </c>
      <c r="AA33" s="6">
        <v>31451000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76895200</v>
      </c>
      <c r="F34" s="8">
        <v>76895200</v>
      </c>
      <c r="G34" s="8">
        <v>9228448</v>
      </c>
      <c r="H34" s="8">
        <v>4929350</v>
      </c>
      <c r="I34" s="8">
        <v>8053203</v>
      </c>
      <c r="J34" s="8">
        <v>22211001</v>
      </c>
      <c r="K34" s="8">
        <v>13800745</v>
      </c>
      <c r="L34" s="8">
        <v>5283699</v>
      </c>
      <c r="M34" s="8">
        <v>32214276</v>
      </c>
      <c r="N34" s="8">
        <v>51298720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73509721</v>
      </c>
      <c r="X34" s="8">
        <v>36928000</v>
      </c>
      <c r="Y34" s="8">
        <v>36581721</v>
      </c>
      <c r="Z34" s="2">
        <v>99.06</v>
      </c>
      <c r="AA34" s="6">
        <v>76895200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709925400</v>
      </c>
      <c r="F36" s="35">
        <f t="shared" si="1"/>
        <v>709925400</v>
      </c>
      <c r="G36" s="35">
        <f t="shared" si="1"/>
        <v>33286403</v>
      </c>
      <c r="H36" s="35">
        <f t="shared" si="1"/>
        <v>32561871</v>
      </c>
      <c r="I36" s="35">
        <f t="shared" si="1"/>
        <v>119751772</v>
      </c>
      <c r="J36" s="35">
        <f t="shared" si="1"/>
        <v>185600046</v>
      </c>
      <c r="K36" s="35">
        <f t="shared" si="1"/>
        <v>57262547</v>
      </c>
      <c r="L36" s="35">
        <f t="shared" si="1"/>
        <v>41303098</v>
      </c>
      <c r="M36" s="35">
        <f t="shared" si="1"/>
        <v>120653363</v>
      </c>
      <c r="N36" s="35">
        <f t="shared" si="1"/>
        <v>219219008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404819054</v>
      </c>
      <c r="X36" s="35">
        <f t="shared" si="1"/>
        <v>363284598</v>
      </c>
      <c r="Y36" s="35">
        <f t="shared" si="1"/>
        <v>41534456</v>
      </c>
      <c r="Z36" s="36">
        <f>+IF(X36&lt;&gt;0,+(Y36/X36)*100,0)</f>
        <v>11.433035209491596</v>
      </c>
      <c r="AA36" s="33">
        <f>SUM(AA25:AA35)</f>
        <v>709925400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42873600</v>
      </c>
      <c r="F38" s="48">
        <f t="shared" si="2"/>
        <v>42873600</v>
      </c>
      <c r="G38" s="48">
        <f t="shared" si="2"/>
        <v>184180996</v>
      </c>
      <c r="H38" s="48">
        <f t="shared" si="2"/>
        <v>-28922551</v>
      </c>
      <c r="I38" s="48">
        <f t="shared" si="2"/>
        <v>595133201</v>
      </c>
      <c r="J38" s="48">
        <f t="shared" si="2"/>
        <v>750391646</v>
      </c>
      <c r="K38" s="48">
        <f t="shared" si="2"/>
        <v>-51417816</v>
      </c>
      <c r="L38" s="48">
        <f t="shared" si="2"/>
        <v>146946125</v>
      </c>
      <c r="M38" s="48">
        <f t="shared" si="2"/>
        <v>-609046122</v>
      </c>
      <c r="N38" s="48">
        <f t="shared" si="2"/>
        <v>-513517813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236873833</v>
      </c>
      <c r="X38" s="48">
        <f>IF(F22=F36,0,X22-X36)</f>
        <v>152932402</v>
      </c>
      <c r="Y38" s="48">
        <f t="shared" si="2"/>
        <v>83941431</v>
      </c>
      <c r="Z38" s="49">
        <f>+IF(X38&lt;&gt;0,+(Y38/X38)*100,0)</f>
        <v>54.887930812726005</v>
      </c>
      <c r="AA38" s="46">
        <f>+AA22-AA36</f>
        <v>42873600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396231000</v>
      </c>
      <c r="F39" s="8">
        <v>396231000</v>
      </c>
      <c r="G39" s="8">
        <v>201100000</v>
      </c>
      <c r="H39" s="8">
        <v>0</v>
      </c>
      <c r="I39" s="8">
        <v>0</v>
      </c>
      <c r="J39" s="8">
        <v>201100000</v>
      </c>
      <c r="K39" s="8">
        <v>0</v>
      </c>
      <c r="L39" s="8">
        <v>2000000</v>
      </c>
      <c r="M39" s="8">
        <v>1000000</v>
      </c>
      <c r="N39" s="8">
        <v>3000000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204100000</v>
      </c>
      <c r="X39" s="8">
        <v>330000000</v>
      </c>
      <c r="Y39" s="8">
        <v>-125900000</v>
      </c>
      <c r="Z39" s="2">
        <v>-38.15</v>
      </c>
      <c r="AA39" s="6">
        <v>396231000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439104600</v>
      </c>
      <c r="F42" s="57">
        <f t="shared" si="3"/>
        <v>439104600</v>
      </c>
      <c r="G42" s="57">
        <f t="shared" si="3"/>
        <v>385280996</v>
      </c>
      <c r="H42" s="57">
        <f t="shared" si="3"/>
        <v>-28922551</v>
      </c>
      <c r="I42" s="57">
        <f t="shared" si="3"/>
        <v>595133201</v>
      </c>
      <c r="J42" s="57">
        <f t="shared" si="3"/>
        <v>951491646</v>
      </c>
      <c r="K42" s="57">
        <f t="shared" si="3"/>
        <v>-51417816</v>
      </c>
      <c r="L42" s="57">
        <f t="shared" si="3"/>
        <v>148946125</v>
      </c>
      <c r="M42" s="57">
        <f t="shared" si="3"/>
        <v>-608046122</v>
      </c>
      <c r="N42" s="57">
        <f t="shared" si="3"/>
        <v>-510517813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440973833</v>
      </c>
      <c r="X42" s="57">
        <f t="shared" si="3"/>
        <v>482932402</v>
      </c>
      <c r="Y42" s="57">
        <f t="shared" si="3"/>
        <v>-41958569</v>
      </c>
      <c r="Z42" s="58">
        <f>+IF(X42&lt;&gt;0,+(Y42/X42)*100,0)</f>
        <v>-8.688290292023106</v>
      </c>
      <c r="AA42" s="55">
        <f>SUM(AA38:AA41)</f>
        <v>439104600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439104600</v>
      </c>
      <c r="F44" s="65">
        <f t="shared" si="4"/>
        <v>439104600</v>
      </c>
      <c r="G44" s="65">
        <f t="shared" si="4"/>
        <v>385280996</v>
      </c>
      <c r="H44" s="65">
        <f t="shared" si="4"/>
        <v>-28922551</v>
      </c>
      <c r="I44" s="65">
        <f t="shared" si="4"/>
        <v>595133201</v>
      </c>
      <c r="J44" s="65">
        <f t="shared" si="4"/>
        <v>951491646</v>
      </c>
      <c r="K44" s="65">
        <f t="shared" si="4"/>
        <v>-51417816</v>
      </c>
      <c r="L44" s="65">
        <f t="shared" si="4"/>
        <v>148946125</v>
      </c>
      <c r="M44" s="65">
        <f t="shared" si="4"/>
        <v>-608046122</v>
      </c>
      <c r="N44" s="65">
        <f t="shared" si="4"/>
        <v>-510517813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440973833</v>
      </c>
      <c r="X44" s="65">
        <f t="shared" si="4"/>
        <v>482932402</v>
      </c>
      <c r="Y44" s="65">
        <f t="shared" si="4"/>
        <v>-41958569</v>
      </c>
      <c r="Z44" s="66">
        <f>+IF(X44&lt;&gt;0,+(Y44/X44)*100,0)</f>
        <v>-8.688290292023106</v>
      </c>
      <c r="AA44" s="63">
        <f>+AA42-AA43</f>
        <v>439104600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439104600</v>
      </c>
      <c r="F46" s="57">
        <f t="shared" si="5"/>
        <v>439104600</v>
      </c>
      <c r="G46" s="57">
        <f t="shared" si="5"/>
        <v>385280996</v>
      </c>
      <c r="H46" s="57">
        <f t="shared" si="5"/>
        <v>-28922551</v>
      </c>
      <c r="I46" s="57">
        <f t="shared" si="5"/>
        <v>595133201</v>
      </c>
      <c r="J46" s="57">
        <f t="shared" si="5"/>
        <v>951491646</v>
      </c>
      <c r="K46" s="57">
        <f t="shared" si="5"/>
        <v>-51417816</v>
      </c>
      <c r="L46" s="57">
        <f t="shared" si="5"/>
        <v>148946125</v>
      </c>
      <c r="M46" s="57">
        <f t="shared" si="5"/>
        <v>-608046122</v>
      </c>
      <c r="N46" s="57">
        <f t="shared" si="5"/>
        <v>-510517813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440973833</v>
      </c>
      <c r="X46" s="57">
        <f t="shared" si="5"/>
        <v>482932402</v>
      </c>
      <c r="Y46" s="57">
        <f t="shared" si="5"/>
        <v>-41958569</v>
      </c>
      <c r="Z46" s="58">
        <f>+IF(X46&lt;&gt;0,+(Y46/X46)*100,0)</f>
        <v>-8.688290292023106</v>
      </c>
      <c r="AA46" s="55">
        <f>SUM(AA44:AA45)</f>
        <v>439104600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439104600</v>
      </c>
      <c r="F48" s="73">
        <f t="shared" si="6"/>
        <v>439104600</v>
      </c>
      <c r="G48" s="73">
        <f t="shared" si="6"/>
        <v>385280996</v>
      </c>
      <c r="H48" s="74">
        <f t="shared" si="6"/>
        <v>-28922551</v>
      </c>
      <c r="I48" s="74">
        <f t="shared" si="6"/>
        <v>595133201</v>
      </c>
      <c r="J48" s="74">
        <f t="shared" si="6"/>
        <v>951491646</v>
      </c>
      <c r="K48" s="74">
        <f t="shared" si="6"/>
        <v>-51417816</v>
      </c>
      <c r="L48" s="74">
        <f t="shared" si="6"/>
        <v>148946125</v>
      </c>
      <c r="M48" s="73">
        <f t="shared" si="6"/>
        <v>-608046122</v>
      </c>
      <c r="N48" s="73">
        <f t="shared" si="6"/>
        <v>-510517813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440973833</v>
      </c>
      <c r="X48" s="74">
        <f t="shared" si="6"/>
        <v>482932402</v>
      </c>
      <c r="Y48" s="74">
        <f t="shared" si="6"/>
        <v>-41958569</v>
      </c>
      <c r="Z48" s="75">
        <f>+IF(X48&lt;&gt;0,+(Y48/X48)*100,0)</f>
        <v>-8.688290292023106</v>
      </c>
      <c r="AA48" s="76">
        <f>SUM(AA46:AA47)</f>
        <v>439104600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245440</v>
      </c>
      <c r="F12" s="8">
        <v>245440</v>
      </c>
      <c r="G12" s="8">
        <v>0</v>
      </c>
      <c r="H12" s="8">
        <v>0</v>
      </c>
      <c r="I12" s="8">
        <v>0</v>
      </c>
      <c r="J12" s="8">
        <v>0</v>
      </c>
      <c r="K12" s="8">
        <v>7969</v>
      </c>
      <c r="L12" s="8">
        <v>0</v>
      </c>
      <c r="M12" s="8">
        <v>30764</v>
      </c>
      <c r="N12" s="8">
        <v>38733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38733</v>
      </c>
      <c r="X12" s="8">
        <v>122718</v>
      </c>
      <c r="Y12" s="8">
        <v>-83985</v>
      </c>
      <c r="Z12" s="2">
        <v>-68.44</v>
      </c>
      <c r="AA12" s="6">
        <v>245440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2800000</v>
      </c>
      <c r="F13" s="8">
        <v>2800000</v>
      </c>
      <c r="G13" s="8">
        <v>313223</v>
      </c>
      <c r="H13" s="8">
        <v>423954</v>
      </c>
      <c r="I13" s="8">
        <v>365252</v>
      </c>
      <c r="J13" s="8">
        <v>1102429</v>
      </c>
      <c r="K13" s="8">
        <v>306021</v>
      </c>
      <c r="L13" s="8">
        <v>266701</v>
      </c>
      <c r="M13" s="8">
        <v>250026</v>
      </c>
      <c r="N13" s="8">
        <v>822748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1925177</v>
      </c>
      <c r="X13" s="8">
        <v>1399998</v>
      </c>
      <c r="Y13" s="8">
        <v>525179</v>
      </c>
      <c r="Z13" s="2">
        <v>37.51</v>
      </c>
      <c r="AA13" s="6">
        <v>2800000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202112000</v>
      </c>
      <c r="F19" s="8">
        <v>202112000</v>
      </c>
      <c r="G19" s="8">
        <v>80539000</v>
      </c>
      <c r="H19" s="8">
        <v>0</v>
      </c>
      <c r="I19" s="8">
        <v>0</v>
      </c>
      <c r="J19" s="8">
        <v>80539000</v>
      </c>
      <c r="K19" s="8">
        <v>0</v>
      </c>
      <c r="L19" s="8">
        <v>0</v>
      </c>
      <c r="M19" s="8">
        <v>64183000</v>
      </c>
      <c r="N19" s="8">
        <v>64183000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144722000</v>
      </c>
      <c r="X19" s="8">
        <v>133393920</v>
      </c>
      <c r="Y19" s="8">
        <v>11328080</v>
      </c>
      <c r="Z19" s="2">
        <v>8.49</v>
      </c>
      <c r="AA19" s="6">
        <v>202112000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3050000</v>
      </c>
      <c r="F20" s="26">
        <v>3050000</v>
      </c>
      <c r="G20" s="26">
        <v>29098</v>
      </c>
      <c r="H20" s="26">
        <v>28960</v>
      </c>
      <c r="I20" s="26">
        <v>105436</v>
      </c>
      <c r="J20" s="26">
        <v>163494</v>
      </c>
      <c r="K20" s="26">
        <v>39637</v>
      </c>
      <c r="L20" s="26">
        <v>26435</v>
      </c>
      <c r="M20" s="26">
        <v>282726</v>
      </c>
      <c r="N20" s="26">
        <v>348798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512292</v>
      </c>
      <c r="X20" s="26"/>
      <c r="Y20" s="26">
        <v>512292</v>
      </c>
      <c r="Z20" s="27">
        <v>0</v>
      </c>
      <c r="AA20" s="28">
        <v>3050000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208207440</v>
      </c>
      <c r="F22" s="35">
        <f t="shared" si="0"/>
        <v>208207440</v>
      </c>
      <c r="G22" s="35">
        <f t="shared" si="0"/>
        <v>80881321</v>
      </c>
      <c r="H22" s="35">
        <f t="shared" si="0"/>
        <v>452914</v>
      </c>
      <c r="I22" s="35">
        <f t="shared" si="0"/>
        <v>470688</v>
      </c>
      <c r="J22" s="35">
        <f t="shared" si="0"/>
        <v>81804923</v>
      </c>
      <c r="K22" s="35">
        <f t="shared" si="0"/>
        <v>353627</v>
      </c>
      <c r="L22" s="35">
        <f t="shared" si="0"/>
        <v>293136</v>
      </c>
      <c r="M22" s="35">
        <f t="shared" si="0"/>
        <v>64746516</v>
      </c>
      <c r="N22" s="35">
        <f t="shared" si="0"/>
        <v>65393279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147198202</v>
      </c>
      <c r="X22" s="35">
        <f t="shared" si="0"/>
        <v>134916636</v>
      </c>
      <c r="Y22" s="35">
        <f t="shared" si="0"/>
        <v>12281566</v>
      </c>
      <c r="Z22" s="36">
        <f>+IF(X22&lt;&gt;0,+(Y22/X22)*100,0)</f>
        <v>9.103077547827386</v>
      </c>
      <c r="AA22" s="33">
        <f>SUM(AA5:AA21)</f>
        <v>208207440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88453305</v>
      </c>
      <c r="F25" s="8">
        <v>88453305</v>
      </c>
      <c r="G25" s="8">
        <v>5807735</v>
      </c>
      <c r="H25" s="8">
        <v>6048790</v>
      </c>
      <c r="I25" s="8">
        <v>6038461</v>
      </c>
      <c r="J25" s="8">
        <v>17894986</v>
      </c>
      <c r="K25" s="8">
        <v>6531273</v>
      </c>
      <c r="L25" s="8">
        <v>6298885</v>
      </c>
      <c r="M25" s="8">
        <v>6835844</v>
      </c>
      <c r="N25" s="8">
        <v>19666002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37560988</v>
      </c>
      <c r="X25" s="8">
        <v>42584934</v>
      </c>
      <c r="Y25" s="8">
        <v>-5023946</v>
      </c>
      <c r="Z25" s="2">
        <v>-11.8</v>
      </c>
      <c r="AA25" s="6">
        <v>88453305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13643000</v>
      </c>
      <c r="F26" s="8">
        <v>13643000</v>
      </c>
      <c r="G26" s="8">
        <v>1059766</v>
      </c>
      <c r="H26" s="8">
        <v>1068081</v>
      </c>
      <c r="I26" s="8">
        <v>1075065</v>
      </c>
      <c r="J26" s="8">
        <v>3202912</v>
      </c>
      <c r="K26" s="8">
        <v>1057277</v>
      </c>
      <c r="L26" s="8">
        <v>1079558</v>
      </c>
      <c r="M26" s="8">
        <v>1065846</v>
      </c>
      <c r="N26" s="8">
        <v>3202681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6405593</v>
      </c>
      <c r="X26" s="8">
        <v>6821748</v>
      </c>
      <c r="Y26" s="8">
        <v>-416155</v>
      </c>
      <c r="Z26" s="2">
        <v>-6.1</v>
      </c>
      <c r="AA26" s="6">
        <v>13643000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15000000</v>
      </c>
      <c r="F28" s="8">
        <v>15000000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7500000</v>
      </c>
      <c r="Y28" s="8">
        <v>-7500000</v>
      </c>
      <c r="Z28" s="2">
        <v>-100</v>
      </c>
      <c r="AA28" s="6">
        <v>15000000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22412000</v>
      </c>
      <c r="F29" s="8">
        <v>22412000</v>
      </c>
      <c r="G29" s="8">
        <v>0</v>
      </c>
      <c r="H29" s="8">
        <v>493</v>
      </c>
      <c r="I29" s="8">
        <v>876</v>
      </c>
      <c r="J29" s="8">
        <v>1369</v>
      </c>
      <c r="K29" s="8">
        <v>533</v>
      </c>
      <c r="L29" s="8">
        <v>738</v>
      </c>
      <c r="M29" s="8">
        <v>15914137</v>
      </c>
      <c r="N29" s="8">
        <v>15915408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15916777</v>
      </c>
      <c r="X29" s="8">
        <v>11205752</v>
      </c>
      <c r="Y29" s="8">
        <v>4711025</v>
      </c>
      <c r="Z29" s="2">
        <v>42.04</v>
      </c>
      <c r="AA29" s="6">
        <v>22412000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2200000</v>
      </c>
      <c r="F32" s="8">
        <v>2200000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1150002</v>
      </c>
      <c r="Y32" s="8">
        <v>-1150002</v>
      </c>
      <c r="Z32" s="2">
        <v>-100</v>
      </c>
      <c r="AA32" s="6">
        <v>2200000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60897437</v>
      </c>
      <c r="F34" s="8">
        <v>60897437</v>
      </c>
      <c r="G34" s="8">
        <v>3729907</v>
      </c>
      <c r="H34" s="8">
        <v>3783132</v>
      </c>
      <c r="I34" s="8">
        <v>3999039</v>
      </c>
      <c r="J34" s="8">
        <v>11512078</v>
      </c>
      <c r="K34" s="8">
        <v>5361650</v>
      </c>
      <c r="L34" s="8">
        <v>2300477</v>
      </c>
      <c r="M34" s="8">
        <v>4555506</v>
      </c>
      <c r="N34" s="8">
        <v>12217633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23729711</v>
      </c>
      <c r="X34" s="8">
        <v>30366000</v>
      </c>
      <c r="Y34" s="8">
        <v>-6636289</v>
      </c>
      <c r="Z34" s="2">
        <v>-21.85</v>
      </c>
      <c r="AA34" s="6">
        <v>60897437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202605742</v>
      </c>
      <c r="F36" s="35">
        <f t="shared" si="1"/>
        <v>202605742</v>
      </c>
      <c r="G36" s="35">
        <f t="shared" si="1"/>
        <v>10597408</v>
      </c>
      <c r="H36" s="35">
        <f t="shared" si="1"/>
        <v>10900496</v>
      </c>
      <c r="I36" s="35">
        <f t="shared" si="1"/>
        <v>11113441</v>
      </c>
      <c r="J36" s="35">
        <f t="shared" si="1"/>
        <v>32611345</v>
      </c>
      <c r="K36" s="35">
        <f t="shared" si="1"/>
        <v>12950733</v>
      </c>
      <c r="L36" s="35">
        <f t="shared" si="1"/>
        <v>9679658</v>
      </c>
      <c r="M36" s="35">
        <f t="shared" si="1"/>
        <v>28371333</v>
      </c>
      <c r="N36" s="35">
        <f t="shared" si="1"/>
        <v>51001724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83613069</v>
      </c>
      <c r="X36" s="35">
        <f t="shared" si="1"/>
        <v>99628436</v>
      </c>
      <c r="Y36" s="35">
        <f t="shared" si="1"/>
        <v>-16015367</v>
      </c>
      <c r="Z36" s="36">
        <f>+IF(X36&lt;&gt;0,+(Y36/X36)*100,0)</f>
        <v>-16.07509627070729</v>
      </c>
      <c r="AA36" s="33">
        <f>SUM(AA25:AA35)</f>
        <v>202605742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5601698</v>
      </c>
      <c r="F38" s="48">
        <f t="shared" si="2"/>
        <v>5601698</v>
      </c>
      <c r="G38" s="48">
        <f t="shared" si="2"/>
        <v>70283913</v>
      </c>
      <c r="H38" s="48">
        <f t="shared" si="2"/>
        <v>-10447582</v>
      </c>
      <c r="I38" s="48">
        <f t="shared" si="2"/>
        <v>-10642753</v>
      </c>
      <c r="J38" s="48">
        <f t="shared" si="2"/>
        <v>49193578</v>
      </c>
      <c r="K38" s="48">
        <f t="shared" si="2"/>
        <v>-12597106</v>
      </c>
      <c r="L38" s="48">
        <f t="shared" si="2"/>
        <v>-9386522</v>
      </c>
      <c r="M38" s="48">
        <f t="shared" si="2"/>
        <v>36375183</v>
      </c>
      <c r="N38" s="48">
        <f t="shared" si="2"/>
        <v>14391555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63585133</v>
      </c>
      <c r="X38" s="48">
        <f>IF(F22=F36,0,X22-X36)</f>
        <v>35288200</v>
      </c>
      <c r="Y38" s="48">
        <f t="shared" si="2"/>
        <v>28296933</v>
      </c>
      <c r="Z38" s="49">
        <f>+IF(X38&lt;&gt;0,+(Y38/X38)*100,0)</f>
        <v>80.18808836948328</v>
      </c>
      <c r="AA38" s="46">
        <f>+AA22-AA36</f>
        <v>5601698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53180000</v>
      </c>
      <c r="F39" s="8">
        <v>53180000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26589996</v>
      </c>
      <c r="Y39" s="8">
        <v>-26589996</v>
      </c>
      <c r="Z39" s="2">
        <v>-100</v>
      </c>
      <c r="AA39" s="6">
        <v>53180000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58781698</v>
      </c>
      <c r="F42" s="57">
        <f t="shared" si="3"/>
        <v>58781698</v>
      </c>
      <c r="G42" s="57">
        <f t="shared" si="3"/>
        <v>70283913</v>
      </c>
      <c r="H42" s="57">
        <f t="shared" si="3"/>
        <v>-10447582</v>
      </c>
      <c r="I42" s="57">
        <f t="shared" si="3"/>
        <v>-10642753</v>
      </c>
      <c r="J42" s="57">
        <f t="shared" si="3"/>
        <v>49193578</v>
      </c>
      <c r="K42" s="57">
        <f t="shared" si="3"/>
        <v>-12597106</v>
      </c>
      <c r="L42" s="57">
        <f t="shared" si="3"/>
        <v>-9386522</v>
      </c>
      <c r="M42" s="57">
        <f t="shared" si="3"/>
        <v>36375183</v>
      </c>
      <c r="N42" s="57">
        <f t="shared" si="3"/>
        <v>14391555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63585133</v>
      </c>
      <c r="X42" s="57">
        <f t="shared" si="3"/>
        <v>61878196</v>
      </c>
      <c r="Y42" s="57">
        <f t="shared" si="3"/>
        <v>1706937</v>
      </c>
      <c r="Z42" s="58">
        <f>+IF(X42&lt;&gt;0,+(Y42/X42)*100,0)</f>
        <v>2.7585435748643996</v>
      </c>
      <c r="AA42" s="55">
        <f>SUM(AA38:AA41)</f>
        <v>58781698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58781698</v>
      </c>
      <c r="F44" s="65">
        <f t="shared" si="4"/>
        <v>58781698</v>
      </c>
      <c r="G44" s="65">
        <f t="shared" si="4"/>
        <v>70283913</v>
      </c>
      <c r="H44" s="65">
        <f t="shared" si="4"/>
        <v>-10447582</v>
      </c>
      <c r="I44" s="65">
        <f t="shared" si="4"/>
        <v>-10642753</v>
      </c>
      <c r="J44" s="65">
        <f t="shared" si="4"/>
        <v>49193578</v>
      </c>
      <c r="K44" s="65">
        <f t="shared" si="4"/>
        <v>-12597106</v>
      </c>
      <c r="L44" s="65">
        <f t="shared" si="4"/>
        <v>-9386522</v>
      </c>
      <c r="M44" s="65">
        <f t="shared" si="4"/>
        <v>36375183</v>
      </c>
      <c r="N44" s="65">
        <f t="shared" si="4"/>
        <v>14391555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63585133</v>
      </c>
      <c r="X44" s="65">
        <f t="shared" si="4"/>
        <v>61878196</v>
      </c>
      <c r="Y44" s="65">
        <f t="shared" si="4"/>
        <v>1706937</v>
      </c>
      <c r="Z44" s="66">
        <f>+IF(X44&lt;&gt;0,+(Y44/X44)*100,0)</f>
        <v>2.7585435748643996</v>
      </c>
      <c r="AA44" s="63">
        <f>+AA42-AA43</f>
        <v>58781698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58781698</v>
      </c>
      <c r="F46" s="57">
        <f t="shared" si="5"/>
        <v>58781698</v>
      </c>
      <c r="G46" s="57">
        <f t="shared" si="5"/>
        <v>70283913</v>
      </c>
      <c r="H46" s="57">
        <f t="shared" si="5"/>
        <v>-10447582</v>
      </c>
      <c r="I46" s="57">
        <f t="shared" si="5"/>
        <v>-10642753</v>
      </c>
      <c r="J46" s="57">
        <f t="shared" si="5"/>
        <v>49193578</v>
      </c>
      <c r="K46" s="57">
        <f t="shared" si="5"/>
        <v>-12597106</v>
      </c>
      <c r="L46" s="57">
        <f t="shared" si="5"/>
        <v>-9386522</v>
      </c>
      <c r="M46" s="57">
        <f t="shared" si="5"/>
        <v>36375183</v>
      </c>
      <c r="N46" s="57">
        <f t="shared" si="5"/>
        <v>14391555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63585133</v>
      </c>
      <c r="X46" s="57">
        <f t="shared" si="5"/>
        <v>61878196</v>
      </c>
      <c r="Y46" s="57">
        <f t="shared" si="5"/>
        <v>1706937</v>
      </c>
      <c r="Z46" s="58">
        <f>+IF(X46&lt;&gt;0,+(Y46/X46)*100,0)</f>
        <v>2.7585435748643996</v>
      </c>
      <c r="AA46" s="55">
        <f>SUM(AA44:AA45)</f>
        <v>58781698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58781698</v>
      </c>
      <c r="F48" s="73">
        <f t="shared" si="6"/>
        <v>58781698</v>
      </c>
      <c r="G48" s="73">
        <f t="shared" si="6"/>
        <v>70283913</v>
      </c>
      <c r="H48" s="74">
        <f t="shared" si="6"/>
        <v>-10447582</v>
      </c>
      <c r="I48" s="74">
        <f t="shared" si="6"/>
        <v>-10642753</v>
      </c>
      <c r="J48" s="74">
        <f t="shared" si="6"/>
        <v>49193578</v>
      </c>
      <c r="K48" s="74">
        <f t="shared" si="6"/>
        <v>-12597106</v>
      </c>
      <c r="L48" s="74">
        <f t="shared" si="6"/>
        <v>-9386522</v>
      </c>
      <c r="M48" s="73">
        <f t="shared" si="6"/>
        <v>36375183</v>
      </c>
      <c r="N48" s="73">
        <f t="shared" si="6"/>
        <v>14391555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63585133</v>
      </c>
      <c r="X48" s="74">
        <f t="shared" si="6"/>
        <v>61878196</v>
      </c>
      <c r="Y48" s="74">
        <f t="shared" si="6"/>
        <v>1706937</v>
      </c>
      <c r="Z48" s="75">
        <f>+IF(X48&lt;&gt;0,+(Y48/X48)*100,0)</f>
        <v>2.7585435748643996</v>
      </c>
      <c r="AA48" s="76">
        <f>SUM(AA46:AA47)</f>
        <v>58781698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62516946</v>
      </c>
      <c r="D5" s="6">
        <v>0</v>
      </c>
      <c r="E5" s="7">
        <v>66131310</v>
      </c>
      <c r="F5" s="8">
        <v>66131310</v>
      </c>
      <c r="G5" s="8">
        <v>5504797</v>
      </c>
      <c r="H5" s="8">
        <v>5665659</v>
      </c>
      <c r="I5" s="8">
        <v>5463437</v>
      </c>
      <c r="J5" s="8">
        <v>16633893</v>
      </c>
      <c r="K5" s="8">
        <v>5462138</v>
      </c>
      <c r="L5" s="8">
        <v>0</v>
      </c>
      <c r="M5" s="8">
        <v>5541045</v>
      </c>
      <c r="N5" s="8">
        <v>11003183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27637076</v>
      </c>
      <c r="X5" s="8">
        <v>31119150</v>
      </c>
      <c r="Y5" s="8">
        <v>-3482074</v>
      </c>
      <c r="Z5" s="2">
        <v>-11.19</v>
      </c>
      <c r="AA5" s="6">
        <v>66131310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162531632</v>
      </c>
      <c r="D7" s="6">
        <v>0</v>
      </c>
      <c r="E7" s="7">
        <v>177150157</v>
      </c>
      <c r="F7" s="8">
        <v>177150157</v>
      </c>
      <c r="G7" s="8">
        <v>16352418</v>
      </c>
      <c r="H7" s="8">
        <v>15695539</v>
      </c>
      <c r="I7" s="8">
        <v>16190564</v>
      </c>
      <c r="J7" s="8">
        <v>48238521</v>
      </c>
      <c r="K7" s="8">
        <v>14844099</v>
      </c>
      <c r="L7" s="8">
        <v>0</v>
      </c>
      <c r="M7" s="8">
        <v>14624994</v>
      </c>
      <c r="N7" s="8">
        <v>29469093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77707614</v>
      </c>
      <c r="X7" s="8">
        <v>88873560</v>
      </c>
      <c r="Y7" s="8">
        <v>-11165946</v>
      </c>
      <c r="Z7" s="2">
        <v>-12.56</v>
      </c>
      <c r="AA7" s="6">
        <v>177150157</v>
      </c>
    </row>
    <row r="8" spans="1:27" ht="13.5">
      <c r="A8" s="25" t="s">
        <v>35</v>
      </c>
      <c r="B8" s="24"/>
      <c r="C8" s="6">
        <v>24514594</v>
      </c>
      <c r="D8" s="6">
        <v>0</v>
      </c>
      <c r="E8" s="7">
        <v>25213589</v>
      </c>
      <c r="F8" s="8">
        <v>25213589</v>
      </c>
      <c r="G8" s="8">
        <v>2684277</v>
      </c>
      <c r="H8" s="8">
        <v>2968151</v>
      </c>
      <c r="I8" s="8">
        <v>2272437</v>
      </c>
      <c r="J8" s="8">
        <v>7924865</v>
      </c>
      <c r="K8" s="8">
        <v>2507257</v>
      </c>
      <c r="L8" s="8">
        <v>0</v>
      </c>
      <c r="M8" s="8">
        <v>5420418</v>
      </c>
      <c r="N8" s="8">
        <v>7927675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15852540</v>
      </c>
      <c r="X8" s="8">
        <v>12709626</v>
      </c>
      <c r="Y8" s="8">
        <v>3142914</v>
      </c>
      <c r="Z8" s="2">
        <v>24.73</v>
      </c>
      <c r="AA8" s="6">
        <v>25213589</v>
      </c>
    </row>
    <row r="9" spans="1:27" ht="13.5">
      <c r="A9" s="25" t="s">
        <v>36</v>
      </c>
      <c r="B9" s="24"/>
      <c r="C9" s="6">
        <v>17124312</v>
      </c>
      <c r="D9" s="6">
        <v>0</v>
      </c>
      <c r="E9" s="7">
        <v>37583881</v>
      </c>
      <c r="F9" s="8">
        <v>37583881</v>
      </c>
      <c r="G9" s="8">
        <v>2194020</v>
      </c>
      <c r="H9" s="8">
        <v>1603067</v>
      </c>
      <c r="I9" s="8">
        <v>1589393</v>
      </c>
      <c r="J9" s="8">
        <v>5386480</v>
      </c>
      <c r="K9" s="8">
        <v>1592518</v>
      </c>
      <c r="L9" s="8">
        <v>0</v>
      </c>
      <c r="M9" s="8">
        <v>1563075</v>
      </c>
      <c r="N9" s="8">
        <v>3155593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8542073</v>
      </c>
      <c r="X9" s="8">
        <v>8382528</v>
      </c>
      <c r="Y9" s="8">
        <v>159545</v>
      </c>
      <c r="Z9" s="2">
        <v>1.9</v>
      </c>
      <c r="AA9" s="6">
        <v>37583881</v>
      </c>
    </row>
    <row r="10" spans="1:27" ht="13.5">
      <c r="A10" s="25" t="s">
        <v>37</v>
      </c>
      <c r="B10" s="24"/>
      <c r="C10" s="6">
        <v>14450600</v>
      </c>
      <c r="D10" s="6">
        <v>0</v>
      </c>
      <c r="E10" s="7">
        <v>15149522</v>
      </c>
      <c r="F10" s="26">
        <v>15149522</v>
      </c>
      <c r="G10" s="26">
        <v>2003749</v>
      </c>
      <c r="H10" s="26">
        <v>1330420</v>
      </c>
      <c r="I10" s="26">
        <v>1325236</v>
      </c>
      <c r="J10" s="26">
        <v>4659405</v>
      </c>
      <c r="K10" s="26">
        <v>1335440</v>
      </c>
      <c r="L10" s="26">
        <v>0</v>
      </c>
      <c r="M10" s="26">
        <v>1332456</v>
      </c>
      <c r="N10" s="26">
        <v>2667896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7327301</v>
      </c>
      <c r="X10" s="26">
        <v>6613632</v>
      </c>
      <c r="Y10" s="26">
        <v>713669</v>
      </c>
      <c r="Z10" s="27">
        <v>10.79</v>
      </c>
      <c r="AA10" s="28">
        <v>15149522</v>
      </c>
    </row>
    <row r="11" spans="1:27" ht="13.5">
      <c r="A11" s="25" t="s">
        <v>38</v>
      </c>
      <c r="B11" s="29"/>
      <c r="C11" s="6">
        <v>1642634</v>
      </c>
      <c r="D11" s="6">
        <v>0</v>
      </c>
      <c r="E11" s="7">
        <v>1663984</v>
      </c>
      <c r="F11" s="8">
        <v>1663984</v>
      </c>
      <c r="G11" s="8">
        <v>126070</v>
      </c>
      <c r="H11" s="8">
        <v>128351</v>
      </c>
      <c r="I11" s="8">
        <v>427647</v>
      </c>
      <c r="J11" s="8">
        <v>682068</v>
      </c>
      <c r="K11" s="8">
        <v>392708</v>
      </c>
      <c r="L11" s="8">
        <v>0</v>
      </c>
      <c r="M11" s="8">
        <v>135808</v>
      </c>
      <c r="N11" s="8">
        <v>528516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1210584</v>
      </c>
      <c r="X11" s="8">
        <v>3330786</v>
      </c>
      <c r="Y11" s="8">
        <v>-2120202</v>
      </c>
      <c r="Z11" s="2">
        <v>-63.65</v>
      </c>
      <c r="AA11" s="6">
        <v>1663984</v>
      </c>
    </row>
    <row r="12" spans="1:27" ht="13.5">
      <c r="A12" s="25" t="s">
        <v>39</v>
      </c>
      <c r="B12" s="29"/>
      <c r="C12" s="6">
        <v>1816362</v>
      </c>
      <c r="D12" s="6">
        <v>0</v>
      </c>
      <c r="E12" s="7">
        <v>1962158</v>
      </c>
      <c r="F12" s="8">
        <v>1962158</v>
      </c>
      <c r="G12" s="8">
        <v>159074</v>
      </c>
      <c r="H12" s="8">
        <v>176846</v>
      </c>
      <c r="I12" s="8">
        <v>207094</v>
      </c>
      <c r="J12" s="8">
        <v>543014</v>
      </c>
      <c r="K12" s="8">
        <v>254032</v>
      </c>
      <c r="L12" s="8">
        <v>0</v>
      </c>
      <c r="M12" s="8">
        <v>160112</v>
      </c>
      <c r="N12" s="8">
        <v>414144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957158</v>
      </c>
      <c r="X12" s="8">
        <v>1045404</v>
      </c>
      <c r="Y12" s="8">
        <v>-88246</v>
      </c>
      <c r="Z12" s="2">
        <v>-8.44</v>
      </c>
      <c r="AA12" s="6">
        <v>1962158</v>
      </c>
    </row>
    <row r="13" spans="1:27" ht="13.5">
      <c r="A13" s="23" t="s">
        <v>40</v>
      </c>
      <c r="B13" s="29"/>
      <c r="C13" s="6">
        <v>563453</v>
      </c>
      <c r="D13" s="6">
        <v>0</v>
      </c>
      <c r="E13" s="7">
        <v>330000</v>
      </c>
      <c r="F13" s="8">
        <v>330000</v>
      </c>
      <c r="G13" s="8">
        <v>5769</v>
      </c>
      <c r="H13" s="8">
        <v>38919</v>
      </c>
      <c r="I13" s="8">
        <v>6295</v>
      </c>
      <c r="J13" s="8">
        <v>50983</v>
      </c>
      <c r="K13" s="8">
        <v>2765</v>
      </c>
      <c r="L13" s="8">
        <v>0</v>
      </c>
      <c r="M13" s="8">
        <v>7639</v>
      </c>
      <c r="N13" s="8">
        <v>10404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61387</v>
      </c>
      <c r="X13" s="8">
        <v>263502</v>
      </c>
      <c r="Y13" s="8">
        <v>-202115</v>
      </c>
      <c r="Z13" s="2">
        <v>-76.7</v>
      </c>
      <c r="AA13" s="6">
        <v>330000</v>
      </c>
    </row>
    <row r="14" spans="1:27" ht="13.5">
      <c r="A14" s="23" t="s">
        <v>41</v>
      </c>
      <c r="B14" s="29"/>
      <c r="C14" s="6">
        <v>11947983</v>
      </c>
      <c r="D14" s="6">
        <v>0</v>
      </c>
      <c r="E14" s="7">
        <v>10000000</v>
      </c>
      <c r="F14" s="8">
        <v>10000000</v>
      </c>
      <c r="G14" s="8">
        <v>1665760</v>
      </c>
      <c r="H14" s="8">
        <v>1697808</v>
      </c>
      <c r="I14" s="8">
        <v>1662049</v>
      </c>
      <c r="J14" s="8">
        <v>5025617</v>
      </c>
      <c r="K14" s="8">
        <v>1706519</v>
      </c>
      <c r="L14" s="8">
        <v>0</v>
      </c>
      <c r="M14" s="8">
        <v>1626261</v>
      </c>
      <c r="N14" s="8">
        <v>3332780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8358397</v>
      </c>
      <c r="X14" s="8">
        <v>5466516</v>
      </c>
      <c r="Y14" s="8">
        <v>2891881</v>
      </c>
      <c r="Z14" s="2">
        <v>52.9</v>
      </c>
      <c r="AA14" s="6">
        <v>10000000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2525243</v>
      </c>
      <c r="D16" s="6">
        <v>0</v>
      </c>
      <c r="E16" s="7">
        <v>315609</v>
      </c>
      <c r="F16" s="8">
        <v>315609</v>
      </c>
      <c r="G16" s="8">
        <v>35684</v>
      </c>
      <c r="H16" s="8">
        <v>40385</v>
      </c>
      <c r="I16" s="8">
        <v>382</v>
      </c>
      <c r="J16" s="8">
        <v>76451</v>
      </c>
      <c r="K16" s="8">
        <v>122465</v>
      </c>
      <c r="L16" s="8">
        <v>0</v>
      </c>
      <c r="M16" s="8">
        <v>17578</v>
      </c>
      <c r="N16" s="8">
        <v>140043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216494</v>
      </c>
      <c r="X16" s="8">
        <v>521946</v>
      </c>
      <c r="Y16" s="8">
        <v>-305452</v>
      </c>
      <c r="Z16" s="2">
        <v>-58.52</v>
      </c>
      <c r="AA16" s="6">
        <v>315609</v>
      </c>
    </row>
    <row r="17" spans="1:27" ht="13.5">
      <c r="A17" s="23" t="s">
        <v>44</v>
      </c>
      <c r="B17" s="29"/>
      <c r="C17" s="6">
        <v>3116605</v>
      </c>
      <c r="D17" s="6">
        <v>0</v>
      </c>
      <c r="E17" s="7">
        <v>3717000</v>
      </c>
      <c r="F17" s="8">
        <v>3717000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1263282</v>
      </c>
      <c r="Y17" s="8">
        <v>-1263282</v>
      </c>
      <c r="Z17" s="2">
        <v>-100</v>
      </c>
      <c r="AA17" s="6">
        <v>3717000</v>
      </c>
    </row>
    <row r="18" spans="1:27" ht="13.5">
      <c r="A18" s="25" t="s">
        <v>45</v>
      </c>
      <c r="B18" s="24"/>
      <c r="C18" s="6">
        <v>6511811</v>
      </c>
      <c r="D18" s="6">
        <v>0</v>
      </c>
      <c r="E18" s="7">
        <v>5097600</v>
      </c>
      <c r="F18" s="8">
        <v>5097600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2552676</v>
      </c>
      <c r="Y18" s="8">
        <v>-2552676</v>
      </c>
      <c r="Z18" s="2">
        <v>-100</v>
      </c>
      <c r="AA18" s="6">
        <v>5097600</v>
      </c>
    </row>
    <row r="19" spans="1:27" ht="13.5">
      <c r="A19" s="23" t="s">
        <v>46</v>
      </c>
      <c r="B19" s="29"/>
      <c r="C19" s="6">
        <v>115870419</v>
      </c>
      <c r="D19" s="6">
        <v>0</v>
      </c>
      <c r="E19" s="7">
        <v>121155800</v>
      </c>
      <c r="F19" s="8">
        <v>121155800</v>
      </c>
      <c r="G19" s="8">
        <v>1600000</v>
      </c>
      <c r="H19" s="8">
        <v>39132</v>
      </c>
      <c r="I19" s="8">
        <v>46918905</v>
      </c>
      <c r="J19" s="8">
        <v>48558037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48558037</v>
      </c>
      <c r="X19" s="8">
        <v>60403404</v>
      </c>
      <c r="Y19" s="8">
        <v>-11845367</v>
      </c>
      <c r="Z19" s="2">
        <v>-19.61</v>
      </c>
      <c r="AA19" s="6">
        <v>121155800</v>
      </c>
    </row>
    <row r="20" spans="1:27" ht="13.5">
      <c r="A20" s="23" t="s">
        <v>47</v>
      </c>
      <c r="B20" s="29"/>
      <c r="C20" s="6">
        <v>40694925</v>
      </c>
      <c r="D20" s="6">
        <v>0</v>
      </c>
      <c r="E20" s="7">
        <v>1066675</v>
      </c>
      <c r="F20" s="26">
        <v>1066675</v>
      </c>
      <c r="G20" s="26">
        <v>752639</v>
      </c>
      <c r="H20" s="26">
        <v>54431</v>
      </c>
      <c r="I20" s="26">
        <v>644055</v>
      </c>
      <c r="J20" s="26">
        <v>1451125</v>
      </c>
      <c r="K20" s="26">
        <v>434971</v>
      </c>
      <c r="L20" s="26">
        <v>0</v>
      </c>
      <c r="M20" s="26">
        <v>4511551</v>
      </c>
      <c r="N20" s="26">
        <v>4946522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6397647</v>
      </c>
      <c r="X20" s="26">
        <v>880992</v>
      </c>
      <c r="Y20" s="26">
        <v>5516655</v>
      </c>
      <c r="Z20" s="27">
        <v>626.19</v>
      </c>
      <c r="AA20" s="28">
        <v>1066675</v>
      </c>
    </row>
    <row r="21" spans="1:27" ht="13.5">
      <c r="A21" s="23" t="s">
        <v>48</v>
      </c>
      <c r="B21" s="29"/>
      <c r="C21" s="6">
        <v>3355443</v>
      </c>
      <c r="D21" s="6">
        <v>0</v>
      </c>
      <c r="E21" s="7">
        <v>4010620</v>
      </c>
      <c r="F21" s="8">
        <v>4010620</v>
      </c>
      <c r="G21" s="8">
        <v>806751</v>
      </c>
      <c r="H21" s="8">
        <v>210526</v>
      </c>
      <c r="I21" s="30">
        <v>192982</v>
      </c>
      <c r="J21" s="8">
        <v>1210259</v>
      </c>
      <c r="K21" s="8">
        <v>130000</v>
      </c>
      <c r="L21" s="8">
        <v>0</v>
      </c>
      <c r="M21" s="8">
        <v>87719</v>
      </c>
      <c r="N21" s="8">
        <v>217719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1427978</v>
      </c>
      <c r="X21" s="8">
        <v>5737500</v>
      </c>
      <c r="Y21" s="8">
        <v>-4309522</v>
      </c>
      <c r="Z21" s="2">
        <v>-75.11</v>
      </c>
      <c r="AA21" s="6">
        <v>4010620</v>
      </c>
    </row>
    <row r="22" spans="1:27" ht="24.75" customHeight="1">
      <c r="A22" s="31" t="s">
        <v>49</v>
      </c>
      <c r="B22" s="32"/>
      <c r="C22" s="33">
        <f aca="true" t="shared" si="0" ref="C22:Y22">SUM(C5:C21)</f>
        <v>469182962</v>
      </c>
      <c r="D22" s="33">
        <f>SUM(D5:D21)</f>
        <v>0</v>
      </c>
      <c r="E22" s="34">
        <f t="shared" si="0"/>
        <v>470547905</v>
      </c>
      <c r="F22" s="35">
        <f t="shared" si="0"/>
        <v>470547905</v>
      </c>
      <c r="G22" s="35">
        <f t="shared" si="0"/>
        <v>33891008</v>
      </c>
      <c r="H22" s="35">
        <f t="shared" si="0"/>
        <v>29649234</v>
      </c>
      <c r="I22" s="35">
        <f t="shared" si="0"/>
        <v>76900476</v>
      </c>
      <c r="J22" s="35">
        <f t="shared" si="0"/>
        <v>140440718</v>
      </c>
      <c r="K22" s="35">
        <f t="shared" si="0"/>
        <v>28784912</v>
      </c>
      <c r="L22" s="35">
        <f t="shared" si="0"/>
        <v>0</v>
      </c>
      <c r="M22" s="35">
        <f t="shared" si="0"/>
        <v>35028656</v>
      </c>
      <c r="N22" s="35">
        <f t="shared" si="0"/>
        <v>63813568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204254286</v>
      </c>
      <c r="X22" s="35">
        <f t="shared" si="0"/>
        <v>229164504</v>
      </c>
      <c r="Y22" s="35">
        <f t="shared" si="0"/>
        <v>-24910218</v>
      </c>
      <c r="Z22" s="36">
        <f>+IF(X22&lt;&gt;0,+(Y22/X22)*100,0)</f>
        <v>-10.870015890419051</v>
      </c>
      <c r="AA22" s="33">
        <f>SUM(AA5:AA21)</f>
        <v>470547905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135593363</v>
      </c>
      <c r="D25" s="6">
        <v>0</v>
      </c>
      <c r="E25" s="7">
        <v>141251078</v>
      </c>
      <c r="F25" s="8">
        <v>141251078</v>
      </c>
      <c r="G25" s="8">
        <v>13247824</v>
      </c>
      <c r="H25" s="8">
        <v>11974756</v>
      </c>
      <c r="I25" s="8">
        <v>12080061</v>
      </c>
      <c r="J25" s="8">
        <v>37302641</v>
      </c>
      <c r="K25" s="8">
        <v>11696703</v>
      </c>
      <c r="L25" s="8">
        <v>0</v>
      </c>
      <c r="M25" s="8">
        <v>12438076</v>
      </c>
      <c r="N25" s="8">
        <v>24134779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61437420</v>
      </c>
      <c r="X25" s="8">
        <v>75959250</v>
      </c>
      <c r="Y25" s="8">
        <v>-14521830</v>
      </c>
      <c r="Z25" s="2">
        <v>-19.12</v>
      </c>
      <c r="AA25" s="6">
        <v>141251078</v>
      </c>
    </row>
    <row r="26" spans="1:27" ht="13.5">
      <c r="A26" s="25" t="s">
        <v>52</v>
      </c>
      <c r="B26" s="24"/>
      <c r="C26" s="6">
        <v>10727797</v>
      </c>
      <c r="D26" s="6">
        <v>0</v>
      </c>
      <c r="E26" s="7">
        <v>11645061</v>
      </c>
      <c r="F26" s="8">
        <v>11645061</v>
      </c>
      <c r="G26" s="8">
        <v>887235</v>
      </c>
      <c r="H26" s="8">
        <v>889235</v>
      </c>
      <c r="I26" s="8">
        <v>889235</v>
      </c>
      <c r="J26" s="8">
        <v>2665705</v>
      </c>
      <c r="K26" s="8">
        <v>889235</v>
      </c>
      <c r="L26" s="8">
        <v>0</v>
      </c>
      <c r="M26" s="8">
        <v>889235</v>
      </c>
      <c r="N26" s="8">
        <v>1778470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4444175</v>
      </c>
      <c r="X26" s="8">
        <v>5611794</v>
      </c>
      <c r="Y26" s="8">
        <v>-1167619</v>
      </c>
      <c r="Z26" s="2">
        <v>-20.81</v>
      </c>
      <c r="AA26" s="6">
        <v>11645061</v>
      </c>
    </row>
    <row r="27" spans="1:27" ht="13.5">
      <c r="A27" s="25" t="s">
        <v>53</v>
      </c>
      <c r="B27" s="24"/>
      <c r="C27" s="6">
        <v>18684501</v>
      </c>
      <c r="D27" s="6">
        <v>0</v>
      </c>
      <c r="E27" s="7">
        <v>26509708</v>
      </c>
      <c r="F27" s="8">
        <v>26509708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2768337</v>
      </c>
      <c r="N27" s="8">
        <v>2768337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2768337</v>
      </c>
      <c r="X27" s="8">
        <v>29970084</v>
      </c>
      <c r="Y27" s="8">
        <v>-27201747</v>
      </c>
      <c r="Z27" s="2">
        <v>-90.76</v>
      </c>
      <c r="AA27" s="6">
        <v>26509708</v>
      </c>
    </row>
    <row r="28" spans="1:27" ht="13.5">
      <c r="A28" s="25" t="s">
        <v>54</v>
      </c>
      <c r="B28" s="24"/>
      <c r="C28" s="6">
        <v>59962606</v>
      </c>
      <c r="D28" s="6">
        <v>0</v>
      </c>
      <c r="E28" s="7">
        <v>49575028</v>
      </c>
      <c r="F28" s="8">
        <v>49575028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29981303</v>
      </c>
      <c r="N28" s="8">
        <v>29981303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29981303</v>
      </c>
      <c r="X28" s="8">
        <v>21409392</v>
      </c>
      <c r="Y28" s="8">
        <v>8571911</v>
      </c>
      <c r="Z28" s="2">
        <v>40.04</v>
      </c>
      <c r="AA28" s="6">
        <v>49575028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5186000</v>
      </c>
      <c r="F29" s="8">
        <v>5186000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3034938</v>
      </c>
      <c r="Y29" s="8">
        <v>-3034938</v>
      </c>
      <c r="Z29" s="2">
        <v>-100</v>
      </c>
      <c r="AA29" s="6">
        <v>5186000</v>
      </c>
    </row>
    <row r="30" spans="1:27" ht="13.5">
      <c r="A30" s="25" t="s">
        <v>56</v>
      </c>
      <c r="B30" s="24"/>
      <c r="C30" s="6">
        <v>204616570</v>
      </c>
      <c r="D30" s="6">
        <v>0</v>
      </c>
      <c r="E30" s="7">
        <v>156252000</v>
      </c>
      <c r="F30" s="8">
        <v>156252000</v>
      </c>
      <c r="G30" s="8">
        <v>8333333</v>
      </c>
      <c r="H30" s="8">
        <v>10286251</v>
      </c>
      <c r="I30" s="8">
        <v>1228904</v>
      </c>
      <c r="J30" s="8">
        <v>19848488</v>
      </c>
      <c r="K30" s="8">
        <v>16227908</v>
      </c>
      <c r="L30" s="8">
        <v>0</v>
      </c>
      <c r="M30" s="8">
        <v>9168640</v>
      </c>
      <c r="N30" s="8">
        <v>25396548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45245036</v>
      </c>
      <c r="X30" s="8">
        <v>92012082</v>
      </c>
      <c r="Y30" s="8">
        <v>-46767046</v>
      </c>
      <c r="Z30" s="2">
        <v>-50.83</v>
      </c>
      <c r="AA30" s="6">
        <v>156252000</v>
      </c>
    </row>
    <row r="31" spans="1:27" ht="13.5">
      <c r="A31" s="25" t="s">
        <v>57</v>
      </c>
      <c r="B31" s="24"/>
      <c r="C31" s="6">
        <v>14959891</v>
      </c>
      <c r="D31" s="6">
        <v>0</v>
      </c>
      <c r="E31" s="7">
        <v>20740134</v>
      </c>
      <c r="F31" s="8">
        <v>20740134</v>
      </c>
      <c r="G31" s="8">
        <v>744559</v>
      </c>
      <c r="H31" s="8">
        <v>1481634</v>
      </c>
      <c r="I31" s="8">
        <v>2056864</v>
      </c>
      <c r="J31" s="8">
        <v>4283057</v>
      </c>
      <c r="K31" s="8">
        <v>1169369</v>
      </c>
      <c r="L31" s="8">
        <v>0</v>
      </c>
      <c r="M31" s="8">
        <v>1125067</v>
      </c>
      <c r="N31" s="8">
        <v>2294436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6577493</v>
      </c>
      <c r="X31" s="8">
        <v>47580</v>
      </c>
      <c r="Y31" s="8">
        <v>6529913</v>
      </c>
      <c r="Z31" s="2">
        <v>13724.07</v>
      </c>
      <c r="AA31" s="6">
        <v>20740134</v>
      </c>
    </row>
    <row r="32" spans="1:27" ht="13.5">
      <c r="A32" s="25" t="s">
        <v>58</v>
      </c>
      <c r="B32" s="24"/>
      <c r="C32" s="6">
        <v>33912807</v>
      </c>
      <c r="D32" s="6">
        <v>0</v>
      </c>
      <c r="E32" s="7">
        <v>28791803</v>
      </c>
      <c r="F32" s="8">
        <v>28791803</v>
      </c>
      <c r="G32" s="8">
        <v>1320352</v>
      </c>
      <c r="H32" s="8">
        <v>5556781</v>
      </c>
      <c r="I32" s="8">
        <v>3933322</v>
      </c>
      <c r="J32" s="8">
        <v>10810455</v>
      </c>
      <c r="K32" s="8">
        <v>4323829</v>
      </c>
      <c r="L32" s="8">
        <v>0</v>
      </c>
      <c r="M32" s="8">
        <v>2976186</v>
      </c>
      <c r="N32" s="8">
        <v>7300015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18110470</v>
      </c>
      <c r="X32" s="8">
        <v>14802444</v>
      </c>
      <c r="Y32" s="8">
        <v>3308026</v>
      </c>
      <c r="Z32" s="2">
        <v>22.35</v>
      </c>
      <c r="AA32" s="6">
        <v>28791803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74984563</v>
      </c>
      <c r="D34" s="6">
        <v>0</v>
      </c>
      <c r="E34" s="7">
        <v>69898006</v>
      </c>
      <c r="F34" s="8">
        <v>69898006</v>
      </c>
      <c r="G34" s="8">
        <v>5639060</v>
      </c>
      <c r="H34" s="8">
        <v>3015809</v>
      </c>
      <c r="I34" s="8">
        <v>4049272</v>
      </c>
      <c r="J34" s="8">
        <v>12704141</v>
      </c>
      <c r="K34" s="8">
        <v>3560911</v>
      </c>
      <c r="L34" s="8">
        <v>0</v>
      </c>
      <c r="M34" s="8">
        <v>7313957</v>
      </c>
      <c r="N34" s="8">
        <v>10874868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23579009</v>
      </c>
      <c r="X34" s="8">
        <v>40149786</v>
      </c>
      <c r="Y34" s="8">
        <v>-16570777</v>
      </c>
      <c r="Z34" s="2">
        <v>-41.27</v>
      </c>
      <c r="AA34" s="6">
        <v>69898006</v>
      </c>
    </row>
    <row r="35" spans="1:27" ht="13.5">
      <c r="A35" s="23" t="s">
        <v>61</v>
      </c>
      <c r="B35" s="29"/>
      <c r="C35" s="6">
        <v>189369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553631467</v>
      </c>
      <c r="D36" s="33">
        <f>SUM(D25:D35)</f>
        <v>0</v>
      </c>
      <c r="E36" s="34">
        <f t="shared" si="1"/>
        <v>509848818</v>
      </c>
      <c r="F36" s="35">
        <f t="shared" si="1"/>
        <v>509848818</v>
      </c>
      <c r="G36" s="35">
        <f t="shared" si="1"/>
        <v>30172363</v>
      </c>
      <c r="H36" s="35">
        <f t="shared" si="1"/>
        <v>33204466</v>
      </c>
      <c r="I36" s="35">
        <f t="shared" si="1"/>
        <v>24237658</v>
      </c>
      <c r="J36" s="35">
        <f t="shared" si="1"/>
        <v>87614487</v>
      </c>
      <c r="K36" s="35">
        <f t="shared" si="1"/>
        <v>37867955</v>
      </c>
      <c r="L36" s="35">
        <f t="shared" si="1"/>
        <v>0</v>
      </c>
      <c r="M36" s="35">
        <f t="shared" si="1"/>
        <v>66660801</v>
      </c>
      <c r="N36" s="35">
        <f t="shared" si="1"/>
        <v>104528756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192143243</v>
      </c>
      <c r="X36" s="35">
        <f t="shared" si="1"/>
        <v>282997350</v>
      </c>
      <c r="Y36" s="35">
        <f t="shared" si="1"/>
        <v>-90854107</v>
      </c>
      <c r="Z36" s="36">
        <f>+IF(X36&lt;&gt;0,+(Y36/X36)*100,0)</f>
        <v>-32.10422535758727</v>
      </c>
      <c r="AA36" s="33">
        <f>SUM(AA25:AA35)</f>
        <v>509848818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-84448505</v>
      </c>
      <c r="D38" s="46">
        <f>+D22-D36</f>
        <v>0</v>
      </c>
      <c r="E38" s="47">
        <f t="shared" si="2"/>
        <v>-39300913</v>
      </c>
      <c r="F38" s="48">
        <f t="shared" si="2"/>
        <v>-39300913</v>
      </c>
      <c r="G38" s="48">
        <f t="shared" si="2"/>
        <v>3718645</v>
      </c>
      <c r="H38" s="48">
        <f t="shared" si="2"/>
        <v>-3555232</v>
      </c>
      <c r="I38" s="48">
        <f t="shared" si="2"/>
        <v>52662818</v>
      </c>
      <c r="J38" s="48">
        <f t="shared" si="2"/>
        <v>52826231</v>
      </c>
      <c r="K38" s="48">
        <f t="shared" si="2"/>
        <v>-9083043</v>
      </c>
      <c r="L38" s="48">
        <f t="shared" si="2"/>
        <v>0</v>
      </c>
      <c r="M38" s="48">
        <f t="shared" si="2"/>
        <v>-31632145</v>
      </c>
      <c r="N38" s="48">
        <f t="shared" si="2"/>
        <v>-40715188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12111043</v>
      </c>
      <c r="X38" s="48">
        <f>IF(F22=F36,0,X22-X36)</f>
        <v>-53832846</v>
      </c>
      <c r="Y38" s="48">
        <f t="shared" si="2"/>
        <v>65943889</v>
      </c>
      <c r="Z38" s="49">
        <f>+IF(X38&lt;&gt;0,+(Y38/X38)*100,0)</f>
        <v>-122.49749716000524</v>
      </c>
      <c r="AA38" s="46">
        <f>+AA22-AA36</f>
        <v>-39300913</v>
      </c>
    </row>
    <row r="39" spans="1:27" ht="13.5">
      <c r="A39" s="23" t="s">
        <v>64</v>
      </c>
      <c r="B39" s="29"/>
      <c r="C39" s="6">
        <v>51930747</v>
      </c>
      <c r="D39" s="6">
        <v>0</v>
      </c>
      <c r="E39" s="7">
        <v>56622200</v>
      </c>
      <c r="F39" s="8">
        <v>56622200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30827724</v>
      </c>
      <c r="Y39" s="8">
        <v>-30827724</v>
      </c>
      <c r="Z39" s="2">
        <v>-100</v>
      </c>
      <c r="AA39" s="6">
        <v>56622200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21852228</v>
      </c>
      <c r="Y41" s="51">
        <v>-21852228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-32517758</v>
      </c>
      <c r="D42" s="55">
        <f>SUM(D38:D41)</f>
        <v>0</v>
      </c>
      <c r="E42" s="56">
        <f t="shared" si="3"/>
        <v>17321287</v>
      </c>
      <c r="F42" s="57">
        <f t="shared" si="3"/>
        <v>17321287</v>
      </c>
      <c r="G42" s="57">
        <f t="shared" si="3"/>
        <v>3718645</v>
      </c>
      <c r="H42" s="57">
        <f t="shared" si="3"/>
        <v>-3555232</v>
      </c>
      <c r="I42" s="57">
        <f t="shared" si="3"/>
        <v>52662818</v>
      </c>
      <c r="J42" s="57">
        <f t="shared" si="3"/>
        <v>52826231</v>
      </c>
      <c r="K42" s="57">
        <f t="shared" si="3"/>
        <v>-9083043</v>
      </c>
      <c r="L42" s="57">
        <f t="shared" si="3"/>
        <v>0</v>
      </c>
      <c r="M42" s="57">
        <f t="shared" si="3"/>
        <v>-31632145</v>
      </c>
      <c r="N42" s="57">
        <f t="shared" si="3"/>
        <v>-40715188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12111043</v>
      </c>
      <c r="X42" s="57">
        <f t="shared" si="3"/>
        <v>-1152894</v>
      </c>
      <c r="Y42" s="57">
        <f t="shared" si="3"/>
        <v>13263937</v>
      </c>
      <c r="Z42" s="58">
        <f>+IF(X42&lt;&gt;0,+(Y42/X42)*100,0)</f>
        <v>-1150.4905915027746</v>
      </c>
      <c r="AA42" s="55">
        <f>SUM(AA38:AA41)</f>
        <v>17321287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-32517758</v>
      </c>
      <c r="D44" s="63">
        <f>+D42-D43</f>
        <v>0</v>
      </c>
      <c r="E44" s="64">
        <f t="shared" si="4"/>
        <v>17321287</v>
      </c>
      <c r="F44" s="65">
        <f t="shared" si="4"/>
        <v>17321287</v>
      </c>
      <c r="G44" s="65">
        <f t="shared" si="4"/>
        <v>3718645</v>
      </c>
      <c r="H44" s="65">
        <f t="shared" si="4"/>
        <v>-3555232</v>
      </c>
      <c r="I44" s="65">
        <f t="shared" si="4"/>
        <v>52662818</v>
      </c>
      <c r="J44" s="65">
        <f t="shared" si="4"/>
        <v>52826231</v>
      </c>
      <c r="K44" s="65">
        <f t="shared" si="4"/>
        <v>-9083043</v>
      </c>
      <c r="L44" s="65">
        <f t="shared" si="4"/>
        <v>0</v>
      </c>
      <c r="M44" s="65">
        <f t="shared" si="4"/>
        <v>-31632145</v>
      </c>
      <c r="N44" s="65">
        <f t="shared" si="4"/>
        <v>-40715188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12111043</v>
      </c>
      <c r="X44" s="65">
        <f t="shared" si="4"/>
        <v>-1152894</v>
      </c>
      <c r="Y44" s="65">
        <f t="shared" si="4"/>
        <v>13263937</v>
      </c>
      <c r="Z44" s="66">
        <f>+IF(X44&lt;&gt;0,+(Y44/X44)*100,0)</f>
        <v>-1150.4905915027746</v>
      </c>
      <c r="AA44" s="63">
        <f>+AA42-AA43</f>
        <v>17321287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-32517758</v>
      </c>
      <c r="D46" s="55">
        <f>SUM(D44:D45)</f>
        <v>0</v>
      </c>
      <c r="E46" s="56">
        <f t="shared" si="5"/>
        <v>17321287</v>
      </c>
      <c r="F46" s="57">
        <f t="shared" si="5"/>
        <v>17321287</v>
      </c>
      <c r="G46" s="57">
        <f t="shared" si="5"/>
        <v>3718645</v>
      </c>
      <c r="H46" s="57">
        <f t="shared" si="5"/>
        <v>-3555232</v>
      </c>
      <c r="I46" s="57">
        <f t="shared" si="5"/>
        <v>52662818</v>
      </c>
      <c r="J46" s="57">
        <f t="shared" si="5"/>
        <v>52826231</v>
      </c>
      <c r="K46" s="57">
        <f t="shared" si="5"/>
        <v>-9083043</v>
      </c>
      <c r="L46" s="57">
        <f t="shared" si="5"/>
        <v>0</v>
      </c>
      <c r="M46" s="57">
        <f t="shared" si="5"/>
        <v>-31632145</v>
      </c>
      <c r="N46" s="57">
        <f t="shared" si="5"/>
        <v>-40715188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12111043</v>
      </c>
      <c r="X46" s="57">
        <f t="shared" si="5"/>
        <v>-1152894</v>
      </c>
      <c r="Y46" s="57">
        <f t="shared" si="5"/>
        <v>13263937</v>
      </c>
      <c r="Z46" s="58">
        <f>+IF(X46&lt;&gt;0,+(Y46/X46)*100,0)</f>
        <v>-1150.4905915027746</v>
      </c>
      <c r="AA46" s="55">
        <f>SUM(AA44:AA45)</f>
        <v>17321287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-32517758</v>
      </c>
      <c r="D48" s="71">
        <f>SUM(D46:D47)</f>
        <v>0</v>
      </c>
      <c r="E48" s="72">
        <f t="shared" si="6"/>
        <v>17321287</v>
      </c>
      <c r="F48" s="73">
        <f t="shared" si="6"/>
        <v>17321287</v>
      </c>
      <c r="G48" s="73">
        <f t="shared" si="6"/>
        <v>3718645</v>
      </c>
      <c r="H48" s="74">
        <f t="shared" si="6"/>
        <v>-3555232</v>
      </c>
      <c r="I48" s="74">
        <f t="shared" si="6"/>
        <v>52662818</v>
      </c>
      <c r="J48" s="74">
        <f t="shared" si="6"/>
        <v>52826231</v>
      </c>
      <c r="K48" s="74">
        <f t="shared" si="6"/>
        <v>-9083043</v>
      </c>
      <c r="L48" s="74">
        <f t="shared" si="6"/>
        <v>0</v>
      </c>
      <c r="M48" s="73">
        <f t="shared" si="6"/>
        <v>-31632145</v>
      </c>
      <c r="N48" s="73">
        <f t="shared" si="6"/>
        <v>-40715188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12111043</v>
      </c>
      <c r="X48" s="74">
        <f t="shared" si="6"/>
        <v>-1152894</v>
      </c>
      <c r="Y48" s="74">
        <f t="shared" si="6"/>
        <v>13263937</v>
      </c>
      <c r="Z48" s="75">
        <f>+IF(X48&lt;&gt;0,+(Y48/X48)*100,0)</f>
        <v>-1150.4905915027746</v>
      </c>
      <c r="AA48" s="76">
        <f>SUM(AA46:AA47)</f>
        <v>17321287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21087866</v>
      </c>
      <c r="D5" s="6">
        <v>0</v>
      </c>
      <c r="E5" s="7">
        <v>29672153</v>
      </c>
      <c r="F5" s="8">
        <v>29672153</v>
      </c>
      <c r="G5" s="8">
        <v>2458545</v>
      </c>
      <c r="H5" s="8">
        <v>2436193</v>
      </c>
      <c r="I5" s="8">
        <v>2458759</v>
      </c>
      <c r="J5" s="8">
        <v>7353497</v>
      </c>
      <c r="K5" s="8">
        <v>3850500</v>
      </c>
      <c r="L5" s="8">
        <v>3857716</v>
      </c>
      <c r="M5" s="8">
        <v>3126644</v>
      </c>
      <c r="N5" s="8">
        <v>10834860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18188357</v>
      </c>
      <c r="X5" s="8">
        <v>14836002</v>
      </c>
      <c r="Y5" s="8">
        <v>3352355</v>
      </c>
      <c r="Z5" s="2">
        <v>22.6</v>
      </c>
      <c r="AA5" s="6">
        <v>29672153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31935</v>
      </c>
      <c r="I6" s="8">
        <v>116246</v>
      </c>
      <c r="J6" s="8">
        <v>148181</v>
      </c>
      <c r="K6" s="8">
        <v>26038</v>
      </c>
      <c r="L6" s="8">
        <v>36467</v>
      </c>
      <c r="M6" s="8">
        <v>4608</v>
      </c>
      <c r="N6" s="8">
        <v>67113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215294</v>
      </c>
      <c r="X6" s="8"/>
      <c r="Y6" s="8">
        <v>215294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77487650</v>
      </c>
      <c r="D7" s="6">
        <v>0</v>
      </c>
      <c r="E7" s="7">
        <v>93339468</v>
      </c>
      <c r="F7" s="8">
        <v>93339468</v>
      </c>
      <c r="G7" s="8">
        <v>3855681</v>
      </c>
      <c r="H7" s="8">
        <v>3519474</v>
      </c>
      <c r="I7" s="8">
        <v>3262205</v>
      </c>
      <c r="J7" s="8">
        <v>10637360</v>
      </c>
      <c r="K7" s="8">
        <v>13329783</v>
      </c>
      <c r="L7" s="8">
        <v>13329261</v>
      </c>
      <c r="M7" s="8">
        <v>6974317</v>
      </c>
      <c r="N7" s="8">
        <v>33633361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44270721</v>
      </c>
      <c r="X7" s="8">
        <v>46669734</v>
      </c>
      <c r="Y7" s="8">
        <v>-2399013</v>
      </c>
      <c r="Z7" s="2">
        <v>-5.14</v>
      </c>
      <c r="AA7" s="6">
        <v>93339468</v>
      </c>
    </row>
    <row r="8" spans="1:27" ht="13.5">
      <c r="A8" s="25" t="s">
        <v>35</v>
      </c>
      <c r="B8" s="24"/>
      <c r="C8" s="6">
        <v>9574888</v>
      </c>
      <c r="D8" s="6">
        <v>0</v>
      </c>
      <c r="E8" s="7">
        <v>15073014</v>
      </c>
      <c r="F8" s="8">
        <v>15073014</v>
      </c>
      <c r="G8" s="8">
        <v>1377165</v>
      </c>
      <c r="H8" s="8">
        <v>1265858</v>
      </c>
      <c r="I8" s="8">
        <v>967440</v>
      </c>
      <c r="J8" s="8">
        <v>3610463</v>
      </c>
      <c r="K8" s="8">
        <v>1216855</v>
      </c>
      <c r="L8" s="8">
        <v>1153443</v>
      </c>
      <c r="M8" s="8">
        <v>884755</v>
      </c>
      <c r="N8" s="8">
        <v>3255053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6865516</v>
      </c>
      <c r="X8" s="8">
        <v>7536510</v>
      </c>
      <c r="Y8" s="8">
        <v>-670994</v>
      </c>
      <c r="Z8" s="2">
        <v>-8.9</v>
      </c>
      <c r="AA8" s="6">
        <v>15073014</v>
      </c>
    </row>
    <row r="9" spans="1:27" ht="13.5">
      <c r="A9" s="25" t="s">
        <v>36</v>
      </c>
      <c r="B9" s="24"/>
      <c r="C9" s="6">
        <v>5736752</v>
      </c>
      <c r="D9" s="6">
        <v>0</v>
      </c>
      <c r="E9" s="7">
        <v>10777779</v>
      </c>
      <c r="F9" s="8">
        <v>10777779</v>
      </c>
      <c r="G9" s="8">
        <v>583511</v>
      </c>
      <c r="H9" s="8">
        <v>536601</v>
      </c>
      <c r="I9" s="8">
        <v>591396</v>
      </c>
      <c r="J9" s="8">
        <v>1711508</v>
      </c>
      <c r="K9" s="8">
        <v>567910</v>
      </c>
      <c r="L9" s="8">
        <v>579224</v>
      </c>
      <c r="M9" s="8">
        <v>625734</v>
      </c>
      <c r="N9" s="8">
        <v>1772868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3484376</v>
      </c>
      <c r="X9" s="8">
        <v>5388888</v>
      </c>
      <c r="Y9" s="8">
        <v>-1904512</v>
      </c>
      <c r="Z9" s="2">
        <v>-35.34</v>
      </c>
      <c r="AA9" s="6">
        <v>10777779</v>
      </c>
    </row>
    <row r="10" spans="1:27" ht="13.5">
      <c r="A10" s="25" t="s">
        <v>37</v>
      </c>
      <c r="B10" s="24"/>
      <c r="C10" s="6">
        <v>7094518</v>
      </c>
      <c r="D10" s="6">
        <v>0</v>
      </c>
      <c r="E10" s="7">
        <v>7599872</v>
      </c>
      <c r="F10" s="26">
        <v>7599872</v>
      </c>
      <c r="G10" s="26">
        <v>642924</v>
      </c>
      <c r="H10" s="26">
        <v>643108</v>
      </c>
      <c r="I10" s="26">
        <v>643130</v>
      </c>
      <c r="J10" s="26">
        <v>1929162</v>
      </c>
      <c r="K10" s="26">
        <v>644991</v>
      </c>
      <c r="L10" s="26">
        <v>631864</v>
      </c>
      <c r="M10" s="26">
        <v>665561</v>
      </c>
      <c r="N10" s="26">
        <v>1942416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3871578</v>
      </c>
      <c r="X10" s="26">
        <v>3799938</v>
      </c>
      <c r="Y10" s="26">
        <v>71640</v>
      </c>
      <c r="Z10" s="27">
        <v>1.89</v>
      </c>
      <c r="AA10" s="28">
        <v>7599872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531656</v>
      </c>
      <c r="D12" s="6">
        <v>0</v>
      </c>
      <c r="E12" s="7">
        <v>979741</v>
      </c>
      <c r="F12" s="8">
        <v>979741</v>
      </c>
      <c r="G12" s="8">
        <v>26883</v>
      </c>
      <c r="H12" s="8">
        <v>50187</v>
      </c>
      <c r="I12" s="8">
        <v>40533</v>
      </c>
      <c r="J12" s="8">
        <v>117603</v>
      </c>
      <c r="K12" s="8">
        <v>187328</v>
      </c>
      <c r="L12" s="8">
        <v>41312</v>
      </c>
      <c r="M12" s="8">
        <v>49477</v>
      </c>
      <c r="N12" s="8">
        <v>278117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395720</v>
      </c>
      <c r="X12" s="8">
        <v>489648</v>
      </c>
      <c r="Y12" s="8">
        <v>-93928</v>
      </c>
      <c r="Z12" s="2">
        <v>-19.18</v>
      </c>
      <c r="AA12" s="6">
        <v>979741</v>
      </c>
    </row>
    <row r="13" spans="1:27" ht="13.5">
      <c r="A13" s="23" t="s">
        <v>40</v>
      </c>
      <c r="B13" s="29"/>
      <c r="C13" s="6">
        <v>2691079</v>
      </c>
      <c r="D13" s="6">
        <v>0</v>
      </c>
      <c r="E13" s="7">
        <v>2800000</v>
      </c>
      <c r="F13" s="8">
        <v>2800000</v>
      </c>
      <c r="G13" s="8">
        <v>143278</v>
      </c>
      <c r="H13" s="8">
        <v>136461</v>
      </c>
      <c r="I13" s="8">
        <v>150660</v>
      </c>
      <c r="J13" s="8">
        <v>430399</v>
      </c>
      <c r="K13" s="8">
        <v>93369</v>
      </c>
      <c r="L13" s="8">
        <v>63193</v>
      </c>
      <c r="M13" s="8">
        <v>104210</v>
      </c>
      <c r="N13" s="8">
        <v>260772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691171</v>
      </c>
      <c r="X13" s="8">
        <v>1399998</v>
      </c>
      <c r="Y13" s="8">
        <v>-708827</v>
      </c>
      <c r="Z13" s="2">
        <v>-50.63</v>
      </c>
      <c r="AA13" s="6">
        <v>2800000</v>
      </c>
    </row>
    <row r="14" spans="1:27" ht="13.5">
      <c r="A14" s="23" t="s">
        <v>41</v>
      </c>
      <c r="B14" s="29"/>
      <c r="C14" s="6">
        <v>2820022</v>
      </c>
      <c r="D14" s="6">
        <v>0</v>
      </c>
      <c r="E14" s="7">
        <v>9000000</v>
      </c>
      <c r="F14" s="8">
        <v>9000000</v>
      </c>
      <c r="G14" s="8">
        <v>724834</v>
      </c>
      <c r="H14" s="8">
        <v>0</v>
      </c>
      <c r="I14" s="8">
        <v>0</v>
      </c>
      <c r="J14" s="8">
        <v>724834</v>
      </c>
      <c r="K14" s="8">
        <v>809282</v>
      </c>
      <c r="L14" s="8">
        <v>805157</v>
      </c>
      <c r="M14" s="8">
        <v>838623</v>
      </c>
      <c r="N14" s="8">
        <v>2453062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3177896</v>
      </c>
      <c r="X14" s="8">
        <v>4500000</v>
      </c>
      <c r="Y14" s="8">
        <v>-1322104</v>
      </c>
      <c r="Z14" s="2">
        <v>-29.38</v>
      </c>
      <c r="AA14" s="6">
        <v>9000000</v>
      </c>
    </row>
    <row r="15" spans="1:27" ht="13.5">
      <c r="A15" s="23" t="s">
        <v>42</v>
      </c>
      <c r="B15" s="29"/>
      <c r="C15" s="6">
        <v>6186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533513</v>
      </c>
      <c r="D16" s="6">
        <v>0</v>
      </c>
      <c r="E16" s="7">
        <v>139920</v>
      </c>
      <c r="F16" s="8">
        <v>139920</v>
      </c>
      <c r="G16" s="8">
        <v>26036</v>
      </c>
      <c r="H16" s="8">
        <v>21484</v>
      </c>
      <c r="I16" s="8">
        <v>40500</v>
      </c>
      <c r="J16" s="8">
        <v>88020</v>
      </c>
      <c r="K16" s="8">
        <v>16650</v>
      </c>
      <c r="L16" s="8">
        <v>23624</v>
      </c>
      <c r="M16" s="8">
        <v>36850</v>
      </c>
      <c r="N16" s="8">
        <v>77124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165144</v>
      </c>
      <c r="X16" s="8">
        <v>655002</v>
      </c>
      <c r="Y16" s="8">
        <v>-489858</v>
      </c>
      <c r="Z16" s="2">
        <v>-74.79</v>
      </c>
      <c r="AA16" s="6">
        <v>139920</v>
      </c>
    </row>
    <row r="17" spans="1:27" ht="13.5">
      <c r="A17" s="23" t="s">
        <v>44</v>
      </c>
      <c r="B17" s="29"/>
      <c r="C17" s="6">
        <v>7331722</v>
      </c>
      <c r="D17" s="6">
        <v>0</v>
      </c>
      <c r="E17" s="7">
        <v>98847</v>
      </c>
      <c r="F17" s="8">
        <v>98847</v>
      </c>
      <c r="G17" s="8">
        <v>0</v>
      </c>
      <c r="H17" s="8">
        <v>0</v>
      </c>
      <c r="I17" s="8">
        <v>0</v>
      </c>
      <c r="J17" s="8">
        <v>0</v>
      </c>
      <c r="K17" s="8">
        <v>476</v>
      </c>
      <c r="L17" s="8">
        <v>15979</v>
      </c>
      <c r="M17" s="8">
        <v>0</v>
      </c>
      <c r="N17" s="8">
        <v>16455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16455</v>
      </c>
      <c r="X17" s="8">
        <v>49422</v>
      </c>
      <c r="Y17" s="8">
        <v>-32967</v>
      </c>
      <c r="Z17" s="2">
        <v>-66.71</v>
      </c>
      <c r="AA17" s="6">
        <v>98847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8632116</v>
      </c>
      <c r="F18" s="8">
        <v>8632116</v>
      </c>
      <c r="G18" s="8">
        <v>0</v>
      </c>
      <c r="H18" s="8">
        <v>0</v>
      </c>
      <c r="I18" s="8">
        <v>0</v>
      </c>
      <c r="J18" s="8">
        <v>0</v>
      </c>
      <c r="K18" s="8">
        <v>1549969</v>
      </c>
      <c r="L18" s="8">
        <v>1549969</v>
      </c>
      <c r="M18" s="8">
        <v>0</v>
      </c>
      <c r="N18" s="8">
        <v>3099938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3099938</v>
      </c>
      <c r="X18" s="8">
        <v>4315740</v>
      </c>
      <c r="Y18" s="8">
        <v>-1215802</v>
      </c>
      <c r="Z18" s="2">
        <v>-28.17</v>
      </c>
      <c r="AA18" s="6">
        <v>8632116</v>
      </c>
    </row>
    <row r="19" spans="1:27" ht="13.5">
      <c r="A19" s="23" t="s">
        <v>46</v>
      </c>
      <c r="B19" s="29"/>
      <c r="C19" s="6">
        <v>113845222</v>
      </c>
      <c r="D19" s="6">
        <v>0</v>
      </c>
      <c r="E19" s="7">
        <v>132752000</v>
      </c>
      <c r="F19" s="8">
        <v>132752000</v>
      </c>
      <c r="G19" s="8">
        <v>51994000</v>
      </c>
      <c r="H19" s="8">
        <v>2107227</v>
      </c>
      <c r="I19" s="8">
        <v>0</v>
      </c>
      <c r="J19" s="8">
        <v>54101227</v>
      </c>
      <c r="K19" s="8">
        <v>0</v>
      </c>
      <c r="L19" s="8">
        <v>43339220</v>
      </c>
      <c r="M19" s="8">
        <v>0</v>
      </c>
      <c r="N19" s="8">
        <v>43339220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97440447</v>
      </c>
      <c r="X19" s="8">
        <v>66375498</v>
      </c>
      <c r="Y19" s="8">
        <v>31064949</v>
      </c>
      <c r="Z19" s="2">
        <v>46.8</v>
      </c>
      <c r="AA19" s="6">
        <v>132752000</v>
      </c>
    </row>
    <row r="20" spans="1:27" ht="13.5">
      <c r="A20" s="23" t="s">
        <v>47</v>
      </c>
      <c r="B20" s="29"/>
      <c r="C20" s="6">
        <v>125908606</v>
      </c>
      <c r="D20" s="6">
        <v>0</v>
      </c>
      <c r="E20" s="7">
        <v>28935912</v>
      </c>
      <c r="F20" s="26">
        <v>28935912</v>
      </c>
      <c r="G20" s="26">
        <v>5499963</v>
      </c>
      <c r="H20" s="26">
        <v>1216962</v>
      </c>
      <c r="I20" s="26">
        <v>802933</v>
      </c>
      <c r="J20" s="26">
        <v>7519858</v>
      </c>
      <c r="K20" s="26">
        <v>-2832012</v>
      </c>
      <c r="L20" s="26">
        <v>-2832011</v>
      </c>
      <c r="M20" s="26">
        <v>2139467</v>
      </c>
      <c r="N20" s="26">
        <v>-3524556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3995302</v>
      </c>
      <c r="X20" s="26">
        <v>13883502</v>
      </c>
      <c r="Y20" s="26">
        <v>-9888200</v>
      </c>
      <c r="Z20" s="27">
        <v>-71.22</v>
      </c>
      <c r="AA20" s="28">
        <v>28935912</v>
      </c>
    </row>
    <row r="21" spans="1:27" ht="13.5">
      <c r="A21" s="23" t="s">
        <v>48</v>
      </c>
      <c r="B21" s="29"/>
      <c r="C21" s="6">
        <v>511401</v>
      </c>
      <c r="D21" s="6">
        <v>0</v>
      </c>
      <c r="E21" s="7">
        <v>2810200</v>
      </c>
      <c r="F21" s="8">
        <v>2810200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36000</v>
      </c>
      <c r="N21" s="8">
        <v>36000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36000</v>
      </c>
      <c r="X21" s="8"/>
      <c r="Y21" s="8">
        <v>36000</v>
      </c>
      <c r="Z21" s="2">
        <v>0</v>
      </c>
      <c r="AA21" s="6">
        <v>2810200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375161081</v>
      </c>
      <c r="D22" s="33">
        <f>SUM(D5:D21)</f>
        <v>0</v>
      </c>
      <c r="E22" s="34">
        <f t="shared" si="0"/>
        <v>342611022</v>
      </c>
      <c r="F22" s="35">
        <f t="shared" si="0"/>
        <v>342611022</v>
      </c>
      <c r="G22" s="35">
        <f t="shared" si="0"/>
        <v>67332820</v>
      </c>
      <c r="H22" s="35">
        <f t="shared" si="0"/>
        <v>11965490</v>
      </c>
      <c r="I22" s="35">
        <f t="shared" si="0"/>
        <v>9073802</v>
      </c>
      <c r="J22" s="35">
        <f t="shared" si="0"/>
        <v>88372112</v>
      </c>
      <c r="K22" s="35">
        <f t="shared" si="0"/>
        <v>19461139</v>
      </c>
      <c r="L22" s="35">
        <f t="shared" si="0"/>
        <v>62594418</v>
      </c>
      <c r="M22" s="35">
        <f t="shared" si="0"/>
        <v>15486246</v>
      </c>
      <c r="N22" s="35">
        <f t="shared" si="0"/>
        <v>97541803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185913915</v>
      </c>
      <c r="X22" s="35">
        <f t="shared" si="0"/>
        <v>169899882</v>
      </c>
      <c r="Y22" s="35">
        <f t="shared" si="0"/>
        <v>16014033</v>
      </c>
      <c r="Z22" s="36">
        <f>+IF(X22&lt;&gt;0,+(Y22/X22)*100,0)</f>
        <v>9.425570407400283</v>
      </c>
      <c r="AA22" s="33">
        <f>SUM(AA5:AA21)</f>
        <v>342611022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94708069</v>
      </c>
      <c r="D25" s="6">
        <v>0</v>
      </c>
      <c r="E25" s="7">
        <v>99804548</v>
      </c>
      <c r="F25" s="8">
        <v>99804548</v>
      </c>
      <c r="G25" s="8">
        <v>8569699</v>
      </c>
      <c r="H25" s="8">
        <v>8944802</v>
      </c>
      <c r="I25" s="8">
        <v>8890127</v>
      </c>
      <c r="J25" s="8">
        <v>26404628</v>
      </c>
      <c r="K25" s="8">
        <v>8963426</v>
      </c>
      <c r="L25" s="8">
        <v>8971703</v>
      </c>
      <c r="M25" s="8">
        <v>9564206</v>
      </c>
      <c r="N25" s="8">
        <v>27499335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53903963</v>
      </c>
      <c r="X25" s="8">
        <v>49902498</v>
      </c>
      <c r="Y25" s="8">
        <v>4001465</v>
      </c>
      <c r="Z25" s="2">
        <v>8.02</v>
      </c>
      <c r="AA25" s="6">
        <v>99804548</v>
      </c>
    </row>
    <row r="26" spans="1:27" ht="13.5">
      <c r="A26" s="25" t="s">
        <v>52</v>
      </c>
      <c r="B26" s="24"/>
      <c r="C26" s="6">
        <v>8921979</v>
      </c>
      <c r="D26" s="6">
        <v>0</v>
      </c>
      <c r="E26" s="7">
        <v>9899999</v>
      </c>
      <c r="F26" s="8">
        <v>9899999</v>
      </c>
      <c r="G26" s="8">
        <v>1005905</v>
      </c>
      <c r="H26" s="8">
        <v>1017815</v>
      </c>
      <c r="I26" s="8">
        <v>1061759</v>
      </c>
      <c r="J26" s="8">
        <v>3085479</v>
      </c>
      <c r="K26" s="8">
        <v>1022849</v>
      </c>
      <c r="L26" s="8">
        <v>1044850</v>
      </c>
      <c r="M26" s="8">
        <v>1045048</v>
      </c>
      <c r="N26" s="8">
        <v>3112747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6198226</v>
      </c>
      <c r="X26" s="8">
        <v>4950000</v>
      </c>
      <c r="Y26" s="8">
        <v>1248226</v>
      </c>
      <c r="Z26" s="2">
        <v>25.22</v>
      </c>
      <c r="AA26" s="6">
        <v>9899999</v>
      </c>
    </row>
    <row r="27" spans="1:27" ht="13.5">
      <c r="A27" s="25" t="s">
        <v>53</v>
      </c>
      <c r="B27" s="24"/>
      <c r="C27" s="6">
        <v>16326453</v>
      </c>
      <c r="D27" s="6">
        <v>0</v>
      </c>
      <c r="E27" s="7">
        <v>16358613</v>
      </c>
      <c r="F27" s="8">
        <v>16358613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8179308</v>
      </c>
      <c r="Y27" s="8">
        <v>-8179308</v>
      </c>
      <c r="Z27" s="2">
        <v>-100</v>
      </c>
      <c r="AA27" s="6">
        <v>16358613</v>
      </c>
    </row>
    <row r="28" spans="1:27" ht="13.5">
      <c r="A28" s="25" t="s">
        <v>54</v>
      </c>
      <c r="B28" s="24"/>
      <c r="C28" s="6">
        <v>1273184</v>
      </c>
      <c r="D28" s="6">
        <v>0</v>
      </c>
      <c r="E28" s="7">
        <v>73057708</v>
      </c>
      <c r="F28" s="8">
        <v>73057708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36529356</v>
      </c>
      <c r="Y28" s="8">
        <v>-36529356</v>
      </c>
      <c r="Z28" s="2">
        <v>-100</v>
      </c>
      <c r="AA28" s="6">
        <v>73057708</v>
      </c>
    </row>
    <row r="29" spans="1:27" ht="13.5">
      <c r="A29" s="25" t="s">
        <v>55</v>
      </c>
      <c r="B29" s="24"/>
      <c r="C29" s="6">
        <v>512487</v>
      </c>
      <c r="D29" s="6">
        <v>0</v>
      </c>
      <c r="E29" s="7">
        <v>929280</v>
      </c>
      <c r="F29" s="8">
        <v>929280</v>
      </c>
      <c r="G29" s="8">
        <v>0</v>
      </c>
      <c r="H29" s="8">
        <v>0</v>
      </c>
      <c r="I29" s="8">
        <v>0</v>
      </c>
      <c r="J29" s="8">
        <v>0</v>
      </c>
      <c r="K29" s="8">
        <v>200636</v>
      </c>
      <c r="L29" s="8">
        <v>0</v>
      </c>
      <c r="M29" s="8">
        <v>0</v>
      </c>
      <c r="N29" s="8">
        <v>200636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200636</v>
      </c>
      <c r="X29" s="8">
        <v>464640</v>
      </c>
      <c r="Y29" s="8">
        <v>-264004</v>
      </c>
      <c r="Z29" s="2">
        <v>-56.82</v>
      </c>
      <c r="AA29" s="6">
        <v>929280</v>
      </c>
    </row>
    <row r="30" spans="1:27" ht="13.5">
      <c r="A30" s="25" t="s">
        <v>56</v>
      </c>
      <c r="B30" s="24"/>
      <c r="C30" s="6">
        <v>78899894</v>
      </c>
      <c r="D30" s="6">
        <v>0</v>
      </c>
      <c r="E30" s="7">
        <v>80923864</v>
      </c>
      <c r="F30" s="8">
        <v>80923864</v>
      </c>
      <c r="G30" s="8">
        <v>90019</v>
      </c>
      <c r="H30" s="8">
        <v>13433303</v>
      </c>
      <c r="I30" s="8">
        <v>11781</v>
      </c>
      <c r="J30" s="8">
        <v>13535103</v>
      </c>
      <c r="K30" s="8">
        <v>6101202</v>
      </c>
      <c r="L30" s="8">
        <v>6948998</v>
      </c>
      <c r="M30" s="8">
        <v>11000000</v>
      </c>
      <c r="N30" s="8">
        <v>24050200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37585303</v>
      </c>
      <c r="X30" s="8">
        <v>40462002</v>
      </c>
      <c r="Y30" s="8">
        <v>-2876699</v>
      </c>
      <c r="Z30" s="2">
        <v>-7.11</v>
      </c>
      <c r="AA30" s="6">
        <v>80923864</v>
      </c>
    </row>
    <row r="31" spans="1:27" ht="13.5">
      <c r="A31" s="25" t="s">
        <v>57</v>
      </c>
      <c r="B31" s="24"/>
      <c r="C31" s="6">
        <v>20993085</v>
      </c>
      <c r="D31" s="6">
        <v>0</v>
      </c>
      <c r="E31" s="7">
        <v>26432069</v>
      </c>
      <c r="F31" s="8">
        <v>26432069</v>
      </c>
      <c r="G31" s="8">
        <v>1070391</v>
      </c>
      <c r="H31" s="8">
        <v>574429</v>
      </c>
      <c r="I31" s="8">
        <v>970561</v>
      </c>
      <c r="J31" s="8">
        <v>2615381</v>
      </c>
      <c r="K31" s="8">
        <v>1060096</v>
      </c>
      <c r="L31" s="8">
        <v>778181</v>
      </c>
      <c r="M31" s="8">
        <v>1599581</v>
      </c>
      <c r="N31" s="8">
        <v>3437858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6053239</v>
      </c>
      <c r="X31" s="8">
        <v>13216002</v>
      </c>
      <c r="Y31" s="8">
        <v>-7162763</v>
      </c>
      <c r="Z31" s="2">
        <v>-54.2</v>
      </c>
      <c r="AA31" s="6">
        <v>26432069</v>
      </c>
    </row>
    <row r="32" spans="1:27" ht="13.5">
      <c r="A32" s="25" t="s">
        <v>58</v>
      </c>
      <c r="B32" s="24"/>
      <c r="C32" s="6">
        <v>26448752</v>
      </c>
      <c r="D32" s="6">
        <v>0</v>
      </c>
      <c r="E32" s="7">
        <v>25753122</v>
      </c>
      <c r="F32" s="8">
        <v>25753122</v>
      </c>
      <c r="G32" s="8">
        <v>332436</v>
      </c>
      <c r="H32" s="8">
        <v>2448760</v>
      </c>
      <c r="I32" s="8">
        <v>2469156</v>
      </c>
      <c r="J32" s="8">
        <v>5250352</v>
      </c>
      <c r="K32" s="8">
        <v>2329393</v>
      </c>
      <c r="L32" s="8">
        <v>2183509</v>
      </c>
      <c r="M32" s="8">
        <v>3038955</v>
      </c>
      <c r="N32" s="8">
        <v>7551857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12802209</v>
      </c>
      <c r="X32" s="8">
        <v>12876498</v>
      </c>
      <c r="Y32" s="8">
        <v>-74289</v>
      </c>
      <c r="Z32" s="2">
        <v>-0.58</v>
      </c>
      <c r="AA32" s="6">
        <v>25753122</v>
      </c>
    </row>
    <row r="33" spans="1:27" ht="13.5">
      <c r="A33" s="25" t="s">
        <v>59</v>
      </c>
      <c r="B33" s="24"/>
      <c r="C33" s="6">
        <v>6763588</v>
      </c>
      <c r="D33" s="6">
        <v>0</v>
      </c>
      <c r="E33" s="7">
        <v>12872024</v>
      </c>
      <c r="F33" s="8">
        <v>12872024</v>
      </c>
      <c r="G33" s="8">
        <v>268303</v>
      </c>
      <c r="H33" s="8">
        <v>291556</v>
      </c>
      <c r="I33" s="8">
        <v>693769</v>
      </c>
      <c r="J33" s="8">
        <v>1253628</v>
      </c>
      <c r="K33" s="8">
        <v>1231277</v>
      </c>
      <c r="L33" s="8">
        <v>392844</v>
      </c>
      <c r="M33" s="8">
        <v>434836</v>
      </c>
      <c r="N33" s="8">
        <v>2058957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3312585</v>
      </c>
      <c r="X33" s="8">
        <v>6436002</v>
      </c>
      <c r="Y33" s="8">
        <v>-3123417</v>
      </c>
      <c r="Z33" s="2">
        <v>-48.53</v>
      </c>
      <c r="AA33" s="6">
        <v>12872024</v>
      </c>
    </row>
    <row r="34" spans="1:27" ht="13.5">
      <c r="A34" s="25" t="s">
        <v>60</v>
      </c>
      <c r="B34" s="24"/>
      <c r="C34" s="6">
        <v>51399839</v>
      </c>
      <c r="D34" s="6">
        <v>0</v>
      </c>
      <c r="E34" s="7">
        <v>69604545</v>
      </c>
      <c r="F34" s="8">
        <v>69604545</v>
      </c>
      <c r="G34" s="8">
        <v>4371180</v>
      </c>
      <c r="H34" s="8">
        <v>2382695</v>
      </c>
      <c r="I34" s="8">
        <v>4556658</v>
      </c>
      <c r="J34" s="8">
        <v>11310533</v>
      </c>
      <c r="K34" s="8">
        <v>2485873</v>
      </c>
      <c r="L34" s="8">
        <v>4189843</v>
      </c>
      <c r="M34" s="8">
        <v>4936305</v>
      </c>
      <c r="N34" s="8">
        <v>11612021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22922554</v>
      </c>
      <c r="X34" s="8">
        <v>35530500</v>
      </c>
      <c r="Y34" s="8">
        <v>-12607946</v>
      </c>
      <c r="Z34" s="2">
        <v>-35.48</v>
      </c>
      <c r="AA34" s="6">
        <v>69604545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306247330</v>
      </c>
      <c r="D36" s="33">
        <f>SUM(D25:D35)</f>
        <v>0</v>
      </c>
      <c r="E36" s="34">
        <f t="shared" si="1"/>
        <v>415635772</v>
      </c>
      <c r="F36" s="35">
        <f t="shared" si="1"/>
        <v>415635772</v>
      </c>
      <c r="G36" s="35">
        <f t="shared" si="1"/>
        <v>15707933</v>
      </c>
      <c r="H36" s="35">
        <f t="shared" si="1"/>
        <v>29093360</v>
      </c>
      <c r="I36" s="35">
        <f t="shared" si="1"/>
        <v>18653811</v>
      </c>
      <c r="J36" s="35">
        <f t="shared" si="1"/>
        <v>63455104</v>
      </c>
      <c r="K36" s="35">
        <f t="shared" si="1"/>
        <v>23394752</v>
      </c>
      <c r="L36" s="35">
        <f t="shared" si="1"/>
        <v>24509928</v>
      </c>
      <c r="M36" s="35">
        <f t="shared" si="1"/>
        <v>31618931</v>
      </c>
      <c r="N36" s="35">
        <f t="shared" si="1"/>
        <v>79523611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142978715</v>
      </c>
      <c r="X36" s="35">
        <f t="shared" si="1"/>
        <v>208546806</v>
      </c>
      <c r="Y36" s="35">
        <f t="shared" si="1"/>
        <v>-65568091</v>
      </c>
      <c r="Z36" s="36">
        <f>+IF(X36&lt;&gt;0,+(Y36/X36)*100,0)</f>
        <v>-31.44046761377875</v>
      </c>
      <c r="AA36" s="33">
        <f>SUM(AA25:AA35)</f>
        <v>415635772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68913751</v>
      </c>
      <c r="D38" s="46">
        <f>+D22-D36</f>
        <v>0</v>
      </c>
      <c r="E38" s="47">
        <f t="shared" si="2"/>
        <v>-73024750</v>
      </c>
      <c r="F38" s="48">
        <f t="shared" si="2"/>
        <v>-73024750</v>
      </c>
      <c r="G38" s="48">
        <f t="shared" si="2"/>
        <v>51624887</v>
      </c>
      <c r="H38" s="48">
        <f t="shared" si="2"/>
        <v>-17127870</v>
      </c>
      <c r="I38" s="48">
        <f t="shared" si="2"/>
        <v>-9580009</v>
      </c>
      <c r="J38" s="48">
        <f t="shared" si="2"/>
        <v>24917008</v>
      </c>
      <c r="K38" s="48">
        <f t="shared" si="2"/>
        <v>-3933613</v>
      </c>
      <c r="L38" s="48">
        <f t="shared" si="2"/>
        <v>38084490</v>
      </c>
      <c r="M38" s="48">
        <f t="shared" si="2"/>
        <v>-16132685</v>
      </c>
      <c r="N38" s="48">
        <f t="shared" si="2"/>
        <v>18018192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42935200</v>
      </c>
      <c r="X38" s="48">
        <f>IF(F22=F36,0,X22-X36)</f>
        <v>-38646924</v>
      </c>
      <c r="Y38" s="48">
        <f t="shared" si="2"/>
        <v>81582124</v>
      </c>
      <c r="Z38" s="49">
        <f>+IF(X38&lt;&gt;0,+(Y38/X38)*100,0)</f>
        <v>-211.09603444765747</v>
      </c>
      <c r="AA38" s="46">
        <f>+AA22-AA36</f>
        <v>-73024750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77765000</v>
      </c>
      <c r="F39" s="8">
        <v>77765000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31667000</v>
      </c>
      <c r="N39" s="8">
        <v>31667000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31667000</v>
      </c>
      <c r="X39" s="8">
        <v>51843334</v>
      </c>
      <c r="Y39" s="8">
        <v>-20176334</v>
      </c>
      <c r="Z39" s="2">
        <v>-38.92</v>
      </c>
      <c r="AA39" s="6">
        <v>77765000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68913751</v>
      </c>
      <c r="D42" s="55">
        <f>SUM(D38:D41)</f>
        <v>0</v>
      </c>
      <c r="E42" s="56">
        <f t="shared" si="3"/>
        <v>4740250</v>
      </c>
      <c r="F42" s="57">
        <f t="shared" si="3"/>
        <v>4740250</v>
      </c>
      <c r="G42" s="57">
        <f t="shared" si="3"/>
        <v>51624887</v>
      </c>
      <c r="H42" s="57">
        <f t="shared" si="3"/>
        <v>-17127870</v>
      </c>
      <c r="I42" s="57">
        <f t="shared" si="3"/>
        <v>-9580009</v>
      </c>
      <c r="J42" s="57">
        <f t="shared" si="3"/>
        <v>24917008</v>
      </c>
      <c r="K42" s="57">
        <f t="shared" si="3"/>
        <v>-3933613</v>
      </c>
      <c r="L42" s="57">
        <f t="shared" si="3"/>
        <v>38084490</v>
      </c>
      <c r="M42" s="57">
        <f t="shared" si="3"/>
        <v>15534315</v>
      </c>
      <c r="N42" s="57">
        <f t="shared" si="3"/>
        <v>49685192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74602200</v>
      </c>
      <c r="X42" s="57">
        <f t="shared" si="3"/>
        <v>13196410</v>
      </c>
      <c r="Y42" s="57">
        <f t="shared" si="3"/>
        <v>61405790</v>
      </c>
      <c r="Z42" s="58">
        <f>+IF(X42&lt;&gt;0,+(Y42/X42)*100,0)</f>
        <v>465.32193225278695</v>
      </c>
      <c r="AA42" s="55">
        <f>SUM(AA38:AA41)</f>
        <v>4740250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68913751</v>
      </c>
      <c r="D44" s="63">
        <f>+D42-D43</f>
        <v>0</v>
      </c>
      <c r="E44" s="64">
        <f t="shared" si="4"/>
        <v>4740250</v>
      </c>
      <c r="F44" s="65">
        <f t="shared" si="4"/>
        <v>4740250</v>
      </c>
      <c r="G44" s="65">
        <f t="shared" si="4"/>
        <v>51624887</v>
      </c>
      <c r="H44" s="65">
        <f t="shared" si="4"/>
        <v>-17127870</v>
      </c>
      <c r="I44" s="65">
        <f t="shared" si="4"/>
        <v>-9580009</v>
      </c>
      <c r="J44" s="65">
        <f t="shared" si="4"/>
        <v>24917008</v>
      </c>
      <c r="K44" s="65">
        <f t="shared" si="4"/>
        <v>-3933613</v>
      </c>
      <c r="L44" s="65">
        <f t="shared" si="4"/>
        <v>38084490</v>
      </c>
      <c r="M44" s="65">
        <f t="shared" si="4"/>
        <v>15534315</v>
      </c>
      <c r="N44" s="65">
        <f t="shared" si="4"/>
        <v>49685192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74602200</v>
      </c>
      <c r="X44" s="65">
        <f t="shared" si="4"/>
        <v>13196410</v>
      </c>
      <c r="Y44" s="65">
        <f t="shared" si="4"/>
        <v>61405790</v>
      </c>
      <c r="Z44" s="66">
        <f>+IF(X44&lt;&gt;0,+(Y44/X44)*100,0)</f>
        <v>465.32193225278695</v>
      </c>
      <c r="AA44" s="63">
        <f>+AA42-AA43</f>
        <v>4740250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68913751</v>
      </c>
      <c r="D46" s="55">
        <f>SUM(D44:D45)</f>
        <v>0</v>
      </c>
      <c r="E46" s="56">
        <f t="shared" si="5"/>
        <v>4740250</v>
      </c>
      <c r="F46" s="57">
        <f t="shared" si="5"/>
        <v>4740250</v>
      </c>
      <c r="G46" s="57">
        <f t="shared" si="5"/>
        <v>51624887</v>
      </c>
      <c r="H46" s="57">
        <f t="shared" si="5"/>
        <v>-17127870</v>
      </c>
      <c r="I46" s="57">
        <f t="shared" si="5"/>
        <v>-9580009</v>
      </c>
      <c r="J46" s="57">
        <f t="shared" si="5"/>
        <v>24917008</v>
      </c>
      <c r="K46" s="57">
        <f t="shared" si="5"/>
        <v>-3933613</v>
      </c>
      <c r="L46" s="57">
        <f t="shared" si="5"/>
        <v>38084490</v>
      </c>
      <c r="M46" s="57">
        <f t="shared" si="5"/>
        <v>15534315</v>
      </c>
      <c r="N46" s="57">
        <f t="shared" si="5"/>
        <v>49685192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74602200</v>
      </c>
      <c r="X46" s="57">
        <f t="shared" si="5"/>
        <v>13196410</v>
      </c>
      <c r="Y46" s="57">
        <f t="shared" si="5"/>
        <v>61405790</v>
      </c>
      <c r="Z46" s="58">
        <f>+IF(X46&lt;&gt;0,+(Y46/X46)*100,0)</f>
        <v>465.32193225278695</v>
      </c>
      <c r="AA46" s="55">
        <f>SUM(AA44:AA45)</f>
        <v>4740250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68913751</v>
      </c>
      <c r="D48" s="71">
        <f>SUM(D46:D47)</f>
        <v>0</v>
      </c>
      <c r="E48" s="72">
        <f t="shared" si="6"/>
        <v>4740250</v>
      </c>
      <c r="F48" s="73">
        <f t="shared" si="6"/>
        <v>4740250</v>
      </c>
      <c r="G48" s="73">
        <f t="shared" si="6"/>
        <v>51624887</v>
      </c>
      <c r="H48" s="74">
        <f t="shared" si="6"/>
        <v>-17127870</v>
      </c>
      <c r="I48" s="74">
        <f t="shared" si="6"/>
        <v>-9580009</v>
      </c>
      <c r="J48" s="74">
        <f t="shared" si="6"/>
        <v>24917008</v>
      </c>
      <c r="K48" s="74">
        <f t="shared" si="6"/>
        <v>-3933613</v>
      </c>
      <c r="L48" s="74">
        <f t="shared" si="6"/>
        <v>38084490</v>
      </c>
      <c r="M48" s="73">
        <f t="shared" si="6"/>
        <v>15534315</v>
      </c>
      <c r="N48" s="73">
        <f t="shared" si="6"/>
        <v>49685192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74602200</v>
      </c>
      <c r="X48" s="74">
        <f t="shared" si="6"/>
        <v>13196410</v>
      </c>
      <c r="Y48" s="74">
        <f t="shared" si="6"/>
        <v>61405790</v>
      </c>
      <c r="Z48" s="75">
        <f>+IF(X48&lt;&gt;0,+(Y48/X48)*100,0)</f>
        <v>465.32193225278695</v>
      </c>
      <c r="AA48" s="76">
        <f>SUM(AA46:AA47)</f>
        <v>4740250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33000000</v>
      </c>
      <c r="F5" s="8">
        <v>33000000</v>
      </c>
      <c r="G5" s="8">
        <v>0</v>
      </c>
      <c r="H5" s="8">
        <v>10449424</v>
      </c>
      <c r="I5" s="8">
        <v>2755902</v>
      </c>
      <c r="J5" s="8">
        <v>13205326</v>
      </c>
      <c r="K5" s="8">
        <v>1107089</v>
      </c>
      <c r="L5" s="8">
        <v>2242461</v>
      </c>
      <c r="M5" s="8">
        <v>1100778</v>
      </c>
      <c r="N5" s="8">
        <v>4450328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17655654</v>
      </c>
      <c r="X5" s="8">
        <v>16500000</v>
      </c>
      <c r="Y5" s="8">
        <v>1155654</v>
      </c>
      <c r="Z5" s="2">
        <v>7</v>
      </c>
      <c r="AA5" s="6">
        <v>33000000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48487057</v>
      </c>
      <c r="F7" s="8">
        <v>48487057</v>
      </c>
      <c r="G7" s="8">
        <v>0</v>
      </c>
      <c r="H7" s="8">
        <v>2937754</v>
      </c>
      <c r="I7" s="8">
        <v>3632026</v>
      </c>
      <c r="J7" s="8">
        <v>6569780</v>
      </c>
      <c r="K7" s="8">
        <v>3974684</v>
      </c>
      <c r="L7" s="8">
        <v>3537313</v>
      </c>
      <c r="M7" s="8">
        <v>3612293</v>
      </c>
      <c r="N7" s="8">
        <v>11124290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17694070</v>
      </c>
      <c r="X7" s="8">
        <v>24243528</v>
      </c>
      <c r="Y7" s="8">
        <v>-6549458</v>
      </c>
      <c r="Z7" s="2">
        <v>-27.02</v>
      </c>
      <c r="AA7" s="6">
        <v>48487057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14775993</v>
      </c>
      <c r="F8" s="8">
        <v>14775993</v>
      </c>
      <c r="G8" s="8">
        <v>0</v>
      </c>
      <c r="H8" s="8">
        <v>1055749</v>
      </c>
      <c r="I8" s="8">
        <v>2800402</v>
      </c>
      <c r="J8" s="8">
        <v>3856151</v>
      </c>
      <c r="K8" s="8">
        <v>1043853</v>
      </c>
      <c r="L8" s="8">
        <v>8042628</v>
      </c>
      <c r="M8" s="8">
        <v>1577894</v>
      </c>
      <c r="N8" s="8">
        <v>10664375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14520526</v>
      </c>
      <c r="X8" s="8">
        <v>7387998</v>
      </c>
      <c r="Y8" s="8">
        <v>7132528</v>
      </c>
      <c r="Z8" s="2">
        <v>96.54</v>
      </c>
      <c r="AA8" s="6">
        <v>14775993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11742221</v>
      </c>
      <c r="F9" s="8">
        <v>11742221</v>
      </c>
      <c r="G9" s="8">
        <v>0</v>
      </c>
      <c r="H9" s="8">
        <v>989784</v>
      </c>
      <c r="I9" s="8">
        <v>991423</v>
      </c>
      <c r="J9" s="8">
        <v>1981207</v>
      </c>
      <c r="K9" s="8">
        <v>992091</v>
      </c>
      <c r="L9" s="8">
        <v>992358</v>
      </c>
      <c r="M9" s="8">
        <v>990446</v>
      </c>
      <c r="N9" s="8">
        <v>2974895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4956102</v>
      </c>
      <c r="X9" s="8">
        <v>5871108</v>
      </c>
      <c r="Y9" s="8">
        <v>-915006</v>
      </c>
      <c r="Z9" s="2">
        <v>-15.58</v>
      </c>
      <c r="AA9" s="6">
        <v>11742221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8025006</v>
      </c>
      <c r="F10" s="26">
        <v>8025006</v>
      </c>
      <c r="G10" s="26">
        <v>0</v>
      </c>
      <c r="H10" s="26">
        <v>567336</v>
      </c>
      <c r="I10" s="26">
        <v>581667</v>
      </c>
      <c r="J10" s="26">
        <v>1149003</v>
      </c>
      <c r="K10" s="26">
        <v>582670</v>
      </c>
      <c r="L10" s="26">
        <v>576816</v>
      </c>
      <c r="M10" s="26">
        <v>583079</v>
      </c>
      <c r="N10" s="26">
        <v>1742565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2891568</v>
      </c>
      <c r="X10" s="26">
        <v>4012506</v>
      </c>
      <c r="Y10" s="26">
        <v>-1120938</v>
      </c>
      <c r="Z10" s="27">
        <v>-27.94</v>
      </c>
      <c r="AA10" s="28">
        <v>8025006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472000</v>
      </c>
      <c r="F12" s="8">
        <v>472000</v>
      </c>
      <c r="G12" s="8">
        <v>0</v>
      </c>
      <c r="H12" s="8">
        <v>493</v>
      </c>
      <c r="I12" s="8">
        <v>2566</v>
      </c>
      <c r="J12" s="8">
        <v>3059</v>
      </c>
      <c r="K12" s="8">
        <v>2392</v>
      </c>
      <c r="L12" s="8">
        <v>1557</v>
      </c>
      <c r="M12" s="8">
        <v>2008</v>
      </c>
      <c r="N12" s="8">
        <v>5957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9016</v>
      </c>
      <c r="X12" s="8">
        <v>235998</v>
      </c>
      <c r="Y12" s="8">
        <v>-226982</v>
      </c>
      <c r="Z12" s="2">
        <v>-96.18</v>
      </c>
      <c r="AA12" s="6">
        <v>472000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1605000</v>
      </c>
      <c r="F13" s="8">
        <v>1605000</v>
      </c>
      <c r="G13" s="8">
        <v>0</v>
      </c>
      <c r="H13" s="8">
        <v>97272</v>
      </c>
      <c r="I13" s="8">
        <v>158417</v>
      </c>
      <c r="J13" s="8">
        <v>255689</v>
      </c>
      <c r="K13" s="8">
        <v>120509</v>
      </c>
      <c r="L13" s="8">
        <v>716861</v>
      </c>
      <c r="M13" s="8">
        <v>48907</v>
      </c>
      <c r="N13" s="8">
        <v>886277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1141966</v>
      </c>
      <c r="X13" s="8">
        <v>802500</v>
      </c>
      <c r="Y13" s="8">
        <v>339466</v>
      </c>
      <c r="Z13" s="2">
        <v>42.3</v>
      </c>
      <c r="AA13" s="6">
        <v>1605000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13846000</v>
      </c>
      <c r="F14" s="8">
        <v>13846000</v>
      </c>
      <c r="G14" s="8">
        <v>0</v>
      </c>
      <c r="H14" s="8">
        <v>0</v>
      </c>
      <c r="I14" s="8">
        <v>0</v>
      </c>
      <c r="J14" s="8">
        <v>0</v>
      </c>
      <c r="K14" s="8">
        <v>1553766</v>
      </c>
      <c r="L14" s="8">
        <v>1464521</v>
      </c>
      <c r="M14" s="8">
        <v>1503030</v>
      </c>
      <c r="N14" s="8">
        <v>4521317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4521317</v>
      </c>
      <c r="X14" s="8">
        <v>6922998</v>
      </c>
      <c r="Y14" s="8">
        <v>-2401681</v>
      </c>
      <c r="Z14" s="2">
        <v>-34.69</v>
      </c>
      <c r="AA14" s="6">
        <v>13846000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176000</v>
      </c>
      <c r="F16" s="8">
        <v>176000</v>
      </c>
      <c r="G16" s="8">
        <v>0</v>
      </c>
      <c r="H16" s="8">
        <v>6696</v>
      </c>
      <c r="I16" s="8">
        <v>6905</v>
      </c>
      <c r="J16" s="8">
        <v>13601</v>
      </c>
      <c r="K16" s="8">
        <v>6583</v>
      </c>
      <c r="L16" s="8">
        <v>66316</v>
      </c>
      <c r="M16" s="8">
        <v>605</v>
      </c>
      <c r="N16" s="8">
        <v>73504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87105</v>
      </c>
      <c r="X16" s="8">
        <v>88002</v>
      </c>
      <c r="Y16" s="8">
        <v>-897</v>
      </c>
      <c r="Z16" s="2">
        <v>-1.02</v>
      </c>
      <c r="AA16" s="6">
        <v>176000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229</v>
      </c>
      <c r="F17" s="8">
        <v>229</v>
      </c>
      <c r="G17" s="8">
        <v>0</v>
      </c>
      <c r="H17" s="8">
        <v>0</v>
      </c>
      <c r="I17" s="8">
        <v>0</v>
      </c>
      <c r="J17" s="8">
        <v>0</v>
      </c>
      <c r="K17" s="8">
        <v>214153</v>
      </c>
      <c r="L17" s="8">
        <v>1228409</v>
      </c>
      <c r="M17" s="8">
        <v>0</v>
      </c>
      <c r="N17" s="8">
        <v>1442562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1442562</v>
      </c>
      <c r="X17" s="8">
        <v>114</v>
      </c>
      <c r="Y17" s="8">
        <v>1442448</v>
      </c>
      <c r="Z17" s="2">
        <v>1265305.26</v>
      </c>
      <c r="AA17" s="6">
        <v>229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6422103</v>
      </c>
      <c r="F18" s="8">
        <v>6422103</v>
      </c>
      <c r="G18" s="8">
        <v>0</v>
      </c>
      <c r="H18" s="8">
        <v>781605</v>
      </c>
      <c r="I18" s="8">
        <v>-1088976</v>
      </c>
      <c r="J18" s="8">
        <v>-307371</v>
      </c>
      <c r="K18" s="8">
        <v>0</v>
      </c>
      <c r="L18" s="8">
        <v>0</v>
      </c>
      <c r="M18" s="8">
        <v>10188</v>
      </c>
      <c r="N18" s="8">
        <v>10188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-297183</v>
      </c>
      <c r="X18" s="8">
        <v>3211050</v>
      </c>
      <c r="Y18" s="8">
        <v>-3508233</v>
      </c>
      <c r="Z18" s="2">
        <v>-109.26</v>
      </c>
      <c r="AA18" s="6">
        <v>6422103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95305000</v>
      </c>
      <c r="F19" s="8">
        <v>95305000</v>
      </c>
      <c r="G19" s="8">
        <v>0</v>
      </c>
      <c r="H19" s="8">
        <v>0</v>
      </c>
      <c r="I19" s="8">
        <v>819298</v>
      </c>
      <c r="J19" s="8">
        <v>819298</v>
      </c>
      <c r="K19" s="8">
        <v>0</v>
      </c>
      <c r="L19" s="8">
        <v>36529702</v>
      </c>
      <c r="M19" s="8">
        <v>0</v>
      </c>
      <c r="N19" s="8">
        <v>36529702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37349000</v>
      </c>
      <c r="X19" s="8">
        <v>47652498</v>
      </c>
      <c r="Y19" s="8">
        <v>-10303498</v>
      </c>
      <c r="Z19" s="2">
        <v>-21.62</v>
      </c>
      <c r="AA19" s="6">
        <v>95305000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1830336</v>
      </c>
      <c r="F20" s="26">
        <v>1830336</v>
      </c>
      <c r="G20" s="26">
        <v>0</v>
      </c>
      <c r="H20" s="26">
        <v>46731</v>
      </c>
      <c r="I20" s="26">
        <v>70633</v>
      </c>
      <c r="J20" s="26">
        <v>117364</v>
      </c>
      <c r="K20" s="26">
        <v>105264</v>
      </c>
      <c r="L20" s="26">
        <v>205552</v>
      </c>
      <c r="M20" s="26">
        <v>412297</v>
      </c>
      <c r="N20" s="26">
        <v>723113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840477</v>
      </c>
      <c r="X20" s="26">
        <v>915168</v>
      </c>
      <c r="Y20" s="26">
        <v>-74691</v>
      </c>
      <c r="Z20" s="27">
        <v>-8.16</v>
      </c>
      <c r="AA20" s="28">
        <v>1830336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3508</v>
      </c>
      <c r="J21" s="8">
        <v>3508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3508</v>
      </c>
      <c r="X21" s="8"/>
      <c r="Y21" s="8">
        <v>3508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235686945</v>
      </c>
      <c r="F22" s="35">
        <f t="shared" si="0"/>
        <v>235686945</v>
      </c>
      <c r="G22" s="35">
        <f t="shared" si="0"/>
        <v>0</v>
      </c>
      <c r="H22" s="35">
        <f t="shared" si="0"/>
        <v>16932844</v>
      </c>
      <c r="I22" s="35">
        <f t="shared" si="0"/>
        <v>10733771</v>
      </c>
      <c r="J22" s="35">
        <f t="shared" si="0"/>
        <v>27666615</v>
      </c>
      <c r="K22" s="35">
        <f t="shared" si="0"/>
        <v>9703054</v>
      </c>
      <c r="L22" s="35">
        <f t="shared" si="0"/>
        <v>55604494</v>
      </c>
      <c r="M22" s="35">
        <f t="shared" si="0"/>
        <v>9841525</v>
      </c>
      <c r="N22" s="35">
        <f t="shared" si="0"/>
        <v>75149073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102815688</v>
      </c>
      <c r="X22" s="35">
        <f t="shared" si="0"/>
        <v>117843468</v>
      </c>
      <c r="Y22" s="35">
        <f t="shared" si="0"/>
        <v>-15027780</v>
      </c>
      <c r="Z22" s="36">
        <f>+IF(X22&lt;&gt;0,+(Y22/X22)*100,0)</f>
        <v>-12.752323276840427</v>
      </c>
      <c r="AA22" s="33">
        <f>SUM(AA5:AA21)</f>
        <v>235686945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79317078</v>
      </c>
      <c r="F25" s="8">
        <v>79317078</v>
      </c>
      <c r="G25" s="8">
        <v>0</v>
      </c>
      <c r="H25" s="8">
        <v>5839556</v>
      </c>
      <c r="I25" s="8">
        <v>5698902</v>
      </c>
      <c r="J25" s="8">
        <v>11538458</v>
      </c>
      <c r="K25" s="8">
        <v>6241511</v>
      </c>
      <c r="L25" s="8">
        <v>4561585</v>
      </c>
      <c r="M25" s="8">
        <v>6632336</v>
      </c>
      <c r="N25" s="8">
        <v>17435432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28973890</v>
      </c>
      <c r="X25" s="8">
        <v>39658542</v>
      </c>
      <c r="Y25" s="8">
        <v>-10684652</v>
      </c>
      <c r="Z25" s="2">
        <v>-26.94</v>
      </c>
      <c r="AA25" s="6">
        <v>79317078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6949978</v>
      </c>
      <c r="F26" s="8">
        <v>6949978</v>
      </c>
      <c r="G26" s="8">
        <v>0</v>
      </c>
      <c r="H26" s="8">
        <v>428370</v>
      </c>
      <c r="I26" s="8">
        <v>432804</v>
      </c>
      <c r="J26" s="8">
        <v>861174</v>
      </c>
      <c r="K26" s="8">
        <v>542963</v>
      </c>
      <c r="L26" s="8">
        <v>542963</v>
      </c>
      <c r="M26" s="8">
        <v>43587</v>
      </c>
      <c r="N26" s="8">
        <v>1129513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1990687</v>
      </c>
      <c r="X26" s="8">
        <v>3474990</v>
      </c>
      <c r="Y26" s="8">
        <v>-1484303</v>
      </c>
      <c r="Z26" s="2">
        <v>-42.71</v>
      </c>
      <c r="AA26" s="6">
        <v>6949978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44330000</v>
      </c>
      <c r="F27" s="8">
        <v>44330000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13028989</v>
      </c>
      <c r="M27" s="8">
        <v>0</v>
      </c>
      <c r="N27" s="8">
        <v>13028989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13028989</v>
      </c>
      <c r="X27" s="8">
        <v>22165002</v>
      </c>
      <c r="Y27" s="8">
        <v>-9136013</v>
      </c>
      <c r="Z27" s="2">
        <v>-41.22</v>
      </c>
      <c r="AA27" s="6">
        <v>44330000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106920000</v>
      </c>
      <c r="F28" s="8">
        <v>106920000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53460000</v>
      </c>
      <c r="Y28" s="8">
        <v>-53460000</v>
      </c>
      <c r="Z28" s="2">
        <v>-100</v>
      </c>
      <c r="AA28" s="6">
        <v>106920000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828125</v>
      </c>
      <c r="F29" s="8">
        <v>828125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414060</v>
      </c>
      <c r="Y29" s="8">
        <v>-414060</v>
      </c>
      <c r="Z29" s="2">
        <v>-100</v>
      </c>
      <c r="AA29" s="6">
        <v>828125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38411635</v>
      </c>
      <c r="F30" s="8">
        <v>38411635</v>
      </c>
      <c r="G30" s="8">
        <v>0</v>
      </c>
      <c r="H30" s="8">
        <v>4442691</v>
      </c>
      <c r="I30" s="8">
        <v>705298</v>
      </c>
      <c r="J30" s="8">
        <v>5147989</v>
      </c>
      <c r="K30" s="8">
        <v>3723743</v>
      </c>
      <c r="L30" s="8">
        <v>2795384</v>
      </c>
      <c r="M30" s="8">
        <v>2625588</v>
      </c>
      <c r="N30" s="8">
        <v>9144715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14292704</v>
      </c>
      <c r="X30" s="8">
        <v>19205820</v>
      </c>
      <c r="Y30" s="8">
        <v>-4913116</v>
      </c>
      <c r="Z30" s="2">
        <v>-25.58</v>
      </c>
      <c r="AA30" s="6">
        <v>38411635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9937494</v>
      </c>
      <c r="F31" s="8">
        <v>9937494</v>
      </c>
      <c r="G31" s="8">
        <v>0</v>
      </c>
      <c r="H31" s="8">
        <v>1424887</v>
      </c>
      <c r="I31" s="8">
        <v>217336</v>
      </c>
      <c r="J31" s="8">
        <v>1642223</v>
      </c>
      <c r="K31" s="8">
        <v>587317</v>
      </c>
      <c r="L31" s="8">
        <v>252408</v>
      </c>
      <c r="M31" s="8">
        <v>568674</v>
      </c>
      <c r="N31" s="8">
        <v>1408399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3050622</v>
      </c>
      <c r="X31" s="8">
        <v>4968750</v>
      </c>
      <c r="Y31" s="8">
        <v>-1918128</v>
      </c>
      <c r="Z31" s="2">
        <v>-38.6</v>
      </c>
      <c r="AA31" s="6">
        <v>9937494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7656502</v>
      </c>
      <c r="F32" s="8">
        <v>7656502</v>
      </c>
      <c r="G32" s="8">
        <v>0</v>
      </c>
      <c r="H32" s="8">
        <v>221849</v>
      </c>
      <c r="I32" s="8">
        <v>250270</v>
      </c>
      <c r="J32" s="8">
        <v>472119</v>
      </c>
      <c r="K32" s="8">
        <v>437739</v>
      </c>
      <c r="L32" s="8">
        <v>719117</v>
      </c>
      <c r="M32" s="8">
        <v>1062167</v>
      </c>
      <c r="N32" s="8">
        <v>2219023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2691142</v>
      </c>
      <c r="X32" s="8">
        <v>3828252</v>
      </c>
      <c r="Y32" s="8">
        <v>-1137110</v>
      </c>
      <c r="Z32" s="2">
        <v>-29.7</v>
      </c>
      <c r="AA32" s="6">
        <v>7656502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3331092</v>
      </c>
      <c r="F33" s="8">
        <v>3331092</v>
      </c>
      <c r="G33" s="8">
        <v>0</v>
      </c>
      <c r="H33" s="8">
        <v>96675</v>
      </c>
      <c r="I33" s="8">
        <v>345536</v>
      </c>
      <c r="J33" s="8">
        <v>442211</v>
      </c>
      <c r="K33" s="8">
        <v>14925</v>
      </c>
      <c r="L33" s="8">
        <v>849147</v>
      </c>
      <c r="M33" s="8">
        <v>59180</v>
      </c>
      <c r="N33" s="8">
        <v>923252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1365463</v>
      </c>
      <c r="X33" s="8">
        <v>1665546</v>
      </c>
      <c r="Y33" s="8">
        <v>-300083</v>
      </c>
      <c r="Z33" s="2">
        <v>-18.02</v>
      </c>
      <c r="AA33" s="6">
        <v>3331092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37378939</v>
      </c>
      <c r="F34" s="8">
        <v>37378939</v>
      </c>
      <c r="G34" s="8">
        <v>0</v>
      </c>
      <c r="H34" s="8">
        <v>2752528</v>
      </c>
      <c r="I34" s="8">
        <v>2081305</v>
      </c>
      <c r="J34" s="8">
        <v>4833833</v>
      </c>
      <c r="K34" s="8">
        <v>3008174</v>
      </c>
      <c r="L34" s="8">
        <v>2049703</v>
      </c>
      <c r="M34" s="8">
        <v>2805983</v>
      </c>
      <c r="N34" s="8">
        <v>7863860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12697693</v>
      </c>
      <c r="X34" s="8">
        <v>18689472</v>
      </c>
      <c r="Y34" s="8">
        <v>-5991779</v>
      </c>
      <c r="Z34" s="2">
        <v>-32.06</v>
      </c>
      <c r="AA34" s="6">
        <v>37378939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335060843</v>
      </c>
      <c r="F36" s="35">
        <f t="shared" si="1"/>
        <v>335060843</v>
      </c>
      <c r="G36" s="35">
        <f t="shared" si="1"/>
        <v>0</v>
      </c>
      <c r="H36" s="35">
        <f t="shared" si="1"/>
        <v>15206556</v>
      </c>
      <c r="I36" s="35">
        <f t="shared" si="1"/>
        <v>9731451</v>
      </c>
      <c r="J36" s="35">
        <f t="shared" si="1"/>
        <v>24938007</v>
      </c>
      <c r="K36" s="35">
        <f t="shared" si="1"/>
        <v>14556372</v>
      </c>
      <c r="L36" s="35">
        <f t="shared" si="1"/>
        <v>24799296</v>
      </c>
      <c r="M36" s="35">
        <f t="shared" si="1"/>
        <v>13797515</v>
      </c>
      <c r="N36" s="35">
        <f t="shared" si="1"/>
        <v>53153183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78091190</v>
      </c>
      <c r="X36" s="35">
        <f t="shared" si="1"/>
        <v>167530434</v>
      </c>
      <c r="Y36" s="35">
        <f t="shared" si="1"/>
        <v>-89439244</v>
      </c>
      <c r="Z36" s="36">
        <f>+IF(X36&lt;&gt;0,+(Y36/X36)*100,0)</f>
        <v>-53.38686342805033</v>
      </c>
      <c r="AA36" s="33">
        <f>SUM(AA25:AA35)</f>
        <v>335060843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-99373898</v>
      </c>
      <c r="F38" s="48">
        <f t="shared" si="2"/>
        <v>-99373898</v>
      </c>
      <c r="G38" s="48">
        <f t="shared" si="2"/>
        <v>0</v>
      </c>
      <c r="H38" s="48">
        <f t="shared" si="2"/>
        <v>1726288</v>
      </c>
      <c r="I38" s="48">
        <f t="shared" si="2"/>
        <v>1002320</v>
      </c>
      <c r="J38" s="48">
        <f t="shared" si="2"/>
        <v>2728608</v>
      </c>
      <c r="K38" s="48">
        <f t="shared" si="2"/>
        <v>-4853318</v>
      </c>
      <c r="L38" s="48">
        <f t="shared" si="2"/>
        <v>30805198</v>
      </c>
      <c r="M38" s="48">
        <f t="shared" si="2"/>
        <v>-3955990</v>
      </c>
      <c r="N38" s="48">
        <f t="shared" si="2"/>
        <v>21995890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24724498</v>
      </c>
      <c r="X38" s="48">
        <f>IF(F22=F36,0,X22-X36)</f>
        <v>-49686966</v>
      </c>
      <c r="Y38" s="48">
        <f t="shared" si="2"/>
        <v>74411464</v>
      </c>
      <c r="Z38" s="49">
        <f>+IF(X38&lt;&gt;0,+(Y38/X38)*100,0)</f>
        <v>-149.76053075971674</v>
      </c>
      <c r="AA38" s="46">
        <f>+AA22-AA36</f>
        <v>-99373898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28220000</v>
      </c>
      <c r="F39" s="8">
        <v>28220000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18813334</v>
      </c>
      <c r="Y39" s="8">
        <v>-18813334</v>
      </c>
      <c r="Z39" s="2">
        <v>-100</v>
      </c>
      <c r="AA39" s="6">
        <v>28220000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500000</v>
      </c>
      <c r="F41" s="8">
        <v>500000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500000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-70653898</v>
      </c>
      <c r="F42" s="57">
        <f t="shared" si="3"/>
        <v>-70653898</v>
      </c>
      <c r="G42" s="57">
        <f t="shared" si="3"/>
        <v>0</v>
      </c>
      <c r="H42" s="57">
        <f t="shared" si="3"/>
        <v>1726288</v>
      </c>
      <c r="I42" s="57">
        <f t="shared" si="3"/>
        <v>1002320</v>
      </c>
      <c r="J42" s="57">
        <f t="shared" si="3"/>
        <v>2728608</v>
      </c>
      <c r="K42" s="57">
        <f t="shared" si="3"/>
        <v>-4853318</v>
      </c>
      <c r="L42" s="57">
        <f t="shared" si="3"/>
        <v>30805198</v>
      </c>
      <c r="M42" s="57">
        <f t="shared" si="3"/>
        <v>-3955990</v>
      </c>
      <c r="N42" s="57">
        <f t="shared" si="3"/>
        <v>21995890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24724498</v>
      </c>
      <c r="X42" s="57">
        <f t="shared" si="3"/>
        <v>-30873632</v>
      </c>
      <c r="Y42" s="57">
        <f t="shared" si="3"/>
        <v>55598130</v>
      </c>
      <c r="Z42" s="58">
        <f>+IF(X42&lt;&gt;0,+(Y42/X42)*100,0)</f>
        <v>-180.08289403721596</v>
      </c>
      <c r="AA42" s="55">
        <f>SUM(AA38:AA41)</f>
        <v>-70653898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-70653898</v>
      </c>
      <c r="F44" s="65">
        <f t="shared" si="4"/>
        <v>-70653898</v>
      </c>
      <c r="G44" s="65">
        <f t="shared" si="4"/>
        <v>0</v>
      </c>
      <c r="H44" s="65">
        <f t="shared" si="4"/>
        <v>1726288</v>
      </c>
      <c r="I44" s="65">
        <f t="shared" si="4"/>
        <v>1002320</v>
      </c>
      <c r="J44" s="65">
        <f t="shared" si="4"/>
        <v>2728608</v>
      </c>
      <c r="K44" s="65">
        <f t="shared" si="4"/>
        <v>-4853318</v>
      </c>
      <c r="L44" s="65">
        <f t="shared" si="4"/>
        <v>30805198</v>
      </c>
      <c r="M44" s="65">
        <f t="shared" si="4"/>
        <v>-3955990</v>
      </c>
      <c r="N44" s="65">
        <f t="shared" si="4"/>
        <v>21995890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24724498</v>
      </c>
      <c r="X44" s="65">
        <f t="shared" si="4"/>
        <v>-30873632</v>
      </c>
      <c r="Y44" s="65">
        <f t="shared" si="4"/>
        <v>55598130</v>
      </c>
      <c r="Z44" s="66">
        <f>+IF(X44&lt;&gt;0,+(Y44/X44)*100,0)</f>
        <v>-180.08289403721596</v>
      </c>
      <c r="AA44" s="63">
        <f>+AA42-AA43</f>
        <v>-70653898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-70653898</v>
      </c>
      <c r="F46" s="57">
        <f t="shared" si="5"/>
        <v>-70653898</v>
      </c>
      <c r="G46" s="57">
        <f t="shared" si="5"/>
        <v>0</v>
      </c>
      <c r="H46" s="57">
        <f t="shared" si="5"/>
        <v>1726288</v>
      </c>
      <c r="I46" s="57">
        <f t="shared" si="5"/>
        <v>1002320</v>
      </c>
      <c r="J46" s="57">
        <f t="shared" si="5"/>
        <v>2728608</v>
      </c>
      <c r="K46" s="57">
        <f t="shared" si="5"/>
        <v>-4853318</v>
      </c>
      <c r="L46" s="57">
        <f t="shared" si="5"/>
        <v>30805198</v>
      </c>
      <c r="M46" s="57">
        <f t="shared" si="5"/>
        <v>-3955990</v>
      </c>
      <c r="N46" s="57">
        <f t="shared" si="5"/>
        <v>21995890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24724498</v>
      </c>
      <c r="X46" s="57">
        <f t="shared" si="5"/>
        <v>-30873632</v>
      </c>
      <c r="Y46" s="57">
        <f t="shared" si="5"/>
        <v>55598130</v>
      </c>
      <c r="Z46" s="58">
        <f>+IF(X46&lt;&gt;0,+(Y46/X46)*100,0)</f>
        <v>-180.08289403721596</v>
      </c>
      <c r="AA46" s="55">
        <f>SUM(AA44:AA45)</f>
        <v>-70653898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-70653898</v>
      </c>
      <c r="F48" s="73">
        <f t="shared" si="6"/>
        <v>-70653898</v>
      </c>
      <c r="G48" s="73">
        <f t="shared" si="6"/>
        <v>0</v>
      </c>
      <c r="H48" s="74">
        <f t="shared" si="6"/>
        <v>1726288</v>
      </c>
      <c r="I48" s="74">
        <f t="shared" si="6"/>
        <v>1002320</v>
      </c>
      <c r="J48" s="74">
        <f t="shared" si="6"/>
        <v>2728608</v>
      </c>
      <c r="K48" s="74">
        <f t="shared" si="6"/>
        <v>-4853318</v>
      </c>
      <c r="L48" s="74">
        <f t="shared" si="6"/>
        <v>30805198</v>
      </c>
      <c r="M48" s="73">
        <f t="shared" si="6"/>
        <v>-3955990</v>
      </c>
      <c r="N48" s="73">
        <f t="shared" si="6"/>
        <v>21995890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24724498</v>
      </c>
      <c r="X48" s="74">
        <f t="shared" si="6"/>
        <v>-30873632</v>
      </c>
      <c r="Y48" s="74">
        <f t="shared" si="6"/>
        <v>55598130</v>
      </c>
      <c r="Z48" s="75">
        <f>+IF(X48&lt;&gt;0,+(Y48/X48)*100,0)</f>
        <v>-180.08289403721596</v>
      </c>
      <c r="AA48" s="76">
        <f>SUM(AA46:AA47)</f>
        <v>-70653898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52600000</v>
      </c>
      <c r="F5" s="8">
        <v>52600000</v>
      </c>
      <c r="G5" s="8">
        <v>4427356</v>
      </c>
      <c r="H5" s="8">
        <v>4281056</v>
      </c>
      <c r="I5" s="8">
        <v>4408497</v>
      </c>
      <c r="J5" s="8">
        <v>13116909</v>
      </c>
      <c r="K5" s="8">
        <v>4566192</v>
      </c>
      <c r="L5" s="8">
        <v>0</v>
      </c>
      <c r="M5" s="8">
        <v>0</v>
      </c>
      <c r="N5" s="8">
        <v>4566192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17683101</v>
      </c>
      <c r="X5" s="8">
        <v>26299998</v>
      </c>
      <c r="Y5" s="8">
        <v>-8616897</v>
      </c>
      <c r="Z5" s="2">
        <v>-32.76</v>
      </c>
      <c r="AA5" s="6">
        <v>52600000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227984000</v>
      </c>
      <c r="F7" s="8">
        <v>227984000</v>
      </c>
      <c r="G7" s="8">
        <v>18906363</v>
      </c>
      <c r="H7" s="8">
        <v>15352795</v>
      </c>
      <c r="I7" s="8">
        <v>16285714</v>
      </c>
      <c r="J7" s="8">
        <v>50544872</v>
      </c>
      <c r="K7" s="8">
        <v>14010860</v>
      </c>
      <c r="L7" s="8">
        <v>0</v>
      </c>
      <c r="M7" s="8">
        <v>0</v>
      </c>
      <c r="N7" s="8">
        <v>14010860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64555732</v>
      </c>
      <c r="X7" s="8">
        <v>113992002</v>
      </c>
      <c r="Y7" s="8">
        <v>-49436270</v>
      </c>
      <c r="Z7" s="2">
        <v>-43.37</v>
      </c>
      <c r="AA7" s="6">
        <v>227984000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40977890</v>
      </c>
      <c r="F8" s="8">
        <v>40977890</v>
      </c>
      <c r="G8" s="8">
        <v>3119957</v>
      </c>
      <c r="H8" s="8">
        <v>3050697</v>
      </c>
      <c r="I8" s="8">
        <v>3142519</v>
      </c>
      <c r="J8" s="8">
        <v>9313173</v>
      </c>
      <c r="K8" s="8">
        <v>3573288</v>
      </c>
      <c r="L8" s="8">
        <v>0</v>
      </c>
      <c r="M8" s="8">
        <v>0</v>
      </c>
      <c r="N8" s="8">
        <v>3573288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12886461</v>
      </c>
      <c r="X8" s="8">
        <v>20488944</v>
      </c>
      <c r="Y8" s="8">
        <v>-7602483</v>
      </c>
      <c r="Z8" s="2">
        <v>-37.11</v>
      </c>
      <c r="AA8" s="6">
        <v>40977890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24729600</v>
      </c>
      <c r="F9" s="8">
        <v>24729600</v>
      </c>
      <c r="G9" s="8">
        <v>1756679</v>
      </c>
      <c r="H9" s="8">
        <v>1565997</v>
      </c>
      <c r="I9" s="8">
        <v>1698888</v>
      </c>
      <c r="J9" s="8">
        <v>5021564</v>
      </c>
      <c r="K9" s="8">
        <v>1644061</v>
      </c>
      <c r="L9" s="8">
        <v>0</v>
      </c>
      <c r="M9" s="8">
        <v>0</v>
      </c>
      <c r="N9" s="8">
        <v>1644061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6665625</v>
      </c>
      <c r="X9" s="8">
        <v>12364800</v>
      </c>
      <c r="Y9" s="8">
        <v>-5699175</v>
      </c>
      <c r="Z9" s="2">
        <v>-46.09</v>
      </c>
      <c r="AA9" s="6">
        <v>24729600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13861320</v>
      </c>
      <c r="F10" s="26">
        <v>13861320</v>
      </c>
      <c r="G10" s="26">
        <v>1314603</v>
      </c>
      <c r="H10" s="26">
        <v>1176097</v>
      </c>
      <c r="I10" s="26">
        <v>1155412</v>
      </c>
      <c r="J10" s="26">
        <v>3646112</v>
      </c>
      <c r="K10" s="26">
        <v>1148679</v>
      </c>
      <c r="L10" s="26">
        <v>0</v>
      </c>
      <c r="M10" s="26">
        <v>0</v>
      </c>
      <c r="N10" s="26">
        <v>1148679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4794791</v>
      </c>
      <c r="X10" s="26">
        <v>6930660</v>
      </c>
      <c r="Y10" s="26">
        <v>-2135869</v>
      </c>
      <c r="Z10" s="27">
        <v>-30.82</v>
      </c>
      <c r="AA10" s="28">
        <v>13861320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594790</v>
      </c>
      <c r="F12" s="8">
        <v>594790</v>
      </c>
      <c r="G12" s="8">
        <v>47471</v>
      </c>
      <c r="H12" s="8">
        <v>41116</v>
      </c>
      <c r="I12" s="8">
        <v>46496</v>
      </c>
      <c r="J12" s="8">
        <v>135083</v>
      </c>
      <c r="K12" s="8">
        <v>148028</v>
      </c>
      <c r="L12" s="8">
        <v>0</v>
      </c>
      <c r="M12" s="8">
        <v>0</v>
      </c>
      <c r="N12" s="8">
        <v>148028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283111</v>
      </c>
      <c r="X12" s="8">
        <v>297396</v>
      </c>
      <c r="Y12" s="8">
        <v>-14285</v>
      </c>
      <c r="Z12" s="2">
        <v>-4.8</v>
      </c>
      <c r="AA12" s="6">
        <v>594790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254890</v>
      </c>
      <c r="F13" s="8">
        <v>254890</v>
      </c>
      <c r="G13" s="8">
        <v>12816</v>
      </c>
      <c r="H13" s="8">
        <v>0</v>
      </c>
      <c r="I13" s="8">
        <v>0</v>
      </c>
      <c r="J13" s="8">
        <v>12816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12816</v>
      </c>
      <c r="X13" s="8">
        <v>127446</v>
      </c>
      <c r="Y13" s="8">
        <v>-114630</v>
      </c>
      <c r="Z13" s="2">
        <v>-89.94</v>
      </c>
      <c r="AA13" s="6">
        <v>254890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18200400</v>
      </c>
      <c r="F14" s="8">
        <v>18200400</v>
      </c>
      <c r="G14" s="8">
        <v>1955381</v>
      </c>
      <c r="H14" s="8">
        <v>1973171</v>
      </c>
      <c r="I14" s="8">
        <v>2088873</v>
      </c>
      <c r="J14" s="8">
        <v>6017425</v>
      </c>
      <c r="K14" s="8">
        <v>1685541</v>
      </c>
      <c r="L14" s="8">
        <v>0</v>
      </c>
      <c r="M14" s="8">
        <v>0</v>
      </c>
      <c r="N14" s="8">
        <v>1685541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7702966</v>
      </c>
      <c r="X14" s="8">
        <v>9100200</v>
      </c>
      <c r="Y14" s="8">
        <v>-1397234</v>
      </c>
      <c r="Z14" s="2">
        <v>-15.35</v>
      </c>
      <c r="AA14" s="6">
        <v>18200400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2907070</v>
      </c>
      <c r="F16" s="8">
        <v>2907070</v>
      </c>
      <c r="G16" s="8">
        <v>9103</v>
      </c>
      <c r="H16" s="8">
        <v>5263</v>
      </c>
      <c r="I16" s="8">
        <v>94915</v>
      </c>
      <c r="J16" s="8">
        <v>109281</v>
      </c>
      <c r="K16" s="8">
        <v>15425</v>
      </c>
      <c r="L16" s="8">
        <v>0</v>
      </c>
      <c r="M16" s="8">
        <v>0</v>
      </c>
      <c r="N16" s="8">
        <v>15425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124706</v>
      </c>
      <c r="X16" s="8">
        <v>1453536</v>
      </c>
      <c r="Y16" s="8">
        <v>-1328830</v>
      </c>
      <c r="Z16" s="2">
        <v>-91.42</v>
      </c>
      <c r="AA16" s="6">
        <v>2907070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16331260</v>
      </c>
      <c r="F18" s="8">
        <v>16331260</v>
      </c>
      <c r="G18" s="8">
        <v>1912331</v>
      </c>
      <c r="H18" s="8">
        <v>95009</v>
      </c>
      <c r="I18" s="8">
        <v>5684015</v>
      </c>
      <c r="J18" s="8">
        <v>7691355</v>
      </c>
      <c r="K18" s="8">
        <v>1645211</v>
      </c>
      <c r="L18" s="8">
        <v>0</v>
      </c>
      <c r="M18" s="8">
        <v>0</v>
      </c>
      <c r="N18" s="8">
        <v>1645211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9336566</v>
      </c>
      <c r="X18" s="8">
        <v>8165628</v>
      </c>
      <c r="Y18" s="8">
        <v>1170938</v>
      </c>
      <c r="Z18" s="2">
        <v>14.34</v>
      </c>
      <c r="AA18" s="6">
        <v>16331260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90234900</v>
      </c>
      <c r="F19" s="8">
        <v>90234900</v>
      </c>
      <c r="G19" s="8">
        <v>35258000</v>
      </c>
      <c r="H19" s="8">
        <v>0</v>
      </c>
      <c r="I19" s="8">
        <v>0</v>
      </c>
      <c r="J19" s="8">
        <v>35258000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35258000</v>
      </c>
      <c r="X19" s="8">
        <v>45117450</v>
      </c>
      <c r="Y19" s="8">
        <v>-9859450</v>
      </c>
      <c r="Z19" s="2">
        <v>-21.85</v>
      </c>
      <c r="AA19" s="6">
        <v>90234900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1539670</v>
      </c>
      <c r="F20" s="26">
        <v>1539670</v>
      </c>
      <c r="G20" s="26">
        <v>188611</v>
      </c>
      <c r="H20" s="26">
        <v>89688</v>
      </c>
      <c r="I20" s="26">
        <v>246413</v>
      </c>
      <c r="J20" s="26">
        <v>524712</v>
      </c>
      <c r="K20" s="26">
        <v>91859</v>
      </c>
      <c r="L20" s="26">
        <v>0</v>
      </c>
      <c r="M20" s="26">
        <v>0</v>
      </c>
      <c r="N20" s="26">
        <v>91859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616571</v>
      </c>
      <c r="X20" s="26">
        <v>769836</v>
      </c>
      <c r="Y20" s="26">
        <v>-153265</v>
      </c>
      <c r="Z20" s="27">
        <v>-19.91</v>
      </c>
      <c r="AA20" s="28">
        <v>1539670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490215790</v>
      </c>
      <c r="F22" s="35">
        <f t="shared" si="0"/>
        <v>490215790</v>
      </c>
      <c r="G22" s="35">
        <f t="shared" si="0"/>
        <v>68908671</v>
      </c>
      <c r="H22" s="35">
        <f t="shared" si="0"/>
        <v>27630889</v>
      </c>
      <c r="I22" s="35">
        <f t="shared" si="0"/>
        <v>34851742</v>
      </c>
      <c r="J22" s="35">
        <f t="shared" si="0"/>
        <v>131391302</v>
      </c>
      <c r="K22" s="35">
        <f t="shared" si="0"/>
        <v>28529144</v>
      </c>
      <c r="L22" s="35">
        <f t="shared" si="0"/>
        <v>0</v>
      </c>
      <c r="M22" s="35">
        <f t="shared" si="0"/>
        <v>0</v>
      </c>
      <c r="N22" s="35">
        <f t="shared" si="0"/>
        <v>28529144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159920446</v>
      </c>
      <c r="X22" s="35">
        <f t="shared" si="0"/>
        <v>245107896</v>
      </c>
      <c r="Y22" s="35">
        <f t="shared" si="0"/>
        <v>-85187450</v>
      </c>
      <c r="Z22" s="36">
        <f>+IF(X22&lt;&gt;0,+(Y22/X22)*100,0)</f>
        <v>-34.75508190074791</v>
      </c>
      <c r="AA22" s="33">
        <f>SUM(AA5:AA21)</f>
        <v>490215790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127067559</v>
      </c>
      <c r="F25" s="8">
        <v>127067559</v>
      </c>
      <c r="G25" s="8">
        <v>10487650</v>
      </c>
      <c r="H25" s="8">
        <v>10389435</v>
      </c>
      <c r="I25" s="8">
        <v>10190850</v>
      </c>
      <c r="J25" s="8">
        <v>31067935</v>
      </c>
      <c r="K25" s="8">
        <v>10864991</v>
      </c>
      <c r="L25" s="8">
        <v>0</v>
      </c>
      <c r="M25" s="8">
        <v>0</v>
      </c>
      <c r="N25" s="8">
        <v>10864991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41932926</v>
      </c>
      <c r="X25" s="8">
        <v>63533778</v>
      </c>
      <c r="Y25" s="8">
        <v>-21600852</v>
      </c>
      <c r="Z25" s="2">
        <v>-34</v>
      </c>
      <c r="AA25" s="6">
        <v>127067559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10503060</v>
      </c>
      <c r="F26" s="8">
        <v>10503060</v>
      </c>
      <c r="G26" s="8">
        <v>772839</v>
      </c>
      <c r="H26" s="8">
        <v>894963</v>
      </c>
      <c r="I26" s="8">
        <v>895603</v>
      </c>
      <c r="J26" s="8">
        <v>2563405</v>
      </c>
      <c r="K26" s="8">
        <v>897078</v>
      </c>
      <c r="L26" s="8">
        <v>0</v>
      </c>
      <c r="M26" s="8">
        <v>0</v>
      </c>
      <c r="N26" s="8">
        <v>897078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3460483</v>
      </c>
      <c r="X26" s="8">
        <v>5251530</v>
      </c>
      <c r="Y26" s="8">
        <v>-1791047</v>
      </c>
      <c r="Z26" s="2">
        <v>-34.11</v>
      </c>
      <c r="AA26" s="6">
        <v>10503060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90817600</v>
      </c>
      <c r="F27" s="8">
        <v>90817600</v>
      </c>
      <c r="G27" s="8">
        <v>27955</v>
      </c>
      <c r="H27" s="8">
        <v>46535</v>
      </c>
      <c r="I27" s="8">
        <v>0</v>
      </c>
      <c r="J27" s="8">
        <v>74490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74490</v>
      </c>
      <c r="X27" s="8">
        <v>45408798</v>
      </c>
      <c r="Y27" s="8">
        <v>-45334308</v>
      </c>
      <c r="Z27" s="2">
        <v>-99.84</v>
      </c>
      <c r="AA27" s="6">
        <v>90817600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139196260</v>
      </c>
      <c r="F28" s="8">
        <v>139196260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69598128</v>
      </c>
      <c r="Y28" s="8">
        <v>-69598128</v>
      </c>
      <c r="Z28" s="2">
        <v>-100</v>
      </c>
      <c r="AA28" s="6">
        <v>139196260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764360</v>
      </c>
      <c r="F29" s="8">
        <v>764360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382182</v>
      </c>
      <c r="Y29" s="8">
        <v>-382182</v>
      </c>
      <c r="Z29" s="2">
        <v>-100</v>
      </c>
      <c r="AA29" s="6">
        <v>764360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213085330</v>
      </c>
      <c r="F30" s="8">
        <v>213085330</v>
      </c>
      <c r="G30" s="8">
        <v>6265528</v>
      </c>
      <c r="H30" s="8">
        <v>13782795</v>
      </c>
      <c r="I30" s="8">
        <v>5000000</v>
      </c>
      <c r="J30" s="8">
        <v>25048323</v>
      </c>
      <c r="K30" s="8">
        <v>11066218</v>
      </c>
      <c r="L30" s="8">
        <v>0</v>
      </c>
      <c r="M30" s="8">
        <v>0</v>
      </c>
      <c r="N30" s="8">
        <v>11066218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36114541</v>
      </c>
      <c r="X30" s="8">
        <v>106542666</v>
      </c>
      <c r="Y30" s="8">
        <v>-70428125</v>
      </c>
      <c r="Z30" s="2">
        <v>-66.1</v>
      </c>
      <c r="AA30" s="6">
        <v>213085330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5089300</v>
      </c>
      <c r="F31" s="8">
        <v>5089300</v>
      </c>
      <c r="G31" s="8">
        <v>550460</v>
      </c>
      <c r="H31" s="8">
        <v>129523</v>
      </c>
      <c r="I31" s="8">
        <v>188529</v>
      </c>
      <c r="J31" s="8">
        <v>868512</v>
      </c>
      <c r="K31" s="8">
        <v>219349</v>
      </c>
      <c r="L31" s="8">
        <v>0</v>
      </c>
      <c r="M31" s="8">
        <v>0</v>
      </c>
      <c r="N31" s="8">
        <v>219349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1087861</v>
      </c>
      <c r="X31" s="8">
        <v>2544648</v>
      </c>
      <c r="Y31" s="8">
        <v>-1456787</v>
      </c>
      <c r="Z31" s="2">
        <v>-57.25</v>
      </c>
      <c r="AA31" s="6">
        <v>5089300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26339660</v>
      </c>
      <c r="F32" s="8">
        <v>26339660</v>
      </c>
      <c r="G32" s="8">
        <v>1477193</v>
      </c>
      <c r="H32" s="8">
        <v>2852572</v>
      </c>
      <c r="I32" s="8">
        <v>2535763</v>
      </c>
      <c r="J32" s="8">
        <v>6865528</v>
      </c>
      <c r="K32" s="8">
        <v>2120482</v>
      </c>
      <c r="L32" s="8">
        <v>0</v>
      </c>
      <c r="M32" s="8">
        <v>0</v>
      </c>
      <c r="N32" s="8">
        <v>2120482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8986010</v>
      </c>
      <c r="X32" s="8">
        <v>13169832</v>
      </c>
      <c r="Y32" s="8">
        <v>-4183822</v>
      </c>
      <c r="Z32" s="2">
        <v>-31.77</v>
      </c>
      <c r="AA32" s="6">
        <v>26339660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11393470</v>
      </c>
      <c r="F33" s="8">
        <v>11393470</v>
      </c>
      <c r="G33" s="8">
        <v>131778</v>
      </c>
      <c r="H33" s="8">
        <v>130675</v>
      </c>
      <c r="I33" s="8">
        <v>165311</v>
      </c>
      <c r="J33" s="8">
        <v>427764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427764</v>
      </c>
      <c r="X33" s="8">
        <v>5696736</v>
      </c>
      <c r="Y33" s="8">
        <v>-5268972</v>
      </c>
      <c r="Z33" s="2">
        <v>-92.49</v>
      </c>
      <c r="AA33" s="6">
        <v>11393470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58793231</v>
      </c>
      <c r="F34" s="8">
        <v>58793231</v>
      </c>
      <c r="G34" s="8">
        <v>3684045</v>
      </c>
      <c r="H34" s="8">
        <v>3325345</v>
      </c>
      <c r="I34" s="8">
        <v>3635030</v>
      </c>
      <c r="J34" s="8">
        <v>10644420</v>
      </c>
      <c r="K34" s="8">
        <v>5301510</v>
      </c>
      <c r="L34" s="8">
        <v>0</v>
      </c>
      <c r="M34" s="8">
        <v>0</v>
      </c>
      <c r="N34" s="8">
        <v>5301510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15945930</v>
      </c>
      <c r="X34" s="8">
        <v>29396616</v>
      </c>
      <c r="Y34" s="8">
        <v>-13450686</v>
      </c>
      <c r="Z34" s="2">
        <v>-45.76</v>
      </c>
      <c r="AA34" s="6">
        <v>58793231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683049830</v>
      </c>
      <c r="F36" s="35">
        <f t="shared" si="1"/>
        <v>683049830</v>
      </c>
      <c r="G36" s="35">
        <f t="shared" si="1"/>
        <v>23397448</v>
      </c>
      <c r="H36" s="35">
        <f t="shared" si="1"/>
        <v>31551843</v>
      </c>
      <c r="I36" s="35">
        <f t="shared" si="1"/>
        <v>22611086</v>
      </c>
      <c r="J36" s="35">
        <f t="shared" si="1"/>
        <v>77560377</v>
      </c>
      <c r="K36" s="35">
        <f t="shared" si="1"/>
        <v>30469628</v>
      </c>
      <c r="L36" s="35">
        <f t="shared" si="1"/>
        <v>0</v>
      </c>
      <c r="M36" s="35">
        <f t="shared" si="1"/>
        <v>0</v>
      </c>
      <c r="N36" s="35">
        <f t="shared" si="1"/>
        <v>30469628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108030005</v>
      </c>
      <c r="X36" s="35">
        <f t="shared" si="1"/>
        <v>341524914</v>
      </c>
      <c r="Y36" s="35">
        <f t="shared" si="1"/>
        <v>-233494909</v>
      </c>
      <c r="Z36" s="36">
        <f>+IF(X36&lt;&gt;0,+(Y36/X36)*100,0)</f>
        <v>-68.36833842230321</v>
      </c>
      <c r="AA36" s="33">
        <f>SUM(AA25:AA35)</f>
        <v>683049830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-192834040</v>
      </c>
      <c r="F38" s="48">
        <f t="shared" si="2"/>
        <v>-192834040</v>
      </c>
      <c r="G38" s="48">
        <f t="shared" si="2"/>
        <v>45511223</v>
      </c>
      <c r="H38" s="48">
        <f t="shared" si="2"/>
        <v>-3920954</v>
      </c>
      <c r="I38" s="48">
        <f t="shared" si="2"/>
        <v>12240656</v>
      </c>
      <c r="J38" s="48">
        <f t="shared" si="2"/>
        <v>53830925</v>
      </c>
      <c r="K38" s="48">
        <f t="shared" si="2"/>
        <v>-1940484</v>
      </c>
      <c r="L38" s="48">
        <f t="shared" si="2"/>
        <v>0</v>
      </c>
      <c r="M38" s="48">
        <f t="shared" si="2"/>
        <v>0</v>
      </c>
      <c r="N38" s="48">
        <f t="shared" si="2"/>
        <v>-1940484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51890441</v>
      </c>
      <c r="X38" s="48">
        <f>IF(F22=F36,0,X22-X36)</f>
        <v>-96417018</v>
      </c>
      <c r="Y38" s="48">
        <f t="shared" si="2"/>
        <v>148307459</v>
      </c>
      <c r="Z38" s="49">
        <f>+IF(X38&lt;&gt;0,+(Y38/X38)*100,0)</f>
        <v>-153.81875738990394</v>
      </c>
      <c r="AA38" s="46">
        <f>+AA22-AA36</f>
        <v>-192834040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-192834040</v>
      </c>
      <c r="F42" s="57">
        <f t="shared" si="3"/>
        <v>-192834040</v>
      </c>
      <c r="G42" s="57">
        <f t="shared" si="3"/>
        <v>45511223</v>
      </c>
      <c r="H42" s="57">
        <f t="shared" si="3"/>
        <v>-3920954</v>
      </c>
      <c r="I42" s="57">
        <f t="shared" si="3"/>
        <v>12240656</v>
      </c>
      <c r="J42" s="57">
        <f t="shared" si="3"/>
        <v>53830925</v>
      </c>
      <c r="K42" s="57">
        <f t="shared" si="3"/>
        <v>-1940484</v>
      </c>
      <c r="L42" s="57">
        <f t="shared" si="3"/>
        <v>0</v>
      </c>
      <c r="M42" s="57">
        <f t="shared" si="3"/>
        <v>0</v>
      </c>
      <c r="N42" s="57">
        <f t="shared" si="3"/>
        <v>-1940484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51890441</v>
      </c>
      <c r="X42" s="57">
        <f t="shared" si="3"/>
        <v>-96417018</v>
      </c>
      <c r="Y42" s="57">
        <f t="shared" si="3"/>
        <v>148307459</v>
      </c>
      <c r="Z42" s="58">
        <f>+IF(X42&lt;&gt;0,+(Y42/X42)*100,0)</f>
        <v>-153.81875738990394</v>
      </c>
      <c r="AA42" s="55">
        <f>SUM(AA38:AA41)</f>
        <v>-192834040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-192834040</v>
      </c>
      <c r="F44" s="65">
        <f t="shared" si="4"/>
        <v>-192834040</v>
      </c>
      <c r="G44" s="65">
        <f t="shared" si="4"/>
        <v>45511223</v>
      </c>
      <c r="H44" s="65">
        <f t="shared" si="4"/>
        <v>-3920954</v>
      </c>
      <c r="I44" s="65">
        <f t="shared" si="4"/>
        <v>12240656</v>
      </c>
      <c r="J44" s="65">
        <f t="shared" si="4"/>
        <v>53830925</v>
      </c>
      <c r="K44" s="65">
        <f t="shared" si="4"/>
        <v>-1940484</v>
      </c>
      <c r="L44" s="65">
        <f t="shared" si="4"/>
        <v>0</v>
      </c>
      <c r="M44" s="65">
        <f t="shared" si="4"/>
        <v>0</v>
      </c>
      <c r="N44" s="65">
        <f t="shared" si="4"/>
        <v>-1940484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51890441</v>
      </c>
      <c r="X44" s="65">
        <f t="shared" si="4"/>
        <v>-96417018</v>
      </c>
      <c r="Y44" s="65">
        <f t="shared" si="4"/>
        <v>148307459</v>
      </c>
      <c r="Z44" s="66">
        <f>+IF(X44&lt;&gt;0,+(Y44/X44)*100,0)</f>
        <v>-153.81875738990394</v>
      </c>
      <c r="AA44" s="63">
        <f>+AA42-AA43</f>
        <v>-192834040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-192834040</v>
      </c>
      <c r="F46" s="57">
        <f t="shared" si="5"/>
        <v>-192834040</v>
      </c>
      <c r="G46" s="57">
        <f t="shared" si="5"/>
        <v>45511223</v>
      </c>
      <c r="H46" s="57">
        <f t="shared" si="5"/>
        <v>-3920954</v>
      </c>
      <c r="I46" s="57">
        <f t="shared" si="5"/>
        <v>12240656</v>
      </c>
      <c r="J46" s="57">
        <f t="shared" si="5"/>
        <v>53830925</v>
      </c>
      <c r="K46" s="57">
        <f t="shared" si="5"/>
        <v>-1940484</v>
      </c>
      <c r="L46" s="57">
        <f t="shared" si="5"/>
        <v>0</v>
      </c>
      <c r="M46" s="57">
        <f t="shared" si="5"/>
        <v>0</v>
      </c>
      <c r="N46" s="57">
        <f t="shared" si="5"/>
        <v>-1940484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51890441</v>
      </c>
      <c r="X46" s="57">
        <f t="shared" si="5"/>
        <v>-96417018</v>
      </c>
      <c r="Y46" s="57">
        <f t="shared" si="5"/>
        <v>148307459</v>
      </c>
      <c r="Z46" s="58">
        <f>+IF(X46&lt;&gt;0,+(Y46/X46)*100,0)</f>
        <v>-153.81875738990394</v>
      </c>
      <c r="AA46" s="55">
        <f>SUM(AA44:AA45)</f>
        <v>-192834040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-192834040</v>
      </c>
      <c r="F48" s="73">
        <f t="shared" si="6"/>
        <v>-192834040</v>
      </c>
      <c r="G48" s="73">
        <f t="shared" si="6"/>
        <v>45511223</v>
      </c>
      <c r="H48" s="74">
        <f t="shared" si="6"/>
        <v>-3920954</v>
      </c>
      <c r="I48" s="74">
        <f t="shared" si="6"/>
        <v>12240656</v>
      </c>
      <c r="J48" s="74">
        <f t="shared" si="6"/>
        <v>53830925</v>
      </c>
      <c r="K48" s="74">
        <f t="shared" si="6"/>
        <v>-1940484</v>
      </c>
      <c r="L48" s="74">
        <f t="shared" si="6"/>
        <v>0</v>
      </c>
      <c r="M48" s="73">
        <f t="shared" si="6"/>
        <v>0</v>
      </c>
      <c r="N48" s="73">
        <f t="shared" si="6"/>
        <v>-1940484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51890441</v>
      </c>
      <c r="X48" s="74">
        <f t="shared" si="6"/>
        <v>-96417018</v>
      </c>
      <c r="Y48" s="74">
        <f t="shared" si="6"/>
        <v>148307459</v>
      </c>
      <c r="Z48" s="75">
        <f>+IF(X48&lt;&gt;0,+(Y48/X48)*100,0)</f>
        <v>-153.81875738990394</v>
      </c>
      <c r="AA48" s="76">
        <f>SUM(AA46:AA47)</f>
        <v>-192834040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14918976</v>
      </c>
      <c r="F5" s="8">
        <v>14918976</v>
      </c>
      <c r="G5" s="8">
        <v>859796</v>
      </c>
      <c r="H5" s="8">
        <v>749764</v>
      </c>
      <c r="I5" s="8">
        <v>751562</v>
      </c>
      <c r="J5" s="8">
        <v>2361122</v>
      </c>
      <c r="K5" s="8">
        <v>748429</v>
      </c>
      <c r="L5" s="8">
        <v>749595</v>
      </c>
      <c r="M5" s="8">
        <v>756964</v>
      </c>
      <c r="N5" s="8">
        <v>2254988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4616110</v>
      </c>
      <c r="X5" s="8">
        <v>7459500</v>
      </c>
      <c r="Y5" s="8">
        <v>-2843390</v>
      </c>
      <c r="Z5" s="2">
        <v>-38.12</v>
      </c>
      <c r="AA5" s="6">
        <v>14918976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36730602</v>
      </c>
      <c r="F7" s="8">
        <v>36730602</v>
      </c>
      <c r="G7" s="8">
        <v>2660367</v>
      </c>
      <c r="H7" s="8">
        <v>3510515</v>
      </c>
      <c r="I7" s="8">
        <v>2565378</v>
      </c>
      <c r="J7" s="8">
        <v>8736260</v>
      </c>
      <c r="K7" s="8">
        <v>3501630</v>
      </c>
      <c r="L7" s="8">
        <v>3171270</v>
      </c>
      <c r="M7" s="8">
        <v>3051915</v>
      </c>
      <c r="N7" s="8">
        <v>9724815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18461075</v>
      </c>
      <c r="X7" s="8">
        <v>17310332</v>
      </c>
      <c r="Y7" s="8">
        <v>1150743</v>
      </c>
      <c r="Z7" s="2">
        <v>6.65</v>
      </c>
      <c r="AA7" s="6">
        <v>36730602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14868000</v>
      </c>
      <c r="F8" s="8">
        <v>14868000</v>
      </c>
      <c r="G8" s="8">
        <v>874390</v>
      </c>
      <c r="H8" s="8">
        <v>1153431</v>
      </c>
      <c r="I8" s="8">
        <v>947810</v>
      </c>
      <c r="J8" s="8">
        <v>2975631</v>
      </c>
      <c r="K8" s="8">
        <v>1413257</v>
      </c>
      <c r="L8" s="8">
        <v>985741</v>
      </c>
      <c r="M8" s="8">
        <v>1178017</v>
      </c>
      <c r="N8" s="8">
        <v>3577015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6552646</v>
      </c>
      <c r="X8" s="8">
        <v>7434000</v>
      </c>
      <c r="Y8" s="8">
        <v>-881354</v>
      </c>
      <c r="Z8" s="2">
        <v>-11.86</v>
      </c>
      <c r="AA8" s="6">
        <v>14868000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12744000</v>
      </c>
      <c r="F9" s="8">
        <v>12744000</v>
      </c>
      <c r="G9" s="8">
        <v>1043926</v>
      </c>
      <c r="H9" s="8">
        <v>1141472</v>
      </c>
      <c r="I9" s="8">
        <v>1007267</v>
      </c>
      <c r="J9" s="8">
        <v>3192665</v>
      </c>
      <c r="K9" s="8">
        <v>1074459</v>
      </c>
      <c r="L9" s="8">
        <v>1002295</v>
      </c>
      <c r="M9" s="8">
        <v>1032972</v>
      </c>
      <c r="N9" s="8">
        <v>3109726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6302391</v>
      </c>
      <c r="X9" s="8">
        <v>6372000</v>
      </c>
      <c r="Y9" s="8">
        <v>-69609</v>
      </c>
      <c r="Z9" s="2">
        <v>-1.09</v>
      </c>
      <c r="AA9" s="6">
        <v>12744000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4855464</v>
      </c>
      <c r="F10" s="26">
        <v>4855464</v>
      </c>
      <c r="G10" s="26">
        <v>419387</v>
      </c>
      <c r="H10" s="26">
        <v>418665</v>
      </c>
      <c r="I10" s="26">
        <v>418616</v>
      </c>
      <c r="J10" s="26">
        <v>1256668</v>
      </c>
      <c r="K10" s="26">
        <v>419641</v>
      </c>
      <c r="L10" s="26">
        <v>419690</v>
      </c>
      <c r="M10" s="26">
        <v>420693</v>
      </c>
      <c r="N10" s="26">
        <v>1260024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2516692</v>
      </c>
      <c r="X10" s="26">
        <v>2427498</v>
      </c>
      <c r="Y10" s="26">
        <v>89194</v>
      </c>
      <c r="Z10" s="27">
        <v>3.67</v>
      </c>
      <c r="AA10" s="28">
        <v>4855464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221000</v>
      </c>
      <c r="F12" s="8">
        <v>221000</v>
      </c>
      <c r="G12" s="8">
        <v>14862</v>
      </c>
      <c r="H12" s="8">
        <v>18195</v>
      </c>
      <c r="I12" s="8">
        <v>14825</v>
      </c>
      <c r="J12" s="8">
        <v>47882</v>
      </c>
      <c r="K12" s="8">
        <v>17325</v>
      </c>
      <c r="L12" s="8">
        <v>25071</v>
      </c>
      <c r="M12" s="8">
        <v>13584</v>
      </c>
      <c r="N12" s="8">
        <v>55980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103862</v>
      </c>
      <c r="X12" s="8">
        <v>110502</v>
      </c>
      <c r="Y12" s="8">
        <v>-6640</v>
      </c>
      <c r="Z12" s="2">
        <v>-6.01</v>
      </c>
      <c r="AA12" s="6">
        <v>221000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308552</v>
      </c>
      <c r="F13" s="8">
        <v>308552</v>
      </c>
      <c r="G13" s="8">
        <v>0</v>
      </c>
      <c r="H13" s="8">
        <v>125655</v>
      </c>
      <c r="I13" s="8">
        <v>0</v>
      </c>
      <c r="J13" s="8">
        <v>125655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125655</v>
      </c>
      <c r="X13" s="8">
        <v>154500</v>
      </c>
      <c r="Y13" s="8">
        <v>-28845</v>
      </c>
      <c r="Z13" s="2">
        <v>-18.67</v>
      </c>
      <c r="AA13" s="6">
        <v>308552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5522400</v>
      </c>
      <c r="F14" s="8">
        <v>5522400</v>
      </c>
      <c r="G14" s="8">
        <v>1268181</v>
      </c>
      <c r="H14" s="8">
        <v>1280951</v>
      </c>
      <c r="I14" s="8">
        <v>1296329</v>
      </c>
      <c r="J14" s="8">
        <v>3845461</v>
      </c>
      <c r="K14" s="8">
        <v>1312709</v>
      </c>
      <c r="L14" s="8">
        <v>1315128</v>
      </c>
      <c r="M14" s="8">
        <v>1335954</v>
      </c>
      <c r="N14" s="8">
        <v>3963791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7809252</v>
      </c>
      <c r="X14" s="8">
        <v>2761002</v>
      </c>
      <c r="Y14" s="8">
        <v>5048250</v>
      </c>
      <c r="Z14" s="2">
        <v>182.84</v>
      </c>
      <c r="AA14" s="6">
        <v>5522400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234220</v>
      </c>
      <c r="F16" s="8">
        <v>234220</v>
      </c>
      <c r="G16" s="8">
        <v>37010</v>
      </c>
      <c r="H16" s="8">
        <v>44750</v>
      </c>
      <c r="I16" s="8">
        <v>22600</v>
      </c>
      <c r="J16" s="8">
        <v>104360</v>
      </c>
      <c r="K16" s="8">
        <v>0</v>
      </c>
      <c r="L16" s="8">
        <v>3300</v>
      </c>
      <c r="M16" s="8">
        <v>6000</v>
      </c>
      <c r="N16" s="8">
        <v>9300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113660</v>
      </c>
      <c r="X16" s="8">
        <v>117000</v>
      </c>
      <c r="Y16" s="8">
        <v>-3340</v>
      </c>
      <c r="Z16" s="2">
        <v>-2.85</v>
      </c>
      <c r="AA16" s="6">
        <v>234220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2761837</v>
      </c>
      <c r="F18" s="8">
        <v>2761837</v>
      </c>
      <c r="G18" s="8">
        <v>344658</v>
      </c>
      <c r="H18" s="8">
        <v>262923</v>
      </c>
      <c r="I18" s="8">
        <v>336264</v>
      </c>
      <c r="J18" s="8">
        <v>943845</v>
      </c>
      <c r="K18" s="8">
        <v>264511</v>
      </c>
      <c r="L18" s="8">
        <v>258341</v>
      </c>
      <c r="M18" s="8">
        <v>168699</v>
      </c>
      <c r="N18" s="8">
        <v>691551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1635396</v>
      </c>
      <c r="X18" s="8">
        <v>1381002</v>
      </c>
      <c r="Y18" s="8">
        <v>254394</v>
      </c>
      <c r="Z18" s="2">
        <v>18.42</v>
      </c>
      <c r="AA18" s="6">
        <v>2761837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52787000</v>
      </c>
      <c r="F19" s="8">
        <v>52787000</v>
      </c>
      <c r="G19" s="8">
        <v>19245000</v>
      </c>
      <c r="H19" s="8">
        <v>1508000</v>
      </c>
      <c r="I19" s="8">
        <v>283555</v>
      </c>
      <c r="J19" s="8">
        <v>21036555</v>
      </c>
      <c r="K19" s="8">
        <v>0</v>
      </c>
      <c r="L19" s="8">
        <v>16014825</v>
      </c>
      <c r="M19" s="8">
        <v>0</v>
      </c>
      <c r="N19" s="8">
        <v>16014825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37051380</v>
      </c>
      <c r="X19" s="8">
        <v>36581000</v>
      </c>
      <c r="Y19" s="8">
        <v>470380</v>
      </c>
      <c r="Z19" s="2">
        <v>1.29</v>
      </c>
      <c r="AA19" s="6">
        <v>52787000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3113385</v>
      </c>
      <c r="F20" s="26">
        <v>3113385</v>
      </c>
      <c r="G20" s="26">
        <v>24217</v>
      </c>
      <c r="H20" s="26">
        <v>119050</v>
      </c>
      <c r="I20" s="26">
        <v>176718</v>
      </c>
      <c r="J20" s="26">
        <v>319985</v>
      </c>
      <c r="K20" s="26">
        <v>247883</v>
      </c>
      <c r="L20" s="26">
        <v>295044</v>
      </c>
      <c r="M20" s="26">
        <v>89926</v>
      </c>
      <c r="N20" s="26">
        <v>632853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952838</v>
      </c>
      <c r="X20" s="26">
        <v>1557000</v>
      </c>
      <c r="Y20" s="26">
        <v>-604162</v>
      </c>
      <c r="Z20" s="27">
        <v>-38.8</v>
      </c>
      <c r="AA20" s="28">
        <v>3113385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149065436</v>
      </c>
      <c r="F22" s="35">
        <f t="shared" si="0"/>
        <v>149065436</v>
      </c>
      <c r="G22" s="35">
        <f t="shared" si="0"/>
        <v>26791794</v>
      </c>
      <c r="H22" s="35">
        <f t="shared" si="0"/>
        <v>10333371</v>
      </c>
      <c r="I22" s="35">
        <f t="shared" si="0"/>
        <v>7820924</v>
      </c>
      <c r="J22" s="35">
        <f t="shared" si="0"/>
        <v>44946089</v>
      </c>
      <c r="K22" s="35">
        <f t="shared" si="0"/>
        <v>8999844</v>
      </c>
      <c r="L22" s="35">
        <f t="shared" si="0"/>
        <v>24240300</v>
      </c>
      <c r="M22" s="35">
        <f t="shared" si="0"/>
        <v>8054724</v>
      </c>
      <c r="N22" s="35">
        <f t="shared" si="0"/>
        <v>41294868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86240957</v>
      </c>
      <c r="X22" s="35">
        <f t="shared" si="0"/>
        <v>83665336</v>
      </c>
      <c r="Y22" s="35">
        <f t="shared" si="0"/>
        <v>2575621</v>
      </c>
      <c r="Z22" s="36">
        <f>+IF(X22&lt;&gt;0,+(Y22/X22)*100,0)</f>
        <v>3.0784804354338573</v>
      </c>
      <c r="AA22" s="33">
        <f>SUM(AA5:AA21)</f>
        <v>149065436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48009305</v>
      </c>
      <c r="F25" s="8">
        <v>48009305</v>
      </c>
      <c r="G25" s="8">
        <v>3307356</v>
      </c>
      <c r="H25" s="8">
        <v>3907321</v>
      </c>
      <c r="I25" s="8">
        <v>3792236</v>
      </c>
      <c r="J25" s="8">
        <v>11006913</v>
      </c>
      <c r="K25" s="8">
        <v>3597727</v>
      </c>
      <c r="L25" s="8">
        <v>3767718</v>
      </c>
      <c r="M25" s="8">
        <v>3406568</v>
      </c>
      <c r="N25" s="8">
        <v>10772013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21778926</v>
      </c>
      <c r="X25" s="8">
        <v>24004998</v>
      </c>
      <c r="Y25" s="8">
        <v>-2226072</v>
      </c>
      <c r="Z25" s="2">
        <v>-9.27</v>
      </c>
      <c r="AA25" s="6">
        <v>48009305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5527364</v>
      </c>
      <c r="F26" s="8">
        <v>5527364</v>
      </c>
      <c r="G26" s="8">
        <v>386209</v>
      </c>
      <c r="H26" s="8">
        <v>400369</v>
      </c>
      <c r="I26" s="8">
        <v>405649</v>
      </c>
      <c r="J26" s="8">
        <v>1192227</v>
      </c>
      <c r="K26" s="8">
        <v>404475</v>
      </c>
      <c r="L26" s="8">
        <v>413664</v>
      </c>
      <c r="M26" s="8">
        <v>401324</v>
      </c>
      <c r="N26" s="8">
        <v>1219463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2411690</v>
      </c>
      <c r="X26" s="8">
        <v>2763498</v>
      </c>
      <c r="Y26" s="8">
        <v>-351808</v>
      </c>
      <c r="Z26" s="2">
        <v>-12.73</v>
      </c>
      <c r="AA26" s="6">
        <v>5527364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22653982</v>
      </c>
      <c r="F27" s="8">
        <v>22653982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11326998</v>
      </c>
      <c r="Y27" s="8">
        <v>-11326998</v>
      </c>
      <c r="Z27" s="2">
        <v>-100</v>
      </c>
      <c r="AA27" s="6">
        <v>22653982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36091008</v>
      </c>
      <c r="F28" s="8">
        <v>36091008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36091008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477900</v>
      </c>
      <c r="F29" s="8">
        <v>477900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238998</v>
      </c>
      <c r="Y29" s="8">
        <v>-238998</v>
      </c>
      <c r="Z29" s="2">
        <v>-100</v>
      </c>
      <c r="AA29" s="6">
        <v>477900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44560000</v>
      </c>
      <c r="F30" s="8">
        <v>44560000</v>
      </c>
      <c r="G30" s="8">
        <v>5263371</v>
      </c>
      <c r="H30" s="8">
        <v>4603336</v>
      </c>
      <c r="I30" s="8">
        <v>2482617</v>
      </c>
      <c r="J30" s="8">
        <v>12349324</v>
      </c>
      <c r="K30" s="8">
        <v>3605914</v>
      </c>
      <c r="L30" s="8">
        <v>580207</v>
      </c>
      <c r="M30" s="8">
        <v>4457168</v>
      </c>
      <c r="N30" s="8">
        <v>8643289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20992613</v>
      </c>
      <c r="X30" s="8">
        <v>21640000</v>
      </c>
      <c r="Y30" s="8">
        <v>-647387</v>
      </c>
      <c r="Z30" s="2">
        <v>-2.99</v>
      </c>
      <c r="AA30" s="6">
        <v>44560000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33290</v>
      </c>
      <c r="H31" s="8">
        <v>30420</v>
      </c>
      <c r="I31" s="8">
        <v>118563</v>
      </c>
      <c r="J31" s="8">
        <v>182273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182273</v>
      </c>
      <c r="X31" s="8"/>
      <c r="Y31" s="8">
        <v>182273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6333960</v>
      </c>
      <c r="F32" s="8">
        <v>6333960</v>
      </c>
      <c r="G32" s="8">
        <v>429908</v>
      </c>
      <c r="H32" s="8">
        <v>34475</v>
      </c>
      <c r="I32" s="8">
        <v>191755</v>
      </c>
      <c r="J32" s="8">
        <v>656138</v>
      </c>
      <c r="K32" s="8">
        <v>656127</v>
      </c>
      <c r="L32" s="8">
        <v>0</v>
      </c>
      <c r="M32" s="8">
        <v>211722</v>
      </c>
      <c r="N32" s="8">
        <v>867849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1523987</v>
      </c>
      <c r="X32" s="8">
        <v>3167750</v>
      </c>
      <c r="Y32" s="8">
        <v>-1643763</v>
      </c>
      <c r="Z32" s="2">
        <v>-51.89</v>
      </c>
      <c r="AA32" s="6">
        <v>6333960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50998</v>
      </c>
      <c r="H33" s="8">
        <v>255866</v>
      </c>
      <c r="I33" s="8">
        <v>96207</v>
      </c>
      <c r="J33" s="8">
        <v>403071</v>
      </c>
      <c r="K33" s="8">
        <v>0</v>
      </c>
      <c r="L33" s="8">
        <v>0</v>
      </c>
      <c r="M33" s="8">
        <v>135168</v>
      </c>
      <c r="N33" s="8">
        <v>135168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538239</v>
      </c>
      <c r="X33" s="8"/>
      <c r="Y33" s="8">
        <v>538239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30457174</v>
      </c>
      <c r="F34" s="8">
        <v>30457174</v>
      </c>
      <c r="G34" s="8">
        <v>1385319</v>
      </c>
      <c r="H34" s="8">
        <v>3026451</v>
      </c>
      <c r="I34" s="8">
        <v>1406075</v>
      </c>
      <c r="J34" s="8">
        <v>5817845</v>
      </c>
      <c r="K34" s="8">
        <v>2829415</v>
      </c>
      <c r="L34" s="8">
        <v>2147881</v>
      </c>
      <c r="M34" s="8">
        <v>4213758</v>
      </c>
      <c r="N34" s="8">
        <v>9191054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15008899</v>
      </c>
      <c r="X34" s="8">
        <v>15229002</v>
      </c>
      <c r="Y34" s="8">
        <v>-220103</v>
      </c>
      <c r="Z34" s="2">
        <v>-1.45</v>
      </c>
      <c r="AA34" s="6">
        <v>30457174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194110693</v>
      </c>
      <c r="F36" s="35">
        <f t="shared" si="1"/>
        <v>194110693</v>
      </c>
      <c r="G36" s="35">
        <f t="shared" si="1"/>
        <v>10856451</v>
      </c>
      <c r="H36" s="35">
        <f t="shared" si="1"/>
        <v>12258238</v>
      </c>
      <c r="I36" s="35">
        <f t="shared" si="1"/>
        <v>8493102</v>
      </c>
      <c r="J36" s="35">
        <f t="shared" si="1"/>
        <v>31607791</v>
      </c>
      <c r="K36" s="35">
        <f t="shared" si="1"/>
        <v>11093658</v>
      </c>
      <c r="L36" s="35">
        <f t="shared" si="1"/>
        <v>6909470</v>
      </c>
      <c r="M36" s="35">
        <f t="shared" si="1"/>
        <v>12825708</v>
      </c>
      <c r="N36" s="35">
        <f t="shared" si="1"/>
        <v>30828836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62436627</v>
      </c>
      <c r="X36" s="35">
        <f t="shared" si="1"/>
        <v>78371244</v>
      </c>
      <c r="Y36" s="35">
        <f t="shared" si="1"/>
        <v>-15934617</v>
      </c>
      <c r="Z36" s="36">
        <f>+IF(X36&lt;&gt;0,+(Y36/X36)*100,0)</f>
        <v>-20.33222415099089</v>
      </c>
      <c r="AA36" s="33">
        <f>SUM(AA25:AA35)</f>
        <v>194110693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-45045257</v>
      </c>
      <c r="F38" s="48">
        <f t="shared" si="2"/>
        <v>-45045257</v>
      </c>
      <c r="G38" s="48">
        <f t="shared" si="2"/>
        <v>15935343</v>
      </c>
      <c r="H38" s="48">
        <f t="shared" si="2"/>
        <v>-1924867</v>
      </c>
      <c r="I38" s="48">
        <f t="shared" si="2"/>
        <v>-672178</v>
      </c>
      <c r="J38" s="48">
        <f t="shared" si="2"/>
        <v>13338298</v>
      </c>
      <c r="K38" s="48">
        <f t="shared" si="2"/>
        <v>-2093814</v>
      </c>
      <c r="L38" s="48">
        <f t="shared" si="2"/>
        <v>17330830</v>
      </c>
      <c r="M38" s="48">
        <f t="shared" si="2"/>
        <v>-4770984</v>
      </c>
      <c r="N38" s="48">
        <f t="shared" si="2"/>
        <v>10466032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23804330</v>
      </c>
      <c r="X38" s="48">
        <f>IF(F22=F36,0,X22-X36)</f>
        <v>5294092</v>
      </c>
      <c r="Y38" s="48">
        <f t="shared" si="2"/>
        <v>18510238</v>
      </c>
      <c r="Z38" s="49">
        <f>+IF(X38&lt;&gt;0,+(Y38/X38)*100,0)</f>
        <v>349.63952269813217</v>
      </c>
      <c r="AA38" s="46">
        <f>+AA22-AA36</f>
        <v>-45045257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13830000</v>
      </c>
      <c r="H39" s="8">
        <v>0</v>
      </c>
      <c r="I39" s="8">
        <v>0</v>
      </c>
      <c r="J39" s="8">
        <v>13830000</v>
      </c>
      <c r="K39" s="8">
        <v>500000</v>
      </c>
      <c r="L39" s="8">
        <v>350000</v>
      </c>
      <c r="M39" s="8">
        <v>0</v>
      </c>
      <c r="N39" s="8">
        <v>850000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14680000</v>
      </c>
      <c r="X39" s="8"/>
      <c r="Y39" s="8">
        <v>14680000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-45045257</v>
      </c>
      <c r="F42" s="57">
        <f t="shared" si="3"/>
        <v>-45045257</v>
      </c>
      <c r="G42" s="57">
        <f t="shared" si="3"/>
        <v>29765343</v>
      </c>
      <c r="H42" s="57">
        <f t="shared" si="3"/>
        <v>-1924867</v>
      </c>
      <c r="I42" s="57">
        <f t="shared" si="3"/>
        <v>-672178</v>
      </c>
      <c r="J42" s="57">
        <f t="shared" si="3"/>
        <v>27168298</v>
      </c>
      <c r="K42" s="57">
        <f t="shared" si="3"/>
        <v>-1593814</v>
      </c>
      <c r="L42" s="57">
        <f t="shared" si="3"/>
        <v>17680830</v>
      </c>
      <c r="M42" s="57">
        <f t="shared" si="3"/>
        <v>-4770984</v>
      </c>
      <c r="N42" s="57">
        <f t="shared" si="3"/>
        <v>11316032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38484330</v>
      </c>
      <c r="X42" s="57">
        <f t="shared" si="3"/>
        <v>5294092</v>
      </c>
      <c r="Y42" s="57">
        <f t="shared" si="3"/>
        <v>33190238</v>
      </c>
      <c r="Z42" s="58">
        <f>+IF(X42&lt;&gt;0,+(Y42/X42)*100,0)</f>
        <v>626.929754904146</v>
      </c>
      <c r="AA42" s="55">
        <f>SUM(AA38:AA41)</f>
        <v>-45045257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-45045257</v>
      </c>
      <c r="F44" s="65">
        <f t="shared" si="4"/>
        <v>-45045257</v>
      </c>
      <c r="G44" s="65">
        <f t="shared" si="4"/>
        <v>29765343</v>
      </c>
      <c r="H44" s="65">
        <f t="shared" si="4"/>
        <v>-1924867</v>
      </c>
      <c r="I44" s="65">
        <f t="shared" si="4"/>
        <v>-672178</v>
      </c>
      <c r="J44" s="65">
        <f t="shared" si="4"/>
        <v>27168298</v>
      </c>
      <c r="K44" s="65">
        <f t="shared" si="4"/>
        <v>-1593814</v>
      </c>
      <c r="L44" s="65">
        <f t="shared" si="4"/>
        <v>17680830</v>
      </c>
      <c r="M44" s="65">
        <f t="shared" si="4"/>
        <v>-4770984</v>
      </c>
      <c r="N44" s="65">
        <f t="shared" si="4"/>
        <v>11316032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38484330</v>
      </c>
      <c r="X44" s="65">
        <f t="shared" si="4"/>
        <v>5294092</v>
      </c>
      <c r="Y44" s="65">
        <f t="shared" si="4"/>
        <v>33190238</v>
      </c>
      <c r="Z44" s="66">
        <f>+IF(X44&lt;&gt;0,+(Y44/X44)*100,0)</f>
        <v>626.929754904146</v>
      </c>
      <c r="AA44" s="63">
        <f>+AA42-AA43</f>
        <v>-45045257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-45045257</v>
      </c>
      <c r="F46" s="57">
        <f t="shared" si="5"/>
        <v>-45045257</v>
      </c>
      <c r="G46" s="57">
        <f t="shared" si="5"/>
        <v>29765343</v>
      </c>
      <c r="H46" s="57">
        <f t="shared" si="5"/>
        <v>-1924867</v>
      </c>
      <c r="I46" s="57">
        <f t="shared" si="5"/>
        <v>-672178</v>
      </c>
      <c r="J46" s="57">
        <f t="shared" si="5"/>
        <v>27168298</v>
      </c>
      <c r="K46" s="57">
        <f t="shared" si="5"/>
        <v>-1593814</v>
      </c>
      <c r="L46" s="57">
        <f t="shared" si="5"/>
        <v>17680830</v>
      </c>
      <c r="M46" s="57">
        <f t="shared" si="5"/>
        <v>-4770984</v>
      </c>
      <c r="N46" s="57">
        <f t="shared" si="5"/>
        <v>11316032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38484330</v>
      </c>
      <c r="X46" s="57">
        <f t="shared" si="5"/>
        <v>5294092</v>
      </c>
      <c r="Y46" s="57">
        <f t="shared" si="5"/>
        <v>33190238</v>
      </c>
      <c r="Z46" s="58">
        <f>+IF(X46&lt;&gt;0,+(Y46/X46)*100,0)</f>
        <v>626.929754904146</v>
      </c>
      <c r="AA46" s="55">
        <f>SUM(AA44:AA45)</f>
        <v>-45045257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-45045257</v>
      </c>
      <c r="F48" s="73">
        <f t="shared" si="6"/>
        <v>-45045257</v>
      </c>
      <c r="G48" s="73">
        <f t="shared" si="6"/>
        <v>29765343</v>
      </c>
      <c r="H48" s="74">
        <f t="shared" si="6"/>
        <v>-1924867</v>
      </c>
      <c r="I48" s="74">
        <f t="shared" si="6"/>
        <v>-672178</v>
      </c>
      <c r="J48" s="74">
        <f t="shared" si="6"/>
        <v>27168298</v>
      </c>
      <c r="K48" s="74">
        <f t="shared" si="6"/>
        <v>-1593814</v>
      </c>
      <c r="L48" s="74">
        <f t="shared" si="6"/>
        <v>17680830</v>
      </c>
      <c r="M48" s="73">
        <f t="shared" si="6"/>
        <v>-4770984</v>
      </c>
      <c r="N48" s="73">
        <f t="shared" si="6"/>
        <v>11316032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38484330</v>
      </c>
      <c r="X48" s="74">
        <f t="shared" si="6"/>
        <v>5294092</v>
      </c>
      <c r="Y48" s="74">
        <f t="shared" si="6"/>
        <v>33190238</v>
      </c>
      <c r="Z48" s="75">
        <f>+IF(X48&lt;&gt;0,+(Y48/X48)*100,0)</f>
        <v>626.929754904146</v>
      </c>
      <c r="AA48" s="76">
        <f>SUM(AA46:AA47)</f>
        <v>-45045257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169762641</v>
      </c>
      <c r="D5" s="6">
        <v>0</v>
      </c>
      <c r="E5" s="7">
        <v>219807787</v>
      </c>
      <c r="F5" s="8">
        <v>219807787</v>
      </c>
      <c r="G5" s="8">
        <v>12851631</v>
      </c>
      <c r="H5" s="8">
        <v>15717410</v>
      </c>
      <c r="I5" s="8">
        <v>16667199</v>
      </c>
      <c r="J5" s="8">
        <v>45236240</v>
      </c>
      <c r="K5" s="8">
        <v>15069278</v>
      </c>
      <c r="L5" s="8">
        <v>15069278</v>
      </c>
      <c r="M5" s="8">
        <v>16460712</v>
      </c>
      <c r="N5" s="8">
        <v>46599268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91835508</v>
      </c>
      <c r="X5" s="8">
        <v>101508456</v>
      </c>
      <c r="Y5" s="8">
        <v>-9672948</v>
      </c>
      <c r="Z5" s="2">
        <v>-9.53</v>
      </c>
      <c r="AA5" s="6">
        <v>219807787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434856191</v>
      </c>
      <c r="D7" s="6">
        <v>0</v>
      </c>
      <c r="E7" s="7">
        <v>483238238</v>
      </c>
      <c r="F7" s="8">
        <v>483238238</v>
      </c>
      <c r="G7" s="8">
        <v>25185504</v>
      </c>
      <c r="H7" s="8">
        <v>53477680</v>
      </c>
      <c r="I7" s="8">
        <v>28745997</v>
      </c>
      <c r="J7" s="8">
        <v>107409181</v>
      </c>
      <c r="K7" s="8">
        <v>37189991</v>
      </c>
      <c r="L7" s="8">
        <v>37189990</v>
      </c>
      <c r="M7" s="8">
        <v>29174676</v>
      </c>
      <c r="N7" s="8">
        <v>103554657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210963838</v>
      </c>
      <c r="X7" s="8">
        <v>241619118</v>
      </c>
      <c r="Y7" s="8">
        <v>-30655280</v>
      </c>
      <c r="Z7" s="2">
        <v>-12.69</v>
      </c>
      <c r="AA7" s="6">
        <v>483238238</v>
      </c>
    </row>
    <row r="8" spans="1:27" ht="13.5">
      <c r="A8" s="25" t="s">
        <v>35</v>
      </c>
      <c r="B8" s="24"/>
      <c r="C8" s="6">
        <v>279218197</v>
      </c>
      <c r="D8" s="6">
        <v>0</v>
      </c>
      <c r="E8" s="7">
        <v>275316632</v>
      </c>
      <c r="F8" s="8">
        <v>275316632</v>
      </c>
      <c r="G8" s="8">
        <v>20561692</v>
      </c>
      <c r="H8" s="8">
        <v>24119033</v>
      </c>
      <c r="I8" s="8">
        <v>22250537</v>
      </c>
      <c r="J8" s="8">
        <v>66931262</v>
      </c>
      <c r="K8" s="8">
        <v>21174465</v>
      </c>
      <c r="L8" s="8">
        <v>21174463</v>
      </c>
      <c r="M8" s="8">
        <v>24067808</v>
      </c>
      <c r="N8" s="8">
        <v>66416736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133347998</v>
      </c>
      <c r="X8" s="8">
        <v>127870002</v>
      </c>
      <c r="Y8" s="8">
        <v>5477996</v>
      </c>
      <c r="Z8" s="2">
        <v>4.28</v>
      </c>
      <c r="AA8" s="6">
        <v>275316632</v>
      </c>
    </row>
    <row r="9" spans="1:27" ht="13.5">
      <c r="A9" s="25" t="s">
        <v>36</v>
      </c>
      <c r="B9" s="24"/>
      <c r="C9" s="6">
        <v>66213918</v>
      </c>
      <c r="D9" s="6">
        <v>0</v>
      </c>
      <c r="E9" s="7">
        <v>76733030</v>
      </c>
      <c r="F9" s="8">
        <v>76733030</v>
      </c>
      <c r="G9" s="8">
        <v>7514688</v>
      </c>
      <c r="H9" s="8">
        <v>6365400</v>
      </c>
      <c r="I9" s="8">
        <v>6503615</v>
      </c>
      <c r="J9" s="8">
        <v>20383703</v>
      </c>
      <c r="K9" s="8">
        <v>6432521</v>
      </c>
      <c r="L9" s="8">
        <v>6432520</v>
      </c>
      <c r="M9" s="8">
        <v>7396507</v>
      </c>
      <c r="N9" s="8">
        <v>20261548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40645251</v>
      </c>
      <c r="X9" s="8">
        <v>35985000</v>
      </c>
      <c r="Y9" s="8">
        <v>4660251</v>
      </c>
      <c r="Z9" s="2">
        <v>12.95</v>
      </c>
      <c r="AA9" s="6">
        <v>76733030</v>
      </c>
    </row>
    <row r="10" spans="1:27" ht="13.5">
      <c r="A10" s="25" t="s">
        <v>37</v>
      </c>
      <c r="B10" s="24"/>
      <c r="C10" s="6">
        <v>84736413</v>
      </c>
      <c r="D10" s="6">
        <v>0</v>
      </c>
      <c r="E10" s="7">
        <v>95436960</v>
      </c>
      <c r="F10" s="26">
        <v>95436960</v>
      </c>
      <c r="G10" s="26">
        <v>10547244</v>
      </c>
      <c r="H10" s="26">
        <v>7800487</v>
      </c>
      <c r="I10" s="26">
        <v>7733375</v>
      </c>
      <c r="J10" s="26">
        <v>26081106</v>
      </c>
      <c r="K10" s="26">
        <v>7739462</v>
      </c>
      <c r="L10" s="26">
        <v>7739463</v>
      </c>
      <c r="M10" s="26">
        <v>7810529</v>
      </c>
      <c r="N10" s="26">
        <v>23289454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49370560</v>
      </c>
      <c r="X10" s="26">
        <v>43940400</v>
      </c>
      <c r="Y10" s="26">
        <v>5430160</v>
      </c>
      <c r="Z10" s="27">
        <v>12.36</v>
      </c>
      <c r="AA10" s="28">
        <v>95436960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17500000</v>
      </c>
      <c r="F11" s="8">
        <v>17500000</v>
      </c>
      <c r="G11" s="8">
        <v>96</v>
      </c>
      <c r="H11" s="8">
        <v>0</v>
      </c>
      <c r="I11" s="8">
        <v>0</v>
      </c>
      <c r="J11" s="8">
        <v>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</v>
      </c>
      <c r="X11" s="8">
        <v>8335674</v>
      </c>
      <c r="Y11" s="8">
        <v>-8335578</v>
      </c>
      <c r="Z11" s="2">
        <v>-100</v>
      </c>
      <c r="AA11" s="6">
        <v>17500000</v>
      </c>
    </row>
    <row r="12" spans="1:27" ht="13.5">
      <c r="A12" s="25" t="s">
        <v>39</v>
      </c>
      <c r="B12" s="29"/>
      <c r="C12" s="6">
        <v>2772366</v>
      </c>
      <c r="D12" s="6">
        <v>0</v>
      </c>
      <c r="E12" s="7">
        <v>3065404</v>
      </c>
      <c r="F12" s="8">
        <v>3065404</v>
      </c>
      <c r="G12" s="8">
        <v>379484</v>
      </c>
      <c r="H12" s="8">
        <v>220913</v>
      </c>
      <c r="I12" s="8">
        <v>232829</v>
      </c>
      <c r="J12" s="8">
        <v>833226</v>
      </c>
      <c r="K12" s="8">
        <v>-4777352</v>
      </c>
      <c r="L12" s="8">
        <v>-4777351</v>
      </c>
      <c r="M12" s="8">
        <v>244259</v>
      </c>
      <c r="N12" s="8">
        <v>-9310444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-8477218</v>
      </c>
      <c r="X12" s="8">
        <v>1439502</v>
      </c>
      <c r="Y12" s="8">
        <v>-9916720</v>
      </c>
      <c r="Z12" s="2">
        <v>-688.9</v>
      </c>
      <c r="AA12" s="6">
        <v>3065404</v>
      </c>
    </row>
    <row r="13" spans="1:27" ht="13.5">
      <c r="A13" s="23" t="s">
        <v>40</v>
      </c>
      <c r="B13" s="29"/>
      <c r="C13" s="6">
        <v>1666607</v>
      </c>
      <c r="D13" s="6">
        <v>0</v>
      </c>
      <c r="E13" s="7">
        <v>1581495</v>
      </c>
      <c r="F13" s="8">
        <v>1581495</v>
      </c>
      <c r="G13" s="8">
        <v>44052</v>
      </c>
      <c r="H13" s="8">
        <v>259613</v>
      </c>
      <c r="I13" s="8">
        <v>342504</v>
      </c>
      <c r="J13" s="8">
        <v>646169</v>
      </c>
      <c r="K13" s="8">
        <v>147698</v>
      </c>
      <c r="L13" s="8">
        <v>147698</v>
      </c>
      <c r="M13" s="8">
        <v>291177</v>
      </c>
      <c r="N13" s="8">
        <v>586573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1232742</v>
      </c>
      <c r="X13" s="8">
        <v>732618</v>
      </c>
      <c r="Y13" s="8">
        <v>500124</v>
      </c>
      <c r="Z13" s="2">
        <v>68.27</v>
      </c>
      <c r="AA13" s="6">
        <v>1581495</v>
      </c>
    </row>
    <row r="14" spans="1:27" ht="13.5">
      <c r="A14" s="23" t="s">
        <v>41</v>
      </c>
      <c r="B14" s="29"/>
      <c r="C14" s="6">
        <v>35288433</v>
      </c>
      <c r="D14" s="6">
        <v>0</v>
      </c>
      <c r="E14" s="7">
        <v>36085834</v>
      </c>
      <c r="F14" s="8">
        <v>36085834</v>
      </c>
      <c r="G14" s="8">
        <v>3187675</v>
      </c>
      <c r="H14" s="8">
        <v>3332345</v>
      </c>
      <c r="I14" s="8">
        <v>3395726</v>
      </c>
      <c r="J14" s="8">
        <v>9915746</v>
      </c>
      <c r="K14" s="8">
        <v>3142854</v>
      </c>
      <c r="L14" s="8">
        <v>3142854</v>
      </c>
      <c r="M14" s="8">
        <v>1087833</v>
      </c>
      <c r="N14" s="8">
        <v>7373541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17289287</v>
      </c>
      <c r="X14" s="8">
        <v>16544184</v>
      </c>
      <c r="Y14" s="8">
        <v>745103</v>
      </c>
      <c r="Z14" s="2">
        <v>4.5</v>
      </c>
      <c r="AA14" s="6">
        <v>36085834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124896</v>
      </c>
      <c r="Y15" s="8">
        <v>-124896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25983014</v>
      </c>
      <c r="D16" s="6">
        <v>0</v>
      </c>
      <c r="E16" s="7">
        <v>7378016</v>
      </c>
      <c r="F16" s="8">
        <v>7378016</v>
      </c>
      <c r="G16" s="8">
        <v>393596</v>
      </c>
      <c r="H16" s="8">
        <v>248005</v>
      </c>
      <c r="I16" s="8">
        <v>407010</v>
      </c>
      <c r="J16" s="8">
        <v>1048611</v>
      </c>
      <c r="K16" s="8">
        <v>200433</v>
      </c>
      <c r="L16" s="8">
        <v>200433</v>
      </c>
      <c r="M16" s="8">
        <v>243909</v>
      </c>
      <c r="N16" s="8">
        <v>644775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1693386</v>
      </c>
      <c r="X16" s="8">
        <v>3371184</v>
      </c>
      <c r="Y16" s="8">
        <v>-1677798</v>
      </c>
      <c r="Z16" s="2">
        <v>-49.77</v>
      </c>
      <c r="AA16" s="6">
        <v>7378016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4969</v>
      </c>
      <c r="F17" s="8">
        <v>4969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28764</v>
      </c>
      <c r="Y17" s="8">
        <v>-28764</v>
      </c>
      <c r="Z17" s="2">
        <v>-100</v>
      </c>
      <c r="AA17" s="6">
        <v>4969</v>
      </c>
    </row>
    <row r="18" spans="1:27" ht="13.5">
      <c r="A18" s="25" t="s">
        <v>45</v>
      </c>
      <c r="B18" s="24"/>
      <c r="C18" s="6">
        <v>23744636</v>
      </c>
      <c r="D18" s="6">
        <v>0</v>
      </c>
      <c r="E18" s="7">
        <v>23264012</v>
      </c>
      <c r="F18" s="8">
        <v>23264012</v>
      </c>
      <c r="G18" s="8">
        <v>7206099</v>
      </c>
      <c r="H18" s="8">
        <v>-2528846</v>
      </c>
      <c r="I18" s="8">
        <v>1867273</v>
      </c>
      <c r="J18" s="8">
        <v>6544526</v>
      </c>
      <c r="K18" s="8">
        <v>6799553</v>
      </c>
      <c r="L18" s="8">
        <v>6799553</v>
      </c>
      <c r="M18" s="8">
        <v>2673280</v>
      </c>
      <c r="N18" s="8">
        <v>16272386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22816912</v>
      </c>
      <c r="X18" s="8">
        <v>10660482</v>
      </c>
      <c r="Y18" s="8">
        <v>12156430</v>
      </c>
      <c r="Z18" s="2">
        <v>114.03</v>
      </c>
      <c r="AA18" s="6">
        <v>23264012</v>
      </c>
    </row>
    <row r="19" spans="1:27" ht="13.5">
      <c r="A19" s="23" t="s">
        <v>46</v>
      </c>
      <c r="B19" s="29"/>
      <c r="C19" s="6">
        <v>251432959</v>
      </c>
      <c r="D19" s="6">
        <v>0</v>
      </c>
      <c r="E19" s="7">
        <v>224188000</v>
      </c>
      <c r="F19" s="8">
        <v>224188000</v>
      </c>
      <c r="G19" s="8">
        <v>87226008</v>
      </c>
      <c r="H19" s="8">
        <v>2480390</v>
      </c>
      <c r="I19" s="8">
        <v>-718390</v>
      </c>
      <c r="J19" s="8">
        <v>88988008</v>
      </c>
      <c r="K19" s="8">
        <v>0</v>
      </c>
      <c r="L19" s="8">
        <v>0</v>
      </c>
      <c r="M19" s="8">
        <v>63728000</v>
      </c>
      <c r="N19" s="8">
        <v>63728000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152716008</v>
      </c>
      <c r="X19" s="8">
        <v>102833796</v>
      </c>
      <c r="Y19" s="8">
        <v>49882212</v>
      </c>
      <c r="Z19" s="2">
        <v>48.51</v>
      </c>
      <c r="AA19" s="6">
        <v>224188000</v>
      </c>
    </row>
    <row r="20" spans="1:27" ht="13.5">
      <c r="A20" s="23" t="s">
        <v>47</v>
      </c>
      <c r="B20" s="29"/>
      <c r="C20" s="6">
        <v>47358799</v>
      </c>
      <c r="D20" s="6">
        <v>0</v>
      </c>
      <c r="E20" s="7">
        <v>29397366</v>
      </c>
      <c r="F20" s="26">
        <v>29397366</v>
      </c>
      <c r="G20" s="26">
        <v>5565021</v>
      </c>
      <c r="H20" s="26">
        <v>2986697</v>
      </c>
      <c r="I20" s="26">
        <v>4031211</v>
      </c>
      <c r="J20" s="26">
        <v>12582929</v>
      </c>
      <c r="K20" s="26">
        <v>2584143</v>
      </c>
      <c r="L20" s="26">
        <v>2584140</v>
      </c>
      <c r="M20" s="26">
        <v>2143016</v>
      </c>
      <c r="N20" s="26">
        <v>7311299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19894228</v>
      </c>
      <c r="X20" s="26">
        <v>14245476</v>
      </c>
      <c r="Y20" s="26">
        <v>5648752</v>
      </c>
      <c r="Z20" s="27">
        <v>39.65</v>
      </c>
      <c r="AA20" s="28">
        <v>29397366</v>
      </c>
    </row>
    <row r="21" spans="1:27" ht="13.5">
      <c r="A21" s="23" t="s">
        <v>48</v>
      </c>
      <c r="B21" s="29"/>
      <c r="C21" s="6">
        <v>23018726</v>
      </c>
      <c r="D21" s="6">
        <v>0</v>
      </c>
      <c r="E21" s="7">
        <v>100000000</v>
      </c>
      <c r="F21" s="8">
        <v>100000000</v>
      </c>
      <c r="G21" s="8">
        <v>40504</v>
      </c>
      <c r="H21" s="8">
        <v>2444714</v>
      </c>
      <c r="I21" s="30">
        <v>3204456</v>
      </c>
      <c r="J21" s="8">
        <v>5689674</v>
      </c>
      <c r="K21" s="8">
        <v>2601942</v>
      </c>
      <c r="L21" s="8">
        <v>2601942</v>
      </c>
      <c r="M21" s="8">
        <v>2778741</v>
      </c>
      <c r="N21" s="8">
        <v>7982625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13672299</v>
      </c>
      <c r="X21" s="8">
        <v>45932262</v>
      </c>
      <c r="Y21" s="8">
        <v>-32259963</v>
      </c>
      <c r="Z21" s="2">
        <v>-70.23</v>
      </c>
      <c r="AA21" s="6">
        <v>100000000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1446052900</v>
      </c>
      <c r="D22" s="33">
        <f>SUM(D5:D21)</f>
        <v>0</v>
      </c>
      <c r="E22" s="34">
        <f t="shared" si="0"/>
        <v>1592997743</v>
      </c>
      <c r="F22" s="35">
        <f t="shared" si="0"/>
        <v>1592997743</v>
      </c>
      <c r="G22" s="35">
        <f t="shared" si="0"/>
        <v>180703294</v>
      </c>
      <c r="H22" s="35">
        <f t="shared" si="0"/>
        <v>116923841</v>
      </c>
      <c r="I22" s="35">
        <f t="shared" si="0"/>
        <v>94663342</v>
      </c>
      <c r="J22" s="35">
        <f t="shared" si="0"/>
        <v>392290477</v>
      </c>
      <c r="K22" s="35">
        <f t="shared" si="0"/>
        <v>98304988</v>
      </c>
      <c r="L22" s="35">
        <f t="shared" si="0"/>
        <v>98304983</v>
      </c>
      <c r="M22" s="35">
        <f t="shared" si="0"/>
        <v>158100447</v>
      </c>
      <c r="N22" s="35">
        <f t="shared" si="0"/>
        <v>354710418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747000895</v>
      </c>
      <c r="X22" s="35">
        <f t="shared" si="0"/>
        <v>755171814</v>
      </c>
      <c r="Y22" s="35">
        <f t="shared" si="0"/>
        <v>-8170919</v>
      </c>
      <c r="Z22" s="36">
        <f>+IF(X22&lt;&gt;0,+(Y22/X22)*100,0)</f>
        <v>-1.081994699553233</v>
      </c>
      <c r="AA22" s="33">
        <f>SUM(AA5:AA21)</f>
        <v>1592997743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342641284</v>
      </c>
      <c r="D25" s="6">
        <v>0</v>
      </c>
      <c r="E25" s="7">
        <v>361709374</v>
      </c>
      <c r="F25" s="8">
        <v>361709374</v>
      </c>
      <c r="G25" s="8">
        <v>30496456</v>
      </c>
      <c r="H25" s="8">
        <v>30299422</v>
      </c>
      <c r="I25" s="8">
        <v>30268899</v>
      </c>
      <c r="J25" s="8">
        <v>91064777</v>
      </c>
      <c r="K25" s="8">
        <v>31204627</v>
      </c>
      <c r="L25" s="8">
        <v>31204636</v>
      </c>
      <c r="M25" s="8">
        <v>31750746</v>
      </c>
      <c r="N25" s="8">
        <v>94160009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185224786</v>
      </c>
      <c r="X25" s="8">
        <v>180854682</v>
      </c>
      <c r="Y25" s="8">
        <v>4370104</v>
      </c>
      <c r="Z25" s="2">
        <v>2.42</v>
      </c>
      <c r="AA25" s="6">
        <v>361709374</v>
      </c>
    </row>
    <row r="26" spans="1:27" ht="13.5">
      <c r="A26" s="25" t="s">
        <v>52</v>
      </c>
      <c r="B26" s="24"/>
      <c r="C26" s="6">
        <v>16309887</v>
      </c>
      <c r="D26" s="6">
        <v>0</v>
      </c>
      <c r="E26" s="7">
        <v>18543746</v>
      </c>
      <c r="F26" s="8">
        <v>18543746</v>
      </c>
      <c r="G26" s="8">
        <v>1346018</v>
      </c>
      <c r="H26" s="8">
        <v>846387</v>
      </c>
      <c r="I26" s="8">
        <v>1359516</v>
      </c>
      <c r="J26" s="8">
        <v>3551921</v>
      </c>
      <c r="K26" s="8">
        <v>1346018</v>
      </c>
      <c r="L26" s="8">
        <v>1346018</v>
      </c>
      <c r="M26" s="8">
        <v>1346018</v>
      </c>
      <c r="N26" s="8">
        <v>4038054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7589975</v>
      </c>
      <c r="X26" s="8">
        <v>8944002</v>
      </c>
      <c r="Y26" s="8">
        <v>-1354027</v>
      </c>
      <c r="Z26" s="2">
        <v>-15.14</v>
      </c>
      <c r="AA26" s="6">
        <v>18543746</v>
      </c>
    </row>
    <row r="27" spans="1:27" ht="13.5">
      <c r="A27" s="25" t="s">
        <v>53</v>
      </c>
      <c r="B27" s="24"/>
      <c r="C27" s="6">
        <v>125502732</v>
      </c>
      <c r="D27" s="6">
        <v>0</v>
      </c>
      <c r="E27" s="7">
        <v>114773224</v>
      </c>
      <c r="F27" s="8">
        <v>114773224</v>
      </c>
      <c r="G27" s="8">
        <v>7979</v>
      </c>
      <c r="H27" s="8">
        <v>0</v>
      </c>
      <c r="I27" s="8">
        <v>0</v>
      </c>
      <c r="J27" s="8">
        <v>7979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7979</v>
      </c>
      <c r="X27" s="8">
        <v>57386610</v>
      </c>
      <c r="Y27" s="8">
        <v>-57378631</v>
      </c>
      <c r="Z27" s="2">
        <v>-99.99</v>
      </c>
      <c r="AA27" s="6">
        <v>114773224</v>
      </c>
    </row>
    <row r="28" spans="1:27" ht="13.5">
      <c r="A28" s="25" t="s">
        <v>54</v>
      </c>
      <c r="B28" s="24"/>
      <c r="C28" s="6">
        <v>186452707</v>
      </c>
      <c r="D28" s="6">
        <v>0</v>
      </c>
      <c r="E28" s="7">
        <v>322883601</v>
      </c>
      <c r="F28" s="8">
        <v>322883601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161441802</v>
      </c>
      <c r="Y28" s="8">
        <v>-161441802</v>
      </c>
      <c r="Z28" s="2">
        <v>-100</v>
      </c>
      <c r="AA28" s="6">
        <v>322883601</v>
      </c>
    </row>
    <row r="29" spans="1:27" ht="13.5">
      <c r="A29" s="25" t="s">
        <v>55</v>
      </c>
      <c r="B29" s="24"/>
      <c r="C29" s="6">
        <v>20622727</v>
      </c>
      <c r="D29" s="6">
        <v>0</v>
      </c>
      <c r="E29" s="7">
        <v>6510113</v>
      </c>
      <c r="F29" s="8">
        <v>6510113</v>
      </c>
      <c r="G29" s="8">
        <v>155272</v>
      </c>
      <c r="H29" s="8">
        <v>1373387</v>
      </c>
      <c r="I29" s="8">
        <v>1503467</v>
      </c>
      <c r="J29" s="8">
        <v>3032126</v>
      </c>
      <c r="K29" s="8">
        <v>1481492</v>
      </c>
      <c r="L29" s="8">
        <v>1641678</v>
      </c>
      <c r="M29" s="8">
        <v>998399</v>
      </c>
      <c r="N29" s="8">
        <v>4121569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7153695</v>
      </c>
      <c r="X29" s="8">
        <v>3255054</v>
      </c>
      <c r="Y29" s="8">
        <v>3898641</v>
      </c>
      <c r="Z29" s="2">
        <v>119.77</v>
      </c>
      <c r="AA29" s="6">
        <v>6510113</v>
      </c>
    </row>
    <row r="30" spans="1:27" ht="13.5">
      <c r="A30" s="25" t="s">
        <v>56</v>
      </c>
      <c r="B30" s="24"/>
      <c r="C30" s="6">
        <v>558793736</v>
      </c>
      <c r="D30" s="6">
        <v>0</v>
      </c>
      <c r="E30" s="7">
        <v>572152115</v>
      </c>
      <c r="F30" s="8">
        <v>572152115</v>
      </c>
      <c r="G30" s="8">
        <v>179947</v>
      </c>
      <c r="H30" s="8">
        <v>73528516</v>
      </c>
      <c r="I30" s="8">
        <v>77324674</v>
      </c>
      <c r="J30" s="8">
        <v>151033137</v>
      </c>
      <c r="K30" s="8">
        <v>28961278</v>
      </c>
      <c r="L30" s="8">
        <v>40211939</v>
      </c>
      <c r="M30" s="8">
        <v>11609715</v>
      </c>
      <c r="N30" s="8">
        <v>80782932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231816069</v>
      </c>
      <c r="X30" s="8">
        <v>286076058</v>
      </c>
      <c r="Y30" s="8">
        <v>-54259989</v>
      </c>
      <c r="Z30" s="2">
        <v>-18.97</v>
      </c>
      <c r="AA30" s="6">
        <v>572152115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76158081</v>
      </c>
      <c r="D32" s="6">
        <v>0</v>
      </c>
      <c r="E32" s="7">
        <v>95636318</v>
      </c>
      <c r="F32" s="8">
        <v>95636318</v>
      </c>
      <c r="G32" s="8">
        <v>1976997</v>
      </c>
      <c r="H32" s="8">
        <v>3740832</v>
      </c>
      <c r="I32" s="8">
        <v>8590920</v>
      </c>
      <c r="J32" s="8">
        <v>14308749</v>
      </c>
      <c r="K32" s="8">
        <v>5916897</v>
      </c>
      <c r="L32" s="8">
        <v>8032908</v>
      </c>
      <c r="M32" s="8">
        <v>5500498</v>
      </c>
      <c r="N32" s="8">
        <v>19450303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33759052</v>
      </c>
      <c r="X32" s="8">
        <v>47818158</v>
      </c>
      <c r="Y32" s="8">
        <v>-14059106</v>
      </c>
      <c r="Z32" s="2">
        <v>-29.4</v>
      </c>
      <c r="AA32" s="6">
        <v>95636318</v>
      </c>
    </row>
    <row r="33" spans="1:27" ht="13.5">
      <c r="A33" s="25" t="s">
        <v>59</v>
      </c>
      <c r="B33" s="24"/>
      <c r="C33" s="6">
        <v>49732937</v>
      </c>
      <c r="D33" s="6">
        <v>0</v>
      </c>
      <c r="E33" s="7">
        <v>58375219</v>
      </c>
      <c r="F33" s="8">
        <v>58375219</v>
      </c>
      <c r="G33" s="8">
        <v>17971392</v>
      </c>
      <c r="H33" s="8">
        <v>4862252</v>
      </c>
      <c r="I33" s="8">
        <v>3570998</v>
      </c>
      <c r="J33" s="8">
        <v>26404642</v>
      </c>
      <c r="K33" s="8">
        <v>3504007</v>
      </c>
      <c r="L33" s="8">
        <v>3504007</v>
      </c>
      <c r="M33" s="8">
        <v>10465</v>
      </c>
      <c r="N33" s="8">
        <v>7018479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33423121</v>
      </c>
      <c r="X33" s="8">
        <v>29187612</v>
      </c>
      <c r="Y33" s="8">
        <v>4235509</v>
      </c>
      <c r="Z33" s="2">
        <v>14.51</v>
      </c>
      <c r="AA33" s="6">
        <v>58375219</v>
      </c>
    </row>
    <row r="34" spans="1:27" ht="13.5">
      <c r="A34" s="25" t="s">
        <v>60</v>
      </c>
      <c r="B34" s="24"/>
      <c r="C34" s="6">
        <v>289880748</v>
      </c>
      <c r="D34" s="6">
        <v>0</v>
      </c>
      <c r="E34" s="7">
        <v>282425485</v>
      </c>
      <c r="F34" s="8">
        <v>282425485</v>
      </c>
      <c r="G34" s="8">
        <v>10834141</v>
      </c>
      <c r="H34" s="8">
        <v>16112517</v>
      </c>
      <c r="I34" s="8">
        <v>24038685</v>
      </c>
      <c r="J34" s="8">
        <v>50985343</v>
      </c>
      <c r="K34" s="8">
        <v>6470464</v>
      </c>
      <c r="L34" s="8">
        <v>17575100</v>
      </c>
      <c r="M34" s="8">
        <v>18103638</v>
      </c>
      <c r="N34" s="8">
        <v>42149202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93134545</v>
      </c>
      <c r="X34" s="8">
        <v>141212742</v>
      </c>
      <c r="Y34" s="8">
        <v>-48078197</v>
      </c>
      <c r="Z34" s="2">
        <v>-34.05</v>
      </c>
      <c r="AA34" s="6">
        <v>282425485</v>
      </c>
    </row>
    <row r="35" spans="1:27" ht="13.5">
      <c r="A35" s="23" t="s">
        <v>61</v>
      </c>
      <c r="B35" s="29"/>
      <c r="C35" s="6">
        <v>81549363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1747644202</v>
      </c>
      <c r="D36" s="33">
        <f>SUM(D25:D35)</f>
        <v>0</v>
      </c>
      <c r="E36" s="34">
        <f t="shared" si="1"/>
        <v>1833009195</v>
      </c>
      <c r="F36" s="35">
        <f t="shared" si="1"/>
        <v>1833009195</v>
      </c>
      <c r="G36" s="35">
        <f t="shared" si="1"/>
        <v>62968202</v>
      </c>
      <c r="H36" s="35">
        <f t="shared" si="1"/>
        <v>130763313</v>
      </c>
      <c r="I36" s="35">
        <f t="shared" si="1"/>
        <v>146657159</v>
      </c>
      <c r="J36" s="35">
        <f t="shared" si="1"/>
        <v>340388674</v>
      </c>
      <c r="K36" s="35">
        <f t="shared" si="1"/>
        <v>78884783</v>
      </c>
      <c r="L36" s="35">
        <f t="shared" si="1"/>
        <v>103516286</v>
      </c>
      <c r="M36" s="35">
        <f t="shared" si="1"/>
        <v>69319479</v>
      </c>
      <c r="N36" s="35">
        <f t="shared" si="1"/>
        <v>251720548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592109222</v>
      </c>
      <c r="X36" s="35">
        <f t="shared" si="1"/>
        <v>916176720</v>
      </c>
      <c r="Y36" s="35">
        <f t="shared" si="1"/>
        <v>-324067498</v>
      </c>
      <c r="Z36" s="36">
        <f>+IF(X36&lt;&gt;0,+(Y36/X36)*100,0)</f>
        <v>-35.37172369976832</v>
      </c>
      <c r="AA36" s="33">
        <f>SUM(AA25:AA35)</f>
        <v>1833009195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-301591302</v>
      </c>
      <c r="D38" s="46">
        <f>+D22-D36</f>
        <v>0</v>
      </c>
      <c r="E38" s="47">
        <f t="shared" si="2"/>
        <v>-240011452</v>
      </c>
      <c r="F38" s="48">
        <f t="shared" si="2"/>
        <v>-240011452</v>
      </c>
      <c r="G38" s="48">
        <f t="shared" si="2"/>
        <v>117735092</v>
      </c>
      <c r="H38" s="48">
        <f t="shared" si="2"/>
        <v>-13839472</v>
      </c>
      <c r="I38" s="48">
        <f t="shared" si="2"/>
        <v>-51993817</v>
      </c>
      <c r="J38" s="48">
        <f t="shared" si="2"/>
        <v>51901803</v>
      </c>
      <c r="K38" s="48">
        <f t="shared" si="2"/>
        <v>19420205</v>
      </c>
      <c r="L38" s="48">
        <f t="shared" si="2"/>
        <v>-5211303</v>
      </c>
      <c r="M38" s="48">
        <f t="shared" si="2"/>
        <v>88780968</v>
      </c>
      <c r="N38" s="48">
        <f t="shared" si="2"/>
        <v>102989870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154891673</v>
      </c>
      <c r="X38" s="48">
        <f>IF(F22=F36,0,X22-X36)</f>
        <v>-161004906</v>
      </c>
      <c r="Y38" s="48">
        <f t="shared" si="2"/>
        <v>315896579</v>
      </c>
      <c r="Z38" s="49">
        <f>+IF(X38&lt;&gt;0,+(Y38/X38)*100,0)</f>
        <v>-196.20307656960466</v>
      </c>
      <c r="AA38" s="46">
        <f>+AA22-AA36</f>
        <v>-240011452</v>
      </c>
    </row>
    <row r="39" spans="1:27" ht="13.5">
      <c r="A39" s="23" t="s">
        <v>64</v>
      </c>
      <c r="B39" s="29"/>
      <c r="C39" s="6">
        <v>116487270</v>
      </c>
      <c r="D39" s="6">
        <v>0</v>
      </c>
      <c r="E39" s="7">
        <v>71781000</v>
      </c>
      <c r="F39" s="8">
        <v>71781000</v>
      </c>
      <c r="G39" s="8">
        <v>36353000</v>
      </c>
      <c r="H39" s="8">
        <v>-1860</v>
      </c>
      <c r="I39" s="8">
        <v>0</v>
      </c>
      <c r="J39" s="8">
        <v>36351140</v>
      </c>
      <c r="K39" s="8">
        <v>0</v>
      </c>
      <c r="L39" s="8">
        <v>0</v>
      </c>
      <c r="M39" s="8">
        <v>1860</v>
      </c>
      <c r="N39" s="8">
        <v>1860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36353000</v>
      </c>
      <c r="X39" s="8">
        <v>53835750</v>
      </c>
      <c r="Y39" s="8">
        <v>-17482750</v>
      </c>
      <c r="Z39" s="2">
        <v>-32.47</v>
      </c>
      <c r="AA39" s="6">
        <v>71781000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-14009571</v>
      </c>
      <c r="D41" s="50">
        <v>0</v>
      </c>
      <c r="E41" s="7">
        <v>-5300000</v>
      </c>
      <c r="F41" s="8">
        <v>-5300000</v>
      </c>
      <c r="G41" s="51">
        <v>-6133528</v>
      </c>
      <c r="H41" s="51">
        <v>-10720492</v>
      </c>
      <c r="I41" s="51">
        <v>-7705248</v>
      </c>
      <c r="J41" s="8">
        <v>-24559268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-62536485</v>
      </c>
      <c r="X41" s="8"/>
      <c r="Y41" s="51">
        <v>-62536485</v>
      </c>
      <c r="Z41" s="52">
        <v>0</v>
      </c>
      <c r="AA41" s="53">
        <v>-5300000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-199113603</v>
      </c>
      <c r="D42" s="55">
        <f>SUM(D38:D41)</f>
        <v>0</v>
      </c>
      <c r="E42" s="56">
        <f t="shared" si="3"/>
        <v>-173530452</v>
      </c>
      <c r="F42" s="57">
        <f t="shared" si="3"/>
        <v>-173530452</v>
      </c>
      <c r="G42" s="57">
        <f t="shared" si="3"/>
        <v>147954564</v>
      </c>
      <c r="H42" s="57">
        <f t="shared" si="3"/>
        <v>-24561824</v>
      </c>
      <c r="I42" s="57">
        <f t="shared" si="3"/>
        <v>-59699065</v>
      </c>
      <c r="J42" s="57">
        <f t="shared" si="3"/>
        <v>63693675</v>
      </c>
      <c r="K42" s="57">
        <f t="shared" si="3"/>
        <v>7989834</v>
      </c>
      <c r="L42" s="57">
        <f t="shared" si="3"/>
        <v>-16641674</v>
      </c>
      <c r="M42" s="57">
        <f t="shared" si="3"/>
        <v>73666353</v>
      </c>
      <c r="N42" s="57">
        <f t="shared" si="3"/>
        <v>65014513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128708188</v>
      </c>
      <c r="X42" s="57">
        <f t="shared" si="3"/>
        <v>-107169156</v>
      </c>
      <c r="Y42" s="57">
        <f t="shared" si="3"/>
        <v>235877344</v>
      </c>
      <c r="Z42" s="58">
        <f>+IF(X42&lt;&gt;0,+(Y42/X42)*100,0)</f>
        <v>-220.09816331855782</v>
      </c>
      <c r="AA42" s="55">
        <f>SUM(AA38:AA41)</f>
        <v>-173530452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-199113603</v>
      </c>
      <c r="D44" s="63">
        <f>+D42-D43</f>
        <v>0</v>
      </c>
      <c r="E44" s="64">
        <f t="shared" si="4"/>
        <v>-173530452</v>
      </c>
      <c r="F44" s="65">
        <f t="shared" si="4"/>
        <v>-173530452</v>
      </c>
      <c r="G44" s="65">
        <f t="shared" si="4"/>
        <v>147954564</v>
      </c>
      <c r="H44" s="65">
        <f t="shared" si="4"/>
        <v>-24561824</v>
      </c>
      <c r="I44" s="65">
        <f t="shared" si="4"/>
        <v>-59699065</v>
      </c>
      <c r="J44" s="65">
        <f t="shared" si="4"/>
        <v>63693675</v>
      </c>
      <c r="K44" s="65">
        <f t="shared" si="4"/>
        <v>7989834</v>
      </c>
      <c r="L44" s="65">
        <f t="shared" si="4"/>
        <v>-16641674</v>
      </c>
      <c r="M44" s="65">
        <f t="shared" si="4"/>
        <v>73666353</v>
      </c>
      <c r="N44" s="65">
        <f t="shared" si="4"/>
        <v>65014513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128708188</v>
      </c>
      <c r="X44" s="65">
        <f t="shared" si="4"/>
        <v>-107169156</v>
      </c>
      <c r="Y44" s="65">
        <f t="shared" si="4"/>
        <v>235877344</v>
      </c>
      <c r="Z44" s="66">
        <f>+IF(X44&lt;&gt;0,+(Y44/X44)*100,0)</f>
        <v>-220.09816331855782</v>
      </c>
      <c r="AA44" s="63">
        <f>+AA42-AA43</f>
        <v>-173530452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-199113603</v>
      </c>
      <c r="D46" s="55">
        <f>SUM(D44:D45)</f>
        <v>0</v>
      </c>
      <c r="E46" s="56">
        <f t="shared" si="5"/>
        <v>-173530452</v>
      </c>
      <c r="F46" s="57">
        <f t="shared" si="5"/>
        <v>-173530452</v>
      </c>
      <c r="G46" s="57">
        <f t="shared" si="5"/>
        <v>147954564</v>
      </c>
      <c r="H46" s="57">
        <f t="shared" si="5"/>
        <v>-24561824</v>
      </c>
      <c r="I46" s="57">
        <f t="shared" si="5"/>
        <v>-59699065</v>
      </c>
      <c r="J46" s="57">
        <f t="shared" si="5"/>
        <v>63693675</v>
      </c>
      <c r="K46" s="57">
        <f t="shared" si="5"/>
        <v>7989834</v>
      </c>
      <c r="L46" s="57">
        <f t="shared" si="5"/>
        <v>-16641674</v>
      </c>
      <c r="M46" s="57">
        <f t="shared" si="5"/>
        <v>73666353</v>
      </c>
      <c r="N46" s="57">
        <f t="shared" si="5"/>
        <v>65014513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128708188</v>
      </c>
      <c r="X46" s="57">
        <f t="shared" si="5"/>
        <v>-107169156</v>
      </c>
      <c r="Y46" s="57">
        <f t="shared" si="5"/>
        <v>235877344</v>
      </c>
      <c r="Z46" s="58">
        <f>+IF(X46&lt;&gt;0,+(Y46/X46)*100,0)</f>
        <v>-220.09816331855782</v>
      </c>
      <c r="AA46" s="55">
        <f>SUM(AA44:AA45)</f>
        <v>-173530452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-199113603</v>
      </c>
      <c r="D48" s="71">
        <f>SUM(D46:D47)</f>
        <v>0</v>
      </c>
      <c r="E48" s="72">
        <f t="shared" si="6"/>
        <v>-173530452</v>
      </c>
      <c r="F48" s="73">
        <f t="shared" si="6"/>
        <v>-173530452</v>
      </c>
      <c r="G48" s="73">
        <f t="shared" si="6"/>
        <v>147954564</v>
      </c>
      <c r="H48" s="74">
        <f t="shared" si="6"/>
        <v>-24561824</v>
      </c>
      <c r="I48" s="74">
        <f t="shared" si="6"/>
        <v>-59699065</v>
      </c>
      <c r="J48" s="74">
        <f t="shared" si="6"/>
        <v>63693675</v>
      </c>
      <c r="K48" s="74">
        <f t="shared" si="6"/>
        <v>7989834</v>
      </c>
      <c r="L48" s="74">
        <f t="shared" si="6"/>
        <v>-16641674</v>
      </c>
      <c r="M48" s="73">
        <f t="shared" si="6"/>
        <v>73666353</v>
      </c>
      <c r="N48" s="73">
        <f t="shared" si="6"/>
        <v>65014513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128708188</v>
      </c>
      <c r="X48" s="74">
        <f t="shared" si="6"/>
        <v>-107169156</v>
      </c>
      <c r="Y48" s="74">
        <f t="shared" si="6"/>
        <v>235877344</v>
      </c>
      <c r="Z48" s="75">
        <f>+IF(X48&lt;&gt;0,+(Y48/X48)*100,0)</f>
        <v>-220.09816331855782</v>
      </c>
      <c r="AA48" s="76">
        <f>SUM(AA46:AA47)</f>
        <v>-173530452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1500000</v>
      </c>
      <c r="F11" s="8">
        <v>1500000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1500000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3357126</v>
      </c>
      <c r="D13" s="6">
        <v>0</v>
      </c>
      <c r="E13" s="7">
        <v>3420000</v>
      </c>
      <c r="F13" s="8">
        <v>3420000</v>
      </c>
      <c r="G13" s="8">
        <v>68785</v>
      </c>
      <c r="H13" s="8">
        <v>176297</v>
      </c>
      <c r="I13" s="8">
        <v>277010</v>
      </c>
      <c r="J13" s="8">
        <v>522092</v>
      </c>
      <c r="K13" s="8">
        <v>-365667</v>
      </c>
      <c r="L13" s="8">
        <v>93521</v>
      </c>
      <c r="M13" s="8">
        <v>69756</v>
      </c>
      <c r="N13" s="8">
        <v>-202390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319702</v>
      </c>
      <c r="X13" s="8">
        <v>1396429</v>
      </c>
      <c r="Y13" s="8">
        <v>-1076727</v>
      </c>
      <c r="Z13" s="2">
        <v>-77.11</v>
      </c>
      <c r="AA13" s="6">
        <v>3420000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292700637</v>
      </c>
      <c r="D19" s="6">
        <v>0</v>
      </c>
      <c r="E19" s="7">
        <v>381781000</v>
      </c>
      <c r="F19" s="8">
        <v>381781000</v>
      </c>
      <c r="G19" s="8">
        <v>107520000</v>
      </c>
      <c r="H19" s="8">
        <v>2767650</v>
      </c>
      <c r="I19" s="8">
        <v>2063000</v>
      </c>
      <c r="J19" s="8">
        <v>112350650</v>
      </c>
      <c r="K19" s="8">
        <v>4794028</v>
      </c>
      <c r="L19" s="8">
        <v>89450483</v>
      </c>
      <c r="M19" s="8">
        <v>985049</v>
      </c>
      <c r="N19" s="8">
        <v>95229560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207580210</v>
      </c>
      <c r="X19" s="8">
        <v>231137203</v>
      </c>
      <c r="Y19" s="8">
        <v>-23556993</v>
      </c>
      <c r="Z19" s="2">
        <v>-10.19</v>
      </c>
      <c r="AA19" s="6">
        <v>381781000</v>
      </c>
    </row>
    <row r="20" spans="1:27" ht="13.5">
      <c r="A20" s="23" t="s">
        <v>47</v>
      </c>
      <c r="B20" s="29"/>
      <c r="C20" s="6">
        <v>10561673</v>
      </c>
      <c r="D20" s="6">
        <v>0</v>
      </c>
      <c r="E20" s="7">
        <v>538160</v>
      </c>
      <c r="F20" s="26">
        <v>538160</v>
      </c>
      <c r="G20" s="26">
        <v>189560</v>
      </c>
      <c r="H20" s="26">
        <v>394064</v>
      </c>
      <c r="I20" s="26">
        <v>524094</v>
      </c>
      <c r="J20" s="26">
        <v>1107718</v>
      </c>
      <c r="K20" s="26">
        <v>-84807</v>
      </c>
      <c r="L20" s="26">
        <v>433903</v>
      </c>
      <c r="M20" s="26">
        <v>195350</v>
      </c>
      <c r="N20" s="26">
        <v>544446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1652164</v>
      </c>
      <c r="X20" s="26">
        <v>523778</v>
      </c>
      <c r="Y20" s="26">
        <v>1128386</v>
      </c>
      <c r="Z20" s="27">
        <v>215.43</v>
      </c>
      <c r="AA20" s="28">
        <v>538160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306619436</v>
      </c>
      <c r="D22" s="33">
        <f>SUM(D5:D21)</f>
        <v>0</v>
      </c>
      <c r="E22" s="34">
        <f t="shared" si="0"/>
        <v>387239160</v>
      </c>
      <c r="F22" s="35">
        <f t="shared" si="0"/>
        <v>387239160</v>
      </c>
      <c r="G22" s="35">
        <f t="shared" si="0"/>
        <v>107778345</v>
      </c>
      <c r="H22" s="35">
        <f t="shared" si="0"/>
        <v>3338011</v>
      </c>
      <c r="I22" s="35">
        <f t="shared" si="0"/>
        <v>2864104</v>
      </c>
      <c r="J22" s="35">
        <f t="shared" si="0"/>
        <v>113980460</v>
      </c>
      <c r="K22" s="35">
        <f t="shared" si="0"/>
        <v>4343554</v>
      </c>
      <c r="L22" s="35">
        <f t="shared" si="0"/>
        <v>89977907</v>
      </c>
      <c r="M22" s="35">
        <f t="shared" si="0"/>
        <v>1250155</v>
      </c>
      <c r="N22" s="35">
        <f t="shared" si="0"/>
        <v>95571616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209552076</v>
      </c>
      <c r="X22" s="35">
        <f t="shared" si="0"/>
        <v>233057410</v>
      </c>
      <c r="Y22" s="35">
        <f t="shared" si="0"/>
        <v>-23505334</v>
      </c>
      <c r="Z22" s="36">
        <f>+IF(X22&lt;&gt;0,+(Y22/X22)*100,0)</f>
        <v>-10.08564113022624</v>
      </c>
      <c r="AA22" s="33">
        <f>SUM(AA5:AA21)</f>
        <v>387239160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83434993</v>
      </c>
      <c r="D25" s="6">
        <v>0</v>
      </c>
      <c r="E25" s="7">
        <v>107136870</v>
      </c>
      <c r="F25" s="8">
        <v>107136870</v>
      </c>
      <c r="G25" s="8">
        <v>7270956</v>
      </c>
      <c r="H25" s="8">
        <v>8050184</v>
      </c>
      <c r="I25" s="8">
        <v>8331811</v>
      </c>
      <c r="J25" s="8">
        <v>23652951</v>
      </c>
      <c r="K25" s="8">
        <v>7369059</v>
      </c>
      <c r="L25" s="8">
        <v>8724487</v>
      </c>
      <c r="M25" s="8">
        <v>8033208</v>
      </c>
      <c r="N25" s="8">
        <v>24126754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47779705</v>
      </c>
      <c r="X25" s="8">
        <v>42929552</v>
      </c>
      <c r="Y25" s="8">
        <v>4850153</v>
      </c>
      <c r="Z25" s="2">
        <v>11.3</v>
      </c>
      <c r="AA25" s="6">
        <v>107136870</v>
      </c>
    </row>
    <row r="26" spans="1:27" ht="13.5">
      <c r="A26" s="25" t="s">
        <v>52</v>
      </c>
      <c r="B26" s="24"/>
      <c r="C26" s="6">
        <v>9974336</v>
      </c>
      <c r="D26" s="6">
        <v>0</v>
      </c>
      <c r="E26" s="7">
        <v>12412850</v>
      </c>
      <c r="F26" s="8">
        <v>12412850</v>
      </c>
      <c r="G26" s="8">
        <v>775601</v>
      </c>
      <c r="H26" s="8">
        <v>826502</v>
      </c>
      <c r="I26" s="8">
        <v>843881</v>
      </c>
      <c r="J26" s="8">
        <v>2445984</v>
      </c>
      <c r="K26" s="8">
        <v>785760</v>
      </c>
      <c r="L26" s="8">
        <v>876742</v>
      </c>
      <c r="M26" s="8">
        <v>865789</v>
      </c>
      <c r="N26" s="8">
        <v>2528291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4974275</v>
      </c>
      <c r="X26" s="8">
        <v>5016883</v>
      </c>
      <c r="Y26" s="8">
        <v>-42608</v>
      </c>
      <c r="Z26" s="2">
        <v>-0.85</v>
      </c>
      <c r="AA26" s="6">
        <v>12412850</v>
      </c>
    </row>
    <row r="27" spans="1:27" ht="13.5">
      <c r="A27" s="25" t="s">
        <v>53</v>
      </c>
      <c r="B27" s="24"/>
      <c r="C27" s="6">
        <v>2898567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17790219</v>
      </c>
      <c r="D28" s="6">
        <v>0</v>
      </c>
      <c r="E28" s="7">
        <v>18745970</v>
      </c>
      <c r="F28" s="8">
        <v>18745970</v>
      </c>
      <c r="G28" s="8">
        <v>1482518</v>
      </c>
      <c r="H28" s="8">
        <v>1482517</v>
      </c>
      <c r="I28" s="8">
        <v>1482518</v>
      </c>
      <c r="J28" s="8">
        <v>4447553</v>
      </c>
      <c r="K28" s="8">
        <v>1482518</v>
      </c>
      <c r="L28" s="8">
        <v>1482518</v>
      </c>
      <c r="M28" s="8">
        <v>1482518</v>
      </c>
      <c r="N28" s="8">
        <v>4447554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8895107</v>
      </c>
      <c r="X28" s="8">
        <v>9373020</v>
      </c>
      <c r="Y28" s="8">
        <v>-477913</v>
      </c>
      <c r="Z28" s="2">
        <v>-5.1</v>
      </c>
      <c r="AA28" s="6">
        <v>18745970</v>
      </c>
    </row>
    <row r="29" spans="1:27" ht="13.5">
      <c r="A29" s="25" t="s">
        <v>55</v>
      </c>
      <c r="B29" s="24"/>
      <c r="C29" s="6">
        <v>6748420</v>
      </c>
      <c r="D29" s="6">
        <v>0</v>
      </c>
      <c r="E29" s="7">
        <v>3550800</v>
      </c>
      <c r="F29" s="8">
        <v>3550800</v>
      </c>
      <c r="G29" s="8">
        <v>0</v>
      </c>
      <c r="H29" s="8">
        <v>-150694</v>
      </c>
      <c r="I29" s="8">
        <v>0</v>
      </c>
      <c r="J29" s="8">
        <v>-150694</v>
      </c>
      <c r="K29" s="8">
        <v>0</v>
      </c>
      <c r="L29" s="8">
        <v>495136</v>
      </c>
      <c r="M29" s="8">
        <v>0</v>
      </c>
      <c r="N29" s="8">
        <v>495136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344442</v>
      </c>
      <c r="X29" s="8">
        <v>1800000</v>
      </c>
      <c r="Y29" s="8">
        <v>-1455558</v>
      </c>
      <c r="Z29" s="2">
        <v>-80.86</v>
      </c>
      <c r="AA29" s="6">
        <v>3550800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1953386</v>
      </c>
      <c r="D32" s="6">
        <v>0</v>
      </c>
      <c r="E32" s="7">
        <v>1910000</v>
      </c>
      <c r="F32" s="8">
        <v>1910000</v>
      </c>
      <c r="G32" s="8">
        <v>52800</v>
      </c>
      <c r="H32" s="8">
        <v>397391</v>
      </c>
      <c r="I32" s="8">
        <v>-338134</v>
      </c>
      <c r="J32" s="8">
        <v>112057</v>
      </c>
      <c r="K32" s="8">
        <v>137632</v>
      </c>
      <c r="L32" s="8">
        <v>407796</v>
      </c>
      <c r="M32" s="8">
        <v>186436</v>
      </c>
      <c r="N32" s="8">
        <v>731864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843921</v>
      </c>
      <c r="X32" s="8">
        <v>891063</v>
      </c>
      <c r="Y32" s="8">
        <v>-47142</v>
      </c>
      <c r="Z32" s="2">
        <v>-5.29</v>
      </c>
      <c r="AA32" s="6">
        <v>1910000</v>
      </c>
    </row>
    <row r="33" spans="1:27" ht="13.5">
      <c r="A33" s="25" t="s">
        <v>59</v>
      </c>
      <c r="B33" s="24"/>
      <c r="C33" s="6">
        <v>185094608</v>
      </c>
      <c r="D33" s="6">
        <v>0</v>
      </c>
      <c r="E33" s="7">
        <v>220576730</v>
      </c>
      <c r="F33" s="8">
        <v>220576730</v>
      </c>
      <c r="G33" s="8">
        <v>2238787</v>
      </c>
      <c r="H33" s="8">
        <v>5948784</v>
      </c>
      <c r="I33" s="8">
        <v>7482157</v>
      </c>
      <c r="J33" s="8">
        <v>15669728</v>
      </c>
      <c r="K33" s="8">
        <v>5089349</v>
      </c>
      <c r="L33" s="8">
        <v>4078913</v>
      </c>
      <c r="M33" s="8">
        <v>12684202</v>
      </c>
      <c r="N33" s="8">
        <v>21852464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37522192</v>
      </c>
      <c r="X33" s="8">
        <v>44034232</v>
      </c>
      <c r="Y33" s="8">
        <v>-6512040</v>
      </c>
      <c r="Z33" s="2">
        <v>-14.79</v>
      </c>
      <c r="AA33" s="6">
        <v>220576730</v>
      </c>
    </row>
    <row r="34" spans="1:27" ht="13.5">
      <c r="A34" s="25" t="s">
        <v>60</v>
      </c>
      <c r="B34" s="24"/>
      <c r="C34" s="6">
        <v>33705973</v>
      </c>
      <c r="D34" s="6">
        <v>0</v>
      </c>
      <c r="E34" s="7">
        <v>32772930</v>
      </c>
      <c r="F34" s="8">
        <v>32772930</v>
      </c>
      <c r="G34" s="8">
        <v>483502</v>
      </c>
      <c r="H34" s="8">
        <v>3773254</v>
      </c>
      <c r="I34" s="8">
        <v>2666471</v>
      </c>
      <c r="J34" s="8">
        <v>6923227</v>
      </c>
      <c r="K34" s="8">
        <v>3361819</v>
      </c>
      <c r="L34" s="8">
        <v>3360254</v>
      </c>
      <c r="M34" s="8">
        <v>5077863</v>
      </c>
      <c r="N34" s="8">
        <v>11799936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18723163</v>
      </c>
      <c r="X34" s="8">
        <v>14236974</v>
      </c>
      <c r="Y34" s="8">
        <v>4486189</v>
      </c>
      <c r="Z34" s="2">
        <v>31.51</v>
      </c>
      <c r="AA34" s="6">
        <v>32772930</v>
      </c>
    </row>
    <row r="35" spans="1:27" ht="13.5">
      <c r="A35" s="23" t="s">
        <v>61</v>
      </c>
      <c r="B35" s="29"/>
      <c r="C35" s="6">
        <v>22821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341623323</v>
      </c>
      <c r="D36" s="33">
        <f>SUM(D25:D35)</f>
        <v>0</v>
      </c>
      <c r="E36" s="34">
        <f t="shared" si="1"/>
        <v>397106150</v>
      </c>
      <c r="F36" s="35">
        <f t="shared" si="1"/>
        <v>397106150</v>
      </c>
      <c r="G36" s="35">
        <f t="shared" si="1"/>
        <v>12304164</v>
      </c>
      <c r="H36" s="35">
        <f t="shared" si="1"/>
        <v>20327938</v>
      </c>
      <c r="I36" s="35">
        <f t="shared" si="1"/>
        <v>20468704</v>
      </c>
      <c r="J36" s="35">
        <f t="shared" si="1"/>
        <v>53100806</v>
      </c>
      <c r="K36" s="35">
        <f t="shared" si="1"/>
        <v>18226137</v>
      </c>
      <c r="L36" s="35">
        <f t="shared" si="1"/>
        <v>19425846</v>
      </c>
      <c r="M36" s="35">
        <f t="shared" si="1"/>
        <v>28330016</v>
      </c>
      <c r="N36" s="35">
        <f t="shared" si="1"/>
        <v>65981999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119082805</v>
      </c>
      <c r="X36" s="35">
        <f t="shared" si="1"/>
        <v>118281724</v>
      </c>
      <c r="Y36" s="35">
        <f t="shared" si="1"/>
        <v>801081</v>
      </c>
      <c r="Z36" s="36">
        <f>+IF(X36&lt;&gt;0,+(Y36/X36)*100,0)</f>
        <v>0.6772652383727514</v>
      </c>
      <c r="AA36" s="33">
        <f>SUM(AA25:AA35)</f>
        <v>397106150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-35003887</v>
      </c>
      <c r="D38" s="46">
        <f>+D22-D36</f>
        <v>0</v>
      </c>
      <c r="E38" s="47">
        <f t="shared" si="2"/>
        <v>-9866990</v>
      </c>
      <c r="F38" s="48">
        <f t="shared" si="2"/>
        <v>-9866990</v>
      </c>
      <c r="G38" s="48">
        <f t="shared" si="2"/>
        <v>95474181</v>
      </c>
      <c r="H38" s="48">
        <f t="shared" si="2"/>
        <v>-16989927</v>
      </c>
      <c r="I38" s="48">
        <f t="shared" si="2"/>
        <v>-17604600</v>
      </c>
      <c r="J38" s="48">
        <f t="shared" si="2"/>
        <v>60879654</v>
      </c>
      <c r="K38" s="48">
        <f t="shared" si="2"/>
        <v>-13882583</v>
      </c>
      <c r="L38" s="48">
        <f t="shared" si="2"/>
        <v>70552061</v>
      </c>
      <c r="M38" s="48">
        <f t="shared" si="2"/>
        <v>-27079861</v>
      </c>
      <c r="N38" s="48">
        <f t="shared" si="2"/>
        <v>29589617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90469271</v>
      </c>
      <c r="X38" s="48">
        <f>IF(F22=F36,0,X22-X36)</f>
        <v>114775686</v>
      </c>
      <c r="Y38" s="48">
        <f t="shared" si="2"/>
        <v>-24306415</v>
      </c>
      <c r="Z38" s="49">
        <f>+IF(X38&lt;&gt;0,+(Y38/X38)*100,0)</f>
        <v>-21.17732060429593</v>
      </c>
      <c r="AA38" s="46">
        <f>+AA22-AA36</f>
        <v>-9866990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-35003887</v>
      </c>
      <c r="D42" s="55">
        <f>SUM(D38:D41)</f>
        <v>0</v>
      </c>
      <c r="E42" s="56">
        <f t="shared" si="3"/>
        <v>-9866990</v>
      </c>
      <c r="F42" s="57">
        <f t="shared" si="3"/>
        <v>-9866990</v>
      </c>
      <c r="G42" s="57">
        <f t="shared" si="3"/>
        <v>95474181</v>
      </c>
      <c r="H42" s="57">
        <f t="shared" si="3"/>
        <v>-16989927</v>
      </c>
      <c r="I42" s="57">
        <f t="shared" si="3"/>
        <v>-17604600</v>
      </c>
      <c r="J42" s="57">
        <f t="shared" si="3"/>
        <v>60879654</v>
      </c>
      <c r="K42" s="57">
        <f t="shared" si="3"/>
        <v>-13882583</v>
      </c>
      <c r="L42" s="57">
        <f t="shared" si="3"/>
        <v>70552061</v>
      </c>
      <c r="M42" s="57">
        <f t="shared" si="3"/>
        <v>-27079861</v>
      </c>
      <c r="N42" s="57">
        <f t="shared" si="3"/>
        <v>29589617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90469271</v>
      </c>
      <c r="X42" s="57">
        <f t="shared" si="3"/>
        <v>114775686</v>
      </c>
      <c r="Y42" s="57">
        <f t="shared" si="3"/>
        <v>-24306415</v>
      </c>
      <c r="Z42" s="58">
        <f>+IF(X42&lt;&gt;0,+(Y42/X42)*100,0)</f>
        <v>-21.17732060429593</v>
      </c>
      <c r="AA42" s="55">
        <f>SUM(AA38:AA41)</f>
        <v>-9866990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-35003887</v>
      </c>
      <c r="D44" s="63">
        <f>+D42-D43</f>
        <v>0</v>
      </c>
      <c r="E44" s="64">
        <f t="shared" si="4"/>
        <v>-9866990</v>
      </c>
      <c r="F44" s="65">
        <f t="shared" si="4"/>
        <v>-9866990</v>
      </c>
      <c r="G44" s="65">
        <f t="shared" si="4"/>
        <v>95474181</v>
      </c>
      <c r="H44" s="65">
        <f t="shared" si="4"/>
        <v>-16989927</v>
      </c>
      <c r="I44" s="65">
        <f t="shared" si="4"/>
        <v>-17604600</v>
      </c>
      <c r="J44" s="65">
        <f t="shared" si="4"/>
        <v>60879654</v>
      </c>
      <c r="K44" s="65">
        <f t="shared" si="4"/>
        <v>-13882583</v>
      </c>
      <c r="L44" s="65">
        <f t="shared" si="4"/>
        <v>70552061</v>
      </c>
      <c r="M44" s="65">
        <f t="shared" si="4"/>
        <v>-27079861</v>
      </c>
      <c r="N44" s="65">
        <f t="shared" si="4"/>
        <v>29589617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90469271</v>
      </c>
      <c r="X44" s="65">
        <f t="shared" si="4"/>
        <v>114775686</v>
      </c>
      <c r="Y44" s="65">
        <f t="shared" si="4"/>
        <v>-24306415</v>
      </c>
      <c r="Z44" s="66">
        <f>+IF(X44&lt;&gt;0,+(Y44/X44)*100,0)</f>
        <v>-21.17732060429593</v>
      </c>
      <c r="AA44" s="63">
        <f>+AA42-AA43</f>
        <v>-9866990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-35003887</v>
      </c>
      <c r="D46" s="55">
        <f>SUM(D44:D45)</f>
        <v>0</v>
      </c>
      <c r="E46" s="56">
        <f t="shared" si="5"/>
        <v>-9866990</v>
      </c>
      <c r="F46" s="57">
        <f t="shared" si="5"/>
        <v>-9866990</v>
      </c>
      <c r="G46" s="57">
        <f t="shared" si="5"/>
        <v>95474181</v>
      </c>
      <c r="H46" s="57">
        <f t="shared" si="5"/>
        <v>-16989927</v>
      </c>
      <c r="I46" s="57">
        <f t="shared" si="5"/>
        <v>-17604600</v>
      </c>
      <c r="J46" s="57">
        <f t="shared" si="5"/>
        <v>60879654</v>
      </c>
      <c r="K46" s="57">
        <f t="shared" si="5"/>
        <v>-13882583</v>
      </c>
      <c r="L46" s="57">
        <f t="shared" si="5"/>
        <v>70552061</v>
      </c>
      <c r="M46" s="57">
        <f t="shared" si="5"/>
        <v>-27079861</v>
      </c>
      <c r="N46" s="57">
        <f t="shared" si="5"/>
        <v>29589617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90469271</v>
      </c>
      <c r="X46" s="57">
        <f t="shared" si="5"/>
        <v>114775686</v>
      </c>
      <c r="Y46" s="57">
        <f t="shared" si="5"/>
        <v>-24306415</v>
      </c>
      <c r="Z46" s="58">
        <f>+IF(X46&lt;&gt;0,+(Y46/X46)*100,0)</f>
        <v>-21.17732060429593</v>
      </c>
      <c r="AA46" s="55">
        <f>SUM(AA44:AA45)</f>
        <v>-9866990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-35003887</v>
      </c>
      <c r="D48" s="71">
        <f>SUM(D46:D47)</f>
        <v>0</v>
      </c>
      <c r="E48" s="72">
        <f t="shared" si="6"/>
        <v>-9866990</v>
      </c>
      <c r="F48" s="73">
        <f t="shared" si="6"/>
        <v>-9866990</v>
      </c>
      <c r="G48" s="73">
        <f t="shared" si="6"/>
        <v>95474181</v>
      </c>
      <c r="H48" s="74">
        <f t="shared" si="6"/>
        <v>-16989927</v>
      </c>
      <c r="I48" s="74">
        <f t="shared" si="6"/>
        <v>-17604600</v>
      </c>
      <c r="J48" s="74">
        <f t="shared" si="6"/>
        <v>60879654</v>
      </c>
      <c r="K48" s="74">
        <f t="shared" si="6"/>
        <v>-13882583</v>
      </c>
      <c r="L48" s="74">
        <f t="shared" si="6"/>
        <v>70552061</v>
      </c>
      <c r="M48" s="73">
        <f t="shared" si="6"/>
        <v>-27079861</v>
      </c>
      <c r="N48" s="73">
        <f t="shared" si="6"/>
        <v>29589617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90469271</v>
      </c>
      <c r="X48" s="74">
        <f t="shared" si="6"/>
        <v>114775686</v>
      </c>
      <c r="Y48" s="74">
        <f t="shared" si="6"/>
        <v>-24306415</v>
      </c>
      <c r="Z48" s="75">
        <f>+IF(X48&lt;&gt;0,+(Y48/X48)*100,0)</f>
        <v>-21.17732060429593</v>
      </c>
      <c r="AA48" s="76">
        <f>SUM(AA46:AA47)</f>
        <v>-9866990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2015-02-02T09:22:38Z</dcterms:created>
  <dcterms:modified xsi:type="dcterms:W3CDTF">2015-02-16T09:48:59Z</dcterms:modified>
  <cp:category/>
  <cp:version/>
  <cp:contentType/>
  <cp:contentStatus/>
</cp:coreProperties>
</file>