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NW371" sheetId="2" r:id="rId2"/>
    <sheet name="NW372" sheetId="3" r:id="rId3"/>
    <sheet name="NW373" sheetId="4" r:id="rId4"/>
    <sheet name="NW374" sheetId="5" r:id="rId5"/>
    <sheet name="NW375" sheetId="6" r:id="rId6"/>
    <sheet name="DC37" sheetId="7" r:id="rId7"/>
    <sheet name="NW381" sheetId="8" r:id="rId8"/>
    <sheet name="NW382" sheetId="9" r:id="rId9"/>
    <sheet name="NW383" sheetId="10" r:id="rId10"/>
    <sheet name="NW384" sheetId="11" r:id="rId11"/>
    <sheet name="NW385" sheetId="12" r:id="rId12"/>
    <sheet name="DC38" sheetId="13" r:id="rId13"/>
    <sheet name="NW392" sheetId="14" r:id="rId14"/>
    <sheet name="NW393" sheetId="15" r:id="rId15"/>
    <sheet name="NW394" sheetId="16" r:id="rId16"/>
    <sheet name="NW396" sheetId="17" r:id="rId17"/>
    <sheet name="NW397" sheetId="18" r:id="rId18"/>
    <sheet name="DC39" sheetId="19" r:id="rId19"/>
    <sheet name="NW401" sheetId="20" r:id="rId20"/>
    <sheet name="NW402" sheetId="21" r:id="rId21"/>
    <sheet name="NW403" sheetId="22" r:id="rId22"/>
    <sheet name="NW404" sheetId="23" r:id="rId23"/>
    <sheet name="DC40" sheetId="24" r:id="rId24"/>
  </sheets>
  <definedNames>
    <definedName name="_xlnm.Print_Area" localSheetId="6">'DC37'!$A$1:$AA$57</definedName>
    <definedName name="_xlnm.Print_Area" localSheetId="12">'DC38'!$A$1:$AA$57</definedName>
    <definedName name="_xlnm.Print_Area" localSheetId="18">'DC39'!$A$1:$AA$57</definedName>
    <definedName name="_xlnm.Print_Area" localSheetId="23">'DC40'!$A$1:$AA$57</definedName>
    <definedName name="_xlnm.Print_Area" localSheetId="1">'NW371'!$A$1:$AA$57</definedName>
    <definedName name="_xlnm.Print_Area" localSheetId="2">'NW372'!$A$1:$AA$57</definedName>
    <definedName name="_xlnm.Print_Area" localSheetId="3">'NW373'!$A$1:$AA$57</definedName>
    <definedName name="_xlnm.Print_Area" localSheetId="4">'NW374'!$A$1:$AA$57</definedName>
    <definedName name="_xlnm.Print_Area" localSheetId="5">'NW375'!$A$1:$AA$57</definedName>
    <definedName name="_xlnm.Print_Area" localSheetId="7">'NW381'!$A$1:$AA$57</definedName>
    <definedName name="_xlnm.Print_Area" localSheetId="8">'NW382'!$A$1:$AA$57</definedName>
    <definedName name="_xlnm.Print_Area" localSheetId="9">'NW383'!$A$1:$AA$57</definedName>
    <definedName name="_xlnm.Print_Area" localSheetId="10">'NW384'!$A$1:$AA$57</definedName>
    <definedName name="_xlnm.Print_Area" localSheetId="11">'NW385'!$A$1:$AA$57</definedName>
    <definedName name="_xlnm.Print_Area" localSheetId="13">'NW392'!$A$1:$AA$57</definedName>
    <definedName name="_xlnm.Print_Area" localSheetId="14">'NW393'!$A$1:$AA$57</definedName>
    <definedName name="_xlnm.Print_Area" localSheetId="15">'NW394'!$A$1:$AA$57</definedName>
    <definedName name="_xlnm.Print_Area" localSheetId="16">'NW396'!$A$1:$AA$57</definedName>
    <definedName name="_xlnm.Print_Area" localSheetId="17">'NW397'!$A$1:$AA$57</definedName>
    <definedName name="_xlnm.Print_Area" localSheetId="19">'NW401'!$A$1:$AA$57</definedName>
    <definedName name="_xlnm.Print_Area" localSheetId="20">'NW402'!$A$1:$AA$57</definedName>
    <definedName name="_xlnm.Print_Area" localSheetId="21">'NW403'!$A$1:$AA$57</definedName>
    <definedName name="_xlnm.Print_Area" localSheetId="22">'NW404'!$A$1:$AA$57</definedName>
    <definedName name="_xlnm.Print_Area" localSheetId="0">'Summary'!$A$1:$AA$57</definedName>
  </definedNames>
  <calcPr calcMode="manual" fullCalcOnLoad="1"/>
</workbook>
</file>

<file path=xl/sharedStrings.xml><?xml version="1.0" encoding="utf-8"?>
<sst xmlns="http://schemas.openxmlformats.org/spreadsheetml/2006/main" count="1824" uniqueCount="98">
  <si>
    <t>North West: Moretele(NW371) - Table C4 Quarterly Budget Statement - Financial Performance (revenue and expenditure)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</si>
  <si>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</si>
  <si>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</si>
  <si>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</si>
  <si>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</si>
  <si>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</si>
  <si>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</si>
  <si>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</si>
  <si>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</si>
  <si>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</si>
  <si>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</si>
  <si>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</si>
  <si>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</si>
  <si>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</si>
  <si>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</si>
  <si>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</si>
  <si>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</si>
  <si>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</si>
  <si>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</si>
  <si>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</si>
  <si>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</si>
  <si>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</si>
  <si>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</si>
  <si>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</si>
  <si>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</si>
  <si>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</si>
  <si>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</si>
  <si>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</si>
  <si>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</si>
  <si>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</si>
  <si>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</si>
  <si>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</si>
  <si>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</si>
  <si>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</si>
  <si>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</si>
  <si>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</si>
  <si>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</si>
  <si>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</si>
  <si>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</si>
  <si>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</si>
  <si>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</si>
  <si>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</si>
  <si>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</si>
  <si>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</si>
  <si>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</si>
  <si>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</si>
  <si>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</si>
  <si>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</si>
  <si>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</si>
  <si>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</si>
  <si>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</si>
  <si>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</si>
  <si>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</si>
  <si>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</si>
  <si>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</si>
  <si>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</si>
  <si>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</si>
  <si>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</si>
  <si>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</si>
  <si>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</si>
  <si>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</si>
  <si>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</si>
  <si>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</si>
  <si>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</si>
  <si>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</si>
  <si>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</si>
  <si>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</si>
  <si>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</si>
  <si>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</si>
  <si>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</si>
  <si>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</si>
  <si>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</si>
  <si>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</si>
  <si>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</si>
  <si>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 West: Madibeng(NW372) - Table C4 Quarterly Budget Statement - Financial Performance (revenue and expenditure) for 2nd Quarter ended 31 December 2014 (Figures Finalised as at 2015/01/31)</t>
  </si>
  <si>
    <t>North West: Rustenburg(NW373) - Table C4 Quarterly Budget Statement - Financial Performance (revenue and expenditure) for 2nd Quarter ended 31 December 2014 (Figures Finalised as at 2015/01/31)</t>
  </si>
  <si>
    <t>North West: Kgetlengrivier(NW374) - Table C4 Quarterly Budget Statement - Financial Performance (revenue and expenditure) for 2nd Quarter ended 31 December 2014 (Figures Finalised as at 2015/01/31)</t>
  </si>
  <si>
    <t>North West: Moses Kotane(NW375) - Table C4 Quarterly Budget Statement - Financial Performance (revenue and expenditure) for 2nd Quarter ended 31 December 2014 (Figures Finalised as at 2015/01/31)</t>
  </si>
  <si>
    <t>North West: Bojanala Platinum(DC37) - Table C4 Quarterly Budget Statement - Financial Performance (revenue and expenditure) for 2nd Quarter ended 31 December 2014 (Figures Finalised as at 2015/01/31)</t>
  </si>
  <si>
    <t>North West: Ratlou(NW381) - Table C4 Quarterly Budget Statement - Financial Performance (revenue and expenditure) for 2nd Quarter ended 31 December 2014 (Figures Finalised as at 2015/01/31)</t>
  </si>
  <si>
    <t>North West: Tswaing(NW382) - Table C4 Quarterly Budget Statement - Financial Performance (revenue and expenditure) for 2nd Quarter ended 31 December 2014 (Figures Finalised as at 2015/01/31)</t>
  </si>
  <si>
    <t>North West: Mafikeng(NW383) - Table C4 Quarterly Budget Statement - Financial Performance (revenue and expenditure) for 2nd Quarter ended 31 December 2014 (Figures Finalised as at 2015/01/31)</t>
  </si>
  <si>
    <t>North West: Ditsobotla(NW384) - Table C4 Quarterly Budget Statement - Financial Performance (revenue and expenditure) for 2nd Quarter ended 31 December 2014 (Figures Finalised as at 2015/01/31)</t>
  </si>
  <si>
    <t>North West: Ramotshere Moiloa(NW385) - Table C4 Quarterly Budget Statement - Financial Performance (revenue and expenditure) for 2nd Quarter ended 31 December 2014 (Figures Finalised as at 2015/01/31)</t>
  </si>
  <si>
    <t>North West: Ngaka Modiri Molema(DC38) - Table C4 Quarterly Budget Statement - Financial Performance (revenue and expenditure) for 2nd Quarter ended 31 December 2014 (Figures Finalised as at 2015/01/31)</t>
  </si>
  <si>
    <t>North West: Naledi (Nw)(NW392) - Table C4 Quarterly Budget Statement - Financial Performance (revenue and expenditure) for 2nd Quarter ended 31 December 2014 (Figures Finalised as at 2015/01/31)</t>
  </si>
  <si>
    <t>North West: Mamusa(NW393) - Table C4 Quarterly Budget Statement - Financial Performance (revenue and expenditure) for 2nd Quarter ended 31 December 2014 (Figures Finalised as at 2015/01/31)</t>
  </si>
  <si>
    <t>North West: Greater Taung(NW394) - Table C4 Quarterly Budget Statement - Financial Performance (revenue and expenditure) for 2nd Quarter ended 31 December 2014 (Figures Finalised as at 2015/01/31)</t>
  </si>
  <si>
    <t>North West: Lekwa-Teemane(NW396) - Table C4 Quarterly Budget Statement - Financial Performance (revenue and expenditure) for 2nd Quarter ended 31 December 2014 (Figures Finalised as at 2015/01/31)</t>
  </si>
  <si>
    <t>North West: Molopo-Kagisano(NW397) - Table C4 Quarterly Budget Statement - Financial Performance (revenue and expenditure) for 2nd Quarter ended 31 December 2014 (Figures Finalised as at 2015/01/31)</t>
  </si>
  <si>
    <t>North West: Dr Ruth Segomotsi Mompati(DC39) - Table C4 Quarterly Budget Statement - Financial Performance (revenue and expenditure) for 2nd Quarter ended 31 December 2014 (Figures Finalised as at 2015/01/31)</t>
  </si>
  <si>
    <t>North West: Ventersdorp(NW401) - Table C4 Quarterly Budget Statement - Financial Performance (revenue and expenditure) for 2nd Quarter ended 31 December 2014 (Figures Finalised as at 2015/01/31)</t>
  </si>
  <si>
    <t>North West: Tlokwe(NW402) - Table C4 Quarterly Budget Statement - Financial Performance (revenue and expenditure) for 2nd Quarter ended 31 December 2014 (Figures Finalised as at 2015/01/31)</t>
  </si>
  <si>
    <t>North West: City Of Matlosana(NW403) - Table C4 Quarterly Budget Statement - Financial Performance (revenue and expenditure) for 2nd Quarter ended 31 December 2014 (Figures Finalised as at 2015/01/31)</t>
  </si>
  <si>
    <t>North West: Maquassi Hills(NW404) - Table C4 Quarterly Budget Statement - Financial Performance (revenue and expenditure) for 2nd Quarter ended 31 December 2014 (Figures Finalised as at 2015/01/31)</t>
  </si>
  <si>
    <t>North West: Dr Kenneth Kaunda(DC40) - Table C4 Quarterly Budget Statement - Financial Performance (revenue and expenditure) for 2nd Quarter ended 31 December 2014 (Figures Finalised as at 2015/01/31)</t>
  </si>
  <si>
    <t>Summary - Table C4 Quarterly Budget Statement - Financial Performance (revenue and expenditure) for 2nd Quarter ended 31 December 2014 (Figures Finalised as at 2015/01/31)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</si>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</sst>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525903837</v>
      </c>
      <c r="D5" s="6">
        <v>0</v>
      </c>
      <c r="E5" s="7">
        <v>1378425935</v>
      </c>
      <c r="F5" s="8">
        <v>1378676967</v>
      </c>
      <c r="G5" s="8">
        <v>154943276</v>
      </c>
      <c r="H5" s="8">
        <v>159243426</v>
      </c>
      <c r="I5" s="8">
        <v>122578390</v>
      </c>
      <c r="J5" s="8">
        <v>436765092</v>
      </c>
      <c r="K5" s="8">
        <v>82277303</v>
      </c>
      <c r="L5" s="8">
        <v>135560933</v>
      </c>
      <c r="M5" s="8">
        <v>92923138</v>
      </c>
      <c r="N5" s="8">
        <v>310761374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747526466</v>
      </c>
      <c r="X5" s="8">
        <v>719708181</v>
      </c>
      <c r="Y5" s="8">
        <v>27818285</v>
      </c>
      <c r="Z5" s="2">
        <v>3.87</v>
      </c>
      <c r="AA5" s="6">
        <v>1378676967</v>
      </c>
    </row>
    <row r="6" spans="1:27" ht="13.5">
      <c r="A6" s="23" t="s">
        <v>33</v>
      </c>
      <c r="B6" s="24"/>
      <c r="C6" s="6">
        <v>4154</v>
      </c>
      <c r="D6" s="6">
        <v>0</v>
      </c>
      <c r="E6" s="7">
        <v>15586359</v>
      </c>
      <c r="F6" s="8">
        <v>15586359</v>
      </c>
      <c r="G6" s="8">
        <v>1508756</v>
      </c>
      <c r="H6" s="8">
        <v>1630460</v>
      </c>
      <c r="I6" s="8">
        <v>1828302</v>
      </c>
      <c r="J6" s="8">
        <v>4967518</v>
      </c>
      <c r="K6" s="8">
        <v>1821399</v>
      </c>
      <c r="L6" s="8">
        <v>0</v>
      </c>
      <c r="M6" s="8">
        <v>149059</v>
      </c>
      <c r="N6" s="8">
        <v>1970458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6937976</v>
      </c>
      <c r="X6" s="8">
        <v>7791000</v>
      </c>
      <c r="Y6" s="8">
        <v>-853024</v>
      </c>
      <c r="Z6" s="2">
        <v>-10.95</v>
      </c>
      <c r="AA6" s="6">
        <v>15586359</v>
      </c>
    </row>
    <row r="7" spans="1:27" ht="13.5">
      <c r="A7" s="25" t="s">
        <v>34</v>
      </c>
      <c r="B7" s="24"/>
      <c r="C7" s="6">
        <v>1215872379</v>
      </c>
      <c r="D7" s="6">
        <v>0</v>
      </c>
      <c r="E7" s="7">
        <v>4013429629</v>
      </c>
      <c r="F7" s="8">
        <v>4009566889</v>
      </c>
      <c r="G7" s="8">
        <v>336718227</v>
      </c>
      <c r="H7" s="8">
        <v>332930925</v>
      </c>
      <c r="I7" s="8">
        <v>247056353</v>
      </c>
      <c r="J7" s="8">
        <v>916705505</v>
      </c>
      <c r="K7" s="8">
        <v>328606402</v>
      </c>
      <c r="L7" s="8">
        <v>267291987</v>
      </c>
      <c r="M7" s="8">
        <v>240082110</v>
      </c>
      <c r="N7" s="8">
        <v>835980499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1752686004</v>
      </c>
      <c r="X7" s="8">
        <v>2032452906</v>
      </c>
      <c r="Y7" s="8">
        <v>-279766902</v>
      </c>
      <c r="Z7" s="2">
        <v>-13.76</v>
      </c>
      <c r="AA7" s="6">
        <v>4009566889</v>
      </c>
    </row>
    <row r="8" spans="1:27" ht="13.5">
      <c r="A8" s="25" t="s">
        <v>35</v>
      </c>
      <c r="B8" s="24"/>
      <c r="C8" s="6">
        <v>520869331</v>
      </c>
      <c r="D8" s="6">
        <v>0</v>
      </c>
      <c r="E8" s="7">
        <v>1522651617</v>
      </c>
      <c r="F8" s="8">
        <v>1524283517</v>
      </c>
      <c r="G8" s="8">
        <v>70728114</v>
      </c>
      <c r="H8" s="8">
        <v>98446490</v>
      </c>
      <c r="I8" s="8">
        <v>94472034</v>
      </c>
      <c r="J8" s="8">
        <v>263646638</v>
      </c>
      <c r="K8" s="8">
        <v>100784261</v>
      </c>
      <c r="L8" s="8">
        <v>92480788</v>
      </c>
      <c r="M8" s="8">
        <v>82259131</v>
      </c>
      <c r="N8" s="8">
        <v>275524180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539170818</v>
      </c>
      <c r="X8" s="8">
        <v>760885401</v>
      </c>
      <c r="Y8" s="8">
        <v>-221714583</v>
      </c>
      <c r="Z8" s="2">
        <v>-29.14</v>
      </c>
      <c r="AA8" s="6">
        <v>1524283517</v>
      </c>
    </row>
    <row r="9" spans="1:27" ht="13.5">
      <c r="A9" s="25" t="s">
        <v>36</v>
      </c>
      <c r="B9" s="24"/>
      <c r="C9" s="6">
        <v>177228413</v>
      </c>
      <c r="D9" s="6">
        <v>0</v>
      </c>
      <c r="E9" s="7">
        <v>417161536</v>
      </c>
      <c r="F9" s="8">
        <v>419478380</v>
      </c>
      <c r="G9" s="8">
        <v>20327175</v>
      </c>
      <c r="H9" s="8">
        <v>32124715</v>
      </c>
      <c r="I9" s="8">
        <v>31591542</v>
      </c>
      <c r="J9" s="8">
        <v>84043432</v>
      </c>
      <c r="K9" s="8">
        <v>30555298</v>
      </c>
      <c r="L9" s="8">
        <v>28699417</v>
      </c>
      <c r="M9" s="8">
        <v>23678313</v>
      </c>
      <c r="N9" s="8">
        <v>82933028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166976460</v>
      </c>
      <c r="X9" s="8">
        <v>205827656</v>
      </c>
      <c r="Y9" s="8">
        <v>-38851196</v>
      </c>
      <c r="Z9" s="2">
        <v>-18.88</v>
      </c>
      <c r="AA9" s="6">
        <v>419478380</v>
      </c>
    </row>
    <row r="10" spans="1:27" ht="13.5">
      <c r="A10" s="25" t="s">
        <v>37</v>
      </c>
      <c r="B10" s="24"/>
      <c r="C10" s="6">
        <v>140497000</v>
      </c>
      <c r="D10" s="6">
        <v>0</v>
      </c>
      <c r="E10" s="7">
        <v>344385582</v>
      </c>
      <c r="F10" s="26">
        <v>351460582</v>
      </c>
      <c r="G10" s="26">
        <v>27635442</v>
      </c>
      <c r="H10" s="26">
        <v>29388372</v>
      </c>
      <c r="I10" s="26">
        <v>29530088</v>
      </c>
      <c r="J10" s="26">
        <v>86553902</v>
      </c>
      <c r="K10" s="26">
        <v>31301534</v>
      </c>
      <c r="L10" s="26">
        <v>27173867</v>
      </c>
      <c r="M10" s="26">
        <v>22195095</v>
      </c>
      <c r="N10" s="26">
        <v>80670496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167224398</v>
      </c>
      <c r="X10" s="26">
        <v>169373707</v>
      </c>
      <c r="Y10" s="26">
        <v>-2149309</v>
      </c>
      <c r="Z10" s="27">
        <v>-1.27</v>
      </c>
      <c r="AA10" s="28">
        <v>351460582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172002859</v>
      </c>
      <c r="F11" s="8">
        <v>172036459</v>
      </c>
      <c r="G11" s="8">
        <v>3587287</v>
      </c>
      <c r="H11" s="8">
        <v>4600512</v>
      </c>
      <c r="I11" s="8">
        <v>2616990</v>
      </c>
      <c r="J11" s="8">
        <v>10804789</v>
      </c>
      <c r="K11" s="8">
        <v>6126721</v>
      </c>
      <c r="L11" s="8">
        <v>2111072</v>
      </c>
      <c r="M11" s="8">
        <v>4439903</v>
      </c>
      <c r="N11" s="8">
        <v>12677696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23482485</v>
      </c>
      <c r="X11" s="8">
        <v>76665852</v>
      </c>
      <c r="Y11" s="8">
        <v>-53183367</v>
      </c>
      <c r="Z11" s="2">
        <v>-69.37</v>
      </c>
      <c r="AA11" s="6">
        <v>172036459</v>
      </c>
    </row>
    <row r="12" spans="1:27" ht="13.5">
      <c r="A12" s="25" t="s">
        <v>39</v>
      </c>
      <c r="B12" s="29"/>
      <c r="C12" s="6">
        <v>9969463</v>
      </c>
      <c r="D12" s="6">
        <v>0</v>
      </c>
      <c r="E12" s="7">
        <v>37210287</v>
      </c>
      <c r="F12" s="8">
        <v>39328963</v>
      </c>
      <c r="G12" s="8">
        <v>2251254</v>
      </c>
      <c r="H12" s="8">
        <v>2167461</v>
      </c>
      <c r="I12" s="8">
        <v>2178385</v>
      </c>
      <c r="J12" s="8">
        <v>6597100</v>
      </c>
      <c r="K12" s="8">
        <v>2693993</v>
      </c>
      <c r="L12" s="8">
        <v>1916612</v>
      </c>
      <c r="M12" s="8">
        <v>1616753</v>
      </c>
      <c r="N12" s="8">
        <v>6227358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12824458</v>
      </c>
      <c r="X12" s="8">
        <v>19835615</v>
      </c>
      <c r="Y12" s="8">
        <v>-7011157</v>
      </c>
      <c r="Z12" s="2">
        <v>-35.35</v>
      </c>
      <c r="AA12" s="6">
        <v>39328963</v>
      </c>
    </row>
    <row r="13" spans="1:27" ht="13.5">
      <c r="A13" s="23" t="s">
        <v>40</v>
      </c>
      <c r="B13" s="29"/>
      <c r="C13" s="6">
        <v>75309746</v>
      </c>
      <c r="D13" s="6">
        <v>0</v>
      </c>
      <c r="E13" s="7">
        <v>97183638</v>
      </c>
      <c r="F13" s="8">
        <v>109183638</v>
      </c>
      <c r="G13" s="8">
        <v>5515639</v>
      </c>
      <c r="H13" s="8">
        <v>9394164</v>
      </c>
      <c r="I13" s="8">
        <v>6400297</v>
      </c>
      <c r="J13" s="8">
        <v>21310100</v>
      </c>
      <c r="K13" s="8">
        <v>7578911</v>
      </c>
      <c r="L13" s="8">
        <v>9137347</v>
      </c>
      <c r="M13" s="8">
        <v>13952457</v>
      </c>
      <c r="N13" s="8">
        <v>30668715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51978815</v>
      </c>
      <c r="X13" s="8">
        <v>47282620</v>
      </c>
      <c r="Y13" s="8">
        <v>4696195</v>
      </c>
      <c r="Z13" s="2">
        <v>9.93</v>
      </c>
      <c r="AA13" s="6">
        <v>109183638</v>
      </c>
    </row>
    <row r="14" spans="1:27" ht="13.5">
      <c r="A14" s="23" t="s">
        <v>41</v>
      </c>
      <c r="B14" s="29"/>
      <c r="C14" s="6">
        <v>106454129</v>
      </c>
      <c r="D14" s="6">
        <v>0</v>
      </c>
      <c r="E14" s="7">
        <v>343725663</v>
      </c>
      <c r="F14" s="8">
        <v>333725663</v>
      </c>
      <c r="G14" s="8">
        <v>30716568</v>
      </c>
      <c r="H14" s="8">
        <v>27027725</v>
      </c>
      <c r="I14" s="8">
        <v>31710403</v>
      </c>
      <c r="J14" s="8">
        <v>89454696</v>
      </c>
      <c r="K14" s="8">
        <v>34180907</v>
      </c>
      <c r="L14" s="8">
        <v>32014425</v>
      </c>
      <c r="M14" s="8">
        <v>33139236</v>
      </c>
      <c r="N14" s="8">
        <v>99334568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188789264</v>
      </c>
      <c r="X14" s="8">
        <v>172777548</v>
      </c>
      <c r="Y14" s="8">
        <v>16011716</v>
      </c>
      <c r="Z14" s="2">
        <v>9.27</v>
      </c>
      <c r="AA14" s="6">
        <v>333725663</v>
      </c>
    </row>
    <row r="15" spans="1:27" ht="13.5">
      <c r="A15" s="23" t="s">
        <v>42</v>
      </c>
      <c r="B15" s="29"/>
      <c r="C15" s="6">
        <v>1649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49707133</v>
      </c>
      <c r="D16" s="6">
        <v>0</v>
      </c>
      <c r="E16" s="7">
        <v>66573711</v>
      </c>
      <c r="F16" s="8">
        <v>60646861</v>
      </c>
      <c r="G16" s="8">
        <v>3545467</v>
      </c>
      <c r="H16" s="8">
        <v>2541628</v>
      </c>
      <c r="I16" s="8">
        <v>2451728</v>
      </c>
      <c r="J16" s="8">
        <v>8538823</v>
      </c>
      <c r="K16" s="8">
        <v>2333814</v>
      </c>
      <c r="L16" s="8">
        <v>2223726</v>
      </c>
      <c r="M16" s="8">
        <v>5098310</v>
      </c>
      <c r="N16" s="8">
        <v>9655850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18194673</v>
      </c>
      <c r="X16" s="8">
        <v>33221468</v>
      </c>
      <c r="Y16" s="8">
        <v>-15026795</v>
      </c>
      <c r="Z16" s="2">
        <v>-45.23</v>
      </c>
      <c r="AA16" s="6">
        <v>60646861</v>
      </c>
    </row>
    <row r="17" spans="1:27" ht="13.5">
      <c r="A17" s="23" t="s">
        <v>44</v>
      </c>
      <c r="B17" s="29"/>
      <c r="C17" s="6">
        <v>33881747</v>
      </c>
      <c r="D17" s="6">
        <v>0</v>
      </c>
      <c r="E17" s="7">
        <v>108090084</v>
      </c>
      <c r="F17" s="8">
        <v>63677212</v>
      </c>
      <c r="G17" s="8">
        <v>2202589</v>
      </c>
      <c r="H17" s="8">
        <v>4443572</v>
      </c>
      <c r="I17" s="8">
        <v>4625875</v>
      </c>
      <c r="J17" s="8">
        <v>11272036</v>
      </c>
      <c r="K17" s="8">
        <v>4617887</v>
      </c>
      <c r="L17" s="8">
        <v>7331825</v>
      </c>
      <c r="M17" s="8">
        <v>2531518</v>
      </c>
      <c r="N17" s="8">
        <v>14481230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25753266</v>
      </c>
      <c r="X17" s="8">
        <v>33326784</v>
      </c>
      <c r="Y17" s="8">
        <v>-7573518</v>
      </c>
      <c r="Z17" s="2">
        <v>-22.73</v>
      </c>
      <c r="AA17" s="6">
        <v>63677212</v>
      </c>
    </row>
    <row r="18" spans="1:27" ht="13.5">
      <c r="A18" s="25" t="s">
        <v>45</v>
      </c>
      <c r="B18" s="24"/>
      <c r="C18" s="6">
        <v>10447944</v>
      </c>
      <c r="D18" s="6">
        <v>0</v>
      </c>
      <c r="E18" s="7">
        <v>44475992</v>
      </c>
      <c r="F18" s="8">
        <v>44775992</v>
      </c>
      <c r="G18" s="8">
        <v>3093571</v>
      </c>
      <c r="H18" s="8">
        <v>1994663</v>
      </c>
      <c r="I18" s="8">
        <v>-779142</v>
      </c>
      <c r="J18" s="8">
        <v>4309092</v>
      </c>
      <c r="K18" s="8">
        <v>7879995</v>
      </c>
      <c r="L18" s="8">
        <v>-543148</v>
      </c>
      <c r="M18" s="8">
        <v>-314078</v>
      </c>
      <c r="N18" s="8">
        <v>7022769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11331861</v>
      </c>
      <c r="X18" s="8">
        <v>22580830</v>
      </c>
      <c r="Y18" s="8">
        <v>-11248969</v>
      </c>
      <c r="Z18" s="2">
        <v>-49.82</v>
      </c>
      <c r="AA18" s="6">
        <v>44775992</v>
      </c>
    </row>
    <row r="19" spans="1:27" ht="13.5">
      <c r="A19" s="23" t="s">
        <v>46</v>
      </c>
      <c r="B19" s="29"/>
      <c r="C19" s="6">
        <v>1553737187</v>
      </c>
      <c r="D19" s="6">
        <v>0</v>
      </c>
      <c r="E19" s="7">
        <v>4012623885</v>
      </c>
      <c r="F19" s="8">
        <v>4086813623</v>
      </c>
      <c r="G19" s="8">
        <v>1143012667</v>
      </c>
      <c r="H19" s="8">
        <v>312508269</v>
      </c>
      <c r="I19" s="8">
        <v>4972104</v>
      </c>
      <c r="J19" s="8">
        <v>1460493040</v>
      </c>
      <c r="K19" s="8">
        <v>170476306</v>
      </c>
      <c r="L19" s="8">
        <v>487259211</v>
      </c>
      <c r="M19" s="8">
        <v>354806096</v>
      </c>
      <c r="N19" s="8">
        <v>1012541613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2473034653</v>
      </c>
      <c r="X19" s="8">
        <v>2723847243</v>
      </c>
      <c r="Y19" s="8">
        <v>-250812590</v>
      </c>
      <c r="Z19" s="2">
        <v>-9.21</v>
      </c>
      <c r="AA19" s="6">
        <v>4086813623</v>
      </c>
    </row>
    <row r="20" spans="1:27" ht="13.5">
      <c r="A20" s="23" t="s">
        <v>47</v>
      </c>
      <c r="B20" s="29"/>
      <c r="C20" s="6">
        <v>173008184</v>
      </c>
      <c r="D20" s="6">
        <v>0</v>
      </c>
      <c r="E20" s="7">
        <v>315962830</v>
      </c>
      <c r="F20" s="26">
        <v>301540531</v>
      </c>
      <c r="G20" s="26">
        <v>15964541</v>
      </c>
      <c r="H20" s="26">
        <v>18097029</v>
      </c>
      <c r="I20" s="26">
        <v>15451329</v>
      </c>
      <c r="J20" s="26">
        <v>49512899</v>
      </c>
      <c r="K20" s="26">
        <v>14889658</v>
      </c>
      <c r="L20" s="26">
        <v>17971383</v>
      </c>
      <c r="M20" s="26">
        <v>12583927</v>
      </c>
      <c r="N20" s="26">
        <v>45444968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94957867</v>
      </c>
      <c r="X20" s="26">
        <v>208970034</v>
      </c>
      <c r="Y20" s="26">
        <v>-114012167</v>
      </c>
      <c r="Z20" s="27">
        <v>-54.56</v>
      </c>
      <c r="AA20" s="28">
        <v>301540531</v>
      </c>
    </row>
    <row r="21" spans="1:27" ht="13.5">
      <c r="A21" s="23" t="s">
        <v>48</v>
      </c>
      <c r="B21" s="29"/>
      <c r="C21" s="6">
        <v>1109739</v>
      </c>
      <c r="D21" s="6">
        <v>0</v>
      </c>
      <c r="E21" s="7">
        <v>42796115</v>
      </c>
      <c r="F21" s="8">
        <v>42796115</v>
      </c>
      <c r="G21" s="8">
        <v>35524</v>
      </c>
      <c r="H21" s="8">
        <v>158931</v>
      </c>
      <c r="I21" s="30">
        <v>50300</v>
      </c>
      <c r="J21" s="8">
        <v>244755</v>
      </c>
      <c r="K21" s="8">
        <v>91300</v>
      </c>
      <c r="L21" s="8">
        <v>40300</v>
      </c>
      <c r="M21" s="8">
        <v>61800</v>
      </c>
      <c r="N21" s="8">
        <v>193400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438155</v>
      </c>
      <c r="X21" s="8">
        <v>14891998</v>
      </c>
      <c r="Y21" s="8">
        <v>-14453843</v>
      </c>
      <c r="Z21" s="2">
        <v>-97.06</v>
      </c>
      <c r="AA21" s="6">
        <v>42796115</v>
      </c>
    </row>
    <row r="22" spans="1:27" ht="24.75" customHeight="1">
      <c r="A22" s="31" t="s">
        <v>49</v>
      </c>
      <c r="B22" s="32"/>
      <c r="C22" s="33">
        <f aca="true" t="shared" si="0" ref="C22:Y22">SUM(C5:C21)</f>
        <v>4594002035</v>
      </c>
      <c r="D22" s="33">
        <f>SUM(D5:D21)</f>
        <v>0</v>
      </c>
      <c r="E22" s="34">
        <f t="shared" si="0"/>
        <v>12932285722</v>
      </c>
      <c r="F22" s="35">
        <f t="shared" si="0"/>
        <v>12953577751</v>
      </c>
      <c r="G22" s="35">
        <f t="shared" si="0"/>
        <v>1821786097</v>
      </c>
      <c r="H22" s="35">
        <f t="shared" si="0"/>
        <v>1036698342</v>
      </c>
      <c r="I22" s="35">
        <f t="shared" si="0"/>
        <v>596734978</v>
      </c>
      <c r="J22" s="35">
        <f t="shared" si="0"/>
        <v>3455219417</v>
      </c>
      <c r="K22" s="35">
        <f t="shared" si="0"/>
        <v>826215689</v>
      </c>
      <c r="L22" s="35">
        <f t="shared" si="0"/>
        <v>1110669745</v>
      </c>
      <c r="M22" s="35">
        <f t="shared" si="0"/>
        <v>889202768</v>
      </c>
      <c r="N22" s="35">
        <f t="shared" si="0"/>
        <v>2826088202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6281307619</v>
      </c>
      <c r="X22" s="35">
        <f t="shared" si="0"/>
        <v>7249438843</v>
      </c>
      <c r="Y22" s="35">
        <f t="shared" si="0"/>
        <v>-968131224</v>
      </c>
      <c r="Z22" s="36">
        <f>+IF(X22&lt;&gt;0,+(Y22/X22)*100,0)</f>
        <v>-13.354567780578213</v>
      </c>
      <c r="AA22" s="33">
        <f>SUM(AA5:AA21)</f>
        <v>12953577751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1299350707</v>
      </c>
      <c r="D25" s="6">
        <v>0</v>
      </c>
      <c r="E25" s="7">
        <v>3046327117</v>
      </c>
      <c r="F25" s="8">
        <v>3338676743</v>
      </c>
      <c r="G25" s="8">
        <v>268489330</v>
      </c>
      <c r="H25" s="8">
        <v>263565211</v>
      </c>
      <c r="I25" s="8">
        <v>258612149</v>
      </c>
      <c r="J25" s="8">
        <v>790666690</v>
      </c>
      <c r="K25" s="8">
        <v>244574738</v>
      </c>
      <c r="L25" s="8">
        <v>272596873</v>
      </c>
      <c r="M25" s="8">
        <v>206613602</v>
      </c>
      <c r="N25" s="8">
        <v>723785213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1514451903</v>
      </c>
      <c r="X25" s="8">
        <v>1673757157</v>
      </c>
      <c r="Y25" s="8">
        <v>-159305254</v>
      </c>
      <c r="Z25" s="2">
        <v>-9.52</v>
      </c>
      <c r="AA25" s="6">
        <v>3338676743</v>
      </c>
    </row>
    <row r="26" spans="1:27" ht="13.5">
      <c r="A26" s="25" t="s">
        <v>52</v>
      </c>
      <c r="B26" s="24"/>
      <c r="C26" s="6">
        <v>119944855</v>
      </c>
      <c r="D26" s="6">
        <v>0</v>
      </c>
      <c r="E26" s="7">
        <v>291771010</v>
      </c>
      <c r="F26" s="8">
        <v>291771010</v>
      </c>
      <c r="G26" s="8">
        <v>21033362</v>
      </c>
      <c r="H26" s="8">
        <v>20102044</v>
      </c>
      <c r="I26" s="8">
        <v>20508753</v>
      </c>
      <c r="J26" s="8">
        <v>61644159</v>
      </c>
      <c r="K26" s="8">
        <v>18682279</v>
      </c>
      <c r="L26" s="8">
        <v>16829225</v>
      </c>
      <c r="M26" s="8">
        <v>14500938</v>
      </c>
      <c r="N26" s="8">
        <v>50012442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111656601</v>
      </c>
      <c r="X26" s="8">
        <v>143611131</v>
      </c>
      <c r="Y26" s="8">
        <v>-31954530</v>
      </c>
      <c r="Z26" s="2">
        <v>-22.25</v>
      </c>
      <c r="AA26" s="6">
        <v>291771010</v>
      </c>
    </row>
    <row r="27" spans="1:27" ht="13.5">
      <c r="A27" s="25" t="s">
        <v>53</v>
      </c>
      <c r="B27" s="24"/>
      <c r="C27" s="6">
        <v>484643378</v>
      </c>
      <c r="D27" s="6">
        <v>0</v>
      </c>
      <c r="E27" s="7">
        <v>1018116094</v>
      </c>
      <c r="F27" s="8">
        <v>1033116094</v>
      </c>
      <c r="G27" s="8">
        <v>10647764</v>
      </c>
      <c r="H27" s="8">
        <v>33989823</v>
      </c>
      <c r="I27" s="8">
        <v>31785887</v>
      </c>
      <c r="J27" s="8">
        <v>76423474</v>
      </c>
      <c r="K27" s="8">
        <v>2964191</v>
      </c>
      <c r="L27" s="8">
        <v>126278050</v>
      </c>
      <c r="M27" s="8">
        <v>85066090</v>
      </c>
      <c r="N27" s="8">
        <v>214308331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290731805</v>
      </c>
      <c r="X27" s="8">
        <v>449493155</v>
      </c>
      <c r="Y27" s="8">
        <v>-158761350</v>
      </c>
      <c r="Z27" s="2">
        <v>-35.32</v>
      </c>
      <c r="AA27" s="6">
        <v>1033116094</v>
      </c>
    </row>
    <row r="28" spans="1:27" ht="13.5">
      <c r="A28" s="25" t="s">
        <v>54</v>
      </c>
      <c r="B28" s="24"/>
      <c r="C28" s="6">
        <v>1100152593</v>
      </c>
      <c r="D28" s="6">
        <v>0</v>
      </c>
      <c r="E28" s="7">
        <v>1456611170</v>
      </c>
      <c r="F28" s="8">
        <v>1456539170</v>
      </c>
      <c r="G28" s="8">
        <v>35176673</v>
      </c>
      <c r="H28" s="8">
        <v>35176671</v>
      </c>
      <c r="I28" s="8">
        <v>34794043</v>
      </c>
      <c r="J28" s="8">
        <v>105147387</v>
      </c>
      <c r="K28" s="8">
        <v>107588482</v>
      </c>
      <c r="L28" s="8">
        <v>28869895</v>
      </c>
      <c r="M28" s="8">
        <v>272276582</v>
      </c>
      <c r="N28" s="8">
        <v>408734959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513882346</v>
      </c>
      <c r="X28" s="8">
        <v>706295146</v>
      </c>
      <c r="Y28" s="8">
        <v>-192412800</v>
      </c>
      <c r="Z28" s="2">
        <v>-27.24</v>
      </c>
      <c r="AA28" s="6">
        <v>1456539170</v>
      </c>
    </row>
    <row r="29" spans="1:27" ht="13.5">
      <c r="A29" s="25" t="s">
        <v>55</v>
      </c>
      <c r="B29" s="24"/>
      <c r="C29" s="6">
        <v>122520534</v>
      </c>
      <c r="D29" s="6">
        <v>0</v>
      </c>
      <c r="E29" s="7">
        <v>147148530</v>
      </c>
      <c r="F29" s="8">
        <v>155062934</v>
      </c>
      <c r="G29" s="8">
        <v>3719583</v>
      </c>
      <c r="H29" s="8">
        <v>2180531</v>
      </c>
      <c r="I29" s="8">
        <v>28365216</v>
      </c>
      <c r="J29" s="8">
        <v>34265330</v>
      </c>
      <c r="K29" s="8">
        <v>9463231</v>
      </c>
      <c r="L29" s="8">
        <v>5504955</v>
      </c>
      <c r="M29" s="8">
        <v>35979424</v>
      </c>
      <c r="N29" s="8">
        <v>50947610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85212940</v>
      </c>
      <c r="X29" s="8">
        <v>73057494</v>
      </c>
      <c r="Y29" s="8">
        <v>12155446</v>
      </c>
      <c r="Z29" s="2">
        <v>16.64</v>
      </c>
      <c r="AA29" s="6">
        <v>155062934</v>
      </c>
    </row>
    <row r="30" spans="1:27" ht="13.5">
      <c r="A30" s="25" t="s">
        <v>56</v>
      </c>
      <c r="B30" s="24"/>
      <c r="C30" s="6">
        <v>1274507334</v>
      </c>
      <c r="D30" s="6">
        <v>0</v>
      </c>
      <c r="E30" s="7">
        <v>3357495079</v>
      </c>
      <c r="F30" s="8">
        <v>3722064179</v>
      </c>
      <c r="G30" s="8">
        <v>376409962</v>
      </c>
      <c r="H30" s="8">
        <v>343689985</v>
      </c>
      <c r="I30" s="8">
        <v>297686585</v>
      </c>
      <c r="J30" s="8">
        <v>1017786532</v>
      </c>
      <c r="K30" s="8">
        <v>217745711</v>
      </c>
      <c r="L30" s="8">
        <v>262856027</v>
      </c>
      <c r="M30" s="8">
        <v>278050174</v>
      </c>
      <c r="N30" s="8">
        <v>758651912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1776438444</v>
      </c>
      <c r="X30" s="8">
        <v>1943531880</v>
      </c>
      <c r="Y30" s="8">
        <v>-167093436</v>
      </c>
      <c r="Z30" s="2">
        <v>-8.6</v>
      </c>
      <c r="AA30" s="6">
        <v>3722064179</v>
      </c>
    </row>
    <row r="31" spans="1:27" ht="13.5">
      <c r="A31" s="25" t="s">
        <v>57</v>
      </c>
      <c r="B31" s="24"/>
      <c r="C31" s="6">
        <v>100447780</v>
      </c>
      <c r="D31" s="6">
        <v>0</v>
      </c>
      <c r="E31" s="7">
        <v>434019855</v>
      </c>
      <c r="F31" s="8">
        <v>434019855</v>
      </c>
      <c r="G31" s="8">
        <v>17004151</v>
      </c>
      <c r="H31" s="8">
        <v>27921587</v>
      </c>
      <c r="I31" s="8">
        <v>40609926</v>
      </c>
      <c r="J31" s="8">
        <v>85535664</v>
      </c>
      <c r="K31" s="8">
        <v>39445377</v>
      </c>
      <c r="L31" s="8">
        <v>31691333</v>
      </c>
      <c r="M31" s="8">
        <v>37317781</v>
      </c>
      <c r="N31" s="8">
        <v>108454491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193990155</v>
      </c>
      <c r="X31" s="8">
        <v>199418614</v>
      </c>
      <c r="Y31" s="8">
        <v>-5428459</v>
      </c>
      <c r="Z31" s="2">
        <v>-2.72</v>
      </c>
      <c r="AA31" s="6">
        <v>434019855</v>
      </c>
    </row>
    <row r="32" spans="1:27" ht="13.5">
      <c r="A32" s="25" t="s">
        <v>58</v>
      </c>
      <c r="B32" s="24"/>
      <c r="C32" s="6">
        <v>301110628</v>
      </c>
      <c r="D32" s="6">
        <v>0</v>
      </c>
      <c r="E32" s="7">
        <v>688224310</v>
      </c>
      <c r="F32" s="8">
        <v>750436626</v>
      </c>
      <c r="G32" s="8">
        <v>35616093</v>
      </c>
      <c r="H32" s="8">
        <v>45345275</v>
      </c>
      <c r="I32" s="8">
        <v>55382643</v>
      </c>
      <c r="J32" s="8">
        <v>136344011</v>
      </c>
      <c r="K32" s="8">
        <v>58847866</v>
      </c>
      <c r="L32" s="8">
        <v>71056587</v>
      </c>
      <c r="M32" s="8">
        <v>55992962</v>
      </c>
      <c r="N32" s="8">
        <v>185897415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322241426</v>
      </c>
      <c r="X32" s="8">
        <v>362535268</v>
      </c>
      <c r="Y32" s="8">
        <v>-40293842</v>
      </c>
      <c r="Z32" s="2">
        <v>-11.11</v>
      </c>
      <c r="AA32" s="6">
        <v>750436626</v>
      </c>
    </row>
    <row r="33" spans="1:27" ht="13.5">
      <c r="A33" s="25" t="s">
        <v>59</v>
      </c>
      <c r="B33" s="24"/>
      <c r="C33" s="6">
        <v>103028703</v>
      </c>
      <c r="D33" s="6">
        <v>0</v>
      </c>
      <c r="E33" s="7">
        <v>418307686</v>
      </c>
      <c r="F33" s="8">
        <v>478307030</v>
      </c>
      <c r="G33" s="8">
        <v>13805284</v>
      </c>
      <c r="H33" s="8">
        <v>39183121</v>
      </c>
      <c r="I33" s="8">
        <v>10042544</v>
      </c>
      <c r="J33" s="8">
        <v>63030949</v>
      </c>
      <c r="K33" s="8">
        <v>8319759</v>
      </c>
      <c r="L33" s="8">
        <v>28410018</v>
      </c>
      <c r="M33" s="8">
        <v>28314164</v>
      </c>
      <c r="N33" s="8">
        <v>65043941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128074890</v>
      </c>
      <c r="X33" s="8">
        <v>166829002</v>
      </c>
      <c r="Y33" s="8">
        <v>-38754112</v>
      </c>
      <c r="Z33" s="2">
        <v>-23.23</v>
      </c>
      <c r="AA33" s="6">
        <v>478307030</v>
      </c>
    </row>
    <row r="34" spans="1:27" ht="13.5">
      <c r="A34" s="25" t="s">
        <v>60</v>
      </c>
      <c r="B34" s="24"/>
      <c r="C34" s="6">
        <v>799328845</v>
      </c>
      <c r="D34" s="6">
        <v>0</v>
      </c>
      <c r="E34" s="7">
        <v>2624445669</v>
      </c>
      <c r="F34" s="8">
        <v>1682523027</v>
      </c>
      <c r="G34" s="8">
        <v>111357481</v>
      </c>
      <c r="H34" s="8">
        <v>133759641</v>
      </c>
      <c r="I34" s="8">
        <v>132521261</v>
      </c>
      <c r="J34" s="8">
        <v>377638383</v>
      </c>
      <c r="K34" s="8">
        <v>143577276</v>
      </c>
      <c r="L34" s="8">
        <v>139504044</v>
      </c>
      <c r="M34" s="8">
        <v>181386953</v>
      </c>
      <c r="N34" s="8">
        <v>464468273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842106656</v>
      </c>
      <c r="X34" s="8">
        <v>874237345</v>
      </c>
      <c r="Y34" s="8">
        <v>-32130689</v>
      </c>
      <c r="Z34" s="2">
        <v>-3.68</v>
      </c>
      <c r="AA34" s="6">
        <v>1682523027</v>
      </c>
    </row>
    <row r="35" spans="1:27" ht="13.5">
      <c r="A35" s="23" t="s">
        <v>61</v>
      </c>
      <c r="B35" s="29"/>
      <c r="C35" s="6">
        <v>3374044</v>
      </c>
      <c r="D35" s="6">
        <v>0</v>
      </c>
      <c r="E35" s="7">
        <v>120000</v>
      </c>
      <c r="F35" s="8">
        <v>120000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120000</v>
      </c>
    </row>
    <row r="36" spans="1:27" ht="12.75">
      <c r="A36" s="40" t="s">
        <v>62</v>
      </c>
      <c r="B36" s="32"/>
      <c r="C36" s="33">
        <f aca="true" t="shared" si="1" ref="C36:Y36">SUM(C25:C35)</f>
        <v>5708409401</v>
      </c>
      <c r="D36" s="33">
        <f>SUM(D25:D35)</f>
        <v>0</v>
      </c>
      <c r="E36" s="34">
        <f t="shared" si="1"/>
        <v>13482586520</v>
      </c>
      <c r="F36" s="35">
        <f t="shared" si="1"/>
        <v>13342636668</v>
      </c>
      <c r="G36" s="35">
        <f t="shared" si="1"/>
        <v>893259683</v>
      </c>
      <c r="H36" s="35">
        <f t="shared" si="1"/>
        <v>944913889</v>
      </c>
      <c r="I36" s="35">
        <f t="shared" si="1"/>
        <v>910309007</v>
      </c>
      <c r="J36" s="35">
        <f t="shared" si="1"/>
        <v>2748482579</v>
      </c>
      <c r="K36" s="35">
        <f t="shared" si="1"/>
        <v>851208910</v>
      </c>
      <c r="L36" s="35">
        <f t="shared" si="1"/>
        <v>983597007</v>
      </c>
      <c r="M36" s="35">
        <f t="shared" si="1"/>
        <v>1195498670</v>
      </c>
      <c r="N36" s="35">
        <f t="shared" si="1"/>
        <v>3030304587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5778787166</v>
      </c>
      <c r="X36" s="35">
        <f t="shared" si="1"/>
        <v>6592766192</v>
      </c>
      <c r="Y36" s="35">
        <f t="shared" si="1"/>
        <v>-813979026</v>
      </c>
      <c r="Z36" s="36">
        <f>+IF(X36&lt;&gt;0,+(Y36/X36)*100,0)</f>
        <v>-12.346547750892848</v>
      </c>
      <c r="AA36" s="33">
        <f>SUM(AA25:AA35)</f>
        <v>13342636668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-1114407366</v>
      </c>
      <c r="D38" s="46">
        <f>+D22-D36</f>
        <v>0</v>
      </c>
      <c r="E38" s="47">
        <f t="shared" si="2"/>
        <v>-550300798</v>
      </c>
      <c r="F38" s="48">
        <f t="shared" si="2"/>
        <v>-389058917</v>
      </c>
      <c r="G38" s="48">
        <f t="shared" si="2"/>
        <v>928526414</v>
      </c>
      <c r="H38" s="48">
        <f t="shared" si="2"/>
        <v>91784453</v>
      </c>
      <c r="I38" s="48">
        <f t="shared" si="2"/>
        <v>-313574029</v>
      </c>
      <c r="J38" s="48">
        <f t="shared" si="2"/>
        <v>706736838</v>
      </c>
      <c r="K38" s="48">
        <f t="shared" si="2"/>
        <v>-24993221</v>
      </c>
      <c r="L38" s="48">
        <f t="shared" si="2"/>
        <v>127072738</v>
      </c>
      <c r="M38" s="48">
        <f t="shared" si="2"/>
        <v>-306295902</v>
      </c>
      <c r="N38" s="48">
        <f t="shared" si="2"/>
        <v>-204216385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502520453</v>
      </c>
      <c r="X38" s="48">
        <f>IF(F22=F36,0,X22-X36)</f>
        <v>656672651</v>
      </c>
      <c r="Y38" s="48">
        <f t="shared" si="2"/>
        <v>-154152198</v>
      </c>
      <c r="Z38" s="49">
        <f>+IF(X38&lt;&gt;0,+(Y38/X38)*100,0)</f>
        <v>-23.47474008019865</v>
      </c>
      <c r="AA38" s="46">
        <f>+AA22-AA36</f>
        <v>-389058917</v>
      </c>
    </row>
    <row r="39" spans="1:27" ht="13.5">
      <c r="A39" s="23" t="s">
        <v>64</v>
      </c>
      <c r="B39" s="29"/>
      <c r="C39" s="6">
        <v>670820185</v>
      </c>
      <c r="D39" s="6">
        <v>0</v>
      </c>
      <c r="E39" s="7">
        <v>1874955906</v>
      </c>
      <c r="F39" s="8">
        <v>1874955906</v>
      </c>
      <c r="G39" s="8">
        <v>87654440</v>
      </c>
      <c r="H39" s="8">
        <v>14178226</v>
      </c>
      <c r="I39" s="8">
        <v>18751236</v>
      </c>
      <c r="J39" s="8">
        <v>120583902</v>
      </c>
      <c r="K39" s="8">
        <v>25693636</v>
      </c>
      <c r="L39" s="8">
        <v>104683110</v>
      </c>
      <c r="M39" s="8">
        <v>37377509</v>
      </c>
      <c r="N39" s="8">
        <v>167754255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288338157</v>
      </c>
      <c r="X39" s="8">
        <v>909287979</v>
      </c>
      <c r="Y39" s="8">
        <v>-620949822</v>
      </c>
      <c r="Z39" s="2">
        <v>-68.29</v>
      </c>
      <c r="AA39" s="6">
        <v>1874955906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-104356150</v>
      </c>
      <c r="Y40" s="26">
        <v>104356150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51491914</v>
      </c>
      <c r="D41" s="50">
        <v>0</v>
      </c>
      <c r="E41" s="7">
        <v>-352865754</v>
      </c>
      <c r="F41" s="8">
        <v>-352865754</v>
      </c>
      <c r="G41" s="51">
        <v>3968916</v>
      </c>
      <c r="H41" s="51">
        <v>3018848</v>
      </c>
      <c r="I41" s="51">
        <v>2376309</v>
      </c>
      <c r="J41" s="8">
        <v>9364073</v>
      </c>
      <c r="K41" s="51">
        <v>0</v>
      </c>
      <c r="L41" s="51">
        <v>5154883</v>
      </c>
      <c r="M41" s="8">
        <v>0</v>
      </c>
      <c r="N41" s="51">
        <v>5154883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14518956</v>
      </c>
      <c r="X41" s="8">
        <v>-85420000</v>
      </c>
      <c r="Y41" s="51">
        <v>99938956</v>
      </c>
      <c r="Z41" s="52">
        <v>-117</v>
      </c>
      <c r="AA41" s="53">
        <v>-352865754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-392095267</v>
      </c>
      <c r="D42" s="55">
        <f>SUM(D38:D41)</f>
        <v>0</v>
      </c>
      <c r="E42" s="56">
        <f t="shared" si="3"/>
        <v>971789354</v>
      </c>
      <c r="F42" s="57">
        <f t="shared" si="3"/>
        <v>1133031235</v>
      </c>
      <c r="G42" s="57">
        <f t="shared" si="3"/>
        <v>1020149770</v>
      </c>
      <c r="H42" s="57">
        <f t="shared" si="3"/>
        <v>108981527</v>
      </c>
      <c r="I42" s="57">
        <f t="shared" si="3"/>
        <v>-292446484</v>
      </c>
      <c r="J42" s="57">
        <f t="shared" si="3"/>
        <v>836684813</v>
      </c>
      <c r="K42" s="57">
        <f t="shared" si="3"/>
        <v>700415</v>
      </c>
      <c r="L42" s="57">
        <f t="shared" si="3"/>
        <v>236910731</v>
      </c>
      <c r="M42" s="57">
        <f t="shared" si="3"/>
        <v>-268918393</v>
      </c>
      <c r="N42" s="57">
        <f t="shared" si="3"/>
        <v>-31307247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805377566</v>
      </c>
      <c r="X42" s="57">
        <f t="shared" si="3"/>
        <v>1376184480</v>
      </c>
      <c r="Y42" s="57">
        <f t="shared" si="3"/>
        <v>-570806914</v>
      </c>
      <c r="Z42" s="58">
        <f>+IF(X42&lt;&gt;0,+(Y42/X42)*100,0)</f>
        <v>-41.47749973172201</v>
      </c>
      <c r="AA42" s="55">
        <f>SUM(AA38:AA41)</f>
        <v>1133031235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-392095267</v>
      </c>
      <c r="D44" s="63">
        <f>+D42-D43</f>
        <v>0</v>
      </c>
      <c r="E44" s="64">
        <f t="shared" si="4"/>
        <v>971789354</v>
      </c>
      <c r="F44" s="65">
        <f t="shared" si="4"/>
        <v>1133031235</v>
      </c>
      <c r="G44" s="65">
        <f t="shared" si="4"/>
        <v>1020149770</v>
      </c>
      <c r="H44" s="65">
        <f t="shared" si="4"/>
        <v>108981527</v>
      </c>
      <c r="I44" s="65">
        <f t="shared" si="4"/>
        <v>-292446484</v>
      </c>
      <c r="J44" s="65">
        <f t="shared" si="4"/>
        <v>836684813</v>
      </c>
      <c r="K44" s="65">
        <f t="shared" si="4"/>
        <v>700415</v>
      </c>
      <c r="L44" s="65">
        <f t="shared" si="4"/>
        <v>236910731</v>
      </c>
      <c r="M44" s="65">
        <f t="shared" si="4"/>
        <v>-268918393</v>
      </c>
      <c r="N44" s="65">
        <f t="shared" si="4"/>
        <v>-31307247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805377566</v>
      </c>
      <c r="X44" s="65">
        <f t="shared" si="4"/>
        <v>1376184480</v>
      </c>
      <c r="Y44" s="65">
        <f t="shared" si="4"/>
        <v>-570806914</v>
      </c>
      <c r="Z44" s="66">
        <f>+IF(X44&lt;&gt;0,+(Y44/X44)*100,0)</f>
        <v>-41.47749973172201</v>
      </c>
      <c r="AA44" s="63">
        <f>+AA42-AA43</f>
        <v>1133031235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-392095267</v>
      </c>
      <c r="D46" s="55">
        <f>SUM(D44:D45)</f>
        <v>0</v>
      </c>
      <c r="E46" s="56">
        <f t="shared" si="5"/>
        <v>971789354</v>
      </c>
      <c r="F46" s="57">
        <f t="shared" si="5"/>
        <v>1133031235</v>
      </c>
      <c r="G46" s="57">
        <f t="shared" si="5"/>
        <v>1020149770</v>
      </c>
      <c r="H46" s="57">
        <f t="shared" si="5"/>
        <v>108981527</v>
      </c>
      <c r="I46" s="57">
        <f t="shared" si="5"/>
        <v>-292446484</v>
      </c>
      <c r="J46" s="57">
        <f t="shared" si="5"/>
        <v>836684813</v>
      </c>
      <c r="K46" s="57">
        <f t="shared" si="5"/>
        <v>700415</v>
      </c>
      <c r="L46" s="57">
        <f t="shared" si="5"/>
        <v>236910731</v>
      </c>
      <c r="M46" s="57">
        <f t="shared" si="5"/>
        <v>-268918393</v>
      </c>
      <c r="N46" s="57">
        <f t="shared" si="5"/>
        <v>-31307247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805377566</v>
      </c>
      <c r="X46" s="57">
        <f t="shared" si="5"/>
        <v>1376184480</v>
      </c>
      <c r="Y46" s="57">
        <f t="shared" si="5"/>
        <v>-570806914</v>
      </c>
      <c r="Z46" s="58">
        <f>+IF(X46&lt;&gt;0,+(Y46/X46)*100,0)</f>
        <v>-41.47749973172201</v>
      </c>
      <c r="AA46" s="55">
        <f>SUM(AA44:AA45)</f>
        <v>1133031235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-392095267</v>
      </c>
      <c r="D48" s="71">
        <f>SUM(D46:D47)</f>
        <v>0</v>
      </c>
      <c r="E48" s="72">
        <f t="shared" si="6"/>
        <v>971789354</v>
      </c>
      <c r="F48" s="73">
        <f t="shared" si="6"/>
        <v>1133031235</v>
      </c>
      <c r="G48" s="73">
        <f t="shared" si="6"/>
        <v>1020149770</v>
      </c>
      <c r="H48" s="74">
        <f t="shared" si="6"/>
        <v>108981527</v>
      </c>
      <c r="I48" s="74">
        <f t="shared" si="6"/>
        <v>-292446484</v>
      </c>
      <c r="J48" s="74">
        <f t="shared" si="6"/>
        <v>836684813</v>
      </c>
      <c r="K48" s="74">
        <f t="shared" si="6"/>
        <v>700415</v>
      </c>
      <c r="L48" s="74">
        <f t="shared" si="6"/>
        <v>236910731</v>
      </c>
      <c r="M48" s="73">
        <f t="shared" si="6"/>
        <v>-268918393</v>
      </c>
      <c r="N48" s="73">
        <f t="shared" si="6"/>
        <v>-31307247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805377566</v>
      </c>
      <c r="X48" s="74">
        <f t="shared" si="6"/>
        <v>1376184480</v>
      </c>
      <c r="Y48" s="74">
        <f t="shared" si="6"/>
        <v>-570806914</v>
      </c>
      <c r="Z48" s="75">
        <f>+IF(X48&lt;&gt;0,+(Y48/X48)*100,0)</f>
        <v>-41.47749973172201</v>
      </c>
      <c r="AA48" s="76">
        <f>SUM(AA46:AA47)</f>
        <v>1133031235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148359809</v>
      </c>
      <c r="F5" s="8">
        <v>148359809</v>
      </c>
      <c r="G5" s="8">
        <v>12294486</v>
      </c>
      <c r="H5" s="8">
        <v>11862713</v>
      </c>
      <c r="I5" s="8">
        <v>12109860</v>
      </c>
      <c r="J5" s="8">
        <v>36267059</v>
      </c>
      <c r="K5" s="8">
        <v>12405088</v>
      </c>
      <c r="L5" s="8">
        <v>0</v>
      </c>
      <c r="M5" s="8">
        <v>0</v>
      </c>
      <c r="N5" s="8">
        <v>12405088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48672147</v>
      </c>
      <c r="X5" s="8">
        <v>74179998</v>
      </c>
      <c r="Y5" s="8">
        <v>-25507851</v>
      </c>
      <c r="Z5" s="2">
        <v>-34.39</v>
      </c>
      <c r="AA5" s="6">
        <v>148359809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14596359</v>
      </c>
      <c r="F6" s="8">
        <v>14596359</v>
      </c>
      <c r="G6" s="8">
        <v>1508756</v>
      </c>
      <c r="H6" s="8">
        <v>1630460</v>
      </c>
      <c r="I6" s="8">
        <v>1828302</v>
      </c>
      <c r="J6" s="8">
        <v>4967518</v>
      </c>
      <c r="K6" s="8">
        <v>1677311</v>
      </c>
      <c r="L6" s="8">
        <v>0</v>
      </c>
      <c r="M6" s="8">
        <v>0</v>
      </c>
      <c r="N6" s="8">
        <v>1677311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6644829</v>
      </c>
      <c r="X6" s="8">
        <v>7296000</v>
      </c>
      <c r="Y6" s="8">
        <v>-651171</v>
      </c>
      <c r="Z6" s="2">
        <v>-8.93</v>
      </c>
      <c r="AA6" s="6">
        <v>14596359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115452000</v>
      </c>
      <c r="F8" s="8">
        <v>115452000</v>
      </c>
      <c r="G8" s="8">
        <v>5506286</v>
      </c>
      <c r="H8" s="8">
        <v>5320197</v>
      </c>
      <c r="I8" s="8">
        <v>6297057</v>
      </c>
      <c r="J8" s="8">
        <v>17123540</v>
      </c>
      <c r="K8" s="8">
        <v>6424333</v>
      </c>
      <c r="L8" s="8">
        <v>0</v>
      </c>
      <c r="M8" s="8">
        <v>0</v>
      </c>
      <c r="N8" s="8">
        <v>6424333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23547873</v>
      </c>
      <c r="X8" s="8">
        <v>56226000</v>
      </c>
      <c r="Y8" s="8">
        <v>-32678127</v>
      </c>
      <c r="Z8" s="2">
        <v>-58.12</v>
      </c>
      <c r="AA8" s="6">
        <v>115452000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25433900</v>
      </c>
      <c r="F9" s="8">
        <v>25433900</v>
      </c>
      <c r="G9" s="8">
        <v>2086980</v>
      </c>
      <c r="H9" s="8">
        <v>2069785</v>
      </c>
      <c r="I9" s="8">
        <v>2051861</v>
      </c>
      <c r="J9" s="8">
        <v>6208626</v>
      </c>
      <c r="K9" s="8">
        <v>2062814</v>
      </c>
      <c r="L9" s="8">
        <v>0</v>
      </c>
      <c r="M9" s="8">
        <v>0</v>
      </c>
      <c r="N9" s="8">
        <v>2062814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8271440</v>
      </c>
      <c r="X9" s="8">
        <v>13073502</v>
      </c>
      <c r="Y9" s="8">
        <v>-4802062</v>
      </c>
      <c r="Z9" s="2">
        <v>-36.73</v>
      </c>
      <c r="AA9" s="6">
        <v>25433900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22431480</v>
      </c>
      <c r="F10" s="26">
        <v>22431480</v>
      </c>
      <c r="G10" s="26">
        <v>2563610</v>
      </c>
      <c r="H10" s="26">
        <v>2569935</v>
      </c>
      <c r="I10" s="26">
        <v>2382473</v>
      </c>
      <c r="J10" s="26">
        <v>7516018</v>
      </c>
      <c r="K10" s="26">
        <v>2529718</v>
      </c>
      <c r="L10" s="26">
        <v>0</v>
      </c>
      <c r="M10" s="26">
        <v>0</v>
      </c>
      <c r="N10" s="26">
        <v>2529718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10045736</v>
      </c>
      <c r="X10" s="26">
        <v>11530002</v>
      </c>
      <c r="Y10" s="26">
        <v>-1484266</v>
      </c>
      <c r="Z10" s="27">
        <v>-12.87</v>
      </c>
      <c r="AA10" s="28">
        <v>22431480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12533229</v>
      </c>
      <c r="F11" s="8">
        <v>12533229</v>
      </c>
      <c r="G11" s="8">
        <v>89328</v>
      </c>
      <c r="H11" s="8">
        <v>84263</v>
      </c>
      <c r="I11" s="8">
        <v>101263</v>
      </c>
      <c r="J11" s="8">
        <v>274854</v>
      </c>
      <c r="K11" s="8">
        <v>94755</v>
      </c>
      <c r="L11" s="8">
        <v>0</v>
      </c>
      <c r="M11" s="8">
        <v>0</v>
      </c>
      <c r="N11" s="8">
        <v>94755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369609</v>
      </c>
      <c r="X11" s="8">
        <v>6266502</v>
      </c>
      <c r="Y11" s="8">
        <v>-5896893</v>
      </c>
      <c r="Z11" s="2">
        <v>-94.1</v>
      </c>
      <c r="AA11" s="6">
        <v>12533229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3738675</v>
      </c>
      <c r="F12" s="8">
        <v>3738675</v>
      </c>
      <c r="G12" s="8">
        <v>47886</v>
      </c>
      <c r="H12" s="8">
        <v>149760</v>
      </c>
      <c r="I12" s="8">
        <v>94468</v>
      </c>
      <c r="J12" s="8">
        <v>292114</v>
      </c>
      <c r="K12" s="8">
        <v>207959</v>
      </c>
      <c r="L12" s="8">
        <v>0</v>
      </c>
      <c r="M12" s="8">
        <v>0</v>
      </c>
      <c r="N12" s="8">
        <v>207959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500073</v>
      </c>
      <c r="X12" s="8">
        <v>1869498</v>
      </c>
      <c r="Y12" s="8">
        <v>-1369425</v>
      </c>
      <c r="Z12" s="2">
        <v>-73.25</v>
      </c>
      <c r="AA12" s="6">
        <v>3738675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2000000</v>
      </c>
      <c r="F13" s="8">
        <v>2000000</v>
      </c>
      <c r="G13" s="8">
        <v>252352</v>
      </c>
      <c r="H13" s="8">
        <v>0</v>
      </c>
      <c r="I13" s="8">
        <v>0</v>
      </c>
      <c r="J13" s="8">
        <v>252352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252352</v>
      </c>
      <c r="X13" s="8">
        <v>1000002</v>
      </c>
      <c r="Y13" s="8">
        <v>-747650</v>
      </c>
      <c r="Z13" s="2">
        <v>-74.76</v>
      </c>
      <c r="AA13" s="6">
        <v>2000000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15756794</v>
      </c>
      <c r="F14" s="8">
        <v>15756794</v>
      </c>
      <c r="G14" s="8">
        <v>1673904</v>
      </c>
      <c r="H14" s="8">
        <v>1633385</v>
      </c>
      <c r="I14" s="8">
        <v>1642427</v>
      </c>
      <c r="J14" s="8">
        <v>4949716</v>
      </c>
      <c r="K14" s="8">
        <v>1616537</v>
      </c>
      <c r="L14" s="8">
        <v>0</v>
      </c>
      <c r="M14" s="8">
        <v>0</v>
      </c>
      <c r="N14" s="8">
        <v>1616537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6566253</v>
      </c>
      <c r="X14" s="8">
        <v>7878396</v>
      </c>
      <c r="Y14" s="8">
        <v>-1312143</v>
      </c>
      <c r="Z14" s="2">
        <v>-16.65</v>
      </c>
      <c r="AA14" s="6">
        <v>15756794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3421000</v>
      </c>
      <c r="F16" s="8">
        <v>3421000</v>
      </c>
      <c r="G16" s="8">
        <v>52078</v>
      </c>
      <c r="H16" s="8">
        <v>29432</v>
      </c>
      <c r="I16" s="8">
        <v>41889</v>
      </c>
      <c r="J16" s="8">
        <v>123399</v>
      </c>
      <c r="K16" s="8">
        <v>26030</v>
      </c>
      <c r="L16" s="8">
        <v>0</v>
      </c>
      <c r="M16" s="8">
        <v>0</v>
      </c>
      <c r="N16" s="8">
        <v>26030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149429</v>
      </c>
      <c r="X16" s="8">
        <v>1710498</v>
      </c>
      <c r="Y16" s="8">
        <v>-1561069</v>
      </c>
      <c r="Z16" s="2">
        <v>-91.26</v>
      </c>
      <c r="AA16" s="6">
        <v>3421000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3336535</v>
      </c>
      <c r="F17" s="8">
        <v>3336535</v>
      </c>
      <c r="G17" s="8">
        <v>385758</v>
      </c>
      <c r="H17" s="8">
        <v>140512</v>
      </c>
      <c r="I17" s="8">
        <v>346095</v>
      </c>
      <c r="J17" s="8">
        <v>872365</v>
      </c>
      <c r="K17" s="8">
        <v>396774</v>
      </c>
      <c r="L17" s="8">
        <v>0</v>
      </c>
      <c r="M17" s="8">
        <v>0</v>
      </c>
      <c r="N17" s="8">
        <v>396774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1269139</v>
      </c>
      <c r="X17" s="8">
        <v>1668498</v>
      </c>
      <c r="Y17" s="8">
        <v>-399359</v>
      </c>
      <c r="Z17" s="2">
        <v>-23.94</v>
      </c>
      <c r="AA17" s="6">
        <v>3336535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153128000</v>
      </c>
      <c r="F19" s="8">
        <v>153128000</v>
      </c>
      <c r="G19" s="8">
        <v>55114000</v>
      </c>
      <c r="H19" s="8">
        <v>1850000</v>
      </c>
      <c r="I19" s="8">
        <v>0</v>
      </c>
      <c r="J19" s="8">
        <v>56964000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56964000</v>
      </c>
      <c r="X19" s="8">
        <v>102023666</v>
      </c>
      <c r="Y19" s="8">
        <v>-45059666</v>
      </c>
      <c r="Z19" s="2">
        <v>-44.17</v>
      </c>
      <c r="AA19" s="6">
        <v>153128000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3092100</v>
      </c>
      <c r="F20" s="26">
        <v>3092100</v>
      </c>
      <c r="G20" s="26">
        <v>539484</v>
      </c>
      <c r="H20" s="26">
        <v>78750</v>
      </c>
      <c r="I20" s="26">
        <v>94215</v>
      </c>
      <c r="J20" s="26">
        <v>712449</v>
      </c>
      <c r="K20" s="26">
        <v>113791</v>
      </c>
      <c r="L20" s="26">
        <v>0</v>
      </c>
      <c r="M20" s="26">
        <v>0</v>
      </c>
      <c r="N20" s="26">
        <v>113791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826240</v>
      </c>
      <c r="X20" s="26">
        <v>1546446</v>
      </c>
      <c r="Y20" s="26">
        <v>-720206</v>
      </c>
      <c r="Z20" s="27">
        <v>-46.57</v>
      </c>
      <c r="AA20" s="28">
        <v>3092100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550000</v>
      </c>
      <c r="F21" s="8">
        <v>550000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274998</v>
      </c>
      <c r="Y21" s="8">
        <v>-274998</v>
      </c>
      <c r="Z21" s="2">
        <v>-100</v>
      </c>
      <c r="AA21" s="6">
        <v>550000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523829881</v>
      </c>
      <c r="F22" s="35">
        <f t="shared" si="0"/>
        <v>523829881</v>
      </c>
      <c r="G22" s="35">
        <f t="shared" si="0"/>
        <v>82114908</v>
      </c>
      <c r="H22" s="35">
        <f t="shared" si="0"/>
        <v>27419192</v>
      </c>
      <c r="I22" s="35">
        <f t="shared" si="0"/>
        <v>26989910</v>
      </c>
      <c r="J22" s="35">
        <f t="shared" si="0"/>
        <v>136524010</v>
      </c>
      <c r="K22" s="35">
        <f t="shared" si="0"/>
        <v>27555110</v>
      </c>
      <c r="L22" s="35">
        <f t="shared" si="0"/>
        <v>0</v>
      </c>
      <c r="M22" s="35">
        <f t="shared" si="0"/>
        <v>0</v>
      </c>
      <c r="N22" s="35">
        <f t="shared" si="0"/>
        <v>27555110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164079120</v>
      </c>
      <c r="X22" s="35">
        <f t="shared" si="0"/>
        <v>286544006</v>
      </c>
      <c r="Y22" s="35">
        <f t="shared" si="0"/>
        <v>-122464886</v>
      </c>
      <c r="Z22" s="36">
        <f>+IF(X22&lt;&gt;0,+(Y22/X22)*100,0)</f>
        <v>-42.73859631877974</v>
      </c>
      <c r="AA22" s="33">
        <f>SUM(AA5:AA21)</f>
        <v>523829881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200656762</v>
      </c>
      <c r="F25" s="8">
        <v>200656762</v>
      </c>
      <c r="G25" s="8">
        <v>15146148</v>
      </c>
      <c r="H25" s="8">
        <v>14124331</v>
      </c>
      <c r="I25" s="8">
        <v>15823057</v>
      </c>
      <c r="J25" s="8">
        <v>45093536</v>
      </c>
      <c r="K25" s="8">
        <v>14316325</v>
      </c>
      <c r="L25" s="8">
        <v>0</v>
      </c>
      <c r="M25" s="8">
        <v>0</v>
      </c>
      <c r="N25" s="8">
        <v>14316325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59409861</v>
      </c>
      <c r="X25" s="8">
        <v>103819500</v>
      </c>
      <c r="Y25" s="8">
        <v>-44409639</v>
      </c>
      <c r="Z25" s="2">
        <v>-42.78</v>
      </c>
      <c r="AA25" s="6">
        <v>200656762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21018000</v>
      </c>
      <c r="F26" s="8">
        <v>21018000</v>
      </c>
      <c r="G26" s="8">
        <v>1647182</v>
      </c>
      <c r="H26" s="8">
        <v>1595047</v>
      </c>
      <c r="I26" s="8">
        <v>1586255</v>
      </c>
      <c r="J26" s="8">
        <v>4828484</v>
      </c>
      <c r="K26" s="8">
        <v>1559830</v>
      </c>
      <c r="L26" s="8">
        <v>0</v>
      </c>
      <c r="M26" s="8">
        <v>0</v>
      </c>
      <c r="N26" s="8">
        <v>1559830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6388314</v>
      </c>
      <c r="X26" s="8">
        <v>10177998</v>
      </c>
      <c r="Y26" s="8">
        <v>-3789684</v>
      </c>
      <c r="Z26" s="2">
        <v>-37.23</v>
      </c>
      <c r="AA26" s="6">
        <v>21018000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50932000</v>
      </c>
      <c r="F27" s="8">
        <v>50932000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27290502</v>
      </c>
      <c r="Y27" s="8">
        <v>-27290502</v>
      </c>
      <c r="Z27" s="2">
        <v>-100</v>
      </c>
      <c r="AA27" s="6">
        <v>50932000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29657408</v>
      </c>
      <c r="F28" s="8">
        <v>29657408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13999998</v>
      </c>
      <c r="Y28" s="8">
        <v>-13999998</v>
      </c>
      <c r="Z28" s="2">
        <v>-100</v>
      </c>
      <c r="AA28" s="6">
        <v>29657408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3745000</v>
      </c>
      <c r="F29" s="8">
        <v>3745000</v>
      </c>
      <c r="G29" s="8">
        <v>1438653</v>
      </c>
      <c r="H29" s="8">
        <v>0</v>
      </c>
      <c r="I29" s="8">
        <v>56386</v>
      </c>
      <c r="J29" s="8">
        <v>1495039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1495039</v>
      </c>
      <c r="X29" s="8">
        <v>1872498</v>
      </c>
      <c r="Y29" s="8">
        <v>-377459</v>
      </c>
      <c r="Z29" s="2">
        <v>-20.16</v>
      </c>
      <c r="AA29" s="6">
        <v>3745000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78000000</v>
      </c>
      <c r="F30" s="8">
        <v>78000000</v>
      </c>
      <c r="G30" s="8">
        <v>120938</v>
      </c>
      <c r="H30" s="8">
        <v>0</v>
      </c>
      <c r="I30" s="8">
        <v>28720</v>
      </c>
      <c r="J30" s="8">
        <v>149658</v>
      </c>
      <c r="K30" s="8">
        <v>26880</v>
      </c>
      <c r="L30" s="8">
        <v>0</v>
      </c>
      <c r="M30" s="8">
        <v>0</v>
      </c>
      <c r="N30" s="8">
        <v>26880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176538</v>
      </c>
      <c r="X30" s="8">
        <v>39000000</v>
      </c>
      <c r="Y30" s="8">
        <v>-38823462</v>
      </c>
      <c r="Z30" s="2">
        <v>-99.55</v>
      </c>
      <c r="AA30" s="6">
        <v>78000000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8346226</v>
      </c>
      <c r="F31" s="8">
        <v>8346226</v>
      </c>
      <c r="G31" s="8">
        <v>3288743</v>
      </c>
      <c r="H31" s="8">
        <v>1772118</v>
      </c>
      <c r="I31" s="8">
        <v>5412020</v>
      </c>
      <c r="J31" s="8">
        <v>10472881</v>
      </c>
      <c r="K31" s="8">
        <v>2187426</v>
      </c>
      <c r="L31" s="8">
        <v>0</v>
      </c>
      <c r="M31" s="8">
        <v>0</v>
      </c>
      <c r="N31" s="8">
        <v>2187426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12660307</v>
      </c>
      <c r="X31" s="8">
        <v>313002</v>
      </c>
      <c r="Y31" s="8">
        <v>12347305</v>
      </c>
      <c r="Z31" s="2">
        <v>3944.8</v>
      </c>
      <c r="AA31" s="6">
        <v>8346226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16019566</v>
      </c>
      <c r="F32" s="8">
        <v>16019566</v>
      </c>
      <c r="G32" s="8">
        <v>5869898</v>
      </c>
      <c r="H32" s="8">
        <v>1209292</v>
      </c>
      <c r="I32" s="8">
        <v>1686144</v>
      </c>
      <c r="J32" s="8">
        <v>8765334</v>
      </c>
      <c r="K32" s="8">
        <v>2248397</v>
      </c>
      <c r="L32" s="8">
        <v>0</v>
      </c>
      <c r="M32" s="8">
        <v>0</v>
      </c>
      <c r="N32" s="8">
        <v>2248397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11013731</v>
      </c>
      <c r="X32" s="8">
        <v>8010000</v>
      </c>
      <c r="Y32" s="8">
        <v>3003731</v>
      </c>
      <c r="Z32" s="2">
        <v>37.5</v>
      </c>
      <c r="AA32" s="6">
        <v>16019566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30383000</v>
      </c>
      <c r="F33" s="8">
        <v>30383000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15192000</v>
      </c>
      <c r="Y33" s="8">
        <v>-15192000</v>
      </c>
      <c r="Z33" s="2">
        <v>-100</v>
      </c>
      <c r="AA33" s="6">
        <v>30383000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76871735</v>
      </c>
      <c r="F34" s="8">
        <v>76871735</v>
      </c>
      <c r="G34" s="8">
        <v>7244419</v>
      </c>
      <c r="H34" s="8">
        <v>4882233</v>
      </c>
      <c r="I34" s="8">
        <v>6790878</v>
      </c>
      <c r="J34" s="8">
        <v>18917530</v>
      </c>
      <c r="K34" s="8">
        <v>5356000</v>
      </c>
      <c r="L34" s="8">
        <v>0</v>
      </c>
      <c r="M34" s="8">
        <v>0</v>
      </c>
      <c r="N34" s="8">
        <v>5356000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24273530</v>
      </c>
      <c r="X34" s="8">
        <v>38436000</v>
      </c>
      <c r="Y34" s="8">
        <v>-14162470</v>
      </c>
      <c r="Z34" s="2">
        <v>-36.85</v>
      </c>
      <c r="AA34" s="6">
        <v>76871735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515629697</v>
      </c>
      <c r="F36" s="35">
        <f t="shared" si="1"/>
        <v>515629697</v>
      </c>
      <c r="G36" s="35">
        <f t="shared" si="1"/>
        <v>34755981</v>
      </c>
      <c r="H36" s="35">
        <f t="shared" si="1"/>
        <v>23583021</v>
      </c>
      <c r="I36" s="35">
        <f t="shared" si="1"/>
        <v>31383460</v>
      </c>
      <c r="J36" s="35">
        <f t="shared" si="1"/>
        <v>89722462</v>
      </c>
      <c r="K36" s="35">
        <f t="shared" si="1"/>
        <v>25694858</v>
      </c>
      <c r="L36" s="35">
        <f t="shared" si="1"/>
        <v>0</v>
      </c>
      <c r="M36" s="35">
        <f t="shared" si="1"/>
        <v>0</v>
      </c>
      <c r="N36" s="35">
        <f t="shared" si="1"/>
        <v>25694858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115417320</v>
      </c>
      <c r="X36" s="35">
        <f t="shared" si="1"/>
        <v>258111498</v>
      </c>
      <c r="Y36" s="35">
        <f t="shared" si="1"/>
        <v>-142694178</v>
      </c>
      <c r="Z36" s="36">
        <f>+IF(X36&lt;&gt;0,+(Y36/X36)*100,0)</f>
        <v>-55.28392927307717</v>
      </c>
      <c r="AA36" s="33">
        <f>SUM(AA25:AA35)</f>
        <v>515629697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8200184</v>
      </c>
      <c r="F38" s="48">
        <f t="shared" si="2"/>
        <v>8200184</v>
      </c>
      <c r="G38" s="48">
        <f t="shared" si="2"/>
        <v>47358927</v>
      </c>
      <c r="H38" s="48">
        <f t="shared" si="2"/>
        <v>3836171</v>
      </c>
      <c r="I38" s="48">
        <f t="shared" si="2"/>
        <v>-4393550</v>
      </c>
      <c r="J38" s="48">
        <f t="shared" si="2"/>
        <v>46801548</v>
      </c>
      <c r="K38" s="48">
        <f t="shared" si="2"/>
        <v>1860252</v>
      </c>
      <c r="L38" s="48">
        <f t="shared" si="2"/>
        <v>0</v>
      </c>
      <c r="M38" s="48">
        <f t="shared" si="2"/>
        <v>0</v>
      </c>
      <c r="N38" s="48">
        <f t="shared" si="2"/>
        <v>1860252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48661800</v>
      </c>
      <c r="X38" s="48">
        <f>IF(F22=F36,0,X22-X36)</f>
        <v>28432508</v>
      </c>
      <c r="Y38" s="48">
        <f t="shared" si="2"/>
        <v>20229292</v>
      </c>
      <c r="Z38" s="49">
        <f>+IF(X38&lt;&gt;0,+(Y38/X38)*100,0)</f>
        <v>71.14846147234005</v>
      </c>
      <c r="AA38" s="46">
        <f>+AA22-AA36</f>
        <v>8200184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53961000</v>
      </c>
      <c r="F39" s="8">
        <v>53961000</v>
      </c>
      <c r="G39" s="8">
        <v>0</v>
      </c>
      <c r="H39" s="8">
        <v>5680000</v>
      </c>
      <c r="I39" s="8">
        <v>0</v>
      </c>
      <c r="J39" s="8">
        <v>5680000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5680000</v>
      </c>
      <c r="X39" s="8">
        <v>35974000</v>
      </c>
      <c r="Y39" s="8">
        <v>-30294000</v>
      </c>
      <c r="Z39" s="2">
        <v>-84.21</v>
      </c>
      <c r="AA39" s="6">
        <v>53961000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62161184</v>
      </c>
      <c r="F42" s="57">
        <f t="shared" si="3"/>
        <v>62161184</v>
      </c>
      <c r="G42" s="57">
        <f t="shared" si="3"/>
        <v>47358927</v>
      </c>
      <c r="H42" s="57">
        <f t="shared" si="3"/>
        <v>9516171</v>
      </c>
      <c r="I42" s="57">
        <f t="shared" si="3"/>
        <v>-4393550</v>
      </c>
      <c r="J42" s="57">
        <f t="shared" si="3"/>
        <v>52481548</v>
      </c>
      <c r="K42" s="57">
        <f t="shared" si="3"/>
        <v>1860252</v>
      </c>
      <c r="L42" s="57">
        <f t="shared" si="3"/>
        <v>0</v>
      </c>
      <c r="M42" s="57">
        <f t="shared" si="3"/>
        <v>0</v>
      </c>
      <c r="N42" s="57">
        <f t="shared" si="3"/>
        <v>1860252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54341800</v>
      </c>
      <c r="X42" s="57">
        <f t="shared" si="3"/>
        <v>64406508</v>
      </c>
      <c r="Y42" s="57">
        <f t="shared" si="3"/>
        <v>-10064708</v>
      </c>
      <c r="Z42" s="58">
        <f>+IF(X42&lt;&gt;0,+(Y42/X42)*100,0)</f>
        <v>-15.626849386089988</v>
      </c>
      <c r="AA42" s="55">
        <f>SUM(AA38:AA41)</f>
        <v>62161184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62161184</v>
      </c>
      <c r="F44" s="65">
        <f t="shared" si="4"/>
        <v>62161184</v>
      </c>
      <c r="G44" s="65">
        <f t="shared" si="4"/>
        <v>47358927</v>
      </c>
      <c r="H44" s="65">
        <f t="shared" si="4"/>
        <v>9516171</v>
      </c>
      <c r="I44" s="65">
        <f t="shared" si="4"/>
        <v>-4393550</v>
      </c>
      <c r="J44" s="65">
        <f t="shared" si="4"/>
        <v>52481548</v>
      </c>
      <c r="K44" s="65">
        <f t="shared" si="4"/>
        <v>1860252</v>
      </c>
      <c r="L44" s="65">
        <f t="shared" si="4"/>
        <v>0</v>
      </c>
      <c r="M44" s="65">
        <f t="shared" si="4"/>
        <v>0</v>
      </c>
      <c r="N44" s="65">
        <f t="shared" si="4"/>
        <v>1860252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54341800</v>
      </c>
      <c r="X44" s="65">
        <f t="shared" si="4"/>
        <v>64406508</v>
      </c>
      <c r="Y44" s="65">
        <f t="shared" si="4"/>
        <v>-10064708</v>
      </c>
      <c r="Z44" s="66">
        <f>+IF(X44&lt;&gt;0,+(Y44/X44)*100,0)</f>
        <v>-15.626849386089988</v>
      </c>
      <c r="AA44" s="63">
        <f>+AA42-AA43</f>
        <v>62161184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62161184</v>
      </c>
      <c r="F46" s="57">
        <f t="shared" si="5"/>
        <v>62161184</v>
      </c>
      <c r="G46" s="57">
        <f t="shared" si="5"/>
        <v>47358927</v>
      </c>
      <c r="H46" s="57">
        <f t="shared" si="5"/>
        <v>9516171</v>
      </c>
      <c r="I46" s="57">
        <f t="shared" si="5"/>
        <v>-4393550</v>
      </c>
      <c r="J46" s="57">
        <f t="shared" si="5"/>
        <v>52481548</v>
      </c>
      <c r="K46" s="57">
        <f t="shared" si="5"/>
        <v>1860252</v>
      </c>
      <c r="L46" s="57">
        <f t="shared" si="5"/>
        <v>0</v>
      </c>
      <c r="M46" s="57">
        <f t="shared" si="5"/>
        <v>0</v>
      </c>
      <c r="N46" s="57">
        <f t="shared" si="5"/>
        <v>1860252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54341800</v>
      </c>
      <c r="X46" s="57">
        <f t="shared" si="5"/>
        <v>64406508</v>
      </c>
      <c r="Y46" s="57">
        <f t="shared" si="5"/>
        <v>-10064708</v>
      </c>
      <c r="Z46" s="58">
        <f>+IF(X46&lt;&gt;0,+(Y46/X46)*100,0)</f>
        <v>-15.626849386089988</v>
      </c>
      <c r="AA46" s="55">
        <f>SUM(AA44:AA45)</f>
        <v>62161184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62161184</v>
      </c>
      <c r="F48" s="73">
        <f t="shared" si="6"/>
        <v>62161184</v>
      </c>
      <c r="G48" s="73">
        <f t="shared" si="6"/>
        <v>47358927</v>
      </c>
      <c r="H48" s="74">
        <f t="shared" si="6"/>
        <v>9516171</v>
      </c>
      <c r="I48" s="74">
        <f t="shared" si="6"/>
        <v>-4393550</v>
      </c>
      <c r="J48" s="74">
        <f t="shared" si="6"/>
        <v>52481548</v>
      </c>
      <c r="K48" s="74">
        <f t="shared" si="6"/>
        <v>1860252</v>
      </c>
      <c r="L48" s="74">
        <f t="shared" si="6"/>
        <v>0</v>
      </c>
      <c r="M48" s="73">
        <f t="shared" si="6"/>
        <v>0</v>
      </c>
      <c r="N48" s="73">
        <f t="shared" si="6"/>
        <v>1860252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54341800</v>
      </c>
      <c r="X48" s="74">
        <f t="shared" si="6"/>
        <v>64406508</v>
      </c>
      <c r="Y48" s="74">
        <f t="shared" si="6"/>
        <v>-10064708</v>
      </c>
      <c r="Z48" s="75">
        <f>+IF(X48&lt;&gt;0,+(Y48/X48)*100,0)</f>
        <v>-15.626849386089988</v>
      </c>
      <c r="AA48" s="76">
        <f>SUM(AA46:AA47)</f>
        <v>62161184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43400592</v>
      </c>
      <c r="F5" s="8">
        <v>43400592</v>
      </c>
      <c r="G5" s="8">
        <v>2895138</v>
      </c>
      <c r="H5" s="8">
        <v>41903932</v>
      </c>
      <c r="I5" s="8">
        <v>3058481</v>
      </c>
      <c r="J5" s="8">
        <v>47857551</v>
      </c>
      <c r="K5" s="8">
        <v>2718715</v>
      </c>
      <c r="L5" s="8">
        <v>1720349</v>
      </c>
      <c r="M5" s="8">
        <v>0</v>
      </c>
      <c r="N5" s="8">
        <v>4439064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52296615</v>
      </c>
      <c r="X5" s="8">
        <v>21700296</v>
      </c>
      <c r="Y5" s="8">
        <v>30596319</v>
      </c>
      <c r="Z5" s="2">
        <v>140.99</v>
      </c>
      <c r="AA5" s="6">
        <v>43400592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132103271</v>
      </c>
      <c r="F7" s="8">
        <v>132103271</v>
      </c>
      <c r="G7" s="8">
        <v>8363254</v>
      </c>
      <c r="H7" s="8">
        <v>7467348</v>
      </c>
      <c r="I7" s="8">
        <v>6996924</v>
      </c>
      <c r="J7" s="8">
        <v>22827526</v>
      </c>
      <c r="K7" s="8">
        <v>6274396</v>
      </c>
      <c r="L7" s="8">
        <v>6834709</v>
      </c>
      <c r="M7" s="8">
        <v>0</v>
      </c>
      <c r="N7" s="8">
        <v>13109105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35936631</v>
      </c>
      <c r="X7" s="8">
        <v>66051630</v>
      </c>
      <c r="Y7" s="8">
        <v>-30114999</v>
      </c>
      <c r="Z7" s="2">
        <v>-45.59</v>
      </c>
      <c r="AA7" s="6">
        <v>132103271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32384700</v>
      </c>
      <c r="F8" s="8">
        <v>32384700</v>
      </c>
      <c r="G8" s="8">
        <v>3634377</v>
      </c>
      <c r="H8" s="8">
        <v>2819414</v>
      </c>
      <c r="I8" s="8">
        <v>4331299</v>
      </c>
      <c r="J8" s="8">
        <v>10785090</v>
      </c>
      <c r="K8" s="8">
        <v>3118048</v>
      </c>
      <c r="L8" s="8">
        <v>2607169</v>
      </c>
      <c r="M8" s="8">
        <v>0</v>
      </c>
      <c r="N8" s="8">
        <v>5725217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16510307</v>
      </c>
      <c r="X8" s="8">
        <v>15692346</v>
      </c>
      <c r="Y8" s="8">
        <v>817961</v>
      </c>
      <c r="Z8" s="2">
        <v>5.21</v>
      </c>
      <c r="AA8" s="6">
        <v>32384700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7908840</v>
      </c>
      <c r="F9" s="8">
        <v>7908840</v>
      </c>
      <c r="G9" s="8">
        <v>723552</v>
      </c>
      <c r="H9" s="8">
        <v>707687</v>
      </c>
      <c r="I9" s="8">
        <v>723467</v>
      </c>
      <c r="J9" s="8">
        <v>2154706</v>
      </c>
      <c r="K9" s="8">
        <v>640458</v>
      </c>
      <c r="L9" s="8">
        <v>722491</v>
      </c>
      <c r="M9" s="8">
        <v>0</v>
      </c>
      <c r="N9" s="8">
        <v>1362949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3517655</v>
      </c>
      <c r="X9" s="8">
        <v>3954420</v>
      </c>
      <c r="Y9" s="8">
        <v>-436765</v>
      </c>
      <c r="Z9" s="2">
        <v>-11.04</v>
      </c>
      <c r="AA9" s="6">
        <v>7908840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10742267</v>
      </c>
      <c r="F10" s="26">
        <v>10742267</v>
      </c>
      <c r="G10" s="26">
        <v>892622</v>
      </c>
      <c r="H10" s="26">
        <v>882559</v>
      </c>
      <c r="I10" s="26">
        <v>889940</v>
      </c>
      <c r="J10" s="26">
        <v>2665121</v>
      </c>
      <c r="K10" s="26">
        <v>891039</v>
      </c>
      <c r="L10" s="26">
        <v>889746</v>
      </c>
      <c r="M10" s="26">
        <v>0</v>
      </c>
      <c r="N10" s="26">
        <v>1780785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4445906</v>
      </c>
      <c r="X10" s="26">
        <v>5371134</v>
      </c>
      <c r="Y10" s="26">
        <v>-925228</v>
      </c>
      <c r="Z10" s="27">
        <v>-17.23</v>
      </c>
      <c r="AA10" s="28">
        <v>10742267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1629383</v>
      </c>
      <c r="F12" s="8">
        <v>1629383</v>
      </c>
      <c r="G12" s="8">
        <v>285298</v>
      </c>
      <c r="H12" s="8">
        <v>295418</v>
      </c>
      <c r="I12" s="8">
        <v>288664</v>
      </c>
      <c r="J12" s="8">
        <v>869380</v>
      </c>
      <c r="K12" s="8">
        <v>301832</v>
      </c>
      <c r="L12" s="8">
        <v>292800</v>
      </c>
      <c r="M12" s="8">
        <v>0</v>
      </c>
      <c r="N12" s="8">
        <v>594632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1464012</v>
      </c>
      <c r="X12" s="8">
        <v>814692</v>
      </c>
      <c r="Y12" s="8">
        <v>649320</v>
      </c>
      <c r="Z12" s="2">
        <v>79.7</v>
      </c>
      <c r="AA12" s="6">
        <v>1629383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655522</v>
      </c>
      <c r="F13" s="8">
        <v>655522</v>
      </c>
      <c r="G13" s="8">
        <v>0</v>
      </c>
      <c r="H13" s="8">
        <v>0</v>
      </c>
      <c r="I13" s="8">
        <v>10878</v>
      </c>
      <c r="J13" s="8">
        <v>10878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10878</v>
      </c>
      <c r="X13" s="8">
        <v>327756</v>
      </c>
      <c r="Y13" s="8">
        <v>-316878</v>
      </c>
      <c r="Z13" s="2">
        <v>-96.68</v>
      </c>
      <c r="AA13" s="6">
        <v>655522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10000000</v>
      </c>
      <c r="F14" s="8">
        <v>10000000</v>
      </c>
      <c r="G14" s="8">
        <v>481883</v>
      </c>
      <c r="H14" s="8">
        <v>161682</v>
      </c>
      <c r="I14" s="8">
        <v>461556</v>
      </c>
      <c r="J14" s="8">
        <v>1105121</v>
      </c>
      <c r="K14" s="8">
        <v>277467</v>
      </c>
      <c r="L14" s="8">
        <v>280799</v>
      </c>
      <c r="M14" s="8">
        <v>0</v>
      </c>
      <c r="N14" s="8">
        <v>558266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1663387</v>
      </c>
      <c r="X14" s="8">
        <v>4999998</v>
      </c>
      <c r="Y14" s="8">
        <v>-3336611</v>
      </c>
      <c r="Z14" s="2">
        <v>-66.73</v>
      </c>
      <c r="AA14" s="6">
        <v>10000000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563216</v>
      </c>
      <c r="F16" s="8">
        <v>563216</v>
      </c>
      <c r="G16" s="8">
        <v>59700</v>
      </c>
      <c r="H16" s="8">
        <v>3700</v>
      </c>
      <c r="I16" s="8">
        <v>3750</v>
      </c>
      <c r="J16" s="8">
        <v>67150</v>
      </c>
      <c r="K16" s="8">
        <v>78168</v>
      </c>
      <c r="L16" s="8">
        <v>8900</v>
      </c>
      <c r="M16" s="8">
        <v>0</v>
      </c>
      <c r="N16" s="8">
        <v>87068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154218</v>
      </c>
      <c r="X16" s="8">
        <v>281610</v>
      </c>
      <c r="Y16" s="8">
        <v>-127392</v>
      </c>
      <c r="Z16" s="2">
        <v>-45.24</v>
      </c>
      <c r="AA16" s="6">
        <v>563216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3000000</v>
      </c>
      <c r="F17" s="8">
        <v>3000000</v>
      </c>
      <c r="G17" s="8">
        <v>178009</v>
      </c>
      <c r="H17" s="8">
        <v>255691</v>
      </c>
      <c r="I17" s="8">
        <v>252472</v>
      </c>
      <c r="J17" s="8">
        <v>686172</v>
      </c>
      <c r="K17" s="8">
        <v>256093</v>
      </c>
      <c r="L17" s="8">
        <v>251502</v>
      </c>
      <c r="M17" s="8">
        <v>0</v>
      </c>
      <c r="N17" s="8">
        <v>507595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1193767</v>
      </c>
      <c r="X17" s="8">
        <v>1336272</v>
      </c>
      <c r="Y17" s="8">
        <v>-142505</v>
      </c>
      <c r="Z17" s="2">
        <v>-10.66</v>
      </c>
      <c r="AA17" s="6">
        <v>3000000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3500000</v>
      </c>
      <c r="F18" s="8">
        <v>3500000</v>
      </c>
      <c r="G18" s="8">
        <v>448916</v>
      </c>
      <c r="H18" s="8">
        <v>516538</v>
      </c>
      <c r="I18" s="8">
        <v>427631</v>
      </c>
      <c r="J18" s="8">
        <v>1393085</v>
      </c>
      <c r="K18" s="8">
        <v>490554</v>
      </c>
      <c r="L18" s="8">
        <v>285376</v>
      </c>
      <c r="M18" s="8">
        <v>0</v>
      </c>
      <c r="N18" s="8">
        <v>775930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2169015</v>
      </c>
      <c r="X18" s="8">
        <v>1750002</v>
      </c>
      <c r="Y18" s="8">
        <v>419013</v>
      </c>
      <c r="Z18" s="2">
        <v>23.94</v>
      </c>
      <c r="AA18" s="6">
        <v>3500000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94706677</v>
      </c>
      <c r="F19" s="8">
        <v>94706677</v>
      </c>
      <c r="G19" s="8">
        <v>0</v>
      </c>
      <c r="H19" s="8">
        <v>44410948</v>
      </c>
      <c r="I19" s="8">
        <v>0</v>
      </c>
      <c r="J19" s="8">
        <v>44410948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44410948</v>
      </c>
      <c r="X19" s="8">
        <v>47353500</v>
      </c>
      <c r="Y19" s="8">
        <v>-2942552</v>
      </c>
      <c r="Z19" s="2">
        <v>-6.21</v>
      </c>
      <c r="AA19" s="6">
        <v>94706677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4644685</v>
      </c>
      <c r="F20" s="26">
        <v>4644685</v>
      </c>
      <c r="G20" s="26">
        <v>80656</v>
      </c>
      <c r="H20" s="26">
        <v>106848</v>
      </c>
      <c r="I20" s="26">
        <v>79859</v>
      </c>
      <c r="J20" s="26">
        <v>267363</v>
      </c>
      <c r="K20" s="26">
        <v>214702</v>
      </c>
      <c r="L20" s="26">
        <v>173233</v>
      </c>
      <c r="M20" s="26">
        <v>0</v>
      </c>
      <c r="N20" s="26">
        <v>387935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655298</v>
      </c>
      <c r="X20" s="26">
        <v>2322000</v>
      </c>
      <c r="Y20" s="26">
        <v>-1666702</v>
      </c>
      <c r="Z20" s="27">
        <v>-71.78</v>
      </c>
      <c r="AA20" s="28">
        <v>4644685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345239153</v>
      </c>
      <c r="F22" s="35">
        <f t="shared" si="0"/>
        <v>345239153</v>
      </c>
      <c r="G22" s="35">
        <f t="shared" si="0"/>
        <v>18043405</v>
      </c>
      <c r="H22" s="35">
        <f t="shared" si="0"/>
        <v>99531765</v>
      </c>
      <c r="I22" s="35">
        <f t="shared" si="0"/>
        <v>17524921</v>
      </c>
      <c r="J22" s="35">
        <f t="shared" si="0"/>
        <v>135100091</v>
      </c>
      <c r="K22" s="35">
        <f t="shared" si="0"/>
        <v>15261472</v>
      </c>
      <c r="L22" s="35">
        <f t="shared" si="0"/>
        <v>14067074</v>
      </c>
      <c r="M22" s="35">
        <f t="shared" si="0"/>
        <v>0</v>
      </c>
      <c r="N22" s="35">
        <f t="shared" si="0"/>
        <v>29328546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164428637</v>
      </c>
      <c r="X22" s="35">
        <f t="shared" si="0"/>
        <v>171955656</v>
      </c>
      <c r="Y22" s="35">
        <f t="shared" si="0"/>
        <v>-7527019</v>
      </c>
      <c r="Z22" s="36">
        <f>+IF(X22&lt;&gt;0,+(Y22/X22)*100,0)</f>
        <v>-4.377302366838111</v>
      </c>
      <c r="AA22" s="33">
        <f>SUM(AA5:AA21)</f>
        <v>345239153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145252976</v>
      </c>
      <c r="F25" s="8">
        <v>145252976</v>
      </c>
      <c r="G25" s="8">
        <v>12861708</v>
      </c>
      <c r="H25" s="8">
        <v>11263755</v>
      </c>
      <c r="I25" s="8">
        <v>13096973</v>
      </c>
      <c r="J25" s="8">
        <v>37222436</v>
      </c>
      <c r="K25" s="8">
        <v>11216216</v>
      </c>
      <c r="L25" s="8">
        <v>11868843</v>
      </c>
      <c r="M25" s="8">
        <v>0</v>
      </c>
      <c r="N25" s="8">
        <v>23085059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60307495</v>
      </c>
      <c r="X25" s="8">
        <v>72626292</v>
      </c>
      <c r="Y25" s="8">
        <v>-12318797</v>
      </c>
      <c r="Z25" s="2">
        <v>-16.96</v>
      </c>
      <c r="AA25" s="6">
        <v>145252976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12910059</v>
      </c>
      <c r="F26" s="8">
        <v>12910059</v>
      </c>
      <c r="G26" s="8">
        <v>903375</v>
      </c>
      <c r="H26" s="8">
        <v>903376</v>
      </c>
      <c r="I26" s="8">
        <v>903375</v>
      </c>
      <c r="J26" s="8">
        <v>2710126</v>
      </c>
      <c r="K26" s="8">
        <v>903375</v>
      </c>
      <c r="L26" s="8">
        <v>903375</v>
      </c>
      <c r="M26" s="8">
        <v>0</v>
      </c>
      <c r="N26" s="8">
        <v>1806750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4516876</v>
      </c>
      <c r="X26" s="8">
        <v>6455028</v>
      </c>
      <c r="Y26" s="8">
        <v>-1938152</v>
      </c>
      <c r="Z26" s="2">
        <v>-30.03</v>
      </c>
      <c r="AA26" s="6">
        <v>12910059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17272731</v>
      </c>
      <c r="F27" s="8">
        <v>17272731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11244498</v>
      </c>
      <c r="Y27" s="8">
        <v>-11244498</v>
      </c>
      <c r="Z27" s="2">
        <v>-100</v>
      </c>
      <c r="AA27" s="6">
        <v>17272731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10000000</v>
      </c>
      <c r="F28" s="8">
        <v>10000000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4999998</v>
      </c>
      <c r="Y28" s="8">
        <v>-4999998</v>
      </c>
      <c r="Z28" s="2">
        <v>-100</v>
      </c>
      <c r="AA28" s="6">
        <v>10000000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391399</v>
      </c>
      <c r="H29" s="8">
        <v>0</v>
      </c>
      <c r="I29" s="8">
        <v>0</v>
      </c>
      <c r="J29" s="8">
        <v>391399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391399</v>
      </c>
      <c r="X29" s="8"/>
      <c r="Y29" s="8">
        <v>391399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99000000</v>
      </c>
      <c r="F30" s="8">
        <v>99000000</v>
      </c>
      <c r="G30" s="8">
        <v>184569</v>
      </c>
      <c r="H30" s="8">
        <v>13093919</v>
      </c>
      <c r="I30" s="8">
        <v>1617279</v>
      </c>
      <c r="J30" s="8">
        <v>14895767</v>
      </c>
      <c r="K30" s="8">
        <v>70853</v>
      </c>
      <c r="L30" s="8">
        <v>6482134</v>
      </c>
      <c r="M30" s="8">
        <v>0</v>
      </c>
      <c r="N30" s="8">
        <v>6552987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21448754</v>
      </c>
      <c r="X30" s="8">
        <v>49500000</v>
      </c>
      <c r="Y30" s="8">
        <v>-28051246</v>
      </c>
      <c r="Z30" s="2">
        <v>-56.67</v>
      </c>
      <c r="AA30" s="6">
        <v>99000000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14759349</v>
      </c>
      <c r="F31" s="8">
        <v>14759349</v>
      </c>
      <c r="G31" s="8">
        <v>40119</v>
      </c>
      <c r="H31" s="8">
        <v>436120</v>
      </c>
      <c r="I31" s="8">
        <v>169010</v>
      </c>
      <c r="J31" s="8">
        <v>645249</v>
      </c>
      <c r="K31" s="8">
        <v>468227</v>
      </c>
      <c r="L31" s="8">
        <v>378609</v>
      </c>
      <c r="M31" s="8">
        <v>0</v>
      </c>
      <c r="N31" s="8">
        <v>846836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1492085</v>
      </c>
      <c r="X31" s="8">
        <v>7379676</v>
      </c>
      <c r="Y31" s="8">
        <v>-5887591</v>
      </c>
      <c r="Z31" s="2">
        <v>-79.78</v>
      </c>
      <c r="AA31" s="6">
        <v>14759349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12354038</v>
      </c>
      <c r="F32" s="8">
        <v>12354038</v>
      </c>
      <c r="G32" s="8">
        <v>141735</v>
      </c>
      <c r="H32" s="8">
        <v>1312008</v>
      </c>
      <c r="I32" s="8">
        <v>1640844</v>
      </c>
      <c r="J32" s="8">
        <v>3094587</v>
      </c>
      <c r="K32" s="8">
        <v>1381374</v>
      </c>
      <c r="L32" s="8">
        <v>1615534</v>
      </c>
      <c r="M32" s="8">
        <v>0</v>
      </c>
      <c r="N32" s="8">
        <v>2996908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6091495</v>
      </c>
      <c r="X32" s="8">
        <v>8302020</v>
      </c>
      <c r="Y32" s="8">
        <v>-2210525</v>
      </c>
      <c r="Z32" s="2">
        <v>-26.63</v>
      </c>
      <c r="AA32" s="6">
        <v>12354038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111303</v>
      </c>
      <c r="H33" s="8">
        <v>360769</v>
      </c>
      <c r="I33" s="8">
        <v>452536</v>
      </c>
      <c r="J33" s="8">
        <v>924608</v>
      </c>
      <c r="K33" s="8">
        <v>442328</v>
      </c>
      <c r="L33" s="8">
        <v>601437</v>
      </c>
      <c r="M33" s="8">
        <v>0</v>
      </c>
      <c r="N33" s="8">
        <v>1043765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1968373</v>
      </c>
      <c r="X33" s="8"/>
      <c r="Y33" s="8">
        <v>1968373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33690000</v>
      </c>
      <c r="F34" s="8">
        <v>33690000</v>
      </c>
      <c r="G34" s="8">
        <v>597213</v>
      </c>
      <c r="H34" s="8">
        <v>1458830</v>
      </c>
      <c r="I34" s="8">
        <v>1459826</v>
      </c>
      <c r="J34" s="8">
        <v>3515869</v>
      </c>
      <c r="K34" s="8">
        <v>1146218</v>
      </c>
      <c r="L34" s="8">
        <v>2900394</v>
      </c>
      <c r="M34" s="8">
        <v>0</v>
      </c>
      <c r="N34" s="8">
        <v>4046612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7562481</v>
      </c>
      <c r="X34" s="8">
        <v>13345002</v>
      </c>
      <c r="Y34" s="8">
        <v>-5782521</v>
      </c>
      <c r="Z34" s="2">
        <v>-43.33</v>
      </c>
      <c r="AA34" s="6">
        <v>33690000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345239153</v>
      </c>
      <c r="F36" s="35">
        <f t="shared" si="1"/>
        <v>345239153</v>
      </c>
      <c r="G36" s="35">
        <f t="shared" si="1"/>
        <v>15231421</v>
      </c>
      <c r="H36" s="35">
        <f t="shared" si="1"/>
        <v>28828777</v>
      </c>
      <c r="I36" s="35">
        <f t="shared" si="1"/>
        <v>19339843</v>
      </c>
      <c r="J36" s="35">
        <f t="shared" si="1"/>
        <v>63400041</v>
      </c>
      <c r="K36" s="35">
        <f t="shared" si="1"/>
        <v>15628591</v>
      </c>
      <c r="L36" s="35">
        <f t="shared" si="1"/>
        <v>24750326</v>
      </c>
      <c r="M36" s="35">
        <f t="shared" si="1"/>
        <v>0</v>
      </c>
      <c r="N36" s="35">
        <f t="shared" si="1"/>
        <v>40378917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103778958</v>
      </c>
      <c r="X36" s="35">
        <f t="shared" si="1"/>
        <v>173852514</v>
      </c>
      <c r="Y36" s="35">
        <f t="shared" si="1"/>
        <v>-70073556</v>
      </c>
      <c r="Z36" s="36">
        <f>+IF(X36&lt;&gt;0,+(Y36/X36)*100,0)</f>
        <v>-40.30632309406811</v>
      </c>
      <c r="AA36" s="33">
        <f>SUM(AA25:AA35)</f>
        <v>345239153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2811984</v>
      </c>
      <c r="H38" s="48">
        <f t="shared" si="2"/>
        <v>70702988</v>
      </c>
      <c r="I38" s="48">
        <f t="shared" si="2"/>
        <v>-1814922</v>
      </c>
      <c r="J38" s="48">
        <f t="shared" si="2"/>
        <v>71700050</v>
      </c>
      <c r="K38" s="48">
        <f t="shared" si="2"/>
        <v>-367119</v>
      </c>
      <c r="L38" s="48">
        <f t="shared" si="2"/>
        <v>-10683252</v>
      </c>
      <c r="M38" s="48">
        <f t="shared" si="2"/>
        <v>0</v>
      </c>
      <c r="N38" s="48">
        <f t="shared" si="2"/>
        <v>-11050371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60649679</v>
      </c>
      <c r="X38" s="48">
        <f>IF(F22=F36,0,X22-X36)</f>
        <v>0</v>
      </c>
      <c r="Y38" s="48">
        <f t="shared" si="2"/>
        <v>62546537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472000</v>
      </c>
      <c r="I39" s="8">
        <v>0</v>
      </c>
      <c r="J39" s="8">
        <v>472000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472000</v>
      </c>
      <c r="X39" s="8"/>
      <c r="Y39" s="8">
        <v>472000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2811984</v>
      </c>
      <c r="H42" s="57">
        <f t="shared" si="3"/>
        <v>71174988</v>
      </c>
      <c r="I42" s="57">
        <f t="shared" si="3"/>
        <v>-1814922</v>
      </c>
      <c r="J42" s="57">
        <f t="shared" si="3"/>
        <v>72172050</v>
      </c>
      <c r="K42" s="57">
        <f t="shared" si="3"/>
        <v>-367119</v>
      </c>
      <c r="L42" s="57">
        <f t="shared" si="3"/>
        <v>-10683252</v>
      </c>
      <c r="M42" s="57">
        <f t="shared" si="3"/>
        <v>0</v>
      </c>
      <c r="N42" s="57">
        <f t="shared" si="3"/>
        <v>-11050371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61121679</v>
      </c>
      <c r="X42" s="57">
        <f t="shared" si="3"/>
        <v>0</v>
      </c>
      <c r="Y42" s="57">
        <f t="shared" si="3"/>
        <v>63018537</v>
      </c>
      <c r="Z42" s="58">
        <f>+IF(X42&lt;&gt;0,+(Y42/X42)*100,0)</f>
        <v>0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2811984</v>
      </c>
      <c r="H44" s="65">
        <f t="shared" si="4"/>
        <v>71174988</v>
      </c>
      <c r="I44" s="65">
        <f t="shared" si="4"/>
        <v>-1814922</v>
      </c>
      <c r="J44" s="65">
        <f t="shared" si="4"/>
        <v>72172050</v>
      </c>
      <c r="K44" s="65">
        <f t="shared" si="4"/>
        <v>-367119</v>
      </c>
      <c r="L44" s="65">
        <f t="shared" si="4"/>
        <v>-10683252</v>
      </c>
      <c r="M44" s="65">
        <f t="shared" si="4"/>
        <v>0</v>
      </c>
      <c r="N44" s="65">
        <f t="shared" si="4"/>
        <v>-11050371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61121679</v>
      </c>
      <c r="X44" s="65">
        <f t="shared" si="4"/>
        <v>0</v>
      </c>
      <c r="Y44" s="65">
        <f t="shared" si="4"/>
        <v>63018537</v>
      </c>
      <c r="Z44" s="66">
        <f>+IF(X44&lt;&gt;0,+(Y44/X44)*100,0)</f>
        <v>0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2811984</v>
      </c>
      <c r="H46" s="57">
        <f t="shared" si="5"/>
        <v>71174988</v>
      </c>
      <c r="I46" s="57">
        <f t="shared" si="5"/>
        <v>-1814922</v>
      </c>
      <c r="J46" s="57">
        <f t="shared" si="5"/>
        <v>72172050</v>
      </c>
      <c r="K46" s="57">
        <f t="shared" si="5"/>
        <v>-367119</v>
      </c>
      <c r="L46" s="57">
        <f t="shared" si="5"/>
        <v>-10683252</v>
      </c>
      <c r="M46" s="57">
        <f t="shared" si="5"/>
        <v>0</v>
      </c>
      <c r="N46" s="57">
        <f t="shared" si="5"/>
        <v>-11050371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61121679</v>
      </c>
      <c r="X46" s="57">
        <f t="shared" si="5"/>
        <v>0</v>
      </c>
      <c r="Y46" s="57">
        <f t="shared" si="5"/>
        <v>63018537</v>
      </c>
      <c r="Z46" s="58">
        <f>+IF(X46&lt;&gt;0,+(Y46/X46)*100,0)</f>
        <v>0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2811984</v>
      </c>
      <c r="H48" s="74">
        <f t="shared" si="6"/>
        <v>71174988</v>
      </c>
      <c r="I48" s="74">
        <f t="shared" si="6"/>
        <v>-1814922</v>
      </c>
      <c r="J48" s="74">
        <f t="shared" si="6"/>
        <v>72172050</v>
      </c>
      <c r="K48" s="74">
        <f t="shared" si="6"/>
        <v>-367119</v>
      </c>
      <c r="L48" s="74">
        <f t="shared" si="6"/>
        <v>-10683252</v>
      </c>
      <c r="M48" s="73">
        <f t="shared" si="6"/>
        <v>0</v>
      </c>
      <c r="N48" s="73">
        <f t="shared" si="6"/>
        <v>-11050371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61121679</v>
      </c>
      <c r="X48" s="74">
        <f t="shared" si="6"/>
        <v>0</v>
      </c>
      <c r="Y48" s="74">
        <f t="shared" si="6"/>
        <v>63018537</v>
      </c>
      <c r="Z48" s="75">
        <f>+IF(X48&lt;&gt;0,+(Y48/X48)*100,0)</f>
        <v>0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23926042</v>
      </c>
      <c r="D5" s="6">
        <v>0</v>
      </c>
      <c r="E5" s="7">
        <v>15000000</v>
      </c>
      <c r="F5" s="8">
        <v>15000000</v>
      </c>
      <c r="G5" s="8">
        <v>1501449</v>
      </c>
      <c r="H5" s="8">
        <v>1619163</v>
      </c>
      <c r="I5" s="8">
        <v>1541852</v>
      </c>
      <c r="J5" s="8">
        <v>4662464</v>
      </c>
      <c r="K5" s="8">
        <v>1041736</v>
      </c>
      <c r="L5" s="8">
        <v>1502867</v>
      </c>
      <c r="M5" s="8">
        <v>1556127</v>
      </c>
      <c r="N5" s="8">
        <v>4100730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8763194</v>
      </c>
      <c r="X5" s="8">
        <v>7500000</v>
      </c>
      <c r="Y5" s="8">
        <v>1263194</v>
      </c>
      <c r="Z5" s="2">
        <v>16.84</v>
      </c>
      <c r="AA5" s="6">
        <v>15000000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61968474</v>
      </c>
      <c r="D7" s="6">
        <v>0</v>
      </c>
      <c r="E7" s="7">
        <v>27411168</v>
      </c>
      <c r="F7" s="8">
        <v>27411168</v>
      </c>
      <c r="G7" s="8">
        <v>2759195</v>
      </c>
      <c r="H7" s="8">
        <v>2633028</v>
      </c>
      <c r="I7" s="8">
        <v>2483911</v>
      </c>
      <c r="J7" s="8">
        <v>7876134</v>
      </c>
      <c r="K7" s="8">
        <v>2484943</v>
      </c>
      <c r="L7" s="8">
        <v>2418714</v>
      </c>
      <c r="M7" s="8">
        <v>2430255</v>
      </c>
      <c r="N7" s="8">
        <v>7333912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15210046</v>
      </c>
      <c r="X7" s="8">
        <v>14770854</v>
      </c>
      <c r="Y7" s="8">
        <v>439192</v>
      </c>
      <c r="Z7" s="2">
        <v>2.97</v>
      </c>
      <c r="AA7" s="6">
        <v>27411168</v>
      </c>
    </row>
    <row r="8" spans="1:27" ht="13.5">
      <c r="A8" s="25" t="s">
        <v>35</v>
      </c>
      <c r="B8" s="24"/>
      <c r="C8" s="6">
        <v>13749450</v>
      </c>
      <c r="D8" s="6">
        <v>0</v>
      </c>
      <c r="E8" s="7">
        <v>13840000</v>
      </c>
      <c r="F8" s="8">
        <v>13840000</v>
      </c>
      <c r="G8" s="8">
        <v>850515</v>
      </c>
      <c r="H8" s="8">
        <v>626433</v>
      </c>
      <c r="I8" s="8">
        <v>777966</v>
      </c>
      <c r="J8" s="8">
        <v>2254914</v>
      </c>
      <c r="K8" s="8">
        <v>960525</v>
      </c>
      <c r="L8" s="8">
        <v>673456</v>
      </c>
      <c r="M8" s="8">
        <v>547354</v>
      </c>
      <c r="N8" s="8">
        <v>2181335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4436249</v>
      </c>
      <c r="X8" s="8">
        <v>6919998</v>
      </c>
      <c r="Y8" s="8">
        <v>-2483749</v>
      </c>
      <c r="Z8" s="2">
        <v>-35.89</v>
      </c>
      <c r="AA8" s="6">
        <v>13840000</v>
      </c>
    </row>
    <row r="9" spans="1:27" ht="13.5">
      <c r="A9" s="25" t="s">
        <v>36</v>
      </c>
      <c r="B9" s="24"/>
      <c r="C9" s="6">
        <v>2392672</v>
      </c>
      <c r="D9" s="6">
        <v>0</v>
      </c>
      <c r="E9" s="7">
        <v>2671000</v>
      </c>
      <c r="F9" s="8">
        <v>2671000</v>
      </c>
      <c r="G9" s="8">
        <v>189135</v>
      </c>
      <c r="H9" s="8">
        <v>189100</v>
      </c>
      <c r="I9" s="8">
        <v>197943</v>
      </c>
      <c r="J9" s="8">
        <v>576178</v>
      </c>
      <c r="K9" s="8">
        <v>196055</v>
      </c>
      <c r="L9" s="8">
        <v>193251</v>
      </c>
      <c r="M9" s="8">
        <v>192784</v>
      </c>
      <c r="N9" s="8">
        <v>582090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1158268</v>
      </c>
      <c r="X9" s="8">
        <v>1335498</v>
      </c>
      <c r="Y9" s="8">
        <v>-177230</v>
      </c>
      <c r="Z9" s="2">
        <v>-13.27</v>
      </c>
      <c r="AA9" s="6">
        <v>2671000</v>
      </c>
    </row>
    <row r="10" spans="1:27" ht="13.5">
      <c r="A10" s="25" t="s">
        <v>37</v>
      </c>
      <c r="B10" s="24"/>
      <c r="C10" s="6">
        <v>6457896</v>
      </c>
      <c r="D10" s="6">
        <v>0</v>
      </c>
      <c r="E10" s="7">
        <v>3500000</v>
      </c>
      <c r="F10" s="26">
        <v>3500000</v>
      </c>
      <c r="G10" s="26">
        <v>567983</v>
      </c>
      <c r="H10" s="26">
        <v>577637</v>
      </c>
      <c r="I10" s="26">
        <v>579193</v>
      </c>
      <c r="J10" s="26">
        <v>1724813</v>
      </c>
      <c r="K10" s="26">
        <v>600295</v>
      </c>
      <c r="L10" s="26">
        <v>582276</v>
      </c>
      <c r="M10" s="26">
        <v>580795</v>
      </c>
      <c r="N10" s="26">
        <v>1763366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3488179</v>
      </c>
      <c r="X10" s="26">
        <v>1750002</v>
      </c>
      <c r="Y10" s="26">
        <v>1738177</v>
      </c>
      <c r="Z10" s="27">
        <v>99.32</v>
      </c>
      <c r="AA10" s="28">
        <v>3500000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1618184</v>
      </c>
      <c r="H11" s="8">
        <v>1625133</v>
      </c>
      <c r="I11" s="8">
        <v>1576812</v>
      </c>
      <c r="J11" s="8">
        <v>4820129</v>
      </c>
      <c r="K11" s="8">
        <v>1581709</v>
      </c>
      <c r="L11" s="8">
        <v>1488520</v>
      </c>
      <c r="M11" s="8">
        <v>1669924</v>
      </c>
      <c r="N11" s="8">
        <v>4740153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9560282</v>
      </c>
      <c r="X11" s="8"/>
      <c r="Y11" s="8">
        <v>9560282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98628</v>
      </c>
      <c r="D12" s="6">
        <v>0</v>
      </c>
      <c r="E12" s="7">
        <v>250000</v>
      </c>
      <c r="F12" s="8">
        <v>250000</v>
      </c>
      <c r="G12" s="8">
        <v>5310</v>
      </c>
      <c r="H12" s="8">
        <v>4820</v>
      </c>
      <c r="I12" s="8">
        <v>11718</v>
      </c>
      <c r="J12" s="8">
        <v>21848</v>
      </c>
      <c r="K12" s="8">
        <v>16883</v>
      </c>
      <c r="L12" s="8">
        <v>7214</v>
      </c>
      <c r="M12" s="8">
        <v>4816</v>
      </c>
      <c r="N12" s="8">
        <v>28913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50761</v>
      </c>
      <c r="X12" s="8">
        <v>124998</v>
      </c>
      <c r="Y12" s="8">
        <v>-74237</v>
      </c>
      <c r="Z12" s="2">
        <v>-59.39</v>
      </c>
      <c r="AA12" s="6">
        <v>250000</v>
      </c>
    </row>
    <row r="13" spans="1:27" ht="13.5">
      <c r="A13" s="23" t="s">
        <v>40</v>
      </c>
      <c r="B13" s="29"/>
      <c r="C13" s="6">
        <v>95912</v>
      </c>
      <c r="D13" s="6">
        <v>0</v>
      </c>
      <c r="E13" s="7">
        <v>100000</v>
      </c>
      <c r="F13" s="8">
        <v>100000</v>
      </c>
      <c r="G13" s="8">
        <v>7765</v>
      </c>
      <c r="H13" s="8">
        <v>15871</v>
      </c>
      <c r="I13" s="8">
        <v>13737</v>
      </c>
      <c r="J13" s="8">
        <v>37373</v>
      </c>
      <c r="K13" s="8">
        <v>10999</v>
      </c>
      <c r="L13" s="8">
        <v>8219</v>
      </c>
      <c r="M13" s="8">
        <v>15577</v>
      </c>
      <c r="N13" s="8">
        <v>34795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72168</v>
      </c>
      <c r="X13" s="8">
        <v>49998</v>
      </c>
      <c r="Y13" s="8">
        <v>22170</v>
      </c>
      <c r="Z13" s="2">
        <v>44.34</v>
      </c>
      <c r="AA13" s="6">
        <v>100000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2725095</v>
      </c>
      <c r="F14" s="8">
        <v>2725095</v>
      </c>
      <c r="G14" s="8">
        <v>1424</v>
      </c>
      <c r="H14" s="8">
        <v>978</v>
      </c>
      <c r="I14" s="8">
        <v>3445</v>
      </c>
      <c r="J14" s="8">
        <v>5847</v>
      </c>
      <c r="K14" s="8">
        <v>7465</v>
      </c>
      <c r="L14" s="8">
        <v>7685</v>
      </c>
      <c r="M14" s="8">
        <v>8148</v>
      </c>
      <c r="N14" s="8">
        <v>23298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29145</v>
      </c>
      <c r="X14" s="8">
        <v>1362546</v>
      </c>
      <c r="Y14" s="8">
        <v>-1333401</v>
      </c>
      <c r="Z14" s="2">
        <v>-97.86</v>
      </c>
      <c r="AA14" s="6">
        <v>2725095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2579774</v>
      </c>
      <c r="D16" s="6">
        <v>0</v>
      </c>
      <c r="E16" s="7">
        <v>0</v>
      </c>
      <c r="F16" s="8">
        <v>0</v>
      </c>
      <c r="G16" s="8">
        <v>1001869</v>
      </c>
      <c r="H16" s="8">
        <v>796755</v>
      </c>
      <c r="I16" s="8">
        <v>703313</v>
      </c>
      <c r="J16" s="8">
        <v>2501937</v>
      </c>
      <c r="K16" s="8">
        <v>887486</v>
      </c>
      <c r="L16" s="8">
        <v>994537</v>
      </c>
      <c r="M16" s="8">
        <v>629418</v>
      </c>
      <c r="N16" s="8">
        <v>2511441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5013378</v>
      </c>
      <c r="X16" s="8"/>
      <c r="Y16" s="8">
        <v>5013378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1322142</v>
      </c>
      <c r="D17" s="6">
        <v>0</v>
      </c>
      <c r="E17" s="7">
        <v>2000000</v>
      </c>
      <c r="F17" s="8">
        <v>2000000</v>
      </c>
      <c r="G17" s="8">
        <v>134550</v>
      </c>
      <c r="H17" s="8">
        <v>593</v>
      </c>
      <c r="I17" s="8">
        <v>230</v>
      </c>
      <c r="J17" s="8">
        <v>135373</v>
      </c>
      <c r="K17" s="8">
        <v>930</v>
      </c>
      <c r="L17" s="8">
        <v>108718</v>
      </c>
      <c r="M17" s="8">
        <v>0</v>
      </c>
      <c r="N17" s="8">
        <v>109648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245021</v>
      </c>
      <c r="X17" s="8">
        <v>1000002</v>
      </c>
      <c r="Y17" s="8">
        <v>-754981</v>
      </c>
      <c r="Z17" s="2">
        <v>-75.5</v>
      </c>
      <c r="AA17" s="6">
        <v>2000000</v>
      </c>
    </row>
    <row r="18" spans="1:27" ht="13.5">
      <c r="A18" s="25" t="s">
        <v>45</v>
      </c>
      <c r="B18" s="24"/>
      <c r="C18" s="6">
        <v>1484111</v>
      </c>
      <c r="D18" s="6">
        <v>0</v>
      </c>
      <c r="E18" s="7">
        <v>2000000</v>
      </c>
      <c r="F18" s="8">
        <v>2000000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1000002</v>
      </c>
      <c r="Y18" s="8">
        <v>-1000002</v>
      </c>
      <c r="Z18" s="2">
        <v>-100</v>
      </c>
      <c r="AA18" s="6">
        <v>2000000</v>
      </c>
    </row>
    <row r="19" spans="1:27" ht="13.5">
      <c r="A19" s="23" t="s">
        <v>46</v>
      </c>
      <c r="B19" s="29"/>
      <c r="C19" s="6">
        <v>152114568</v>
      </c>
      <c r="D19" s="6">
        <v>0</v>
      </c>
      <c r="E19" s="7">
        <v>108395200</v>
      </c>
      <c r="F19" s="8">
        <v>108395200</v>
      </c>
      <c r="G19" s="8">
        <v>37348000</v>
      </c>
      <c r="H19" s="8">
        <v>0</v>
      </c>
      <c r="I19" s="8">
        <v>0</v>
      </c>
      <c r="J19" s="8">
        <v>37348000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37348000</v>
      </c>
      <c r="X19" s="8">
        <v>82854000</v>
      </c>
      <c r="Y19" s="8">
        <v>-45506000</v>
      </c>
      <c r="Z19" s="2">
        <v>-54.92</v>
      </c>
      <c r="AA19" s="6">
        <v>108395200</v>
      </c>
    </row>
    <row r="20" spans="1:27" ht="13.5">
      <c r="A20" s="23" t="s">
        <v>47</v>
      </c>
      <c r="B20" s="29"/>
      <c r="C20" s="6">
        <v>15156454</v>
      </c>
      <c r="D20" s="6">
        <v>0</v>
      </c>
      <c r="E20" s="7">
        <v>40824348</v>
      </c>
      <c r="F20" s="26">
        <v>40824348</v>
      </c>
      <c r="G20" s="26">
        <v>255003</v>
      </c>
      <c r="H20" s="26">
        <v>741640</v>
      </c>
      <c r="I20" s="26">
        <v>127379</v>
      </c>
      <c r="J20" s="26">
        <v>1124022</v>
      </c>
      <c r="K20" s="26">
        <v>108878</v>
      </c>
      <c r="L20" s="26">
        <v>572080</v>
      </c>
      <c r="M20" s="26">
        <v>100830</v>
      </c>
      <c r="N20" s="26">
        <v>781788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1905810</v>
      </c>
      <c r="X20" s="26">
        <v>20412174</v>
      </c>
      <c r="Y20" s="26">
        <v>-18506364</v>
      </c>
      <c r="Z20" s="27">
        <v>-90.66</v>
      </c>
      <c r="AA20" s="28">
        <v>40824348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35524</v>
      </c>
      <c r="H21" s="8">
        <v>71092</v>
      </c>
      <c r="I21" s="30">
        <v>50300</v>
      </c>
      <c r="J21" s="8">
        <v>156916</v>
      </c>
      <c r="K21" s="8">
        <v>91300</v>
      </c>
      <c r="L21" s="8">
        <v>40300</v>
      </c>
      <c r="M21" s="8">
        <v>61800</v>
      </c>
      <c r="N21" s="8">
        <v>193400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350316</v>
      </c>
      <c r="X21" s="8"/>
      <c r="Y21" s="8">
        <v>350316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281346123</v>
      </c>
      <c r="D22" s="33">
        <f>SUM(D5:D21)</f>
        <v>0</v>
      </c>
      <c r="E22" s="34">
        <f t="shared" si="0"/>
        <v>218716811</v>
      </c>
      <c r="F22" s="35">
        <f t="shared" si="0"/>
        <v>218716811</v>
      </c>
      <c r="G22" s="35">
        <f t="shared" si="0"/>
        <v>46275906</v>
      </c>
      <c r="H22" s="35">
        <f t="shared" si="0"/>
        <v>8902243</v>
      </c>
      <c r="I22" s="35">
        <f t="shared" si="0"/>
        <v>8067799</v>
      </c>
      <c r="J22" s="35">
        <f t="shared" si="0"/>
        <v>63245948</v>
      </c>
      <c r="K22" s="35">
        <f t="shared" si="0"/>
        <v>7989204</v>
      </c>
      <c r="L22" s="35">
        <f t="shared" si="0"/>
        <v>8597837</v>
      </c>
      <c r="M22" s="35">
        <f t="shared" si="0"/>
        <v>7797828</v>
      </c>
      <c r="N22" s="35">
        <f t="shared" si="0"/>
        <v>24384869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87630817</v>
      </c>
      <c r="X22" s="35">
        <f t="shared" si="0"/>
        <v>139080072</v>
      </c>
      <c r="Y22" s="35">
        <f t="shared" si="0"/>
        <v>-51449255</v>
      </c>
      <c r="Z22" s="36">
        <f>+IF(X22&lt;&gt;0,+(Y22/X22)*100,0)</f>
        <v>-36.99254268433223</v>
      </c>
      <c r="AA22" s="33">
        <f>SUM(AA5:AA21)</f>
        <v>218716811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81625171</v>
      </c>
      <c r="D25" s="6">
        <v>0</v>
      </c>
      <c r="E25" s="7">
        <v>81650232</v>
      </c>
      <c r="F25" s="8">
        <v>81650232</v>
      </c>
      <c r="G25" s="8">
        <v>7671928</v>
      </c>
      <c r="H25" s="8">
        <v>7994262</v>
      </c>
      <c r="I25" s="8">
        <v>7502084</v>
      </c>
      <c r="J25" s="8">
        <v>23168274</v>
      </c>
      <c r="K25" s="8">
        <v>7473942</v>
      </c>
      <c r="L25" s="8">
        <v>7568849</v>
      </c>
      <c r="M25" s="8">
        <v>7639125</v>
      </c>
      <c r="N25" s="8">
        <v>22681916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45850190</v>
      </c>
      <c r="X25" s="8">
        <v>40824480</v>
      </c>
      <c r="Y25" s="8">
        <v>5025710</v>
      </c>
      <c r="Z25" s="2">
        <v>12.31</v>
      </c>
      <c r="AA25" s="6">
        <v>81650232</v>
      </c>
    </row>
    <row r="26" spans="1:27" ht="13.5">
      <c r="A26" s="25" t="s">
        <v>52</v>
      </c>
      <c r="B26" s="24"/>
      <c r="C26" s="6">
        <v>12693373</v>
      </c>
      <c r="D26" s="6">
        <v>0</v>
      </c>
      <c r="E26" s="7">
        <v>12592063</v>
      </c>
      <c r="F26" s="8">
        <v>12592063</v>
      </c>
      <c r="G26" s="8">
        <v>568174</v>
      </c>
      <c r="H26" s="8">
        <v>589309</v>
      </c>
      <c r="I26" s="8">
        <v>589308</v>
      </c>
      <c r="J26" s="8">
        <v>1746791</v>
      </c>
      <c r="K26" s="8">
        <v>589308</v>
      </c>
      <c r="L26" s="8">
        <v>589308</v>
      </c>
      <c r="M26" s="8">
        <v>589308</v>
      </c>
      <c r="N26" s="8">
        <v>1767924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3514715</v>
      </c>
      <c r="X26" s="8">
        <v>6296034</v>
      </c>
      <c r="Y26" s="8">
        <v>-2781319</v>
      </c>
      <c r="Z26" s="2">
        <v>-44.18</v>
      </c>
      <c r="AA26" s="6">
        <v>12592063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27027384</v>
      </c>
      <c r="D28" s="6">
        <v>0</v>
      </c>
      <c r="E28" s="7">
        <v>5000000</v>
      </c>
      <c r="F28" s="8">
        <v>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2500002</v>
      </c>
      <c r="Y28" s="8">
        <v>-2500002</v>
      </c>
      <c r="Z28" s="2">
        <v>-100</v>
      </c>
      <c r="AA28" s="6">
        <v>5000000</v>
      </c>
    </row>
    <row r="29" spans="1:27" ht="13.5">
      <c r="A29" s="25" t="s">
        <v>55</v>
      </c>
      <c r="B29" s="24"/>
      <c r="C29" s="6">
        <v>938976</v>
      </c>
      <c r="D29" s="6">
        <v>0</v>
      </c>
      <c r="E29" s="7">
        <v>1750000</v>
      </c>
      <c r="F29" s="8">
        <v>1750000</v>
      </c>
      <c r="G29" s="8">
        <v>339541</v>
      </c>
      <c r="H29" s="8">
        <v>0</v>
      </c>
      <c r="I29" s="8">
        <v>0</v>
      </c>
      <c r="J29" s="8">
        <v>339541</v>
      </c>
      <c r="K29" s="8">
        <v>60958</v>
      </c>
      <c r="L29" s="8">
        <v>0</v>
      </c>
      <c r="M29" s="8">
        <v>329034</v>
      </c>
      <c r="N29" s="8">
        <v>389992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729533</v>
      </c>
      <c r="X29" s="8">
        <v>874998</v>
      </c>
      <c r="Y29" s="8">
        <v>-145465</v>
      </c>
      <c r="Z29" s="2">
        <v>-16.62</v>
      </c>
      <c r="AA29" s="6">
        <v>1750000</v>
      </c>
    </row>
    <row r="30" spans="1:27" ht="13.5">
      <c r="A30" s="25" t="s">
        <v>56</v>
      </c>
      <c r="B30" s="24"/>
      <c r="C30" s="6">
        <v>36335057</v>
      </c>
      <c r="D30" s="6">
        <v>0</v>
      </c>
      <c r="E30" s="7">
        <v>30000000</v>
      </c>
      <c r="F30" s="8">
        <v>30000000</v>
      </c>
      <c r="G30" s="8">
        <v>7724424</v>
      </c>
      <c r="H30" s="8">
        <v>4913408</v>
      </c>
      <c r="I30" s="8">
        <v>0</v>
      </c>
      <c r="J30" s="8">
        <v>12637832</v>
      </c>
      <c r="K30" s="8">
        <v>2406908</v>
      </c>
      <c r="L30" s="8">
        <v>2522910</v>
      </c>
      <c r="M30" s="8">
        <v>0</v>
      </c>
      <c r="N30" s="8">
        <v>4929818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17567650</v>
      </c>
      <c r="X30" s="8">
        <v>15000000</v>
      </c>
      <c r="Y30" s="8">
        <v>2567650</v>
      </c>
      <c r="Z30" s="2">
        <v>17.12</v>
      </c>
      <c r="AA30" s="6">
        <v>30000000</v>
      </c>
    </row>
    <row r="31" spans="1:27" ht="13.5">
      <c r="A31" s="25" t="s">
        <v>57</v>
      </c>
      <c r="B31" s="24"/>
      <c r="C31" s="6">
        <v>4338260</v>
      </c>
      <c r="D31" s="6">
        <v>0</v>
      </c>
      <c r="E31" s="7">
        <v>15989467</v>
      </c>
      <c r="F31" s="8">
        <v>15989467</v>
      </c>
      <c r="G31" s="8">
        <v>607654</v>
      </c>
      <c r="H31" s="8">
        <v>264063</v>
      </c>
      <c r="I31" s="8">
        <v>58008</v>
      </c>
      <c r="J31" s="8">
        <v>929725</v>
      </c>
      <c r="K31" s="8">
        <v>499799</v>
      </c>
      <c r="L31" s="8">
        <v>128128</v>
      </c>
      <c r="M31" s="8">
        <v>256427</v>
      </c>
      <c r="N31" s="8">
        <v>884354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1814079</v>
      </c>
      <c r="X31" s="8">
        <v>7994736</v>
      </c>
      <c r="Y31" s="8">
        <v>-6180657</v>
      </c>
      <c r="Z31" s="2">
        <v>-77.31</v>
      </c>
      <c r="AA31" s="6">
        <v>15989467</v>
      </c>
    </row>
    <row r="32" spans="1:27" ht="13.5">
      <c r="A32" s="25" t="s">
        <v>58</v>
      </c>
      <c r="B32" s="24"/>
      <c r="C32" s="6">
        <v>5312681</v>
      </c>
      <c r="D32" s="6">
        <v>0</v>
      </c>
      <c r="E32" s="7">
        <v>7928333</v>
      </c>
      <c r="F32" s="8">
        <v>7928333</v>
      </c>
      <c r="G32" s="8">
        <v>458958</v>
      </c>
      <c r="H32" s="8">
        <v>458958</v>
      </c>
      <c r="I32" s="8">
        <v>990568</v>
      </c>
      <c r="J32" s="8">
        <v>1908484</v>
      </c>
      <c r="K32" s="8">
        <v>70655</v>
      </c>
      <c r="L32" s="8">
        <v>34655</v>
      </c>
      <c r="M32" s="8">
        <v>122431</v>
      </c>
      <c r="N32" s="8">
        <v>227741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2136225</v>
      </c>
      <c r="X32" s="8">
        <v>3964164</v>
      </c>
      <c r="Y32" s="8">
        <v>-1827939</v>
      </c>
      <c r="Z32" s="2">
        <v>-46.11</v>
      </c>
      <c r="AA32" s="6">
        <v>7928333</v>
      </c>
    </row>
    <row r="33" spans="1:27" ht="13.5">
      <c r="A33" s="25" t="s">
        <v>59</v>
      </c>
      <c r="B33" s="24"/>
      <c r="C33" s="6">
        <v>12657524</v>
      </c>
      <c r="D33" s="6">
        <v>0</v>
      </c>
      <c r="E33" s="7">
        <v>1464000</v>
      </c>
      <c r="F33" s="8">
        <v>1464000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39364</v>
      </c>
      <c r="M33" s="8">
        <v>78587</v>
      </c>
      <c r="N33" s="8">
        <v>117951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117951</v>
      </c>
      <c r="X33" s="8">
        <v>732000</v>
      </c>
      <c r="Y33" s="8">
        <v>-614049</v>
      </c>
      <c r="Z33" s="2">
        <v>-83.89</v>
      </c>
      <c r="AA33" s="6">
        <v>1464000</v>
      </c>
    </row>
    <row r="34" spans="1:27" ht="13.5">
      <c r="A34" s="25" t="s">
        <v>60</v>
      </c>
      <c r="B34" s="24"/>
      <c r="C34" s="6">
        <v>27064061</v>
      </c>
      <c r="D34" s="6">
        <v>0</v>
      </c>
      <c r="E34" s="7">
        <v>62342716</v>
      </c>
      <c r="F34" s="8">
        <v>62342716</v>
      </c>
      <c r="G34" s="8">
        <v>2254951</v>
      </c>
      <c r="H34" s="8">
        <v>1705174</v>
      </c>
      <c r="I34" s="8">
        <v>1608700</v>
      </c>
      <c r="J34" s="8">
        <v>5568825</v>
      </c>
      <c r="K34" s="8">
        <v>2323694</v>
      </c>
      <c r="L34" s="8">
        <v>2167160</v>
      </c>
      <c r="M34" s="8">
        <v>1843822</v>
      </c>
      <c r="N34" s="8">
        <v>6334676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11903501</v>
      </c>
      <c r="X34" s="8">
        <v>31171998</v>
      </c>
      <c r="Y34" s="8">
        <v>-19268497</v>
      </c>
      <c r="Z34" s="2">
        <v>-61.81</v>
      </c>
      <c r="AA34" s="6">
        <v>62342716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207992487</v>
      </c>
      <c r="D36" s="33">
        <f>SUM(D25:D35)</f>
        <v>0</v>
      </c>
      <c r="E36" s="34">
        <f t="shared" si="1"/>
        <v>218716811</v>
      </c>
      <c r="F36" s="35">
        <f t="shared" si="1"/>
        <v>218716811</v>
      </c>
      <c r="G36" s="35">
        <f t="shared" si="1"/>
        <v>19625630</v>
      </c>
      <c r="H36" s="35">
        <f t="shared" si="1"/>
        <v>15925174</v>
      </c>
      <c r="I36" s="35">
        <f t="shared" si="1"/>
        <v>10748668</v>
      </c>
      <c r="J36" s="35">
        <f t="shared" si="1"/>
        <v>46299472</v>
      </c>
      <c r="K36" s="35">
        <f t="shared" si="1"/>
        <v>13425264</v>
      </c>
      <c r="L36" s="35">
        <f t="shared" si="1"/>
        <v>13050374</v>
      </c>
      <c r="M36" s="35">
        <f t="shared" si="1"/>
        <v>10858734</v>
      </c>
      <c r="N36" s="35">
        <f t="shared" si="1"/>
        <v>37334372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83633844</v>
      </c>
      <c r="X36" s="35">
        <f t="shared" si="1"/>
        <v>109358412</v>
      </c>
      <c r="Y36" s="35">
        <f t="shared" si="1"/>
        <v>-25724568</v>
      </c>
      <c r="Z36" s="36">
        <f>+IF(X36&lt;&gt;0,+(Y36/X36)*100,0)</f>
        <v>-23.523172593252358</v>
      </c>
      <c r="AA36" s="33">
        <f>SUM(AA25:AA35)</f>
        <v>218716811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73353636</v>
      </c>
      <c r="D38" s="46">
        <f>+D22-D36</f>
        <v>0</v>
      </c>
      <c r="E38" s="47">
        <f t="shared" si="2"/>
        <v>0</v>
      </c>
      <c r="F38" s="48">
        <f t="shared" si="2"/>
        <v>0</v>
      </c>
      <c r="G38" s="48">
        <f t="shared" si="2"/>
        <v>26650276</v>
      </c>
      <c r="H38" s="48">
        <f t="shared" si="2"/>
        <v>-7022931</v>
      </c>
      <c r="I38" s="48">
        <f t="shared" si="2"/>
        <v>-2680869</v>
      </c>
      <c r="J38" s="48">
        <f t="shared" si="2"/>
        <v>16946476</v>
      </c>
      <c r="K38" s="48">
        <f t="shared" si="2"/>
        <v>-5436060</v>
      </c>
      <c r="L38" s="48">
        <f t="shared" si="2"/>
        <v>-4452537</v>
      </c>
      <c r="M38" s="48">
        <f t="shared" si="2"/>
        <v>-3060906</v>
      </c>
      <c r="N38" s="48">
        <f t="shared" si="2"/>
        <v>-12949503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3996973</v>
      </c>
      <c r="X38" s="48">
        <f>IF(F22=F36,0,X22-X36)</f>
        <v>0</v>
      </c>
      <c r="Y38" s="48">
        <f t="shared" si="2"/>
        <v>-25724687</v>
      </c>
      <c r="Z38" s="49">
        <f>+IF(X38&lt;&gt;0,+(Y38/X38)*100,0)</f>
        <v>0</v>
      </c>
      <c r="AA38" s="46">
        <f>+AA22-AA36</f>
        <v>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41869000</v>
      </c>
      <c r="F39" s="8">
        <v>41869000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41869000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-17151543</v>
      </c>
      <c r="F41" s="8">
        <v>-17151543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-17151543</v>
      </c>
    </row>
    <row r="42" spans="1:27" ht="24.75" customHeight="1">
      <c r="A42" s="54" t="s">
        <v>67</v>
      </c>
      <c r="B42" s="29"/>
      <c r="C42" s="55">
        <f aca="true" t="shared" si="3" ref="C42:Y42">SUM(C38:C41)</f>
        <v>73353636</v>
      </c>
      <c r="D42" s="55">
        <f>SUM(D38:D41)</f>
        <v>0</v>
      </c>
      <c r="E42" s="56">
        <f t="shared" si="3"/>
        <v>24717457</v>
      </c>
      <c r="F42" s="57">
        <f t="shared" si="3"/>
        <v>24717457</v>
      </c>
      <c r="G42" s="57">
        <f t="shared" si="3"/>
        <v>26650276</v>
      </c>
      <c r="H42" s="57">
        <f t="shared" si="3"/>
        <v>-7022931</v>
      </c>
      <c r="I42" s="57">
        <f t="shared" si="3"/>
        <v>-2680869</v>
      </c>
      <c r="J42" s="57">
        <f t="shared" si="3"/>
        <v>16946476</v>
      </c>
      <c r="K42" s="57">
        <f t="shared" si="3"/>
        <v>-5436060</v>
      </c>
      <c r="L42" s="57">
        <f t="shared" si="3"/>
        <v>-4452537</v>
      </c>
      <c r="M42" s="57">
        <f t="shared" si="3"/>
        <v>-3060906</v>
      </c>
      <c r="N42" s="57">
        <f t="shared" si="3"/>
        <v>-12949503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3996973</v>
      </c>
      <c r="X42" s="57">
        <f t="shared" si="3"/>
        <v>0</v>
      </c>
      <c r="Y42" s="57">
        <f t="shared" si="3"/>
        <v>-25724687</v>
      </c>
      <c r="Z42" s="58">
        <f>+IF(X42&lt;&gt;0,+(Y42/X42)*100,0)</f>
        <v>0</v>
      </c>
      <c r="AA42" s="55">
        <f>SUM(AA38:AA41)</f>
        <v>24717457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73353636</v>
      </c>
      <c r="D44" s="63">
        <f>+D42-D43</f>
        <v>0</v>
      </c>
      <c r="E44" s="64">
        <f t="shared" si="4"/>
        <v>24717457</v>
      </c>
      <c r="F44" s="65">
        <f t="shared" si="4"/>
        <v>24717457</v>
      </c>
      <c r="G44" s="65">
        <f t="shared" si="4"/>
        <v>26650276</v>
      </c>
      <c r="H44" s="65">
        <f t="shared" si="4"/>
        <v>-7022931</v>
      </c>
      <c r="I44" s="65">
        <f t="shared" si="4"/>
        <v>-2680869</v>
      </c>
      <c r="J44" s="65">
        <f t="shared" si="4"/>
        <v>16946476</v>
      </c>
      <c r="K44" s="65">
        <f t="shared" si="4"/>
        <v>-5436060</v>
      </c>
      <c r="L44" s="65">
        <f t="shared" si="4"/>
        <v>-4452537</v>
      </c>
      <c r="M44" s="65">
        <f t="shared" si="4"/>
        <v>-3060906</v>
      </c>
      <c r="N44" s="65">
        <f t="shared" si="4"/>
        <v>-12949503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3996973</v>
      </c>
      <c r="X44" s="65">
        <f t="shared" si="4"/>
        <v>0</v>
      </c>
      <c r="Y44" s="65">
        <f t="shared" si="4"/>
        <v>-25724687</v>
      </c>
      <c r="Z44" s="66">
        <f>+IF(X44&lt;&gt;0,+(Y44/X44)*100,0)</f>
        <v>0</v>
      </c>
      <c r="AA44" s="63">
        <f>+AA42-AA43</f>
        <v>24717457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73353636</v>
      </c>
      <c r="D46" s="55">
        <f>SUM(D44:D45)</f>
        <v>0</v>
      </c>
      <c r="E46" s="56">
        <f t="shared" si="5"/>
        <v>24717457</v>
      </c>
      <c r="F46" s="57">
        <f t="shared" si="5"/>
        <v>24717457</v>
      </c>
      <c r="G46" s="57">
        <f t="shared" si="5"/>
        <v>26650276</v>
      </c>
      <c r="H46" s="57">
        <f t="shared" si="5"/>
        <v>-7022931</v>
      </c>
      <c r="I46" s="57">
        <f t="shared" si="5"/>
        <v>-2680869</v>
      </c>
      <c r="J46" s="57">
        <f t="shared" si="5"/>
        <v>16946476</v>
      </c>
      <c r="K46" s="57">
        <f t="shared" si="5"/>
        <v>-5436060</v>
      </c>
      <c r="L46" s="57">
        <f t="shared" si="5"/>
        <v>-4452537</v>
      </c>
      <c r="M46" s="57">
        <f t="shared" si="5"/>
        <v>-3060906</v>
      </c>
      <c r="N46" s="57">
        <f t="shared" si="5"/>
        <v>-12949503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3996973</v>
      </c>
      <c r="X46" s="57">
        <f t="shared" si="5"/>
        <v>0</v>
      </c>
      <c r="Y46" s="57">
        <f t="shared" si="5"/>
        <v>-25724687</v>
      </c>
      <c r="Z46" s="58">
        <f>+IF(X46&lt;&gt;0,+(Y46/X46)*100,0)</f>
        <v>0</v>
      </c>
      <c r="AA46" s="55">
        <f>SUM(AA44:AA45)</f>
        <v>24717457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73353636</v>
      </c>
      <c r="D48" s="71">
        <f>SUM(D46:D47)</f>
        <v>0</v>
      </c>
      <c r="E48" s="72">
        <f t="shared" si="6"/>
        <v>24717457</v>
      </c>
      <c r="F48" s="73">
        <f t="shared" si="6"/>
        <v>24717457</v>
      </c>
      <c r="G48" s="73">
        <f t="shared" si="6"/>
        <v>26650276</v>
      </c>
      <c r="H48" s="74">
        <f t="shared" si="6"/>
        <v>-7022931</v>
      </c>
      <c r="I48" s="74">
        <f t="shared" si="6"/>
        <v>-2680869</v>
      </c>
      <c r="J48" s="74">
        <f t="shared" si="6"/>
        <v>16946476</v>
      </c>
      <c r="K48" s="74">
        <f t="shared" si="6"/>
        <v>-5436060</v>
      </c>
      <c r="L48" s="74">
        <f t="shared" si="6"/>
        <v>-4452537</v>
      </c>
      <c r="M48" s="73">
        <f t="shared" si="6"/>
        <v>-3060906</v>
      </c>
      <c r="N48" s="73">
        <f t="shared" si="6"/>
        <v>-12949503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3996973</v>
      </c>
      <c r="X48" s="74">
        <f t="shared" si="6"/>
        <v>0</v>
      </c>
      <c r="Y48" s="74">
        <f t="shared" si="6"/>
        <v>-25724687</v>
      </c>
      <c r="Z48" s="75">
        <f>+IF(X48&lt;&gt;0,+(Y48/X48)*100,0)</f>
        <v>0</v>
      </c>
      <c r="AA48" s="76">
        <f>SUM(AA46:AA47)</f>
        <v>24717457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108635</v>
      </c>
      <c r="H11" s="8">
        <v>120082</v>
      </c>
      <c r="I11" s="8">
        <v>94963</v>
      </c>
      <c r="J11" s="8">
        <v>323680</v>
      </c>
      <c r="K11" s="8">
        <v>82462</v>
      </c>
      <c r="L11" s="8">
        <v>0</v>
      </c>
      <c r="M11" s="8">
        <v>81283</v>
      </c>
      <c r="N11" s="8">
        <v>163745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487425</v>
      </c>
      <c r="X11" s="8"/>
      <c r="Y11" s="8">
        <v>487425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5200000</v>
      </c>
      <c r="F13" s="8">
        <v>5200000</v>
      </c>
      <c r="G13" s="8">
        <v>454185</v>
      </c>
      <c r="H13" s="8">
        <v>519409</v>
      </c>
      <c r="I13" s="8">
        <v>697606</v>
      </c>
      <c r="J13" s="8">
        <v>1671200</v>
      </c>
      <c r="K13" s="8">
        <v>248297</v>
      </c>
      <c r="L13" s="8">
        <v>659257</v>
      </c>
      <c r="M13" s="8">
        <v>534839</v>
      </c>
      <c r="N13" s="8">
        <v>1442393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3113593</v>
      </c>
      <c r="X13" s="8">
        <v>2599998</v>
      </c>
      <c r="Y13" s="8">
        <v>513595</v>
      </c>
      <c r="Z13" s="2">
        <v>19.75</v>
      </c>
      <c r="AA13" s="6">
        <v>5200000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472152000</v>
      </c>
      <c r="F19" s="8">
        <v>472152000</v>
      </c>
      <c r="G19" s="8">
        <v>184532714</v>
      </c>
      <c r="H19" s="8">
        <v>577033</v>
      </c>
      <c r="I19" s="8">
        <v>88077</v>
      </c>
      <c r="J19" s="8">
        <v>185197824</v>
      </c>
      <c r="K19" s="8">
        <v>85687</v>
      </c>
      <c r="L19" s="8">
        <v>179561</v>
      </c>
      <c r="M19" s="8">
        <v>134353639</v>
      </c>
      <c r="N19" s="8">
        <v>134618887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319816711</v>
      </c>
      <c r="X19" s="8">
        <v>397121120</v>
      </c>
      <c r="Y19" s="8">
        <v>-77304409</v>
      </c>
      <c r="Z19" s="2">
        <v>-19.47</v>
      </c>
      <c r="AA19" s="6">
        <v>472152000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29949353</v>
      </c>
      <c r="F20" s="26">
        <v>29949353</v>
      </c>
      <c r="G20" s="26">
        <v>25619</v>
      </c>
      <c r="H20" s="26">
        <v>294266</v>
      </c>
      <c r="I20" s="26">
        <v>50536</v>
      </c>
      <c r="J20" s="26">
        <v>370421</v>
      </c>
      <c r="K20" s="26">
        <v>1312</v>
      </c>
      <c r="L20" s="26">
        <v>92240</v>
      </c>
      <c r="M20" s="26">
        <v>63261</v>
      </c>
      <c r="N20" s="26">
        <v>156813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527234</v>
      </c>
      <c r="X20" s="26">
        <v>14974674</v>
      </c>
      <c r="Y20" s="26">
        <v>-14447440</v>
      </c>
      <c r="Z20" s="27">
        <v>-96.48</v>
      </c>
      <c r="AA20" s="28">
        <v>29949353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507301353</v>
      </c>
      <c r="F22" s="35">
        <f t="shared" si="0"/>
        <v>507301353</v>
      </c>
      <c r="G22" s="35">
        <f t="shared" si="0"/>
        <v>185121153</v>
      </c>
      <c r="H22" s="35">
        <f t="shared" si="0"/>
        <v>1510790</v>
      </c>
      <c r="I22" s="35">
        <f t="shared" si="0"/>
        <v>931182</v>
      </c>
      <c r="J22" s="35">
        <f t="shared" si="0"/>
        <v>187563125</v>
      </c>
      <c r="K22" s="35">
        <f t="shared" si="0"/>
        <v>417758</v>
      </c>
      <c r="L22" s="35">
        <f t="shared" si="0"/>
        <v>931058</v>
      </c>
      <c r="M22" s="35">
        <f t="shared" si="0"/>
        <v>135033022</v>
      </c>
      <c r="N22" s="35">
        <f t="shared" si="0"/>
        <v>136381838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323944963</v>
      </c>
      <c r="X22" s="35">
        <f t="shared" si="0"/>
        <v>414695792</v>
      </c>
      <c r="Y22" s="35">
        <f t="shared" si="0"/>
        <v>-90750829</v>
      </c>
      <c r="Z22" s="36">
        <f>+IF(X22&lt;&gt;0,+(Y22/X22)*100,0)</f>
        <v>-21.883711084292845</v>
      </c>
      <c r="AA22" s="33">
        <f>SUM(AA5:AA21)</f>
        <v>507301353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240000000</v>
      </c>
      <c r="F25" s="8">
        <v>240000000</v>
      </c>
      <c r="G25" s="8">
        <v>20588049</v>
      </c>
      <c r="H25" s="8">
        <v>21086136</v>
      </c>
      <c r="I25" s="8">
        <v>20929882</v>
      </c>
      <c r="J25" s="8">
        <v>62604067</v>
      </c>
      <c r="K25" s="8">
        <v>19367122</v>
      </c>
      <c r="L25" s="8">
        <v>33326957</v>
      </c>
      <c r="M25" s="8">
        <v>22196459</v>
      </c>
      <c r="N25" s="8">
        <v>74890538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137494605</v>
      </c>
      <c r="X25" s="8">
        <v>120000000</v>
      </c>
      <c r="Y25" s="8">
        <v>17494605</v>
      </c>
      <c r="Z25" s="2">
        <v>14.58</v>
      </c>
      <c r="AA25" s="6">
        <v>240000000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11800000</v>
      </c>
      <c r="F26" s="8">
        <v>11800000</v>
      </c>
      <c r="G26" s="8">
        <v>816568</v>
      </c>
      <c r="H26" s="8">
        <v>825377</v>
      </c>
      <c r="I26" s="8">
        <v>786015</v>
      </c>
      <c r="J26" s="8">
        <v>2427960</v>
      </c>
      <c r="K26" s="8">
        <v>0</v>
      </c>
      <c r="L26" s="8">
        <v>0</v>
      </c>
      <c r="M26" s="8">
        <v>502312</v>
      </c>
      <c r="N26" s="8">
        <v>502312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2930272</v>
      </c>
      <c r="X26" s="8">
        <v>5899998</v>
      </c>
      <c r="Y26" s="8">
        <v>-2969726</v>
      </c>
      <c r="Z26" s="2">
        <v>-50.33</v>
      </c>
      <c r="AA26" s="6">
        <v>11800000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29826800</v>
      </c>
      <c r="F28" s="8">
        <v>29826800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29826800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1000000</v>
      </c>
      <c r="F29" s="8">
        <v>1000000</v>
      </c>
      <c r="G29" s="8">
        <v>0</v>
      </c>
      <c r="H29" s="8">
        <v>0</v>
      </c>
      <c r="I29" s="8">
        <v>0</v>
      </c>
      <c r="J29" s="8">
        <v>0</v>
      </c>
      <c r="K29" s="8">
        <v>552786</v>
      </c>
      <c r="L29" s="8">
        <v>0</v>
      </c>
      <c r="M29" s="8">
        <v>0</v>
      </c>
      <c r="N29" s="8">
        <v>552786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552786</v>
      </c>
      <c r="X29" s="8">
        <v>499998</v>
      </c>
      <c r="Y29" s="8">
        <v>52788</v>
      </c>
      <c r="Z29" s="2">
        <v>10.56</v>
      </c>
      <c r="AA29" s="6">
        <v>1000000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12000000</v>
      </c>
      <c r="F30" s="8">
        <v>12000000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6000000</v>
      </c>
      <c r="Y30" s="8">
        <v>-6000000</v>
      </c>
      <c r="Z30" s="2">
        <v>-100</v>
      </c>
      <c r="AA30" s="6">
        <v>12000000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5300000</v>
      </c>
      <c r="F31" s="8">
        <v>5300000</v>
      </c>
      <c r="G31" s="8">
        <v>4611436</v>
      </c>
      <c r="H31" s="8">
        <v>813033</v>
      </c>
      <c r="I31" s="8">
        <v>8404325</v>
      </c>
      <c r="J31" s="8">
        <v>13828794</v>
      </c>
      <c r="K31" s="8">
        <v>0</v>
      </c>
      <c r="L31" s="8">
        <v>4498377</v>
      </c>
      <c r="M31" s="8">
        <v>7686663</v>
      </c>
      <c r="N31" s="8">
        <v>12185040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26013834</v>
      </c>
      <c r="X31" s="8">
        <v>2650002</v>
      </c>
      <c r="Y31" s="8">
        <v>23363832</v>
      </c>
      <c r="Z31" s="2">
        <v>881.65</v>
      </c>
      <c r="AA31" s="6">
        <v>5300000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13750000</v>
      </c>
      <c r="F32" s="8">
        <v>13750000</v>
      </c>
      <c r="G32" s="8">
        <v>0</v>
      </c>
      <c r="H32" s="8">
        <v>1604700</v>
      </c>
      <c r="I32" s="8">
        <v>0</v>
      </c>
      <c r="J32" s="8">
        <v>1604700</v>
      </c>
      <c r="K32" s="8">
        <v>634750</v>
      </c>
      <c r="L32" s="8">
        <v>2907997</v>
      </c>
      <c r="M32" s="8">
        <v>2920397</v>
      </c>
      <c r="N32" s="8">
        <v>6463144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8067844</v>
      </c>
      <c r="X32" s="8">
        <v>6874998</v>
      </c>
      <c r="Y32" s="8">
        <v>1192846</v>
      </c>
      <c r="Z32" s="2">
        <v>17.35</v>
      </c>
      <c r="AA32" s="6">
        <v>13750000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17351000</v>
      </c>
      <c r="F33" s="8">
        <v>17351000</v>
      </c>
      <c r="G33" s="8">
        <v>0</v>
      </c>
      <c r="H33" s="8">
        <v>147988</v>
      </c>
      <c r="I33" s="8">
        <v>286704</v>
      </c>
      <c r="J33" s="8">
        <v>434692</v>
      </c>
      <c r="K33" s="8">
        <v>2903</v>
      </c>
      <c r="L33" s="8">
        <v>167705</v>
      </c>
      <c r="M33" s="8">
        <v>108463</v>
      </c>
      <c r="N33" s="8">
        <v>279071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713763</v>
      </c>
      <c r="X33" s="8">
        <v>8675502</v>
      </c>
      <c r="Y33" s="8">
        <v>-7961739</v>
      </c>
      <c r="Z33" s="2">
        <v>-91.77</v>
      </c>
      <c r="AA33" s="6">
        <v>17351000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124207353</v>
      </c>
      <c r="F34" s="8">
        <v>124207353</v>
      </c>
      <c r="G34" s="8">
        <v>7160714</v>
      </c>
      <c r="H34" s="8">
        <v>14450966</v>
      </c>
      <c r="I34" s="8">
        <v>16583522</v>
      </c>
      <c r="J34" s="8">
        <v>38195202</v>
      </c>
      <c r="K34" s="8">
        <v>5924882</v>
      </c>
      <c r="L34" s="8">
        <v>20466213</v>
      </c>
      <c r="M34" s="8">
        <v>25447350</v>
      </c>
      <c r="N34" s="8">
        <v>51838445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90033647</v>
      </c>
      <c r="X34" s="8">
        <v>62103678</v>
      </c>
      <c r="Y34" s="8">
        <v>27929969</v>
      </c>
      <c r="Z34" s="2">
        <v>44.97</v>
      </c>
      <c r="AA34" s="6">
        <v>124207353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455235153</v>
      </c>
      <c r="F36" s="35">
        <f t="shared" si="1"/>
        <v>455235153</v>
      </c>
      <c r="G36" s="35">
        <f t="shared" si="1"/>
        <v>33176767</v>
      </c>
      <c r="H36" s="35">
        <f t="shared" si="1"/>
        <v>38928200</v>
      </c>
      <c r="I36" s="35">
        <f t="shared" si="1"/>
        <v>46990448</v>
      </c>
      <c r="J36" s="35">
        <f t="shared" si="1"/>
        <v>119095415</v>
      </c>
      <c r="K36" s="35">
        <f t="shared" si="1"/>
        <v>26482443</v>
      </c>
      <c r="L36" s="35">
        <f t="shared" si="1"/>
        <v>61367249</v>
      </c>
      <c r="M36" s="35">
        <f t="shared" si="1"/>
        <v>58861644</v>
      </c>
      <c r="N36" s="35">
        <f t="shared" si="1"/>
        <v>146711336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265806751</v>
      </c>
      <c r="X36" s="35">
        <f t="shared" si="1"/>
        <v>212704176</v>
      </c>
      <c r="Y36" s="35">
        <f t="shared" si="1"/>
        <v>53102575</v>
      </c>
      <c r="Z36" s="36">
        <f>+IF(X36&lt;&gt;0,+(Y36/X36)*100,0)</f>
        <v>24.965459540390032</v>
      </c>
      <c r="AA36" s="33">
        <f>SUM(AA25:AA35)</f>
        <v>455235153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52066200</v>
      </c>
      <c r="F38" s="48">
        <f t="shared" si="2"/>
        <v>52066200</v>
      </c>
      <c r="G38" s="48">
        <f t="shared" si="2"/>
        <v>151944386</v>
      </c>
      <c r="H38" s="48">
        <f t="shared" si="2"/>
        <v>-37417410</v>
      </c>
      <c r="I38" s="48">
        <f t="shared" si="2"/>
        <v>-46059266</v>
      </c>
      <c r="J38" s="48">
        <f t="shared" si="2"/>
        <v>68467710</v>
      </c>
      <c r="K38" s="48">
        <f t="shared" si="2"/>
        <v>-26064685</v>
      </c>
      <c r="L38" s="48">
        <f t="shared" si="2"/>
        <v>-60436191</v>
      </c>
      <c r="M38" s="48">
        <f t="shared" si="2"/>
        <v>76171378</v>
      </c>
      <c r="N38" s="48">
        <f t="shared" si="2"/>
        <v>-10329498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58138212</v>
      </c>
      <c r="X38" s="48">
        <f>IF(F22=F36,0,X22-X36)</f>
        <v>201991616</v>
      </c>
      <c r="Y38" s="48">
        <f t="shared" si="2"/>
        <v>-143853404</v>
      </c>
      <c r="Z38" s="49">
        <f>+IF(X38&lt;&gt;0,+(Y38/X38)*100,0)</f>
        <v>-71.21751231496658</v>
      </c>
      <c r="AA38" s="46">
        <f>+AA22-AA36</f>
        <v>52066200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320364000</v>
      </c>
      <c r="F39" s="8">
        <v>320364000</v>
      </c>
      <c r="G39" s="8">
        <v>3712899</v>
      </c>
      <c r="H39" s="8">
        <v>4608226</v>
      </c>
      <c r="I39" s="8">
        <v>235000</v>
      </c>
      <c r="J39" s="8">
        <v>8556125</v>
      </c>
      <c r="K39" s="8">
        <v>16893636</v>
      </c>
      <c r="L39" s="8">
        <v>7609859</v>
      </c>
      <c r="M39" s="8">
        <v>15733632</v>
      </c>
      <c r="N39" s="8">
        <v>40237127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48793252</v>
      </c>
      <c r="X39" s="8">
        <v>170182000</v>
      </c>
      <c r="Y39" s="8">
        <v>-121388748</v>
      </c>
      <c r="Z39" s="2">
        <v>-71.33</v>
      </c>
      <c r="AA39" s="6">
        <v>320364000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372430200</v>
      </c>
      <c r="F42" s="57">
        <f t="shared" si="3"/>
        <v>372430200</v>
      </c>
      <c r="G42" s="57">
        <f t="shared" si="3"/>
        <v>155657285</v>
      </c>
      <c r="H42" s="57">
        <f t="shared" si="3"/>
        <v>-32809184</v>
      </c>
      <c r="I42" s="57">
        <f t="shared" si="3"/>
        <v>-45824266</v>
      </c>
      <c r="J42" s="57">
        <f t="shared" si="3"/>
        <v>77023835</v>
      </c>
      <c r="K42" s="57">
        <f t="shared" si="3"/>
        <v>-9171049</v>
      </c>
      <c r="L42" s="57">
        <f t="shared" si="3"/>
        <v>-52826332</v>
      </c>
      <c r="M42" s="57">
        <f t="shared" si="3"/>
        <v>91905010</v>
      </c>
      <c r="N42" s="57">
        <f t="shared" si="3"/>
        <v>29907629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106931464</v>
      </c>
      <c r="X42" s="57">
        <f t="shared" si="3"/>
        <v>372173616</v>
      </c>
      <c r="Y42" s="57">
        <f t="shared" si="3"/>
        <v>-265242152</v>
      </c>
      <c r="Z42" s="58">
        <f>+IF(X42&lt;&gt;0,+(Y42/X42)*100,0)</f>
        <v>-71.26839211514661</v>
      </c>
      <c r="AA42" s="55">
        <f>SUM(AA38:AA41)</f>
        <v>372430200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372430200</v>
      </c>
      <c r="F44" s="65">
        <f t="shared" si="4"/>
        <v>372430200</v>
      </c>
      <c r="G44" s="65">
        <f t="shared" si="4"/>
        <v>155657285</v>
      </c>
      <c r="H44" s="65">
        <f t="shared" si="4"/>
        <v>-32809184</v>
      </c>
      <c r="I44" s="65">
        <f t="shared" si="4"/>
        <v>-45824266</v>
      </c>
      <c r="J44" s="65">
        <f t="shared" si="4"/>
        <v>77023835</v>
      </c>
      <c r="K44" s="65">
        <f t="shared" si="4"/>
        <v>-9171049</v>
      </c>
      <c r="L44" s="65">
        <f t="shared" si="4"/>
        <v>-52826332</v>
      </c>
      <c r="M44" s="65">
        <f t="shared" si="4"/>
        <v>91905010</v>
      </c>
      <c r="N44" s="65">
        <f t="shared" si="4"/>
        <v>29907629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106931464</v>
      </c>
      <c r="X44" s="65">
        <f t="shared" si="4"/>
        <v>372173616</v>
      </c>
      <c r="Y44" s="65">
        <f t="shared" si="4"/>
        <v>-265242152</v>
      </c>
      <c r="Z44" s="66">
        <f>+IF(X44&lt;&gt;0,+(Y44/X44)*100,0)</f>
        <v>-71.26839211514661</v>
      </c>
      <c r="AA44" s="63">
        <f>+AA42-AA43</f>
        <v>372430200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372430200</v>
      </c>
      <c r="F46" s="57">
        <f t="shared" si="5"/>
        <v>372430200</v>
      </c>
      <c r="G46" s="57">
        <f t="shared" si="5"/>
        <v>155657285</v>
      </c>
      <c r="H46" s="57">
        <f t="shared" si="5"/>
        <v>-32809184</v>
      </c>
      <c r="I46" s="57">
        <f t="shared" si="5"/>
        <v>-45824266</v>
      </c>
      <c r="J46" s="57">
        <f t="shared" si="5"/>
        <v>77023835</v>
      </c>
      <c r="K46" s="57">
        <f t="shared" si="5"/>
        <v>-9171049</v>
      </c>
      <c r="L46" s="57">
        <f t="shared" si="5"/>
        <v>-52826332</v>
      </c>
      <c r="M46" s="57">
        <f t="shared" si="5"/>
        <v>91905010</v>
      </c>
      <c r="N46" s="57">
        <f t="shared" si="5"/>
        <v>29907629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106931464</v>
      </c>
      <c r="X46" s="57">
        <f t="shared" si="5"/>
        <v>372173616</v>
      </c>
      <c r="Y46" s="57">
        <f t="shared" si="5"/>
        <v>-265242152</v>
      </c>
      <c r="Z46" s="58">
        <f>+IF(X46&lt;&gt;0,+(Y46/X46)*100,0)</f>
        <v>-71.26839211514661</v>
      </c>
      <c r="AA46" s="55">
        <f>SUM(AA44:AA45)</f>
        <v>372430200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372430200</v>
      </c>
      <c r="F48" s="73">
        <f t="shared" si="6"/>
        <v>372430200</v>
      </c>
      <c r="G48" s="73">
        <f t="shared" si="6"/>
        <v>155657285</v>
      </c>
      <c r="H48" s="74">
        <f t="shared" si="6"/>
        <v>-32809184</v>
      </c>
      <c r="I48" s="74">
        <f t="shared" si="6"/>
        <v>-45824266</v>
      </c>
      <c r="J48" s="74">
        <f t="shared" si="6"/>
        <v>77023835</v>
      </c>
      <c r="K48" s="74">
        <f t="shared" si="6"/>
        <v>-9171049</v>
      </c>
      <c r="L48" s="74">
        <f t="shared" si="6"/>
        <v>-52826332</v>
      </c>
      <c r="M48" s="73">
        <f t="shared" si="6"/>
        <v>91905010</v>
      </c>
      <c r="N48" s="73">
        <f t="shared" si="6"/>
        <v>29907629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106931464</v>
      </c>
      <c r="X48" s="74">
        <f t="shared" si="6"/>
        <v>372173616</v>
      </c>
      <c r="Y48" s="74">
        <f t="shared" si="6"/>
        <v>-265242152</v>
      </c>
      <c r="Z48" s="75">
        <f>+IF(X48&lt;&gt;0,+(Y48/X48)*100,0)</f>
        <v>-71.26839211514661</v>
      </c>
      <c r="AA48" s="76">
        <f>SUM(AA46:AA47)</f>
        <v>372430200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29586970</v>
      </c>
      <c r="D5" s="6">
        <v>0</v>
      </c>
      <c r="E5" s="7">
        <v>39842307</v>
      </c>
      <c r="F5" s="8">
        <v>39842307</v>
      </c>
      <c r="G5" s="8">
        <v>-28012</v>
      </c>
      <c r="H5" s="8">
        <v>6308492</v>
      </c>
      <c r="I5" s="8">
        <v>2915753</v>
      </c>
      <c r="J5" s="8">
        <v>9196233</v>
      </c>
      <c r="K5" s="8">
        <v>3029899</v>
      </c>
      <c r="L5" s="8">
        <v>0</v>
      </c>
      <c r="M5" s="8">
        <v>0</v>
      </c>
      <c r="N5" s="8">
        <v>3029899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12226132</v>
      </c>
      <c r="X5" s="8">
        <v>19921152</v>
      </c>
      <c r="Y5" s="8">
        <v>-7695020</v>
      </c>
      <c r="Z5" s="2">
        <v>-38.63</v>
      </c>
      <c r="AA5" s="6">
        <v>39842307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83568338</v>
      </c>
      <c r="D7" s="6">
        <v>0</v>
      </c>
      <c r="E7" s="7">
        <v>107548742</v>
      </c>
      <c r="F7" s="8">
        <v>107548742</v>
      </c>
      <c r="G7" s="8">
        <v>8883735</v>
      </c>
      <c r="H7" s="8">
        <v>7602953</v>
      </c>
      <c r="I7" s="8">
        <v>9423355</v>
      </c>
      <c r="J7" s="8">
        <v>25910043</v>
      </c>
      <c r="K7" s="8">
        <v>8509452</v>
      </c>
      <c r="L7" s="8">
        <v>0</v>
      </c>
      <c r="M7" s="8">
        <v>0</v>
      </c>
      <c r="N7" s="8">
        <v>8509452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34419495</v>
      </c>
      <c r="X7" s="8">
        <v>56194054</v>
      </c>
      <c r="Y7" s="8">
        <v>-21774559</v>
      </c>
      <c r="Z7" s="2">
        <v>-38.75</v>
      </c>
      <c r="AA7" s="6">
        <v>107548742</v>
      </c>
    </row>
    <row r="8" spans="1:27" ht="13.5">
      <c r="A8" s="25" t="s">
        <v>35</v>
      </c>
      <c r="B8" s="24"/>
      <c r="C8" s="6">
        <v>22487075</v>
      </c>
      <c r="D8" s="6">
        <v>0</v>
      </c>
      <c r="E8" s="7">
        <v>27868347</v>
      </c>
      <c r="F8" s="8">
        <v>27868347</v>
      </c>
      <c r="G8" s="8">
        <v>1054937</v>
      </c>
      <c r="H8" s="8">
        <v>1464430</v>
      </c>
      <c r="I8" s="8">
        <v>1147180</v>
      </c>
      <c r="J8" s="8">
        <v>3666547</v>
      </c>
      <c r="K8" s="8">
        <v>1275402</v>
      </c>
      <c r="L8" s="8">
        <v>0</v>
      </c>
      <c r="M8" s="8">
        <v>0</v>
      </c>
      <c r="N8" s="8">
        <v>1275402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4941949</v>
      </c>
      <c r="X8" s="8">
        <v>18839631</v>
      </c>
      <c r="Y8" s="8">
        <v>-13897682</v>
      </c>
      <c r="Z8" s="2">
        <v>-73.77</v>
      </c>
      <c r="AA8" s="6">
        <v>27868347</v>
      </c>
    </row>
    <row r="9" spans="1:27" ht="13.5">
      <c r="A9" s="25" t="s">
        <v>36</v>
      </c>
      <c r="B9" s="24"/>
      <c r="C9" s="6">
        <v>13968700</v>
      </c>
      <c r="D9" s="6">
        <v>0</v>
      </c>
      <c r="E9" s="7">
        <v>14731844</v>
      </c>
      <c r="F9" s="8">
        <v>14731844</v>
      </c>
      <c r="G9" s="8">
        <v>1165911</v>
      </c>
      <c r="H9" s="8">
        <v>1217694</v>
      </c>
      <c r="I9" s="8">
        <v>1199020</v>
      </c>
      <c r="J9" s="8">
        <v>3582625</v>
      </c>
      <c r="K9" s="8">
        <v>1265111</v>
      </c>
      <c r="L9" s="8">
        <v>0</v>
      </c>
      <c r="M9" s="8">
        <v>0</v>
      </c>
      <c r="N9" s="8">
        <v>1265111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4847736</v>
      </c>
      <c r="X9" s="8">
        <v>7435976</v>
      </c>
      <c r="Y9" s="8">
        <v>-2588240</v>
      </c>
      <c r="Z9" s="2">
        <v>-34.81</v>
      </c>
      <c r="AA9" s="6">
        <v>14731844</v>
      </c>
    </row>
    <row r="10" spans="1:27" ht="13.5">
      <c r="A10" s="25" t="s">
        <v>37</v>
      </c>
      <c r="B10" s="24"/>
      <c r="C10" s="6">
        <v>13669973</v>
      </c>
      <c r="D10" s="6">
        <v>0</v>
      </c>
      <c r="E10" s="7">
        <v>14845442</v>
      </c>
      <c r="F10" s="26">
        <v>14845442</v>
      </c>
      <c r="G10" s="26">
        <v>1223230</v>
      </c>
      <c r="H10" s="26">
        <v>1223284</v>
      </c>
      <c r="I10" s="26">
        <v>1215735</v>
      </c>
      <c r="J10" s="26">
        <v>3662249</v>
      </c>
      <c r="K10" s="26">
        <v>1219318</v>
      </c>
      <c r="L10" s="26">
        <v>0</v>
      </c>
      <c r="M10" s="26">
        <v>0</v>
      </c>
      <c r="N10" s="26">
        <v>1219318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4881567</v>
      </c>
      <c r="X10" s="26">
        <v>7470817</v>
      </c>
      <c r="Y10" s="26">
        <v>-2589250</v>
      </c>
      <c r="Z10" s="27">
        <v>-34.66</v>
      </c>
      <c r="AA10" s="28">
        <v>14845442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1213639</v>
      </c>
      <c r="D12" s="6">
        <v>0</v>
      </c>
      <c r="E12" s="7">
        <v>949300</v>
      </c>
      <c r="F12" s="8">
        <v>949300</v>
      </c>
      <c r="G12" s="8">
        <v>54526</v>
      </c>
      <c r="H12" s="8">
        <v>47877</v>
      </c>
      <c r="I12" s="8">
        <v>46798</v>
      </c>
      <c r="J12" s="8">
        <v>149201</v>
      </c>
      <c r="K12" s="8">
        <v>59016</v>
      </c>
      <c r="L12" s="8">
        <v>0</v>
      </c>
      <c r="M12" s="8">
        <v>0</v>
      </c>
      <c r="N12" s="8">
        <v>59016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208217</v>
      </c>
      <c r="X12" s="8">
        <v>583293</v>
      </c>
      <c r="Y12" s="8">
        <v>-375076</v>
      </c>
      <c r="Z12" s="2">
        <v>-64.3</v>
      </c>
      <c r="AA12" s="6">
        <v>949300</v>
      </c>
    </row>
    <row r="13" spans="1:27" ht="13.5">
      <c r="A13" s="23" t="s">
        <v>40</v>
      </c>
      <c r="B13" s="29"/>
      <c r="C13" s="6">
        <v>574971</v>
      </c>
      <c r="D13" s="6">
        <v>0</v>
      </c>
      <c r="E13" s="7">
        <v>600000</v>
      </c>
      <c r="F13" s="8">
        <v>600000</v>
      </c>
      <c r="G13" s="8">
        <v>23202</v>
      </c>
      <c r="H13" s="8">
        <v>20371</v>
      </c>
      <c r="I13" s="8">
        <v>17192</v>
      </c>
      <c r="J13" s="8">
        <v>60765</v>
      </c>
      <c r="K13" s="8">
        <v>8483</v>
      </c>
      <c r="L13" s="8">
        <v>0</v>
      </c>
      <c r="M13" s="8">
        <v>0</v>
      </c>
      <c r="N13" s="8">
        <v>8483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69248</v>
      </c>
      <c r="X13" s="8">
        <v>299716</v>
      </c>
      <c r="Y13" s="8">
        <v>-230468</v>
      </c>
      <c r="Z13" s="2">
        <v>-76.9</v>
      </c>
      <c r="AA13" s="6">
        <v>600000</v>
      </c>
    </row>
    <row r="14" spans="1:27" ht="13.5">
      <c r="A14" s="23" t="s">
        <v>41</v>
      </c>
      <c r="B14" s="29"/>
      <c r="C14" s="6">
        <v>12927005</v>
      </c>
      <c r="D14" s="6">
        <v>0</v>
      </c>
      <c r="E14" s="7">
        <v>12000000</v>
      </c>
      <c r="F14" s="8">
        <v>12000000</v>
      </c>
      <c r="G14" s="8">
        <v>874694</v>
      </c>
      <c r="H14" s="8">
        <v>1351645</v>
      </c>
      <c r="I14" s="8">
        <v>1336744</v>
      </c>
      <c r="J14" s="8">
        <v>3563083</v>
      </c>
      <c r="K14" s="8">
        <v>1324743</v>
      </c>
      <c r="L14" s="8">
        <v>0</v>
      </c>
      <c r="M14" s="8">
        <v>0</v>
      </c>
      <c r="N14" s="8">
        <v>1324743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4887826</v>
      </c>
      <c r="X14" s="8">
        <v>6359544</v>
      </c>
      <c r="Y14" s="8">
        <v>-1471718</v>
      </c>
      <c r="Z14" s="2">
        <v>-23.14</v>
      </c>
      <c r="AA14" s="6">
        <v>12000000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412387</v>
      </c>
      <c r="D16" s="6">
        <v>0</v>
      </c>
      <c r="E16" s="7">
        <v>340400</v>
      </c>
      <c r="F16" s="8">
        <v>340400</v>
      </c>
      <c r="G16" s="8">
        <v>21279</v>
      </c>
      <c r="H16" s="8">
        <v>15472</v>
      </c>
      <c r="I16" s="8">
        <v>16500</v>
      </c>
      <c r="J16" s="8">
        <v>53251</v>
      </c>
      <c r="K16" s="8">
        <v>32350</v>
      </c>
      <c r="L16" s="8">
        <v>0</v>
      </c>
      <c r="M16" s="8">
        <v>0</v>
      </c>
      <c r="N16" s="8">
        <v>32350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85601</v>
      </c>
      <c r="X16" s="8">
        <v>189800</v>
      </c>
      <c r="Y16" s="8">
        <v>-104199</v>
      </c>
      <c r="Z16" s="2">
        <v>-54.9</v>
      </c>
      <c r="AA16" s="6">
        <v>340400</v>
      </c>
    </row>
    <row r="17" spans="1:27" ht="13.5">
      <c r="A17" s="23" t="s">
        <v>44</v>
      </c>
      <c r="B17" s="29"/>
      <c r="C17" s="6">
        <v>6276445</v>
      </c>
      <c r="D17" s="6">
        <v>0</v>
      </c>
      <c r="E17" s="7">
        <v>5670000</v>
      </c>
      <c r="F17" s="8">
        <v>5670000</v>
      </c>
      <c r="G17" s="8">
        <v>305814</v>
      </c>
      <c r="H17" s="8">
        <v>290979</v>
      </c>
      <c r="I17" s="8">
        <v>337362</v>
      </c>
      <c r="J17" s="8">
        <v>934155</v>
      </c>
      <c r="K17" s="8">
        <v>442882</v>
      </c>
      <c r="L17" s="8">
        <v>0</v>
      </c>
      <c r="M17" s="8">
        <v>0</v>
      </c>
      <c r="N17" s="8">
        <v>442882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1377037</v>
      </c>
      <c r="X17" s="8">
        <v>1479800</v>
      </c>
      <c r="Y17" s="8">
        <v>-102763</v>
      </c>
      <c r="Z17" s="2">
        <v>-6.94</v>
      </c>
      <c r="AA17" s="6">
        <v>5670000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55711814</v>
      </c>
      <c r="D19" s="6">
        <v>0</v>
      </c>
      <c r="E19" s="7">
        <v>55559000</v>
      </c>
      <c r="F19" s="8">
        <v>55559000</v>
      </c>
      <c r="G19" s="8">
        <v>16126000</v>
      </c>
      <c r="H19" s="8">
        <v>7672000</v>
      </c>
      <c r="I19" s="8">
        <v>0</v>
      </c>
      <c r="J19" s="8">
        <v>23798000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23798000</v>
      </c>
      <c r="X19" s="8">
        <v>39430813</v>
      </c>
      <c r="Y19" s="8">
        <v>-15632813</v>
      </c>
      <c r="Z19" s="2">
        <v>-39.65</v>
      </c>
      <c r="AA19" s="6">
        <v>55559000</v>
      </c>
    </row>
    <row r="20" spans="1:27" ht="13.5">
      <c r="A20" s="23" t="s">
        <v>47</v>
      </c>
      <c r="B20" s="29"/>
      <c r="C20" s="6">
        <v>5715149</v>
      </c>
      <c r="D20" s="6">
        <v>0</v>
      </c>
      <c r="E20" s="7">
        <v>7414900</v>
      </c>
      <c r="F20" s="26">
        <v>7414900</v>
      </c>
      <c r="G20" s="26">
        <v>159979</v>
      </c>
      <c r="H20" s="26">
        <v>674196</v>
      </c>
      <c r="I20" s="26">
        <v>205309</v>
      </c>
      <c r="J20" s="26">
        <v>1039484</v>
      </c>
      <c r="K20" s="26">
        <v>239095</v>
      </c>
      <c r="L20" s="26">
        <v>0</v>
      </c>
      <c r="M20" s="26">
        <v>0</v>
      </c>
      <c r="N20" s="26">
        <v>239095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1278579</v>
      </c>
      <c r="X20" s="26">
        <v>6529287</v>
      </c>
      <c r="Y20" s="26">
        <v>-5250708</v>
      </c>
      <c r="Z20" s="27">
        <v>-80.42</v>
      </c>
      <c r="AA20" s="28">
        <v>7414900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12102000</v>
      </c>
      <c r="F21" s="8">
        <v>12102000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12102000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246112466</v>
      </c>
      <c r="D22" s="33">
        <f>SUM(D5:D21)</f>
        <v>0</v>
      </c>
      <c r="E22" s="34">
        <f t="shared" si="0"/>
        <v>299472282</v>
      </c>
      <c r="F22" s="35">
        <f t="shared" si="0"/>
        <v>299472282</v>
      </c>
      <c r="G22" s="35">
        <f t="shared" si="0"/>
        <v>29865295</v>
      </c>
      <c r="H22" s="35">
        <f t="shared" si="0"/>
        <v>27889393</v>
      </c>
      <c r="I22" s="35">
        <f t="shared" si="0"/>
        <v>17860948</v>
      </c>
      <c r="J22" s="35">
        <f t="shared" si="0"/>
        <v>75615636</v>
      </c>
      <c r="K22" s="35">
        <f t="shared" si="0"/>
        <v>17405751</v>
      </c>
      <c r="L22" s="35">
        <f t="shared" si="0"/>
        <v>0</v>
      </c>
      <c r="M22" s="35">
        <f t="shared" si="0"/>
        <v>0</v>
      </c>
      <c r="N22" s="35">
        <f t="shared" si="0"/>
        <v>17405751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93021387</v>
      </c>
      <c r="X22" s="35">
        <f t="shared" si="0"/>
        <v>164733883</v>
      </c>
      <c r="Y22" s="35">
        <f t="shared" si="0"/>
        <v>-71712496</v>
      </c>
      <c r="Z22" s="36">
        <f>+IF(X22&lt;&gt;0,+(Y22/X22)*100,0)</f>
        <v>-43.532329047327806</v>
      </c>
      <c r="AA22" s="33">
        <f>SUM(AA5:AA21)</f>
        <v>299472282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118341874</v>
      </c>
      <c r="D25" s="6">
        <v>0</v>
      </c>
      <c r="E25" s="7">
        <v>135719064</v>
      </c>
      <c r="F25" s="8">
        <v>135719064</v>
      </c>
      <c r="G25" s="8">
        <v>11033682</v>
      </c>
      <c r="H25" s="8">
        <v>11310661</v>
      </c>
      <c r="I25" s="8">
        <v>11108912</v>
      </c>
      <c r="J25" s="8">
        <v>33453255</v>
      </c>
      <c r="K25" s="8">
        <v>11072163</v>
      </c>
      <c r="L25" s="8">
        <v>0</v>
      </c>
      <c r="M25" s="8">
        <v>0</v>
      </c>
      <c r="N25" s="8">
        <v>11072163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44525418</v>
      </c>
      <c r="X25" s="8">
        <v>67649394</v>
      </c>
      <c r="Y25" s="8">
        <v>-23123976</v>
      </c>
      <c r="Z25" s="2">
        <v>-34.18</v>
      </c>
      <c r="AA25" s="6">
        <v>135719064</v>
      </c>
    </row>
    <row r="26" spans="1:27" ht="13.5">
      <c r="A26" s="25" t="s">
        <v>52</v>
      </c>
      <c r="B26" s="24"/>
      <c r="C26" s="6">
        <v>5856071</v>
      </c>
      <c r="D26" s="6">
        <v>0</v>
      </c>
      <c r="E26" s="7">
        <v>6176381</v>
      </c>
      <c r="F26" s="8">
        <v>6176381</v>
      </c>
      <c r="G26" s="8">
        <v>472406</v>
      </c>
      <c r="H26" s="8">
        <v>472406</v>
      </c>
      <c r="I26" s="8">
        <v>491252</v>
      </c>
      <c r="J26" s="8">
        <v>1436064</v>
      </c>
      <c r="K26" s="8">
        <v>491252</v>
      </c>
      <c r="L26" s="8">
        <v>0</v>
      </c>
      <c r="M26" s="8">
        <v>0</v>
      </c>
      <c r="N26" s="8">
        <v>491252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1927316</v>
      </c>
      <c r="X26" s="8">
        <v>2815222</v>
      </c>
      <c r="Y26" s="8">
        <v>-887906</v>
      </c>
      <c r="Z26" s="2">
        <v>-31.54</v>
      </c>
      <c r="AA26" s="6">
        <v>6176381</v>
      </c>
    </row>
    <row r="27" spans="1:27" ht="13.5">
      <c r="A27" s="25" t="s">
        <v>53</v>
      </c>
      <c r="B27" s="24"/>
      <c r="C27" s="6">
        <v>34873868</v>
      </c>
      <c r="D27" s="6">
        <v>0</v>
      </c>
      <c r="E27" s="7">
        <v>15473357</v>
      </c>
      <c r="F27" s="8">
        <v>15473357</v>
      </c>
      <c r="G27" s="8">
        <v>277729</v>
      </c>
      <c r="H27" s="8">
        <v>279790</v>
      </c>
      <c r="I27" s="8">
        <v>291724</v>
      </c>
      <c r="J27" s="8">
        <v>849243</v>
      </c>
      <c r="K27" s="8">
        <v>295683</v>
      </c>
      <c r="L27" s="8">
        <v>0</v>
      </c>
      <c r="M27" s="8">
        <v>0</v>
      </c>
      <c r="N27" s="8">
        <v>295683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1144926</v>
      </c>
      <c r="X27" s="8">
        <v>4179614</v>
      </c>
      <c r="Y27" s="8">
        <v>-3034688</v>
      </c>
      <c r="Z27" s="2">
        <v>-72.61</v>
      </c>
      <c r="AA27" s="6">
        <v>15473357</v>
      </c>
    </row>
    <row r="28" spans="1:27" ht="13.5">
      <c r="A28" s="25" t="s">
        <v>54</v>
      </c>
      <c r="B28" s="24"/>
      <c r="C28" s="6">
        <v>48458599</v>
      </c>
      <c r="D28" s="6">
        <v>0</v>
      </c>
      <c r="E28" s="7">
        <v>60600000</v>
      </c>
      <c r="F28" s="8">
        <v>60600000</v>
      </c>
      <c r="G28" s="8">
        <v>5000000</v>
      </c>
      <c r="H28" s="8">
        <v>5000000</v>
      </c>
      <c r="I28" s="8">
        <v>5000000</v>
      </c>
      <c r="J28" s="8">
        <v>15000000</v>
      </c>
      <c r="K28" s="8">
        <v>5000000</v>
      </c>
      <c r="L28" s="8">
        <v>0</v>
      </c>
      <c r="M28" s="8">
        <v>0</v>
      </c>
      <c r="N28" s="8">
        <v>5000000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20000000</v>
      </c>
      <c r="X28" s="8">
        <v>23895000</v>
      </c>
      <c r="Y28" s="8">
        <v>-3895000</v>
      </c>
      <c r="Z28" s="2">
        <v>-16.3</v>
      </c>
      <c r="AA28" s="6">
        <v>60600000</v>
      </c>
    </row>
    <row r="29" spans="1:27" ht="13.5">
      <c r="A29" s="25" t="s">
        <v>55</v>
      </c>
      <c r="B29" s="24"/>
      <c r="C29" s="6">
        <v>15779553</v>
      </c>
      <c r="D29" s="6">
        <v>0</v>
      </c>
      <c r="E29" s="7">
        <v>18285357</v>
      </c>
      <c r="F29" s="8">
        <v>18285357</v>
      </c>
      <c r="G29" s="8">
        <v>942942</v>
      </c>
      <c r="H29" s="8">
        <v>1184351</v>
      </c>
      <c r="I29" s="8">
        <v>1250916</v>
      </c>
      <c r="J29" s="8">
        <v>3378209</v>
      </c>
      <c r="K29" s="8">
        <v>1121544</v>
      </c>
      <c r="L29" s="8">
        <v>0</v>
      </c>
      <c r="M29" s="8">
        <v>0</v>
      </c>
      <c r="N29" s="8">
        <v>1121544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4499753</v>
      </c>
      <c r="X29" s="8">
        <v>9027716</v>
      </c>
      <c r="Y29" s="8">
        <v>-4527963</v>
      </c>
      <c r="Z29" s="2">
        <v>-50.16</v>
      </c>
      <c r="AA29" s="6">
        <v>18285357</v>
      </c>
    </row>
    <row r="30" spans="1:27" ht="13.5">
      <c r="A30" s="25" t="s">
        <v>56</v>
      </c>
      <c r="B30" s="24"/>
      <c r="C30" s="6">
        <v>72981871</v>
      </c>
      <c r="D30" s="6">
        <v>0</v>
      </c>
      <c r="E30" s="7">
        <v>77500000</v>
      </c>
      <c r="F30" s="8">
        <v>77500000</v>
      </c>
      <c r="G30" s="8">
        <v>9875727</v>
      </c>
      <c r="H30" s="8">
        <v>7922322</v>
      </c>
      <c r="I30" s="8">
        <v>8508591</v>
      </c>
      <c r="J30" s="8">
        <v>26306640</v>
      </c>
      <c r="K30" s="8">
        <v>5612961</v>
      </c>
      <c r="L30" s="8">
        <v>0</v>
      </c>
      <c r="M30" s="8">
        <v>0</v>
      </c>
      <c r="N30" s="8">
        <v>5612961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31919601</v>
      </c>
      <c r="X30" s="8">
        <v>39927684</v>
      </c>
      <c r="Y30" s="8">
        <v>-8008083</v>
      </c>
      <c r="Z30" s="2">
        <v>-20.06</v>
      </c>
      <c r="AA30" s="6">
        <v>77500000</v>
      </c>
    </row>
    <row r="31" spans="1:27" ht="13.5">
      <c r="A31" s="25" t="s">
        <v>57</v>
      </c>
      <c r="B31" s="24"/>
      <c r="C31" s="6">
        <v>10263996</v>
      </c>
      <c r="D31" s="6">
        <v>0</v>
      </c>
      <c r="E31" s="7">
        <v>25056182</v>
      </c>
      <c r="F31" s="8">
        <v>25056182</v>
      </c>
      <c r="G31" s="8">
        <v>256167</v>
      </c>
      <c r="H31" s="8">
        <v>74275</v>
      </c>
      <c r="I31" s="8">
        <v>738851</v>
      </c>
      <c r="J31" s="8">
        <v>1069293</v>
      </c>
      <c r="K31" s="8">
        <v>578089</v>
      </c>
      <c r="L31" s="8">
        <v>0</v>
      </c>
      <c r="M31" s="8">
        <v>0</v>
      </c>
      <c r="N31" s="8">
        <v>578089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1647382</v>
      </c>
      <c r="X31" s="8">
        <v>4995821</v>
      </c>
      <c r="Y31" s="8">
        <v>-3348439</v>
      </c>
      <c r="Z31" s="2">
        <v>-67.02</v>
      </c>
      <c r="AA31" s="6">
        <v>25056182</v>
      </c>
    </row>
    <row r="32" spans="1:27" ht="13.5">
      <c r="A32" s="25" t="s">
        <v>58</v>
      </c>
      <c r="B32" s="24"/>
      <c r="C32" s="6">
        <v>16342662</v>
      </c>
      <c r="D32" s="6">
        <v>0</v>
      </c>
      <c r="E32" s="7">
        <v>12027230</v>
      </c>
      <c r="F32" s="8">
        <v>12027230</v>
      </c>
      <c r="G32" s="8">
        <v>199312</v>
      </c>
      <c r="H32" s="8">
        <v>260858</v>
      </c>
      <c r="I32" s="8">
        <v>417273</v>
      </c>
      <c r="J32" s="8">
        <v>877443</v>
      </c>
      <c r="K32" s="8">
        <v>627592</v>
      </c>
      <c r="L32" s="8">
        <v>0</v>
      </c>
      <c r="M32" s="8">
        <v>0</v>
      </c>
      <c r="N32" s="8">
        <v>627592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1505035</v>
      </c>
      <c r="X32" s="8">
        <v>5102433</v>
      </c>
      <c r="Y32" s="8">
        <v>-3597398</v>
      </c>
      <c r="Z32" s="2">
        <v>-70.5</v>
      </c>
      <c r="AA32" s="6">
        <v>12027230</v>
      </c>
    </row>
    <row r="33" spans="1:27" ht="13.5">
      <c r="A33" s="25" t="s">
        <v>59</v>
      </c>
      <c r="B33" s="24"/>
      <c r="C33" s="6">
        <v>598880</v>
      </c>
      <c r="D33" s="6">
        <v>0</v>
      </c>
      <c r="E33" s="7">
        <v>1004472</v>
      </c>
      <c r="F33" s="8">
        <v>1004472</v>
      </c>
      <c r="G33" s="8">
        <v>0</v>
      </c>
      <c r="H33" s="8">
        <v>25095</v>
      </c>
      <c r="I33" s="8">
        <v>53623</v>
      </c>
      <c r="J33" s="8">
        <v>78718</v>
      </c>
      <c r="K33" s="8">
        <v>99698</v>
      </c>
      <c r="L33" s="8">
        <v>0</v>
      </c>
      <c r="M33" s="8">
        <v>0</v>
      </c>
      <c r="N33" s="8">
        <v>99698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178416</v>
      </c>
      <c r="X33" s="8">
        <v>569656</v>
      </c>
      <c r="Y33" s="8">
        <v>-391240</v>
      </c>
      <c r="Z33" s="2">
        <v>-68.68</v>
      </c>
      <c r="AA33" s="6">
        <v>1004472</v>
      </c>
    </row>
    <row r="34" spans="1:27" ht="13.5">
      <c r="A34" s="25" t="s">
        <v>60</v>
      </c>
      <c r="B34" s="24"/>
      <c r="C34" s="6">
        <v>27633746</v>
      </c>
      <c r="D34" s="6">
        <v>0</v>
      </c>
      <c r="E34" s="7">
        <v>26245430</v>
      </c>
      <c r="F34" s="8">
        <v>26245430</v>
      </c>
      <c r="G34" s="8">
        <v>1194554</v>
      </c>
      <c r="H34" s="8">
        <v>2076288</v>
      </c>
      <c r="I34" s="8">
        <v>1820729</v>
      </c>
      <c r="J34" s="8">
        <v>5091571</v>
      </c>
      <c r="K34" s="8">
        <v>1690033</v>
      </c>
      <c r="L34" s="8">
        <v>0</v>
      </c>
      <c r="M34" s="8">
        <v>0</v>
      </c>
      <c r="N34" s="8">
        <v>1690033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6781604</v>
      </c>
      <c r="X34" s="8">
        <v>9618815</v>
      </c>
      <c r="Y34" s="8">
        <v>-2837211</v>
      </c>
      <c r="Z34" s="2">
        <v>-29.5</v>
      </c>
      <c r="AA34" s="6">
        <v>26245430</v>
      </c>
    </row>
    <row r="35" spans="1:27" ht="13.5">
      <c r="A35" s="23" t="s">
        <v>61</v>
      </c>
      <c r="B35" s="29"/>
      <c r="C35" s="6">
        <v>3374044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354505164</v>
      </c>
      <c r="D36" s="33">
        <f>SUM(D25:D35)</f>
        <v>0</v>
      </c>
      <c r="E36" s="34">
        <f t="shared" si="1"/>
        <v>378087473</v>
      </c>
      <c r="F36" s="35">
        <f t="shared" si="1"/>
        <v>378087473</v>
      </c>
      <c r="G36" s="35">
        <f t="shared" si="1"/>
        <v>29252519</v>
      </c>
      <c r="H36" s="35">
        <f t="shared" si="1"/>
        <v>28606046</v>
      </c>
      <c r="I36" s="35">
        <f t="shared" si="1"/>
        <v>29681871</v>
      </c>
      <c r="J36" s="35">
        <f t="shared" si="1"/>
        <v>87540436</v>
      </c>
      <c r="K36" s="35">
        <f t="shared" si="1"/>
        <v>26589015</v>
      </c>
      <c r="L36" s="35">
        <f t="shared" si="1"/>
        <v>0</v>
      </c>
      <c r="M36" s="35">
        <f t="shared" si="1"/>
        <v>0</v>
      </c>
      <c r="N36" s="35">
        <f t="shared" si="1"/>
        <v>26589015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114129451</v>
      </c>
      <c r="X36" s="35">
        <f t="shared" si="1"/>
        <v>167781355</v>
      </c>
      <c r="Y36" s="35">
        <f t="shared" si="1"/>
        <v>-53651904</v>
      </c>
      <c r="Z36" s="36">
        <f>+IF(X36&lt;&gt;0,+(Y36/X36)*100,0)</f>
        <v>-31.977274232884817</v>
      </c>
      <c r="AA36" s="33">
        <f>SUM(AA25:AA35)</f>
        <v>378087473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-108392698</v>
      </c>
      <c r="D38" s="46">
        <f>+D22-D36</f>
        <v>0</v>
      </c>
      <c r="E38" s="47">
        <f t="shared" si="2"/>
        <v>-78615191</v>
      </c>
      <c r="F38" s="48">
        <f t="shared" si="2"/>
        <v>-78615191</v>
      </c>
      <c r="G38" s="48">
        <f t="shared" si="2"/>
        <v>612776</v>
      </c>
      <c r="H38" s="48">
        <f t="shared" si="2"/>
        <v>-716653</v>
      </c>
      <c r="I38" s="48">
        <f t="shared" si="2"/>
        <v>-11820923</v>
      </c>
      <c r="J38" s="48">
        <f t="shared" si="2"/>
        <v>-11924800</v>
      </c>
      <c r="K38" s="48">
        <f t="shared" si="2"/>
        <v>-9183264</v>
      </c>
      <c r="L38" s="48">
        <f t="shared" si="2"/>
        <v>0</v>
      </c>
      <c r="M38" s="48">
        <f t="shared" si="2"/>
        <v>0</v>
      </c>
      <c r="N38" s="48">
        <f t="shared" si="2"/>
        <v>-9183264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-21108064</v>
      </c>
      <c r="X38" s="48">
        <f>IF(F22=F36,0,X22-X36)</f>
        <v>-3047472</v>
      </c>
      <c r="Y38" s="48">
        <f t="shared" si="2"/>
        <v>-18060592</v>
      </c>
      <c r="Z38" s="49">
        <f>+IF(X38&lt;&gt;0,+(Y38/X38)*100,0)</f>
        <v>592.6417699654008</v>
      </c>
      <c r="AA38" s="46">
        <f>+AA22-AA36</f>
        <v>-78615191</v>
      </c>
    </row>
    <row r="39" spans="1:27" ht="13.5">
      <c r="A39" s="23" t="s">
        <v>64</v>
      </c>
      <c r="B39" s="29"/>
      <c r="C39" s="6">
        <v>25307214</v>
      </c>
      <c r="D39" s="6">
        <v>0</v>
      </c>
      <c r="E39" s="7">
        <v>24751000</v>
      </c>
      <c r="F39" s="8">
        <v>24751000</v>
      </c>
      <c r="G39" s="8">
        <v>11150000</v>
      </c>
      <c r="H39" s="8">
        <v>0</v>
      </c>
      <c r="I39" s="8">
        <v>0</v>
      </c>
      <c r="J39" s="8">
        <v>11150000</v>
      </c>
      <c r="K39" s="8">
        <v>2000000</v>
      </c>
      <c r="L39" s="8">
        <v>0</v>
      </c>
      <c r="M39" s="8">
        <v>0</v>
      </c>
      <c r="N39" s="8">
        <v>2000000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13150000</v>
      </c>
      <c r="X39" s="8">
        <v>16934502</v>
      </c>
      <c r="Y39" s="8">
        <v>-3784502</v>
      </c>
      <c r="Z39" s="2">
        <v>-22.35</v>
      </c>
      <c r="AA39" s="6">
        <v>24751000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-83085484</v>
      </c>
      <c r="D42" s="55">
        <f>SUM(D38:D41)</f>
        <v>0</v>
      </c>
      <c r="E42" s="56">
        <f t="shared" si="3"/>
        <v>-53864191</v>
      </c>
      <c r="F42" s="57">
        <f t="shared" si="3"/>
        <v>-53864191</v>
      </c>
      <c r="G42" s="57">
        <f t="shared" si="3"/>
        <v>11762776</v>
      </c>
      <c r="H42" s="57">
        <f t="shared" si="3"/>
        <v>-716653</v>
      </c>
      <c r="I42" s="57">
        <f t="shared" si="3"/>
        <v>-11820923</v>
      </c>
      <c r="J42" s="57">
        <f t="shared" si="3"/>
        <v>-774800</v>
      </c>
      <c r="K42" s="57">
        <f t="shared" si="3"/>
        <v>-7183264</v>
      </c>
      <c r="L42" s="57">
        <f t="shared" si="3"/>
        <v>0</v>
      </c>
      <c r="M42" s="57">
        <f t="shared" si="3"/>
        <v>0</v>
      </c>
      <c r="N42" s="57">
        <f t="shared" si="3"/>
        <v>-7183264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-7958064</v>
      </c>
      <c r="X42" s="57">
        <f t="shared" si="3"/>
        <v>13887030</v>
      </c>
      <c r="Y42" s="57">
        <f t="shared" si="3"/>
        <v>-21845094</v>
      </c>
      <c r="Z42" s="58">
        <f>+IF(X42&lt;&gt;0,+(Y42/X42)*100,0)</f>
        <v>-157.30573059898336</v>
      </c>
      <c r="AA42" s="55">
        <f>SUM(AA38:AA41)</f>
        <v>-53864191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-83085484</v>
      </c>
      <c r="D44" s="63">
        <f>+D42-D43</f>
        <v>0</v>
      </c>
      <c r="E44" s="64">
        <f t="shared" si="4"/>
        <v>-53864191</v>
      </c>
      <c r="F44" s="65">
        <f t="shared" si="4"/>
        <v>-53864191</v>
      </c>
      <c r="G44" s="65">
        <f t="shared" si="4"/>
        <v>11762776</v>
      </c>
      <c r="H44" s="65">
        <f t="shared" si="4"/>
        <v>-716653</v>
      </c>
      <c r="I44" s="65">
        <f t="shared" si="4"/>
        <v>-11820923</v>
      </c>
      <c r="J44" s="65">
        <f t="shared" si="4"/>
        <v>-774800</v>
      </c>
      <c r="K44" s="65">
        <f t="shared" si="4"/>
        <v>-7183264</v>
      </c>
      <c r="L44" s="65">
        <f t="shared" si="4"/>
        <v>0</v>
      </c>
      <c r="M44" s="65">
        <f t="shared" si="4"/>
        <v>0</v>
      </c>
      <c r="N44" s="65">
        <f t="shared" si="4"/>
        <v>-7183264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-7958064</v>
      </c>
      <c r="X44" s="65">
        <f t="shared" si="4"/>
        <v>13887030</v>
      </c>
      <c r="Y44" s="65">
        <f t="shared" si="4"/>
        <v>-21845094</v>
      </c>
      <c r="Z44" s="66">
        <f>+IF(X44&lt;&gt;0,+(Y44/X44)*100,0)</f>
        <v>-157.30573059898336</v>
      </c>
      <c r="AA44" s="63">
        <f>+AA42-AA43</f>
        <v>-53864191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-83085484</v>
      </c>
      <c r="D46" s="55">
        <f>SUM(D44:D45)</f>
        <v>0</v>
      </c>
      <c r="E46" s="56">
        <f t="shared" si="5"/>
        <v>-53864191</v>
      </c>
      <c r="F46" s="57">
        <f t="shared" si="5"/>
        <v>-53864191</v>
      </c>
      <c r="G46" s="57">
        <f t="shared" si="5"/>
        <v>11762776</v>
      </c>
      <c r="H46" s="57">
        <f t="shared" si="5"/>
        <v>-716653</v>
      </c>
      <c r="I46" s="57">
        <f t="shared" si="5"/>
        <v>-11820923</v>
      </c>
      <c r="J46" s="57">
        <f t="shared" si="5"/>
        <v>-774800</v>
      </c>
      <c r="K46" s="57">
        <f t="shared" si="5"/>
        <v>-7183264</v>
      </c>
      <c r="L46" s="57">
        <f t="shared" si="5"/>
        <v>0</v>
      </c>
      <c r="M46" s="57">
        <f t="shared" si="5"/>
        <v>0</v>
      </c>
      <c r="N46" s="57">
        <f t="shared" si="5"/>
        <v>-7183264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-7958064</v>
      </c>
      <c r="X46" s="57">
        <f t="shared" si="5"/>
        <v>13887030</v>
      </c>
      <c r="Y46" s="57">
        <f t="shared" si="5"/>
        <v>-21845094</v>
      </c>
      <c r="Z46" s="58">
        <f>+IF(X46&lt;&gt;0,+(Y46/X46)*100,0)</f>
        <v>-157.30573059898336</v>
      </c>
      <c r="AA46" s="55">
        <f>SUM(AA44:AA45)</f>
        <v>-53864191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-83085484</v>
      </c>
      <c r="D48" s="71">
        <f>SUM(D46:D47)</f>
        <v>0</v>
      </c>
      <c r="E48" s="72">
        <f t="shared" si="6"/>
        <v>-53864191</v>
      </c>
      <c r="F48" s="73">
        <f t="shared" si="6"/>
        <v>-53864191</v>
      </c>
      <c r="G48" s="73">
        <f t="shared" si="6"/>
        <v>11762776</v>
      </c>
      <c r="H48" s="74">
        <f t="shared" si="6"/>
        <v>-716653</v>
      </c>
      <c r="I48" s="74">
        <f t="shared" si="6"/>
        <v>-11820923</v>
      </c>
      <c r="J48" s="74">
        <f t="shared" si="6"/>
        <v>-774800</v>
      </c>
      <c r="K48" s="74">
        <f t="shared" si="6"/>
        <v>-7183264</v>
      </c>
      <c r="L48" s="74">
        <f t="shared" si="6"/>
        <v>0</v>
      </c>
      <c r="M48" s="73">
        <f t="shared" si="6"/>
        <v>0</v>
      </c>
      <c r="N48" s="73">
        <f t="shared" si="6"/>
        <v>-7183264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-7958064</v>
      </c>
      <c r="X48" s="74">
        <f t="shared" si="6"/>
        <v>13887030</v>
      </c>
      <c r="Y48" s="74">
        <f t="shared" si="6"/>
        <v>-21845094</v>
      </c>
      <c r="Z48" s="75">
        <f>+IF(X48&lt;&gt;0,+(Y48/X48)*100,0)</f>
        <v>-157.30573059898336</v>
      </c>
      <c r="AA48" s="76">
        <f>SUM(AA46:AA47)</f>
        <v>-53864191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9500000</v>
      </c>
      <c r="F5" s="8">
        <v>9500000</v>
      </c>
      <c r="G5" s="8">
        <v>2563393</v>
      </c>
      <c r="H5" s="8">
        <v>461569</v>
      </c>
      <c r="I5" s="8">
        <v>727243</v>
      </c>
      <c r="J5" s="8">
        <v>3752205</v>
      </c>
      <c r="K5" s="8">
        <v>725754</v>
      </c>
      <c r="L5" s="8">
        <v>725754</v>
      </c>
      <c r="M5" s="8">
        <v>725754</v>
      </c>
      <c r="N5" s="8">
        <v>2177262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5929467</v>
      </c>
      <c r="X5" s="8">
        <v>6320000</v>
      </c>
      <c r="Y5" s="8">
        <v>-390533</v>
      </c>
      <c r="Z5" s="2">
        <v>-6.18</v>
      </c>
      <c r="AA5" s="6">
        <v>9500000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28612400</v>
      </c>
      <c r="F7" s="8">
        <v>28612400</v>
      </c>
      <c r="G7" s="8">
        <v>2110790</v>
      </c>
      <c r="H7" s="8">
        <v>2339458</v>
      </c>
      <c r="I7" s="8">
        <v>2272333</v>
      </c>
      <c r="J7" s="8">
        <v>6722581</v>
      </c>
      <c r="K7" s="8">
        <v>2057472</v>
      </c>
      <c r="L7" s="8">
        <v>2033257</v>
      </c>
      <c r="M7" s="8">
        <v>2234127</v>
      </c>
      <c r="N7" s="8">
        <v>6324856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13047437</v>
      </c>
      <c r="X7" s="8">
        <v>14700000</v>
      </c>
      <c r="Y7" s="8">
        <v>-1652563</v>
      </c>
      <c r="Z7" s="2">
        <v>-11.24</v>
      </c>
      <c r="AA7" s="6">
        <v>28612400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12868170</v>
      </c>
      <c r="F8" s="8">
        <v>12868170</v>
      </c>
      <c r="G8" s="8">
        <v>914972</v>
      </c>
      <c r="H8" s="8">
        <v>948965</v>
      </c>
      <c r="I8" s="8">
        <v>1173349</v>
      </c>
      <c r="J8" s="8">
        <v>3037286</v>
      </c>
      <c r="K8" s="8">
        <v>1109163</v>
      </c>
      <c r="L8" s="8">
        <v>976331</v>
      </c>
      <c r="M8" s="8">
        <v>831022</v>
      </c>
      <c r="N8" s="8">
        <v>2916516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5953802</v>
      </c>
      <c r="X8" s="8">
        <v>7320000</v>
      </c>
      <c r="Y8" s="8">
        <v>-1366198</v>
      </c>
      <c r="Z8" s="2">
        <v>-18.66</v>
      </c>
      <c r="AA8" s="6">
        <v>12868170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9326236</v>
      </c>
      <c r="F9" s="8">
        <v>9326236</v>
      </c>
      <c r="G9" s="8">
        <v>853441</v>
      </c>
      <c r="H9" s="8">
        <v>853543</v>
      </c>
      <c r="I9" s="8">
        <v>853293</v>
      </c>
      <c r="J9" s="8">
        <v>2560277</v>
      </c>
      <c r="K9" s="8">
        <v>853295</v>
      </c>
      <c r="L9" s="8">
        <v>852598</v>
      </c>
      <c r="M9" s="8">
        <v>847626</v>
      </c>
      <c r="N9" s="8">
        <v>2553519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5113796</v>
      </c>
      <c r="X9" s="8">
        <v>4540000</v>
      </c>
      <c r="Y9" s="8">
        <v>573796</v>
      </c>
      <c r="Z9" s="2">
        <v>12.64</v>
      </c>
      <c r="AA9" s="6">
        <v>9326236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5805458</v>
      </c>
      <c r="F10" s="26">
        <v>5805458</v>
      </c>
      <c r="G10" s="26">
        <v>491673</v>
      </c>
      <c r="H10" s="26">
        <v>491739</v>
      </c>
      <c r="I10" s="26">
        <v>491469</v>
      </c>
      <c r="J10" s="26">
        <v>1474881</v>
      </c>
      <c r="K10" s="26">
        <v>491836</v>
      </c>
      <c r="L10" s="26">
        <v>498689</v>
      </c>
      <c r="M10" s="26">
        <v>500046</v>
      </c>
      <c r="N10" s="26">
        <v>1490571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2965452</v>
      </c>
      <c r="X10" s="26">
        <v>2902500</v>
      </c>
      <c r="Y10" s="26">
        <v>62952</v>
      </c>
      <c r="Z10" s="27">
        <v>2.17</v>
      </c>
      <c r="AA10" s="28">
        <v>5805458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137060</v>
      </c>
      <c r="F11" s="8">
        <v>137060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68800</v>
      </c>
      <c r="Y11" s="8">
        <v>-68800</v>
      </c>
      <c r="Z11" s="2">
        <v>-100</v>
      </c>
      <c r="AA11" s="6">
        <v>137060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350000</v>
      </c>
      <c r="F12" s="8">
        <v>350000</v>
      </c>
      <c r="G12" s="8">
        <v>15999</v>
      </c>
      <c r="H12" s="8">
        <v>35462</v>
      </c>
      <c r="I12" s="8">
        <v>33705</v>
      </c>
      <c r="J12" s="8">
        <v>85166</v>
      </c>
      <c r="K12" s="8">
        <v>28849</v>
      </c>
      <c r="L12" s="8">
        <v>26269</v>
      </c>
      <c r="M12" s="8">
        <v>26238</v>
      </c>
      <c r="N12" s="8">
        <v>81356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166522</v>
      </c>
      <c r="X12" s="8">
        <v>189000</v>
      </c>
      <c r="Y12" s="8">
        <v>-22478</v>
      </c>
      <c r="Z12" s="2">
        <v>-11.89</v>
      </c>
      <c r="AA12" s="6">
        <v>350000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604136</v>
      </c>
      <c r="F13" s="8">
        <v>604136</v>
      </c>
      <c r="G13" s="8">
        <v>10017</v>
      </c>
      <c r="H13" s="8">
        <v>3065</v>
      </c>
      <c r="I13" s="8">
        <v>3065</v>
      </c>
      <c r="J13" s="8">
        <v>16147</v>
      </c>
      <c r="K13" s="8">
        <v>1053</v>
      </c>
      <c r="L13" s="8">
        <v>86945</v>
      </c>
      <c r="M13" s="8">
        <v>0</v>
      </c>
      <c r="N13" s="8">
        <v>87998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104145</v>
      </c>
      <c r="X13" s="8">
        <v>307000</v>
      </c>
      <c r="Y13" s="8">
        <v>-202855</v>
      </c>
      <c r="Z13" s="2">
        <v>-66.08</v>
      </c>
      <c r="AA13" s="6">
        <v>604136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8643916</v>
      </c>
      <c r="F14" s="8">
        <v>8643916</v>
      </c>
      <c r="G14" s="8">
        <v>1061743</v>
      </c>
      <c r="H14" s="8">
        <v>78240</v>
      </c>
      <c r="I14" s="8">
        <v>1109900</v>
      </c>
      <c r="J14" s="8">
        <v>2249883</v>
      </c>
      <c r="K14" s="8">
        <v>1141432</v>
      </c>
      <c r="L14" s="8">
        <v>1171054</v>
      </c>
      <c r="M14" s="8">
        <v>1188510</v>
      </c>
      <c r="N14" s="8">
        <v>3500996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5750879</v>
      </c>
      <c r="X14" s="8">
        <v>4204000</v>
      </c>
      <c r="Y14" s="8">
        <v>1546879</v>
      </c>
      <c r="Z14" s="2">
        <v>36.8</v>
      </c>
      <c r="AA14" s="6">
        <v>8643916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824288</v>
      </c>
      <c r="F16" s="8">
        <v>824288</v>
      </c>
      <c r="G16" s="8">
        <v>13568</v>
      </c>
      <c r="H16" s="8">
        <v>2544</v>
      </c>
      <c r="I16" s="8">
        <v>3158</v>
      </c>
      <c r="J16" s="8">
        <v>19270</v>
      </c>
      <c r="K16" s="8">
        <v>1009</v>
      </c>
      <c r="L16" s="8">
        <v>0</v>
      </c>
      <c r="M16" s="8">
        <v>4386</v>
      </c>
      <c r="N16" s="8">
        <v>5395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24665</v>
      </c>
      <c r="X16" s="8">
        <v>432000</v>
      </c>
      <c r="Y16" s="8">
        <v>-407335</v>
      </c>
      <c r="Z16" s="2">
        <v>-94.29</v>
      </c>
      <c r="AA16" s="6">
        <v>824288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1550000</v>
      </c>
      <c r="F17" s="8">
        <v>1550000</v>
      </c>
      <c r="G17" s="8">
        <v>0</v>
      </c>
      <c r="H17" s="8">
        <v>74977</v>
      </c>
      <c r="I17" s="8">
        <v>79820</v>
      </c>
      <c r="J17" s="8">
        <v>154797</v>
      </c>
      <c r="K17" s="8">
        <v>121428</v>
      </c>
      <c r="L17" s="8">
        <v>121595</v>
      </c>
      <c r="M17" s="8">
        <v>148052</v>
      </c>
      <c r="N17" s="8">
        <v>391075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545872</v>
      </c>
      <c r="X17" s="8">
        <v>660000</v>
      </c>
      <c r="Y17" s="8">
        <v>-114128</v>
      </c>
      <c r="Z17" s="2">
        <v>-17.29</v>
      </c>
      <c r="AA17" s="6">
        <v>1550000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1258243</v>
      </c>
      <c r="F18" s="8">
        <v>1258243</v>
      </c>
      <c r="G18" s="8">
        <v>144874</v>
      </c>
      <c r="H18" s="8">
        <v>131495</v>
      </c>
      <c r="I18" s="8">
        <v>112700</v>
      </c>
      <c r="J18" s="8">
        <v>389069</v>
      </c>
      <c r="K18" s="8">
        <v>140921</v>
      </c>
      <c r="L18" s="8">
        <v>80134</v>
      </c>
      <c r="M18" s="8">
        <v>86885</v>
      </c>
      <c r="N18" s="8">
        <v>307940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697009</v>
      </c>
      <c r="X18" s="8">
        <v>625000</v>
      </c>
      <c r="Y18" s="8">
        <v>72009</v>
      </c>
      <c r="Z18" s="2">
        <v>11.52</v>
      </c>
      <c r="AA18" s="6">
        <v>1258243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55360400</v>
      </c>
      <c r="F19" s="8">
        <v>55360400</v>
      </c>
      <c r="G19" s="8">
        <v>16885000</v>
      </c>
      <c r="H19" s="8">
        <v>7363000</v>
      </c>
      <c r="I19" s="8">
        <v>0</v>
      </c>
      <c r="J19" s="8">
        <v>24248000</v>
      </c>
      <c r="K19" s="8">
        <v>0</v>
      </c>
      <c r="L19" s="8">
        <v>0</v>
      </c>
      <c r="M19" s="8">
        <v>9889000</v>
      </c>
      <c r="N19" s="8">
        <v>9889000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34137000</v>
      </c>
      <c r="X19" s="8">
        <v>34348000</v>
      </c>
      <c r="Y19" s="8">
        <v>-211000</v>
      </c>
      <c r="Z19" s="2">
        <v>-0.61</v>
      </c>
      <c r="AA19" s="6">
        <v>55360400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913018</v>
      </c>
      <c r="F20" s="26">
        <v>913018</v>
      </c>
      <c r="G20" s="26">
        <v>318044</v>
      </c>
      <c r="H20" s="26">
        <v>66877</v>
      </c>
      <c r="I20" s="26">
        <v>41418</v>
      </c>
      <c r="J20" s="26">
        <v>426339</v>
      </c>
      <c r="K20" s="26">
        <v>413616</v>
      </c>
      <c r="L20" s="26">
        <v>38757</v>
      </c>
      <c r="M20" s="26">
        <v>211114</v>
      </c>
      <c r="N20" s="26">
        <v>663487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1089826</v>
      </c>
      <c r="X20" s="26">
        <v>492000</v>
      </c>
      <c r="Y20" s="26">
        <v>597826</v>
      </c>
      <c r="Z20" s="27">
        <v>121.51</v>
      </c>
      <c r="AA20" s="28">
        <v>913018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120</v>
      </c>
      <c r="I21" s="30">
        <v>0</v>
      </c>
      <c r="J21" s="8">
        <v>120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120</v>
      </c>
      <c r="X21" s="8"/>
      <c r="Y21" s="8">
        <v>120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135753325</v>
      </c>
      <c r="F22" s="35">
        <f t="shared" si="0"/>
        <v>135753325</v>
      </c>
      <c r="G22" s="35">
        <f t="shared" si="0"/>
        <v>25383514</v>
      </c>
      <c r="H22" s="35">
        <f t="shared" si="0"/>
        <v>12851054</v>
      </c>
      <c r="I22" s="35">
        <f t="shared" si="0"/>
        <v>6901453</v>
      </c>
      <c r="J22" s="35">
        <f t="shared" si="0"/>
        <v>45136021</v>
      </c>
      <c r="K22" s="35">
        <f t="shared" si="0"/>
        <v>7085828</v>
      </c>
      <c r="L22" s="35">
        <f t="shared" si="0"/>
        <v>6611383</v>
      </c>
      <c r="M22" s="35">
        <f t="shared" si="0"/>
        <v>16692760</v>
      </c>
      <c r="N22" s="35">
        <f t="shared" si="0"/>
        <v>30389971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75525992</v>
      </c>
      <c r="X22" s="35">
        <f t="shared" si="0"/>
        <v>77108300</v>
      </c>
      <c r="Y22" s="35">
        <f t="shared" si="0"/>
        <v>-1582308</v>
      </c>
      <c r="Z22" s="36">
        <f>+IF(X22&lt;&gt;0,+(Y22/X22)*100,0)</f>
        <v>-2.0520592465402556</v>
      </c>
      <c r="AA22" s="33">
        <f>SUM(AA5:AA21)</f>
        <v>135753325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57146517</v>
      </c>
      <c r="F25" s="8">
        <v>57146517</v>
      </c>
      <c r="G25" s="8">
        <v>3448238</v>
      </c>
      <c r="H25" s="8">
        <v>3385892</v>
      </c>
      <c r="I25" s="8">
        <v>3423269</v>
      </c>
      <c r="J25" s="8">
        <v>10257399</v>
      </c>
      <c r="K25" s="8">
        <v>3353158</v>
      </c>
      <c r="L25" s="8">
        <v>3390912</v>
      </c>
      <c r="M25" s="8">
        <v>3966110</v>
      </c>
      <c r="N25" s="8">
        <v>10710180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20967579</v>
      </c>
      <c r="X25" s="8">
        <v>26600000</v>
      </c>
      <c r="Y25" s="8">
        <v>-5632421</v>
      </c>
      <c r="Z25" s="2">
        <v>-21.17</v>
      </c>
      <c r="AA25" s="6">
        <v>57146517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4515082</v>
      </c>
      <c r="F26" s="8">
        <v>4515082</v>
      </c>
      <c r="G26" s="8">
        <v>755511</v>
      </c>
      <c r="H26" s="8">
        <v>348727</v>
      </c>
      <c r="I26" s="8">
        <v>349099</v>
      </c>
      <c r="J26" s="8">
        <v>1453337</v>
      </c>
      <c r="K26" s="8">
        <v>348703</v>
      </c>
      <c r="L26" s="8">
        <v>354047</v>
      </c>
      <c r="M26" s="8">
        <v>350417</v>
      </c>
      <c r="N26" s="8">
        <v>1053167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2506504</v>
      </c>
      <c r="X26" s="8">
        <v>2170000</v>
      </c>
      <c r="Y26" s="8">
        <v>336504</v>
      </c>
      <c r="Z26" s="2">
        <v>15.51</v>
      </c>
      <c r="AA26" s="6">
        <v>4515082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24244454</v>
      </c>
      <c r="F27" s="8">
        <v>24244454</v>
      </c>
      <c r="G27" s="8">
        <v>784435</v>
      </c>
      <c r="H27" s="8">
        <v>773195</v>
      </c>
      <c r="I27" s="8">
        <v>769901</v>
      </c>
      <c r="J27" s="8">
        <v>2327531</v>
      </c>
      <c r="K27" s="8">
        <v>739174</v>
      </c>
      <c r="L27" s="8">
        <v>676742</v>
      </c>
      <c r="M27" s="8">
        <v>654308</v>
      </c>
      <c r="N27" s="8">
        <v>2070224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4397755</v>
      </c>
      <c r="X27" s="8">
        <v>11700000</v>
      </c>
      <c r="Y27" s="8">
        <v>-7302245</v>
      </c>
      <c r="Z27" s="2">
        <v>-62.41</v>
      </c>
      <c r="AA27" s="6">
        <v>24244454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899970</v>
      </c>
      <c r="F28" s="8">
        <v>899970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450000</v>
      </c>
      <c r="Y28" s="8">
        <v>-450000</v>
      </c>
      <c r="Z28" s="2">
        <v>-100</v>
      </c>
      <c r="AA28" s="6">
        <v>899970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463000</v>
      </c>
      <c r="F29" s="8">
        <v>463000</v>
      </c>
      <c r="G29" s="8">
        <v>19149</v>
      </c>
      <c r="H29" s="8">
        <v>124971</v>
      </c>
      <c r="I29" s="8">
        <v>176954</v>
      </c>
      <c r="J29" s="8">
        <v>321074</v>
      </c>
      <c r="K29" s="8">
        <v>132751</v>
      </c>
      <c r="L29" s="8">
        <v>339671</v>
      </c>
      <c r="M29" s="8">
        <v>25684</v>
      </c>
      <c r="N29" s="8">
        <v>498106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819180</v>
      </c>
      <c r="X29" s="8">
        <v>237000</v>
      </c>
      <c r="Y29" s="8">
        <v>582180</v>
      </c>
      <c r="Z29" s="2">
        <v>245.65</v>
      </c>
      <c r="AA29" s="6">
        <v>463000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26203392</v>
      </c>
      <c r="F30" s="8">
        <v>26203392</v>
      </c>
      <c r="G30" s="8">
        <v>3552141</v>
      </c>
      <c r="H30" s="8">
        <v>3043081</v>
      </c>
      <c r="I30" s="8">
        <v>3011278</v>
      </c>
      <c r="J30" s="8">
        <v>9606500</v>
      </c>
      <c r="K30" s="8">
        <v>2036412</v>
      </c>
      <c r="L30" s="8">
        <v>2938358</v>
      </c>
      <c r="M30" s="8">
        <v>0</v>
      </c>
      <c r="N30" s="8">
        <v>4974770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14581270</v>
      </c>
      <c r="X30" s="8">
        <v>12500000</v>
      </c>
      <c r="Y30" s="8">
        <v>2081270</v>
      </c>
      <c r="Z30" s="2">
        <v>16.65</v>
      </c>
      <c r="AA30" s="6">
        <v>26203392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7400090</v>
      </c>
      <c r="F31" s="8">
        <v>7400090</v>
      </c>
      <c r="G31" s="8">
        <v>225537</v>
      </c>
      <c r="H31" s="8">
        <v>880237</v>
      </c>
      <c r="I31" s="8">
        <v>268058</v>
      </c>
      <c r="J31" s="8">
        <v>1373832</v>
      </c>
      <c r="K31" s="8">
        <v>189771</v>
      </c>
      <c r="L31" s="8">
        <v>581849</v>
      </c>
      <c r="M31" s="8">
        <v>768646</v>
      </c>
      <c r="N31" s="8">
        <v>1540266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2914098</v>
      </c>
      <c r="X31" s="8">
        <v>4170000</v>
      </c>
      <c r="Y31" s="8">
        <v>-1255902</v>
      </c>
      <c r="Z31" s="2">
        <v>-30.12</v>
      </c>
      <c r="AA31" s="6">
        <v>7400090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9240695</v>
      </c>
      <c r="F32" s="8">
        <v>9240695</v>
      </c>
      <c r="G32" s="8">
        <v>739784</v>
      </c>
      <c r="H32" s="8">
        <v>100697</v>
      </c>
      <c r="I32" s="8">
        <v>2019981</v>
      </c>
      <c r="J32" s="8">
        <v>2860462</v>
      </c>
      <c r="K32" s="8">
        <v>988032</v>
      </c>
      <c r="L32" s="8">
        <v>1449513</v>
      </c>
      <c r="M32" s="8">
        <v>356300</v>
      </c>
      <c r="N32" s="8">
        <v>2793845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5654307</v>
      </c>
      <c r="X32" s="8">
        <v>3713000</v>
      </c>
      <c r="Y32" s="8">
        <v>1941307</v>
      </c>
      <c r="Z32" s="2">
        <v>52.28</v>
      </c>
      <c r="AA32" s="6">
        <v>9240695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15782000</v>
      </c>
      <c r="F34" s="8">
        <v>15782000</v>
      </c>
      <c r="G34" s="8">
        <v>830785</v>
      </c>
      <c r="H34" s="8">
        <v>853708</v>
      </c>
      <c r="I34" s="8">
        <v>1699610</v>
      </c>
      <c r="J34" s="8">
        <v>3384103</v>
      </c>
      <c r="K34" s="8">
        <v>653451</v>
      </c>
      <c r="L34" s="8">
        <v>4300028</v>
      </c>
      <c r="M34" s="8">
        <v>1542749</v>
      </c>
      <c r="N34" s="8">
        <v>6496228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9880331</v>
      </c>
      <c r="X34" s="8">
        <v>7310000</v>
      </c>
      <c r="Y34" s="8">
        <v>2570331</v>
      </c>
      <c r="Z34" s="2">
        <v>35.16</v>
      </c>
      <c r="AA34" s="6">
        <v>15782000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145895200</v>
      </c>
      <c r="F36" s="35">
        <f t="shared" si="1"/>
        <v>145895200</v>
      </c>
      <c r="G36" s="35">
        <f t="shared" si="1"/>
        <v>10355580</v>
      </c>
      <c r="H36" s="35">
        <f t="shared" si="1"/>
        <v>9510508</v>
      </c>
      <c r="I36" s="35">
        <f t="shared" si="1"/>
        <v>11718150</v>
      </c>
      <c r="J36" s="35">
        <f t="shared" si="1"/>
        <v>31584238</v>
      </c>
      <c r="K36" s="35">
        <f t="shared" si="1"/>
        <v>8441452</v>
      </c>
      <c r="L36" s="35">
        <f t="shared" si="1"/>
        <v>14031120</v>
      </c>
      <c r="M36" s="35">
        <f t="shared" si="1"/>
        <v>7664214</v>
      </c>
      <c r="N36" s="35">
        <f t="shared" si="1"/>
        <v>30136786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61721024</v>
      </c>
      <c r="X36" s="35">
        <f t="shared" si="1"/>
        <v>68850000</v>
      </c>
      <c r="Y36" s="35">
        <f t="shared" si="1"/>
        <v>-7128976</v>
      </c>
      <c r="Z36" s="36">
        <f>+IF(X36&lt;&gt;0,+(Y36/X36)*100,0)</f>
        <v>-10.354358750907771</v>
      </c>
      <c r="AA36" s="33">
        <f>SUM(AA25:AA35)</f>
        <v>145895200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-10141875</v>
      </c>
      <c r="F38" s="48">
        <f t="shared" si="2"/>
        <v>-10141875</v>
      </c>
      <c r="G38" s="48">
        <f t="shared" si="2"/>
        <v>15027934</v>
      </c>
      <c r="H38" s="48">
        <f t="shared" si="2"/>
        <v>3340546</v>
      </c>
      <c r="I38" s="48">
        <f t="shared" si="2"/>
        <v>-4816697</v>
      </c>
      <c r="J38" s="48">
        <f t="shared" si="2"/>
        <v>13551783</v>
      </c>
      <c r="K38" s="48">
        <f t="shared" si="2"/>
        <v>-1355624</v>
      </c>
      <c r="L38" s="48">
        <f t="shared" si="2"/>
        <v>-7419737</v>
      </c>
      <c r="M38" s="48">
        <f t="shared" si="2"/>
        <v>9028546</v>
      </c>
      <c r="N38" s="48">
        <f t="shared" si="2"/>
        <v>253185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13804968</v>
      </c>
      <c r="X38" s="48">
        <f>IF(F22=F36,0,X22-X36)</f>
        <v>8258300</v>
      </c>
      <c r="Y38" s="48">
        <f t="shared" si="2"/>
        <v>5546668</v>
      </c>
      <c r="Z38" s="49">
        <f>+IF(X38&lt;&gt;0,+(Y38/X38)*100,0)</f>
        <v>67.16476756717485</v>
      </c>
      <c r="AA38" s="46">
        <f>+AA22-AA36</f>
        <v>-10141875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14991000</v>
      </c>
      <c r="F39" s="8">
        <v>14991000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9100000</v>
      </c>
      <c r="Y39" s="8">
        <v>-9100000</v>
      </c>
      <c r="Z39" s="2">
        <v>-100</v>
      </c>
      <c r="AA39" s="6">
        <v>14991000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4849125</v>
      </c>
      <c r="F42" s="57">
        <f t="shared" si="3"/>
        <v>4849125</v>
      </c>
      <c r="G42" s="57">
        <f t="shared" si="3"/>
        <v>15027934</v>
      </c>
      <c r="H42" s="57">
        <f t="shared" si="3"/>
        <v>3340546</v>
      </c>
      <c r="I42" s="57">
        <f t="shared" si="3"/>
        <v>-4816697</v>
      </c>
      <c r="J42" s="57">
        <f t="shared" si="3"/>
        <v>13551783</v>
      </c>
      <c r="K42" s="57">
        <f t="shared" si="3"/>
        <v>-1355624</v>
      </c>
      <c r="L42" s="57">
        <f t="shared" si="3"/>
        <v>-7419737</v>
      </c>
      <c r="M42" s="57">
        <f t="shared" si="3"/>
        <v>9028546</v>
      </c>
      <c r="N42" s="57">
        <f t="shared" si="3"/>
        <v>253185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13804968</v>
      </c>
      <c r="X42" s="57">
        <f t="shared" si="3"/>
        <v>17358300</v>
      </c>
      <c r="Y42" s="57">
        <f t="shared" si="3"/>
        <v>-3553332</v>
      </c>
      <c r="Z42" s="58">
        <f>+IF(X42&lt;&gt;0,+(Y42/X42)*100,0)</f>
        <v>-20.470506904477972</v>
      </c>
      <c r="AA42" s="55">
        <f>SUM(AA38:AA41)</f>
        <v>4849125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4849125</v>
      </c>
      <c r="F44" s="65">
        <f t="shared" si="4"/>
        <v>4849125</v>
      </c>
      <c r="G44" s="65">
        <f t="shared" si="4"/>
        <v>15027934</v>
      </c>
      <c r="H44" s="65">
        <f t="shared" si="4"/>
        <v>3340546</v>
      </c>
      <c r="I44" s="65">
        <f t="shared" si="4"/>
        <v>-4816697</v>
      </c>
      <c r="J44" s="65">
        <f t="shared" si="4"/>
        <v>13551783</v>
      </c>
      <c r="K44" s="65">
        <f t="shared" si="4"/>
        <v>-1355624</v>
      </c>
      <c r="L44" s="65">
        <f t="shared" si="4"/>
        <v>-7419737</v>
      </c>
      <c r="M44" s="65">
        <f t="shared" si="4"/>
        <v>9028546</v>
      </c>
      <c r="N44" s="65">
        <f t="shared" si="4"/>
        <v>253185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13804968</v>
      </c>
      <c r="X44" s="65">
        <f t="shared" si="4"/>
        <v>17358300</v>
      </c>
      <c r="Y44" s="65">
        <f t="shared" si="4"/>
        <v>-3553332</v>
      </c>
      <c r="Z44" s="66">
        <f>+IF(X44&lt;&gt;0,+(Y44/X44)*100,0)</f>
        <v>-20.470506904477972</v>
      </c>
      <c r="AA44" s="63">
        <f>+AA42-AA43</f>
        <v>4849125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4849125</v>
      </c>
      <c r="F46" s="57">
        <f t="shared" si="5"/>
        <v>4849125</v>
      </c>
      <c r="G46" s="57">
        <f t="shared" si="5"/>
        <v>15027934</v>
      </c>
      <c r="H46" s="57">
        <f t="shared" si="5"/>
        <v>3340546</v>
      </c>
      <c r="I46" s="57">
        <f t="shared" si="5"/>
        <v>-4816697</v>
      </c>
      <c r="J46" s="57">
        <f t="shared" si="5"/>
        <v>13551783</v>
      </c>
      <c r="K46" s="57">
        <f t="shared" si="5"/>
        <v>-1355624</v>
      </c>
      <c r="L46" s="57">
        <f t="shared" si="5"/>
        <v>-7419737</v>
      </c>
      <c r="M46" s="57">
        <f t="shared" si="5"/>
        <v>9028546</v>
      </c>
      <c r="N46" s="57">
        <f t="shared" si="5"/>
        <v>253185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13804968</v>
      </c>
      <c r="X46" s="57">
        <f t="shared" si="5"/>
        <v>17358300</v>
      </c>
      <c r="Y46" s="57">
        <f t="shared" si="5"/>
        <v>-3553332</v>
      </c>
      <c r="Z46" s="58">
        <f>+IF(X46&lt;&gt;0,+(Y46/X46)*100,0)</f>
        <v>-20.470506904477972</v>
      </c>
      <c r="AA46" s="55">
        <f>SUM(AA44:AA45)</f>
        <v>4849125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4849125</v>
      </c>
      <c r="F48" s="73">
        <f t="shared" si="6"/>
        <v>4849125</v>
      </c>
      <c r="G48" s="73">
        <f t="shared" si="6"/>
        <v>15027934</v>
      </c>
      <c r="H48" s="74">
        <f t="shared" si="6"/>
        <v>3340546</v>
      </c>
      <c r="I48" s="74">
        <f t="shared" si="6"/>
        <v>-4816697</v>
      </c>
      <c r="J48" s="74">
        <f t="shared" si="6"/>
        <v>13551783</v>
      </c>
      <c r="K48" s="74">
        <f t="shared" si="6"/>
        <v>-1355624</v>
      </c>
      <c r="L48" s="74">
        <f t="shared" si="6"/>
        <v>-7419737</v>
      </c>
      <c r="M48" s="73">
        <f t="shared" si="6"/>
        <v>9028546</v>
      </c>
      <c r="N48" s="73">
        <f t="shared" si="6"/>
        <v>253185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13804968</v>
      </c>
      <c r="X48" s="74">
        <f t="shared" si="6"/>
        <v>17358300</v>
      </c>
      <c r="Y48" s="74">
        <f t="shared" si="6"/>
        <v>-3553332</v>
      </c>
      <c r="Z48" s="75">
        <f>+IF(X48&lt;&gt;0,+(Y48/X48)*100,0)</f>
        <v>-20.470506904477972</v>
      </c>
      <c r="AA48" s="76">
        <f>SUM(AA46:AA47)</f>
        <v>4849125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10171120</v>
      </c>
      <c r="F5" s="8">
        <v>10171120</v>
      </c>
      <c r="G5" s="8">
        <v>9872913</v>
      </c>
      <c r="H5" s="8">
        <v>-571362</v>
      </c>
      <c r="I5" s="8">
        <v>-304</v>
      </c>
      <c r="J5" s="8">
        <v>9301247</v>
      </c>
      <c r="K5" s="8">
        <v>-319</v>
      </c>
      <c r="L5" s="8">
        <v>0</v>
      </c>
      <c r="M5" s="8">
        <v>-786512</v>
      </c>
      <c r="N5" s="8">
        <v>-786831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8514416</v>
      </c>
      <c r="X5" s="8">
        <v>10171000</v>
      </c>
      <c r="Y5" s="8">
        <v>-1656584</v>
      </c>
      <c r="Z5" s="2">
        <v>-16.29</v>
      </c>
      <c r="AA5" s="6">
        <v>10171120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990000</v>
      </c>
      <c r="F6" s="8">
        <v>990000</v>
      </c>
      <c r="G6" s="8">
        <v>0</v>
      </c>
      <c r="H6" s="8">
        <v>0</v>
      </c>
      <c r="I6" s="8">
        <v>0</v>
      </c>
      <c r="J6" s="8">
        <v>0</v>
      </c>
      <c r="K6" s="8">
        <v>144088</v>
      </c>
      <c r="L6" s="8">
        <v>0</v>
      </c>
      <c r="M6" s="8">
        <v>149059</v>
      </c>
      <c r="N6" s="8">
        <v>293147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293147</v>
      </c>
      <c r="X6" s="8">
        <v>495000</v>
      </c>
      <c r="Y6" s="8">
        <v>-201853</v>
      </c>
      <c r="Z6" s="2">
        <v>-40.78</v>
      </c>
      <c r="AA6" s="6">
        <v>990000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3275540</v>
      </c>
      <c r="F7" s="8">
        <v>3275540</v>
      </c>
      <c r="G7" s="8">
        <v>268204</v>
      </c>
      <c r="H7" s="8">
        <v>278858</v>
      </c>
      <c r="I7" s="8">
        <v>216198</v>
      </c>
      <c r="J7" s="8">
        <v>763260</v>
      </c>
      <c r="K7" s="8">
        <v>240479</v>
      </c>
      <c r="L7" s="8">
        <v>0</v>
      </c>
      <c r="M7" s="8">
        <v>199413</v>
      </c>
      <c r="N7" s="8">
        <v>439892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1203152</v>
      </c>
      <c r="X7" s="8">
        <v>1640000</v>
      </c>
      <c r="Y7" s="8">
        <v>-436848</v>
      </c>
      <c r="Z7" s="2">
        <v>-26.64</v>
      </c>
      <c r="AA7" s="6">
        <v>3275540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2081962</v>
      </c>
      <c r="F8" s="8">
        <v>2081962</v>
      </c>
      <c r="G8" s="8">
        <v>31949</v>
      </c>
      <c r="H8" s="8">
        <v>43326</v>
      </c>
      <c r="I8" s="8">
        <v>37089</v>
      </c>
      <c r="J8" s="8">
        <v>112364</v>
      </c>
      <c r="K8" s="8">
        <v>45483</v>
      </c>
      <c r="L8" s="8">
        <v>0</v>
      </c>
      <c r="M8" s="8">
        <v>44933</v>
      </c>
      <c r="N8" s="8">
        <v>90416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202780</v>
      </c>
      <c r="X8" s="8">
        <v>1043500</v>
      </c>
      <c r="Y8" s="8">
        <v>-840720</v>
      </c>
      <c r="Z8" s="2">
        <v>-80.57</v>
      </c>
      <c r="AA8" s="6">
        <v>2081962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137142</v>
      </c>
      <c r="H9" s="8">
        <v>135764</v>
      </c>
      <c r="I9" s="8">
        <v>131988</v>
      </c>
      <c r="J9" s="8">
        <v>404894</v>
      </c>
      <c r="K9" s="8">
        <v>138274</v>
      </c>
      <c r="L9" s="8">
        <v>0</v>
      </c>
      <c r="M9" s="8">
        <v>129306</v>
      </c>
      <c r="N9" s="8">
        <v>267580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672474</v>
      </c>
      <c r="X9" s="8"/>
      <c r="Y9" s="8">
        <v>672474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2602053</v>
      </c>
      <c r="F10" s="26">
        <v>2602053</v>
      </c>
      <c r="G10" s="26">
        <v>224800</v>
      </c>
      <c r="H10" s="26">
        <v>217677</v>
      </c>
      <c r="I10" s="26">
        <v>208359</v>
      </c>
      <c r="J10" s="26">
        <v>650836</v>
      </c>
      <c r="K10" s="26">
        <v>214511</v>
      </c>
      <c r="L10" s="26">
        <v>0</v>
      </c>
      <c r="M10" s="26">
        <v>190329</v>
      </c>
      <c r="N10" s="26">
        <v>404840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1055676</v>
      </c>
      <c r="X10" s="26">
        <v>1302000</v>
      </c>
      <c r="Y10" s="26">
        <v>-246324</v>
      </c>
      <c r="Z10" s="27">
        <v>-18.92</v>
      </c>
      <c r="AA10" s="28">
        <v>2602053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485979</v>
      </c>
      <c r="F12" s="8">
        <v>485979</v>
      </c>
      <c r="G12" s="8">
        <v>24748</v>
      </c>
      <c r="H12" s="8">
        <v>31116</v>
      </c>
      <c r="I12" s="8">
        <v>40805</v>
      </c>
      <c r="J12" s="8">
        <v>96669</v>
      </c>
      <c r="K12" s="8">
        <v>26495</v>
      </c>
      <c r="L12" s="8">
        <v>0</v>
      </c>
      <c r="M12" s="8">
        <v>36490</v>
      </c>
      <c r="N12" s="8">
        <v>62985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159654</v>
      </c>
      <c r="X12" s="8">
        <v>246000</v>
      </c>
      <c r="Y12" s="8">
        <v>-86346</v>
      </c>
      <c r="Z12" s="2">
        <v>-35.1</v>
      </c>
      <c r="AA12" s="6">
        <v>485979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5538750</v>
      </c>
      <c r="F13" s="8">
        <v>5538750</v>
      </c>
      <c r="G13" s="8">
        <v>20025</v>
      </c>
      <c r="H13" s="8">
        <v>67732</v>
      </c>
      <c r="I13" s="8">
        <v>66224</v>
      </c>
      <c r="J13" s="8">
        <v>153981</v>
      </c>
      <c r="K13" s="8">
        <v>33826</v>
      </c>
      <c r="L13" s="8">
        <v>0</v>
      </c>
      <c r="M13" s="8">
        <v>45562</v>
      </c>
      <c r="N13" s="8">
        <v>79388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233369</v>
      </c>
      <c r="X13" s="8">
        <v>2772000</v>
      </c>
      <c r="Y13" s="8">
        <v>-2538631</v>
      </c>
      <c r="Z13" s="2">
        <v>-91.58</v>
      </c>
      <c r="AA13" s="6">
        <v>5538750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1314071</v>
      </c>
      <c r="F14" s="8">
        <v>1314071</v>
      </c>
      <c r="G14" s="8">
        <v>119568</v>
      </c>
      <c r="H14" s="8">
        <v>121645</v>
      </c>
      <c r="I14" s="8">
        <v>125017</v>
      </c>
      <c r="J14" s="8">
        <v>366230</v>
      </c>
      <c r="K14" s="8">
        <v>128055</v>
      </c>
      <c r="L14" s="8">
        <v>0</v>
      </c>
      <c r="M14" s="8">
        <v>133477</v>
      </c>
      <c r="N14" s="8">
        <v>261532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627762</v>
      </c>
      <c r="X14" s="8">
        <v>660000</v>
      </c>
      <c r="Y14" s="8">
        <v>-32238</v>
      </c>
      <c r="Z14" s="2">
        <v>-4.88</v>
      </c>
      <c r="AA14" s="6">
        <v>1314071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6791</v>
      </c>
      <c r="F16" s="8">
        <v>6791</v>
      </c>
      <c r="G16" s="8">
        <v>0</v>
      </c>
      <c r="H16" s="8">
        <v>10</v>
      </c>
      <c r="I16" s="8">
        <v>0</v>
      </c>
      <c r="J16" s="8">
        <v>10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</v>
      </c>
      <c r="X16" s="8"/>
      <c r="Y16" s="8">
        <v>10</v>
      </c>
      <c r="Z16" s="2">
        <v>0</v>
      </c>
      <c r="AA16" s="6">
        <v>6791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139229000</v>
      </c>
      <c r="F19" s="8">
        <v>139229000</v>
      </c>
      <c r="G19" s="8">
        <v>53307000</v>
      </c>
      <c r="H19" s="8">
        <v>1416100</v>
      </c>
      <c r="I19" s="8">
        <v>0</v>
      </c>
      <c r="J19" s="8">
        <v>54723100</v>
      </c>
      <c r="K19" s="8">
        <v>0</v>
      </c>
      <c r="L19" s="8">
        <v>0</v>
      </c>
      <c r="M19" s="8">
        <v>620000</v>
      </c>
      <c r="N19" s="8">
        <v>620000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55343100</v>
      </c>
      <c r="X19" s="8">
        <v>69612000</v>
      </c>
      <c r="Y19" s="8">
        <v>-14268900</v>
      </c>
      <c r="Z19" s="2">
        <v>-20.5</v>
      </c>
      <c r="AA19" s="6">
        <v>139229000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-47162850</v>
      </c>
      <c r="F20" s="26">
        <v>-47162850</v>
      </c>
      <c r="G20" s="26">
        <v>-83732</v>
      </c>
      <c r="H20" s="26">
        <v>-34510</v>
      </c>
      <c r="I20" s="26">
        <v>53205</v>
      </c>
      <c r="J20" s="26">
        <v>-65037</v>
      </c>
      <c r="K20" s="26">
        <v>70524</v>
      </c>
      <c r="L20" s="26">
        <v>0</v>
      </c>
      <c r="M20" s="26">
        <v>582618</v>
      </c>
      <c r="N20" s="26">
        <v>653142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588105</v>
      </c>
      <c r="X20" s="26">
        <v>1758000</v>
      </c>
      <c r="Y20" s="26">
        <v>-1169895</v>
      </c>
      <c r="Z20" s="27">
        <v>-66.55</v>
      </c>
      <c r="AA20" s="28">
        <v>-47162850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-340000</v>
      </c>
      <c r="F21" s="8">
        <v>-340000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-340000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118192416</v>
      </c>
      <c r="F22" s="35">
        <f t="shared" si="0"/>
        <v>118192416</v>
      </c>
      <c r="G22" s="35">
        <f t="shared" si="0"/>
        <v>63922617</v>
      </c>
      <c r="H22" s="35">
        <f t="shared" si="0"/>
        <v>1706356</v>
      </c>
      <c r="I22" s="35">
        <f t="shared" si="0"/>
        <v>878581</v>
      </c>
      <c r="J22" s="35">
        <f t="shared" si="0"/>
        <v>66507554</v>
      </c>
      <c r="K22" s="35">
        <f t="shared" si="0"/>
        <v>1041416</v>
      </c>
      <c r="L22" s="35">
        <f t="shared" si="0"/>
        <v>0</v>
      </c>
      <c r="M22" s="35">
        <f t="shared" si="0"/>
        <v>1344675</v>
      </c>
      <c r="N22" s="35">
        <f t="shared" si="0"/>
        <v>2386091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68893645</v>
      </c>
      <c r="X22" s="35">
        <f t="shared" si="0"/>
        <v>89699500</v>
      </c>
      <c r="Y22" s="35">
        <f t="shared" si="0"/>
        <v>-20805855</v>
      </c>
      <c r="Z22" s="36">
        <f>+IF(X22&lt;&gt;0,+(Y22/X22)*100,0)</f>
        <v>-23.195062402800463</v>
      </c>
      <c r="AA22" s="33">
        <f>SUM(AA5:AA21)</f>
        <v>118192416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63623000</v>
      </c>
      <c r="F25" s="8">
        <v>63623000</v>
      </c>
      <c r="G25" s="8">
        <v>4442471</v>
      </c>
      <c r="H25" s="8">
        <v>4271611</v>
      </c>
      <c r="I25" s="8">
        <v>4544120</v>
      </c>
      <c r="J25" s="8">
        <v>13258202</v>
      </c>
      <c r="K25" s="8">
        <v>4667193</v>
      </c>
      <c r="L25" s="8">
        <v>0</v>
      </c>
      <c r="M25" s="8">
        <v>4887123</v>
      </c>
      <c r="N25" s="8">
        <v>9554316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22812518</v>
      </c>
      <c r="X25" s="8">
        <v>31812000</v>
      </c>
      <c r="Y25" s="8">
        <v>-8999482</v>
      </c>
      <c r="Z25" s="2">
        <v>-28.29</v>
      </c>
      <c r="AA25" s="6">
        <v>63623000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18582123</v>
      </c>
      <c r="F26" s="8">
        <v>18582123</v>
      </c>
      <c r="G26" s="8">
        <v>1207797</v>
      </c>
      <c r="H26" s="8">
        <v>1290484</v>
      </c>
      <c r="I26" s="8">
        <v>1192612</v>
      </c>
      <c r="J26" s="8">
        <v>3690893</v>
      </c>
      <c r="K26" s="8">
        <v>1207797</v>
      </c>
      <c r="L26" s="8">
        <v>0</v>
      </c>
      <c r="M26" s="8">
        <v>1192612</v>
      </c>
      <c r="N26" s="8">
        <v>2400409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6091302</v>
      </c>
      <c r="X26" s="8">
        <v>9294000</v>
      </c>
      <c r="Y26" s="8">
        <v>-3202698</v>
      </c>
      <c r="Z26" s="2">
        <v>-34.46</v>
      </c>
      <c r="AA26" s="6">
        <v>18582123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2378178</v>
      </c>
      <c r="F27" s="8">
        <v>2378178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1188000</v>
      </c>
      <c r="Y27" s="8">
        <v>-1188000</v>
      </c>
      <c r="Z27" s="2">
        <v>-100</v>
      </c>
      <c r="AA27" s="6">
        <v>2378178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3100120</v>
      </c>
      <c r="F28" s="8">
        <v>3100120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1548000</v>
      </c>
      <c r="Y28" s="8">
        <v>-1548000</v>
      </c>
      <c r="Z28" s="2">
        <v>-100</v>
      </c>
      <c r="AA28" s="6">
        <v>3100120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3529500</v>
      </c>
      <c r="F30" s="8">
        <v>3529500</v>
      </c>
      <c r="G30" s="8">
        <v>0</v>
      </c>
      <c r="H30" s="8">
        <v>365000</v>
      </c>
      <c r="I30" s="8">
        <v>366590</v>
      </c>
      <c r="J30" s="8">
        <v>731590</v>
      </c>
      <c r="K30" s="8">
        <v>272531</v>
      </c>
      <c r="L30" s="8">
        <v>0</v>
      </c>
      <c r="M30" s="8">
        <v>221722</v>
      </c>
      <c r="N30" s="8">
        <v>494253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1225843</v>
      </c>
      <c r="X30" s="8">
        <v>1878000</v>
      </c>
      <c r="Y30" s="8">
        <v>-652157</v>
      </c>
      <c r="Z30" s="2">
        <v>-34.73</v>
      </c>
      <c r="AA30" s="6">
        <v>3529500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812572</v>
      </c>
      <c r="I31" s="8">
        <v>0</v>
      </c>
      <c r="J31" s="8">
        <v>812572</v>
      </c>
      <c r="K31" s="8">
        <v>0</v>
      </c>
      <c r="L31" s="8">
        <v>0</v>
      </c>
      <c r="M31" s="8">
        <v>680734</v>
      </c>
      <c r="N31" s="8">
        <v>680734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1493306</v>
      </c>
      <c r="X31" s="8"/>
      <c r="Y31" s="8">
        <v>1493306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15398637</v>
      </c>
      <c r="F32" s="8">
        <v>15398637</v>
      </c>
      <c r="G32" s="8">
        <v>759441</v>
      </c>
      <c r="H32" s="8">
        <v>1355218</v>
      </c>
      <c r="I32" s="8">
        <v>1477445</v>
      </c>
      <c r="J32" s="8">
        <v>3592104</v>
      </c>
      <c r="K32" s="8">
        <v>684532</v>
      </c>
      <c r="L32" s="8">
        <v>0</v>
      </c>
      <c r="M32" s="8">
        <v>427561</v>
      </c>
      <c r="N32" s="8">
        <v>1112093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4704197</v>
      </c>
      <c r="X32" s="8">
        <v>7698000</v>
      </c>
      <c r="Y32" s="8">
        <v>-2993803</v>
      </c>
      <c r="Z32" s="2">
        <v>-38.89</v>
      </c>
      <c r="AA32" s="6">
        <v>15398637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7828896</v>
      </c>
      <c r="I33" s="8">
        <v>0</v>
      </c>
      <c r="J33" s="8">
        <v>7828896</v>
      </c>
      <c r="K33" s="8">
        <v>20729</v>
      </c>
      <c r="L33" s="8">
        <v>0</v>
      </c>
      <c r="M33" s="8">
        <v>5407279</v>
      </c>
      <c r="N33" s="8">
        <v>5428008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13256904</v>
      </c>
      <c r="X33" s="8"/>
      <c r="Y33" s="8">
        <v>13256904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45343826</v>
      </c>
      <c r="F34" s="8">
        <v>45343826</v>
      </c>
      <c r="G34" s="8">
        <v>2114118</v>
      </c>
      <c r="H34" s="8">
        <v>1338081</v>
      </c>
      <c r="I34" s="8">
        <v>4233139</v>
      </c>
      <c r="J34" s="8">
        <v>7685338</v>
      </c>
      <c r="K34" s="8">
        <v>5943124</v>
      </c>
      <c r="L34" s="8">
        <v>0</v>
      </c>
      <c r="M34" s="8">
        <v>5607177</v>
      </c>
      <c r="N34" s="8">
        <v>11550301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19235639</v>
      </c>
      <c r="X34" s="8">
        <v>46050000</v>
      </c>
      <c r="Y34" s="8">
        <v>-26814361</v>
      </c>
      <c r="Z34" s="2">
        <v>-58.23</v>
      </c>
      <c r="AA34" s="6">
        <v>45343826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151955384</v>
      </c>
      <c r="F36" s="35">
        <f t="shared" si="1"/>
        <v>151955384</v>
      </c>
      <c r="G36" s="35">
        <f t="shared" si="1"/>
        <v>8523827</v>
      </c>
      <c r="H36" s="35">
        <f t="shared" si="1"/>
        <v>17261862</v>
      </c>
      <c r="I36" s="35">
        <f t="shared" si="1"/>
        <v>11813906</v>
      </c>
      <c r="J36" s="35">
        <f t="shared" si="1"/>
        <v>37599595</v>
      </c>
      <c r="K36" s="35">
        <f t="shared" si="1"/>
        <v>12795906</v>
      </c>
      <c r="L36" s="35">
        <f t="shared" si="1"/>
        <v>0</v>
      </c>
      <c r="M36" s="35">
        <f t="shared" si="1"/>
        <v>18424208</v>
      </c>
      <c r="N36" s="35">
        <f t="shared" si="1"/>
        <v>31220114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68819709</v>
      </c>
      <c r="X36" s="35">
        <f t="shared" si="1"/>
        <v>99468000</v>
      </c>
      <c r="Y36" s="35">
        <f t="shared" si="1"/>
        <v>-30648291</v>
      </c>
      <c r="Z36" s="36">
        <f>+IF(X36&lt;&gt;0,+(Y36/X36)*100,0)</f>
        <v>-30.812211967667995</v>
      </c>
      <c r="AA36" s="33">
        <f>SUM(AA25:AA35)</f>
        <v>151955384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-33762968</v>
      </c>
      <c r="F38" s="48">
        <f t="shared" si="2"/>
        <v>-33762968</v>
      </c>
      <c r="G38" s="48">
        <f t="shared" si="2"/>
        <v>55398790</v>
      </c>
      <c r="H38" s="48">
        <f t="shared" si="2"/>
        <v>-15555506</v>
      </c>
      <c r="I38" s="48">
        <f t="shared" si="2"/>
        <v>-10935325</v>
      </c>
      <c r="J38" s="48">
        <f t="shared" si="2"/>
        <v>28907959</v>
      </c>
      <c r="K38" s="48">
        <f t="shared" si="2"/>
        <v>-11754490</v>
      </c>
      <c r="L38" s="48">
        <f t="shared" si="2"/>
        <v>0</v>
      </c>
      <c r="M38" s="48">
        <f t="shared" si="2"/>
        <v>-17079533</v>
      </c>
      <c r="N38" s="48">
        <f t="shared" si="2"/>
        <v>-28834023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73936</v>
      </c>
      <c r="X38" s="48">
        <f>IF(F22=F36,0,X22-X36)</f>
        <v>-9768500</v>
      </c>
      <c r="Y38" s="48">
        <f t="shared" si="2"/>
        <v>9842436</v>
      </c>
      <c r="Z38" s="49">
        <f>+IF(X38&lt;&gt;0,+(Y38/X38)*100,0)</f>
        <v>-100.75688181399396</v>
      </c>
      <c r="AA38" s="46">
        <f>+AA22-AA36</f>
        <v>-33762968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51017000</v>
      </c>
      <c r="F39" s="8">
        <v>51017000</v>
      </c>
      <c r="G39" s="8">
        <v>20115000</v>
      </c>
      <c r="H39" s="8">
        <v>1000000</v>
      </c>
      <c r="I39" s="8">
        <v>0</v>
      </c>
      <c r="J39" s="8">
        <v>21115000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21115000</v>
      </c>
      <c r="X39" s="8">
        <v>23496000</v>
      </c>
      <c r="Y39" s="8">
        <v>-2381000</v>
      </c>
      <c r="Z39" s="2">
        <v>-10.13</v>
      </c>
      <c r="AA39" s="6">
        <v>51017000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17254032</v>
      </c>
      <c r="F42" s="57">
        <f t="shared" si="3"/>
        <v>17254032</v>
      </c>
      <c r="G42" s="57">
        <f t="shared" si="3"/>
        <v>75513790</v>
      </c>
      <c r="H42" s="57">
        <f t="shared" si="3"/>
        <v>-14555506</v>
      </c>
      <c r="I42" s="57">
        <f t="shared" si="3"/>
        <v>-10935325</v>
      </c>
      <c r="J42" s="57">
        <f t="shared" si="3"/>
        <v>50022959</v>
      </c>
      <c r="K42" s="57">
        <f t="shared" si="3"/>
        <v>-11754490</v>
      </c>
      <c r="L42" s="57">
        <f t="shared" si="3"/>
        <v>0</v>
      </c>
      <c r="M42" s="57">
        <f t="shared" si="3"/>
        <v>-17079533</v>
      </c>
      <c r="N42" s="57">
        <f t="shared" si="3"/>
        <v>-28834023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21188936</v>
      </c>
      <c r="X42" s="57">
        <f t="shared" si="3"/>
        <v>13727500</v>
      </c>
      <c r="Y42" s="57">
        <f t="shared" si="3"/>
        <v>7461436</v>
      </c>
      <c r="Z42" s="58">
        <f>+IF(X42&lt;&gt;0,+(Y42/X42)*100,0)</f>
        <v>54.35393188854489</v>
      </c>
      <c r="AA42" s="55">
        <f>SUM(AA38:AA41)</f>
        <v>17254032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17254032</v>
      </c>
      <c r="F44" s="65">
        <f t="shared" si="4"/>
        <v>17254032</v>
      </c>
      <c r="G44" s="65">
        <f t="shared" si="4"/>
        <v>75513790</v>
      </c>
      <c r="H44" s="65">
        <f t="shared" si="4"/>
        <v>-14555506</v>
      </c>
      <c r="I44" s="65">
        <f t="shared" si="4"/>
        <v>-10935325</v>
      </c>
      <c r="J44" s="65">
        <f t="shared" si="4"/>
        <v>50022959</v>
      </c>
      <c r="K44" s="65">
        <f t="shared" si="4"/>
        <v>-11754490</v>
      </c>
      <c r="L44" s="65">
        <f t="shared" si="4"/>
        <v>0</v>
      </c>
      <c r="M44" s="65">
        <f t="shared" si="4"/>
        <v>-17079533</v>
      </c>
      <c r="N44" s="65">
        <f t="shared" si="4"/>
        <v>-28834023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21188936</v>
      </c>
      <c r="X44" s="65">
        <f t="shared" si="4"/>
        <v>13727500</v>
      </c>
      <c r="Y44" s="65">
        <f t="shared" si="4"/>
        <v>7461436</v>
      </c>
      <c r="Z44" s="66">
        <f>+IF(X44&lt;&gt;0,+(Y44/X44)*100,0)</f>
        <v>54.35393188854489</v>
      </c>
      <c r="AA44" s="63">
        <f>+AA42-AA43</f>
        <v>17254032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17254032</v>
      </c>
      <c r="F46" s="57">
        <f t="shared" si="5"/>
        <v>17254032</v>
      </c>
      <c r="G46" s="57">
        <f t="shared" si="5"/>
        <v>75513790</v>
      </c>
      <c r="H46" s="57">
        <f t="shared" si="5"/>
        <v>-14555506</v>
      </c>
      <c r="I46" s="57">
        <f t="shared" si="5"/>
        <v>-10935325</v>
      </c>
      <c r="J46" s="57">
        <f t="shared" si="5"/>
        <v>50022959</v>
      </c>
      <c r="K46" s="57">
        <f t="shared" si="5"/>
        <v>-11754490</v>
      </c>
      <c r="L46" s="57">
        <f t="shared" si="5"/>
        <v>0</v>
      </c>
      <c r="M46" s="57">
        <f t="shared" si="5"/>
        <v>-17079533</v>
      </c>
      <c r="N46" s="57">
        <f t="shared" si="5"/>
        <v>-28834023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21188936</v>
      </c>
      <c r="X46" s="57">
        <f t="shared" si="5"/>
        <v>13727500</v>
      </c>
      <c r="Y46" s="57">
        <f t="shared" si="5"/>
        <v>7461436</v>
      </c>
      <c r="Z46" s="58">
        <f>+IF(X46&lt;&gt;0,+(Y46/X46)*100,0)</f>
        <v>54.35393188854489</v>
      </c>
      <c r="AA46" s="55">
        <f>SUM(AA44:AA45)</f>
        <v>17254032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17254032</v>
      </c>
      <c r="F48" s="73">
        <f t="shared" si="6"/>
        <v>17254032</v>
      </c>
      <c r="G48" s="73">
        <f t="shared" si="6"/>
        <v>75513790</v>
      </c>
      <c r="H48" s="74">
        <f t="shared" si="6"/>
        <v>-14555506</v>
      </c>
      <c r="I48" s="74">
        <f t="shared" si="6"/>
        <v>-10935325</v>
      </c>
      <c r="J48" s="74">
        <f t="shared" si="6"/>
        <v>50022959</v>
      </c>
      <c r="K48" s="74">
        <f t="shared" si="6"/>
        <v>-11754490</v>
      </c>
      <c r="L48" s="74">
        <f t="shared" si="6"/>
        <v>0</v>
      </c>
      <c r="M48" s="73">
        <f t="shared" si="6"/>
        <v>-17079533</v>
      </c>
      <c r="N48" s="73">
        <f t="shared" si="6"/>
        <v>-28834023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21188936</v>
      </c>
      <c r="X48" s="74">
        <f t="shared" si="6"/>
        <v>13727500</v>
      </c>
      <c r="Y48" s="74">
        <f t="shared" si="6"/>
        <v>7461436</v>
      </c>
      <c r="Z48" s="75">
        <f>+IF(X48&lt;&gt;0,+(Y48/X48)*100,0)</f>
        <v>54.35393188854489</v>
      </c>
      <c r="AA48" s="76">
        <f>SUM(AA46:AA47)</f>
        <v>17254032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13151617</v>
      </c>
      <c r="D5" s="6">
        <v>0</v>
      </c>
      <c r="E5" s="7">
        <v>13261000</v>
      </c>
      <c r="F5" s="8">
        <v>13261000</v>
      </c>
      <c r="G5" s="8">
        <v>4778352</v>
      </c>
      <c r="H5" s="8">
        <v>838802</v>
      </c>
      <c r="I5" s="8">
        <v>839537</v>
      </c>
      <c r="J5" s="8">
        <v>6456691</v>
      </c>
      <c r="K5" s="8">
        <v>823440</v>
      </c>
      <c r="L5" s="8">
        <v>855558</v>
      </c>
      <c r="M5" s="8">
        <v>840091</v>
      </c>
      <c r="N5" s="8">
        <v>2519089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8975780</v>
      </c>
      <c r="X5" s="8">
        <v>6630498</v>
      </c>
      <c r="Y5" s="8">
        <v>2345282</v>
      </c>
      <c r="Z5" s="2">
        <v>35.37</v>
      </c>
      <c r="AA5" s="6">
        <v>13261000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49470243</v>
      </c>
      <c r="D7" s="6">
        <v>0</v>
      </c>
      <c r="E7" s="7">
        <v>48448000</v>
      </c>
      <c r="F7" s="8">
        <v>48448000</v>
      </c>
      <c r="G7" s="8">
        <v>3952449</v>
      </c>
      <c r="H7" s="8">
        <v>3189543</v>
      </c>
      <c r="I7" s="8">
        <v>4346371</v>
      </c>
      <c r="J7" s="8">
        <v>11488363</v>
      </c>
      <c r="K7" s="8">
        <v>4175459</v>
      </c>
      <c r="L7" s="8">
        <v>5051406</v>
      </c>
      <c r="M7" s="8">
        <v>4032223</v>
      </c>
      <c r="N7" s="8">
        <v>13259088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24747451</v>
      </c>
      <c r="X7" s="8">
        <v>22248000</v>
      </c>
      <c r="Y7" s="8">
        <v>2499451</v>
      </c>
      <c r="Z7" s="2">
        <v>11.23</v>
      </c>
      <c r="AA7" s="6">
        <v>48448000</v>
      </c>
    </row>
    <row r="8" spans="1:27" ht="13.5">
      <c r="A8" s="25" t="s">
        <v>35</v>
      </c>
      <c r="B8" s="24"/>
      <c r="C8" s="6">
        <v>32736253</v>
      </c>
      <c r="D8" s="6">
        <v>0</v>
      </c>
      <c r="E8" s="7">
        <v>29592000</v>
      </c>
      <c r="F8" s="8">
        <v>29592000</v>
      </c>
      <c r="G8" s="8">
        <v>-1934432</v>
      </c>
      <c r="H8" s="8">
        <v>1557574</v>
      </c>
      <c r="I8" s="8">
        <v>3128294</v>
      </c>
      <c r="J8" s="8">
        <v>2751436</v>
      </c>
      <c r="K8" s="8">
        <v>1760571</v>
      </c>
      <c r="L8" s="8">
        <v>-1992804</v>
      </c>
      <c r="M8" s="8">
        <v>5022518</v>
      </c>
      <c r="N8" s="8">
        <v>4790285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7541721</v>
      </c>
      <c r="X8" s="8">
        <v>14796000</v>
      </c>
      <c r="Y8" s="8">
        <v>-7254279</v>
      </c>
      <c r="Z8" s="2">
        <v>-49.03</v>
      </c>
      <c r="AA8" s="6">
        <v>29592000</v>
      </c>
    </row>
    <row r="9" spans="1:27" ht="13.5">
      <c r="A9" s="25" t="s">
        <v>36</v>
      </c>
      <c r="B9" s="24"/>
      <c r="C9" s="6">
        <v>27216941</v>
      </c>
      <c r="D9" s="6">
        <v>0</v>
      </c>
      <c r="E9" s="7">
        <v>17304000</v>
      </c>
      <c r="F9" s="8">
        <v>17304000</v>
      </c>
      <c r="G9" s="8">
        <v>2521805</v>
      </c>
      <c r="H9" s="8">
        <v>2522708</v>
      </c>
      <c r="I9" s="8">
        <v>2522279</v>
      </c>
      <c r="J9" s="8">
        <v>7566792</v>
      </c>
      <c r="K9" s="8">
        <v>1815495</v>
      </c>
      <c r="L9" s="8">
        <v>3213807</v>
      </c>
      <c r="M9" s="8">
        <v>2523778</v>
      </c>
      <c r="N9" s="8">
        <v>7553080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15119872</v>
      </c>
      <c r="X9" s="8">
        <v>8652000</v>
      </c>
      <c r="Y9" s="8">
        <v>6467872</v>
      </c>
      <c r="Z9" s="2">
        <v>74.76</v>
      </c>
      <c r="AA9" s="6">
        <v>17304000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12228000</v>
      </c>
      <c r="F10" s="26">
        <v>12228000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6114000</v>
      </c>
      <c r="Y10" s="26">
        <v>-6114000</v>
      </c>
      <c r="Z10" s="27">
        <v>-100</v>
      </c>
      <c r="AA10" s="28">
        <v>12228000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958938</v>
      </c>
      <c r="D12" s="6">
        <v>0</v>
      </c>
      <c r="E12" s="7">
        <v>1255000</v>
      </c>
      <c r="F12" s="8">
        <v>1255000</v>
      </c>
      <c r="G12" s="8">
        <v>32687</v>
      </c>
      <c r="H12" s="8">
        <v>36451</v>
      </c>
      <c r="I12" s="8">
        <v>48080</v>
      </c>
      <c r="J12" s="8">
        <v>117218</v>
      </c>
      <c r="K12" s="8">
        <v>35495</v>
      </c>
      <c r="L12" s="8">
        <v>41001</v>
      </c>
      <c r="M12" s="8">
        <v>160938</v>
      </c>
      <c r="N12" s="8">
        <v>237434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354652</v>
      </c>
      <c r="X12" s="8">
        <v>636000</v>
      </c>
      <c r="Y12" s="8">
        <v>-281348</v>
      </c>
      <c r="Z12" s="2">
        <v>-44.24</v>
      </c>
      <c r="AA12" s="6">
        <v>1255000</v>
      </c>
    </row>
    <row r="13" spans="1:27" ht="13.5">
      <c r="A13" s="23" t="s">
        <v>40</v>
      </c>
      <c r="B13" s="29"/>
      <c r="C13" s="6">
        <v>229241</v>
      </c>
      <c r="D13" s="6">
        <v>0</v>
      </c>
      <c r="E13" s="7">
        <v>23000</v>
      </c>
      <c r="F13" s="8">
        <v>23000</v>
      </c>
      <c r="G13" s="8">
        <v>3832</v>
      </c>
      <c r="H13" s="8">
        <v>0</v>
      </c>
      <c r="I13" s="8">
        <v>0</v>
      </c>
      <c r="J13" s="8">
        <v>3832</v>
      </c>
      <c r="K13" s="8">
        <v>5511</v>
      </c>
      <c r="L13" s="8">
        <v>-19614</v>
      </c>
      <c r="M13" s="8">
        <v>1561</v>
      </c>
      <c r="N13" s="8">
        <v>-12542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-8710</v>
      </c>
      <c r="X13" s="8">
        <v>12000</v>
      </c>
      <c r="Y13" s="8">
        <v>-20710</v>
      </c>
      <c r="Z13" s="2">
        <v>-172.58</v>
      </c>
      <c r="AA13" s="6">
        <v>23000</v>
      </c>
    </row>
    <row r="14" spans="1:27" ht="13.5">
      <c r="A14" s="23" t="s">
        <v>41</v>
      </c>
      <c r="B14" s="29"/>
      <c r="C14" s="6">
        <v>19021446</v>
      </c>
      <c r="D14" s="6">
        <v>0</v>
      </c>
      <c r="E14" s="7">
        <v>18191000</v>
      </c>
      <c r="F14" s="8">
        <v>18191000</v>
      </c>
      <c r="G14" s="8">
        <v>1820442</v>
      </c>
      <c r="H14" s="8">
        <v>1814898</v>
      </c>
      <c r="I14" s="8">
        <v>1870714</v>
      </c>
      <c r="J14" s="8">
        <v>5506054</v>
      </c>
      <c r="K14" s="8">
        <v>1932924</v>
      </c>
      <c r="L14" s="8">
        <v>1912574</v>
      </c>
      <c r="M14" s="8">
        <v>1956220</v>
      </c>
      <c r="N14" s="8">
        <v>5801718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11307772</v>
      </c>
      <c r="X14" s="8">
        <v>9096000</v>
      </c>
      <c r="Y14" s="8">
        <v>2211772</v>
      </c>
      <c r="Z14" s="2">
        <v>24.32</v>
      </c>
      <c r="AA14" s="6">
        <v>18191000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2809150</v>
      </c>
      <c r="D16" s="6">
        <v>0</v>
      </c>
      <c r="E16" s="7">
        <v>7802000</v>
      </c>
      <c r="F16" s="8">
        <v>7802000</v>
      </c>
      <c r="G16" s="8">
        <v>0</v>
      </c>
      <c r="H16" s="8">
        <v>26780</v>
      </c>
      <c r="I16" s="8">
        <v>11900</v>
      </c>
      <c r="J16" s="8">
        <v>38680</v>
      </c>
      <c r="K16" s="8">
        <v>700</v>
      </c>
      <c r="L16" s="8">
        <v>13800</v>
      </c>
      <c r="M16" s="8">
        <v>0</v>
      </c>
      <c r="N16" s="8">
        <v>14500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53180</v>
      </c>
      <c r="X16" s="8">
        <v>3900000</v>
      </c>
      <c r="Y16" s="8">
        <v>-3846820</v>
      </c>
      <c r="Z16" s="2">
        <v>-98.64</v>
      </c>
      <c r="AA16" s="6">
        <v>7802000</v>
      </c>
    </row>
    <row r="17" spans="1:27" ht="13.5">
      <c r="A17" s="23" t="s">
        <v>44</v>
      </c>
      <c r="B17" s="29"/>
      <c r="C17" s="6">
        <v>3600</v>
      </c>
      <c r="D17" s="6">
        <v>0</v>
      </c>
      <c r="E17" s="7">
        <v>3790</v>
      </c>
      <c r="F17" s="8">
        <v>3790</v>
      </c>
      <c r="G17" s="8">
        <v>300</v>
      </c>
      <c r="H17" s="8">
        <v>300</v>
      </c>
      <c r="I17" s="8">
        <v>300</v>
      </c>
      <c r="J17" s="8">
        <v>900</v>
      </c>
      <c r="K17" s="8">
        <v>300</v>
      </c>
      <c r="L17" s="8">
        <v>300</v>
      </c>
      <c r="M17" s="8">
        <v>300</v>
      </c>
      <c r="N17" s="8">
        <v>900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1800</v>
      </c>
      <c r="X17" s="8">
        <v>1998</v>
      </c>
      <c r="Y17" s="8">
        <v>-198</v>
      </c>
      <c r="Z17" s="2">
        <v>-9.91</v>
      </c>
      <c r="AA17" s="6">
        <v>3790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35553538</v>
      </c>
      <c r="D19" s="6">
        <v>0</v>
      </c>
      <c r="E19" s="7">
        <v>46900528</v>
      </c>
      <c r="F19" s="8">
        <v>46900528</v>
      </c>
      <c r="G19" s="8">
        <v>14544606</v>
      </c>
      <c r="H19" s="8">
        <v>1431394</v>
      </c>
      <c r="I19" s="8">
        <v>527138</v>
      </c>
      <c r="J19" s="8">
        <v>16503138</v>
      </c>
      <c r="K19" s="8">
        <v>0</v>
      </c>
      <c r="L19" s="8">
        <v>371000</v>
      </c>
      <c r="M19" s="8">
        <v>800000</v>
      </c>
      <c r="N19" s="8">
        <v>1171000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17674138</v>
      </c>
      <c r="X19" s="8">
        <v>44373000</v>
      </c>
      <c r="Y19" s="8">
        <v>-26698862</v>
      </c>
      <c r="Z19" s="2">
        <v>-60.17</v>
      </c>
      <c r="AA19" s="6">
        <v>46900528</v>
      </c>
    </row>
    <row r="20" spans="1:27" ht="13.5">
      <c r="A20" s="23" t="s">
        <v>47</v>
      </c>
      <c r="B20" s="29"/>
      <c r="C20" s="6">
        <v>4611146</v>
      </c>
      <c r="D20" s="6">
        <v>0</v>
      </c>
      <c r="E20" s="7">
        <v>3898000</v>
      </c>
      <c r="F20" s="26">
        <v>3898000</v>
      </c>
      <c r="G20" s="26">
        <v>82958</v>
      </c>
      <c r="H20" s="26">
        <v>670197</v>
      </c>
      <c r="I20" s="26">
        <v>165587</v>
      </c>
      <c r="J20" s="26">
        <v>918742</v>
      </c>
      <c r="K20" s="26">
        <v>345829</v>
      </c>
      <c r="L20" s="26">
        <v>45575</v>
      </c>
      <c r="M20" s="26">
        <v>250509</v>
      </c>
      <c r="N20" s="26">
        <v>641913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1560655</v>
      </c>
      <c r="X20" s="26">
        <v>3948000</v>
      </c>
      <c r="Y20" s="26">
        <v>-2387345</v>
      </c>
      <c r="Z20" s="27">
        <v>-60.47</v>
      </c>
      <c r="AA20" s="28">
        <v>3898000</v>
      </c>
    </row>
    <row r="21" spans="1:27" ht="13.5">
      <c r="A21" s="23" t="s">
        <v>48</v>
      </c>
      <c r="B21" s="29"/>
      <c r="C21" s="6">
        <v>68739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185830852</v>
      </c>
      <c r="D22" s="33">
        <f>SUM(D5:D21)</f>
        <v>0</v>
      </c>
      <c r="E22" s="34">
        <f t="shared" si="0"/>
        <v>198906318</v>
      </c>
      <c r="F22" s="35">
        <f t="shared" si="0"/>
        <v>198906318</v>
      </c>
      <c r="G22" s="35">
        <f t="shared" si="0"/>
        <v>25802999</v>
      </c>
      <c r="H22" s="35">
        <f t="shared" si="0"/>
        <v>12088647</v>
      </c>
      <c r="I22" s="35">
        <f t="shared" si="0"/>
        <v>13460200</v>
      </c>
      <c r="J22" s="35">
        <f t="shared" si="0"/>
        <v>51351846</v>
      </c>
      <c r="K22" s="35">
        <f t="shared" si="0"/>
        <v>10895724</v>
      </c>
      <c r="L22" s="35">
        <f t="shared" si="0"/>
        <v>9492603</v>
      </c>
      <c r="M22" s="35">
        <f t="shared" si="0"/>
        <v>15588138</v>
      </c>
      <c r="N22" s="35">
        <f t="shared" si="0"/>
        <v>35976465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87328311</v>
      </c>
      <c r="X22" s="35">
        <f t="shared" si="0"/>
        <v>120407496</v>
      </c>
      <c r="Y22" s="35">
        <f t="shared" si="0"/>
        <v>-33079185</v>
      </c>
      <c r="Z22" s="36">
        <f>+IF(X22&lt;&gt;0,+(Y22/X22)*100,0)</f>
        <v>-27.47269571987445</v>
      </c>
      <c r="AA22" s="33">
        <f>SUM(AA5:AA21)</f>
        <v>198906318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39291553</v>
      </c>
      <c r="D25" s="6">
        <v>0</v>
      </c>
      <c r="E25" s="7">
        <v>50866439</v>
      </c>
      <c r="F25" s="8">
        <v>50866439</v>
      </c>
      <c r="G25" s="8">
        <v>3764996</v>
      </c>
      <c r="H25" s="8">
        <v>3888238</v>
      </c>
      <c r="I25" s="8">
        <v>3509543</v>
      </c>
      <c r="J25" s="8">
        <v>11162777</v>
      </c>
      <c r="K25" s="8">
        <v>3720079</v>
      </c>
      <c r="L25" s="8">
        <v>3960297</v>
      </c>
      <c r="M25" s="8">
        <v>3682416</v>
      </c>
      <c r="N25" s="8">
        <v>11362792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22525569</v>
      </c>
      <c r="X25" s="8">
        <v>26166000</v>
      </c>
      <c r="Y25" s="8">
        <v>-3640431</v>
      </c>
      <c r="Z25" s="2">
        <v>-13.91</v>
      </c>
      <c r="AA25" s="6">
        <v>50866439</v>
      </c>
    </row>
    <row r="26" spans="1:27" ht="13.5">
      <c r="A26" s="25" t="s">
        <v>52</v>
      </c>
      <c r="B26" s="24"/>
      <c r="C26" s="6">
        <v>4467796</v>
      </c>
      <c r="D26" s="6">
        <v>0</v>
      </c>
      <c r="E26" s="7">
        <v>3953246</v>
      </c>
      <c r="F26" s="8">
        <v>3953246</v>
      </c>
      <c r="G26" s="8">
        <v>305545</v>
      </c>
      <c r="H26" s="8">
        <v>305545</v>
      </c>
      <c r="I26" s="8">
        <v>324530</v>
      </c>
      <c r="J26" s="8">
        <v>935620</v>
      </c>
      <c r="K26" s="8">
        <v>329331</v>
      </c>
      <c r="L26" s="8">
        <v>329331</v>
      </c>
      <c r="M26" s="8">
        <v>329331</v>
      </c>
      <c r="N26" s="8">
        <v>987993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1923613</v>
      </c>
      <c r="X26" s="8">
        <v>1974000</v>
      </c>
      <c r="Y26" s="8">
        <v>-50387</v>
      </c>
      <c r="Z26" s="2">
        <v>-2.55</v>
      </c>
      <c r="AA26" s="6">
        <v>3953246</v>
      </c>
    </row>
    <row r="27" spans="1:27" ht="13.5">
      <c r="A27" s="25" t="s">
        <v>53</v>
      </c>
      <c r="B27" s="24"/>
      <c r="C27" s="6">
        <v>50019496</v>
      </c>
      <c r="D27" s="6">
        <v>0</v>
      </c>
      <c r="E27" s="7">
        <v>41415905</v>
      </c>
      <c r="F27" s="8">
        <v>41415905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20706000</v>
      </c>
      <c r="Y27" s="8">
        <v>-20706000</v>
      </c>
      <c r="Z27" s="2">
        <v>-100</v>
      </c>
      <c r="AA27" s="6">
        <v>41415905</v>
      </c>
    </row>
    <row r="28" spans="1:27" ht="13.5">
      <c r="A28" s="25" t="s">
        <v>54</v>
      </c>
      <c r="B28" s="24"/>
      <c r="C28" s="6">
        <v>31464008</v>
      </c>
      <c r="D28" s="6">
        <v>0</v>
      </c>
      <c r="E28" s="7">
        <v>29825976</v>
      </c>
      <c r="F28" s="8">
        <v>29825976</v>
      </c>
      <c r="G28" s="8">
        <v>0</v>
      </c>
      <c r="H28" s="8">
        <v>0</v>
      </c>
      <c r="I28" s="8">
        <v>61794</v>
      </c>
      <c r="J28" s="8">
        <v>61794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61794</v>
      </c>
      <c r="X28" s="8">
        <v>14910000</v>
      </c>
      <c r="Y28" s="8">
        <v>-14848206</v>
      </c>
      <c r="Z28" s="2">
        <v>-99.59</v>
      </c>
      <c r="AA28" s="6">
        <v>29825976</v>
      </c>
    </row>
    <row r="29" spans="1:27" ht="13.5">
      <c r="A29" s="25" t="s">
        <v>55</v>
      </c>
      <c r="B29" s="24"/>
      <c r="C29" s="6">
        <v>174226</v>
      </c>
      <c r="D29" s="6">
        <v>0</v>
      </c>
      <c r="E29" s="7">
        <v>590000</v>
      </c>
      <c r="F29" s="8">
        <v>590000</v>
      </c>
      <c r="G29" s="8">
        <v>0</v>
      </c>
      <c r="H29" s="8">
        <v>0</v>
      </c>
      <c r="I29" s="8">
        <v>19447</v>
      </c>
      <c r="J29" s="8">
        <v>19447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19447</v>
      </c>
      <c r="X29" s="8">
        <v>48000</v>
      </c>
      <c r="Y29" s="8">
        <v>-28553</v>
      </c>
      <c r="Z29" s="2">
        <v>-59.49</v>
      </c>
      <c r="AA29" s="6">
        <v>590000</v>
      </c>
    </row>
    <row r="30" spans="1:27" ht="13.5">
      <c r="A30" s="25" t="s">
        <v>56</v>
      </c>
      <c r="B30" s="24"/>
      <c r="C30" s="6">
        <v>51277571</v>
      </c>
      <c r="D30" s="6">
        <v>0</v>
      </c>
      <c r="E30" s="7">
        <v>54391000</v>
      </c>
      <c r="F30" s="8">
        <v>54391000</v>
      </c>
      <c r="G30" s="8">
        <v>6734629</v>
      </c>
      <c r="H30" s="8">
        <v>7353281</v>
      </c>
      <c r="I30" s="8">
        <v>7276720</v>
      </c>
      <c r="J30" s="8">
        <v>21364630</v>
      </c>
      <c r="K30" s="8">
        <v>6826326</v>
      </c>
      <c r="L30" s="8">
        <v>6014377</v>
      </c>
      <c r="M30" s="8">
        <v>6128713</v>
      </c>
      <c r="N30" s="8">
        <v>18969416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40334046</v>
      </c>
      <c r="X30" s="8">
        <v>27192000</v>
      </c>
      <c r="Y30" s="8">
        <v>13142046</v>
      </c>
      <c r="Z30" s="2">
        <v>48.33</v>
      </c>
      <c r="AA30" s="6">
        <v>54391000</v>
      </c>
    </row>
    <row r="31" spans="1:27" ht="13.5">
      <c r="A31" s="25" t="s">
        <v>57</v>
      </c>
      <c r="B31" s="24"/>
      <c r="C31" s="6">
        <v>4823727</v>
      </c>
      <c r="D31" s="6">
        <v>0</v>
      </c>
      <c r="E31" s="7">
        <v>1799809</v>
      </c>
      <c r="F31" s="8">
        <v>1799809</v>
      </c>
      <c r="G31" s="8">
        <v>330202</v>
      </c>
      <c r="H31" s="8">
        <v>165514</v>
      </c>
      <c r="I31" s="8">
        <v>885364</v>
      </c>
      <c r="J31" s="8">
        <v>1381080</v>
      </c>
      <c r="K31" s="8">
        <v>767048</v>
      </c>
      <c r="L31" s="8">
        <v>302751</v>
      </c>
      <c r="M31" s="8">
        <v>263457</v>
      </c>
      <c r="N31" s="8">
        <v>1333256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2714336</v>
      </c>
      <c r="X31" s="8">
        <v>1902000</v>
      </c>
      <c r="Y31" s="8">
        <v>812336</v>
      </c>
      <c r="Z31" s="2">
        <v>42.71</v>
      </c>
      <c r="AA31" s="6">
        <v>1799809</v>
      </c>
    </row>
    <row r="32" spans="1:27" ht="13.5">
      <c r="A32" s="25" t="s">
        <v>58</v>
      </c>
      <c r="B32" s="24"/>
      <c r="C32" s="6">
        <v>5398457</v>
      </c>
      <c r="D32" s="6">
        <v>0</v>
      </c>
      <c r="E32" s="7">
        <v>6299800</v>
      </c>
      <c r="F32" s="8">
        <v>6299800</v>
      </c>
      <c r="G32" s="8">
        <v>-93574</v>
      </c>
      <c r="H32" s="8">
        <v>202252</v>
      </c>
      <c r="I32" s="8">
        <v>677169</v>
      </c>
      <c r="J32" s="8">
        <v>785847</v>
      </c>
      <c r="K32" s="8">
        <v>231112</v>
      </c>
      <c r="L32" s="8">
        <v>632638</v>
      </c>
      <c r="M32" s="8">
        <v>498904</v>
      </c>
      <c r="N32" s="8">
        <v>1362654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2148501</v>
      </c>
      <c r="X32" s="8">
        <v>3636000</v>
      </c>
      <c r="Y32" s="8">
        <v>-1487499</v>
      </c>
      <c r="Z32" s="2">
        <v>-40.91</v>
      </c>
      <c r="AA32" s="6">
        <v>6299800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18545500</v>
      </c>
      <c r="F33" s="8">
        <v>18545500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2292000</v>
      </c>
      <c r="Y33" s="8">
        <v>-2292000</v>
      </c>
      <c r="Z33" s="2">
        <v>-100</v>
      </c>
      <c r="AA33" s="6">
        <v>18545500</v>
      </c>
    </row>
    <row r="34" spans="1:27" ht="13.5">
      <c r="A34" s="25" t="s">
        <v>60</v>
      </c>
      <c r="B34" s="24"/>
      <c r="C34" s="6">
        <v>47382389</v>
      </c>
      <c r="D34" s="6">
        <v>0</v>
      </c>
      <c r="E34" s="7">
        <v>34639618</v>
      </c>
      <c r="F34" s="8">
        <v>34639618</v>
      </c>
      <c r="G34" s="8">
        <v>3591527</v>
      </c>
      <c r="H34" s="8">
        <v>1983085</v>
      </c>
      <c r="I34" s="8">
        <v>2989507</v>
      </c>
      <c r="J34" s="8">
        <v>8564119</v>
      </c>
      <c r="K34" s="8">
        <v>4157905</v>
      </c>
      <c r="L34" s="8">
        <v>2451489</v>
      </c>
      <c r="M34" s="8">
        <v>2671750</v>
      </c>
      <c r="N34" s="8">
        <v>9281144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17845263</v>
      </c>
      <c r="X34" s="8">
        <v>31944000</v>
      </c>
      <c r="Y34" s="8">
        <v>-14098737</v>
      </c>
      <c r="Z34" s="2">
        <v>-44.14</v>
      </c>
      <c r="AA34" s="6">
        <v>34639618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234299223</v>
      </c>
      <c r="D36" s="33">
        <f>SUM(D25:D35)</f>
        <v>0</v>
      </c>
      <c r="E36" s="34">
        <f t="shared" si="1"/>
        <v>242327293</v>
      </c>
      <c r="F36" s="35">
        <f t="shared" si="1"/>
        <v>242327293</v>
      </c>
      <c r="G36" s="35">
        <f t="shared" si="1"/>
        <v>14633325</v>
      </c>
      <c r="H36" s="35">
        <f t="shared" si="1"/>
        <v>13897915</v>
      </c>
      <c r="I36" s="35">
        <f t="shared" si="1"/>
        <v>15744074</v>
      </c>
      <c r="J36" s="35">
        <f t="shared" si="1"/>
        <v>44275314</v>
      </c>
      <c r="K36" s="35">
        <f t="shared" si="1"/>
        <v>16031801</v>
      </c>
      <c r="L36" s="35">
        <f t="shared" si="1"/>
        <v>13690883</v>
      </c>
      <c r="M36" s="35">
        <f t="shared" si="1"/>
        <v>13574571</v>
      </c>
      <c r="N36" s="35">
        <f t="shared" si="1"/>
        <v>43297255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87572569</v>
      </c>
      <c r="X36" s="35">
        <f t="shared" si="1"/>
        <v>130770000</v>
      </c>
      <c r="Y36" s="35">
        <f t="shared" si="1"/>
        <v>-43197431</v>
      </c>
      <c r="Z36" s="36">
        <f>+IF(X36&lt;&gt;0,+(Y36/X36)*100,0)</f>
        <v>-33.033135275674844</v>
      </c>
      <c r="AA36" s="33">
        <f>SUM(AA25:AA35)</f>
        <v>242327293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-48468371</v>
      </c>
      <c r="D38" s="46">
        <f>+D22-D36</f>
        <v>0</v>
      </c>
      <c r="E38" s="47">
        <f t="shared" si="2"/>
        <v>-43420975</v>
      </c>
      <c r="F38" s="48">
        <f t="shared" si="2"/>
        <v>-43420975</v>
      </c>
      <c r="G38" s="48">
        <f t="shared" si="2"/>
        <v>11169674</v>
      </c>
      <c r="H38" s="48">
        <f t="shared" si="2"/>
        <v>-1809268</v>
      </c>
      <c r="I38" s="48">
        <f t="shared" si="2"/>
        <v>-2283874</v>
      </c>
      <c r="J38" s="48">
        <f t="shared" si="2"/>
        <v>7076532</v>
      </c>
      <c r="K38" s="48">
        <f t="shared" si="2"/>
        <v>-5136077</v>
      </c>
      <c r="L38" s="48">
        <f t="shared" si="2"/>
        <v>-4198280</v>
      </c>
      <c r="M38" s="48">
        <f t="shared" si="2"/>
        <v>2013567</v>
      </c>
      <c r="N38" s="48">
        <f t="shared" si="2"/>
        <v>-7320790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-244258</v>
      </c>
      <c r="X38" s="48">
        <f>IF(F22=F36,0,X22-X36)</f>
        <v>-10362504</v>
      </c>
      <c r="Y38" s="48">
        <f t="shared" si="2"/>
        <v>10118246</v>
      </c>
      <c r="Z38" s="49">
        <f>+IF(X38&lt;&gt;0,+(Y38/X38)*100,0)</f>
        <v>-97.64286701360983</v>
      </c>
      <c r="AA38" s="46">
        <f>+AA22-AA36</f>
        <v>-43420975</v>
      </c>
    </row>
    <row r="39" spans="1:27" ht="13.5">
      <c r="A39" s="23" t="s">
        <v>64</v>
      </c>
      <c r="B39" s="29"/>
      <c r="C39" s="6">
        <v>16287968</v>
      </c>
      <c r="D39" s="6">
        <v>0</v>
      </c>
      <c r="E39" s="7">
        <v>26604000</v>
      </c>
      <c r="F39" s="8">
        <v>26604000</v>
      </c>
      <c r="G39" s="8">
        <v>4000000</v>
      </c>
      <c r="H39" s="8">
        <v>1000000</v>
      </c>
      <c r="I39" s="8">
        <v>0</v>
      </c>
      <c r="J39" s="8">
        <v>5000000</v>
      </c>
      <c r="K39" s="8">
        <v>1200000</v>
      </c>
      <c r="L39" s="8">
        <v>1000000</v>
      </c>
      <c r="M39" s="8">
        <v>0</v>
      </c>
      <c r="N39" s="8">
        <v>2200000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7200000</v>
      </c>
      <c r="X39" s="8">
        <v>14872000</v>
      </c>
      <c r="Y39" s="8">
        <v>-7672000</v>
      </c>
      <c r="Z39" s="2">
        <v>-51.59</v>
      </c>
      <c r="AA39" s="6">
        <v>26604000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-32180403</v>
      </c>
      <c r="D42" s="55">
        <f>SUM(D38:D41)</f>
        <v>0</v>
      </c>
      <c r="E42" s="56">
        <f t="shared" si="3"/>
        <v>-16816975</v>
      </c>
      <c r="F42" s="57">
        <f t="shared" si="3"/>
        <v>-16816975</v>
      </c>
      <c r="G42" s="57">
        <f t="shared" si="3"/>
        <v>15169674</v>
      </c>
      <c r="H42" s="57">
        <f t="shared" si="3"/>
        <v>-809268</v>
      </c>
      <c r="I42" s="57">
        <f t="shared" si="3"/>
        <v>-2283874</v>
      </c>
      <c r="J42" s="57">
        <f t="shared" si="3"/>
        <v>12076532</v>
      </c>
      <c r="K42" s="57">
        <f t="shared" si="3"/>
        <v>-3936077</v>
      </c>
      <c r="L42" s="57">
        <f t="shared" si="3"/>
        <v>-3198280</v>
      </c>
      <c r="M42" s="57">
        <f t="shared" si="3"/>
        <v>2013567</v>
      </c>
      <c r="N42" s="57">
        <f t="shared" si="3"/>
        <v>-5120790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6955742</v>
      </c>
      <c r="X42" s="57">
        <f t="shared" si="3"/>
        <v>4509496</v>
      </c>
      <c r="Y42" s="57">
        <f t="shared" si="3"/>
        <v>2446246</v>
      </c>
      <c r="Z42" s="58">
        <f>+IF(X42&lt;&gt;0,+(Y42/X42)*100,0)</f>
        <v>54.246549947045075</v>
      </c>
      <c r="AA42" s="55">
        <f>SUM(AA38:AA41)</f>
        <v>-16816975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-32180403</v>
      </c>
      <c r="D44" s="63">
        <f>+D42-D43</f>
        <v>0</v>
      </c>
      <c r="E44" s="64">
        <f t="shared" si="4"/>
        <v>-16816975</v>
      </c>
      <c r="F44" s="65">
        <f t="shared" si="4"/>
        <v>-16816975</v>
      </c>
      <c r="G44" s="65">
        <f t="shared" si="4"/>
        <v>15169674</v>
      </c>
      <c r="H44" s="65">
        <f t="shared" si="4"/>
        <v>-809268</v>
      </c>
      <c r="I44" s="65">
        <f t="shared" si="4"/>
        <v>-2283874</v>
      </c>
      <c r="J44" s="65">
        <f t="shared" si="4"/>
        <v>12076532</v>
      </c>
      <c r="K44" s="65">
        <f t="shared" si="4"/>
        <v>-3936077</v>
      </c>
      <c r="L44" s="65">
        <f t="shared" si="4"/>
        <v>-3198280</v>
      </c>
      <c r="M44" s="65">
        <f t="shared" si="4"/>
        <v>2013567</v>
      </c>
      <c r="N44" s="65">
        <f t="shared" si="4"/>
        <v>-5120790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6955742</v>
      </c>
      <c r="X44" s="65">
        <f t="shared" si="4"/>
        <v>4509496</v>
      </c>
      <c r="Y44" s="65">
        <f t="shared" si="4"/>
        <v>2446246</v>
      </c>
      <c r="Z44" s="66">
        <f>+IF(X44&lt;&gt;0,+(Y44/X44)*100,0)</f>
        <v>54.246549947045075</v>
      </c>
      <c r="AA44" s="63">
        <f>+AA42-AA43</f>
        <v>-16816975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-32180403</v>
      </c>
      <c r="D46" s="55">
        <f>SUM(D44:D45)</f>
        <v>0</v>
      </c>
      <c r="E46" s="56">
        <f t="shared" si="5"/>
        <v>-16816975</v>
      </c>
      <c r="F46" s="57">
        <f t="shared" si="5"/>
        <v>-16816975</v>
      </c>
      <c r="G46" s="57">
        <f t="shared" si="5"/>
        <v>15169674</v>
      </c>
      <c r="H46" s="57">
        <f t="shared" si="5"/>
        <v>-809268</v>
      </c>
      <c r="I46" s="57">
        <f t="shared" si="5"/>
        <v>-2283874</v>
      </c>
      <c r="J46" s="57">
        <f t="shared" si="5"/>
        <v>12076532</v>
      </c>
      <c r="K46" s="57">
        <f t="shared" si="5"/>
        <v>-3936077</v>
      </c>
      <c r="L46" s="57">
        <f t="shared" si="5"/>
        <v>-3198280</v>
      </c>
      <c r="M46" s="57">
        <f t="shared" si="5"/>
        <v>2013567</v>
      </c>
      <c r="N46" s="57">
        <f t="shared" si="5"/>
        <v>-5120790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6955742</v>
      </c>
      <c r="X46" s="57">
        <f t="shared" si="5"/>
        <v>4509496</v>
      </c>
      <c r="Y46" s="57">
        <f t="shared" si="5"/>
        <v>2446246</v>
      </c>
      <c r="Z46" s="58">
        <f>+IF(X46&lt;&gt;0,+(Y46/X46)*100,0)</f>
        <v>54.246549947045075</v>
      </c>
      <c r="AA46" s="55">
        <f>SUM(AA44:AA45)</f>
        <v>-16816975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-32180403</v>
      </c>
      <c r="D48" s="71">
        <f>SUM(D46:D47)</f>
        <v>0</v>
      </c>
      <c r="E48" s="72">
        <f t="shared" si="6"/>
        <v>-16816975</v>
      </c>
      <c r="F48" s="73">
        <f t="shared" si="6"/>
        <v>-16816975</v>
      </c>
      <c r="G48" s="73">
        <f t="shared" si="6"/>
        <v>15169674</v>
      </c>
      <c r="H48" s="74">
        <f t="shared" si="6"/>
        <v>-809268</v>
      </c>
      <c r="I48" s="74">
        <f t="shared" si="6"/>
        <v>-2283874</v>
      </c>
      <c r="J48" s="74">
        <f t="shared" si="6"/>
        <v>12076532</v>
      </c>
      <c r="K48" s="74">
        <f t="shared" si="6"/>
        <v>-3936077</v>
      </c>
      <c r="L48" s="74">
        <f t="shared" si="6"/>
        <v>-3198280</v>
      </c>
      <c r="M48" s="73">
        <f t="shared" si="6"/>
        <v>2013567</v>
      </c>
      <c r="N48" s="73">
        <f t="shared" si="6"/>
        <v>-5120790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6955742</v>
      </c>
      <c r="X48" s="74">
        <f t="shared" si="6"/>
        <v>4509496</v>
      </c>
      <c r="Y48" s="74">
        <f t="shared" si="6"/>
        <v>2446246</v>
      </c>
      <c r="Z48" s="75">
        <f>+IF(X48&lt;&gt;0,+(Y48/X48)*100,0)</f>
        <v>54.246549947045075</v>
      </c>
      <c r="AA48" s="76">
        <f>SUM(AA46:AA47)</f>
        <v>-16816975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7064000</v>
      </c>
      <c r="F5" s="8">
        <v>7064000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4624428</v>
      </c>
      <c r="Y5" s="8">
        <v>-4624428</v>
      </c>
      <c r="Z5" s="2">
        <v>-100</v>
      </c>
      <c r="AA5" s="6">
        <v>7064000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1250000</v>
      </c>
      <c r="F12" s="8">
        <v>1250000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677000</v>
      </c>
      <c r="Y12" s="8">
        <v>-677000</v>
      </c>
      <c r="Z12" s="2">
        <v>-100</v>
      </c>
      <c r="AA12" s="6">
        <v>1250000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1100000</v>
      </c>
      <c r="F13" s="8">
        <v>1100000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613000</v>
      </c>
      <c r="Y13" s="8">
        <v>-613000</v>
      </c>
      <c r="Z13" s="2">
        <v>-100</v>
      </c>
      <c r="AA13" s="6">
        <v>1100000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91589001</v>
      </c>
      <c r="F19" s="8">
        <v>91589001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51170697</v>
      </c>
      <c r="Y19" s="8">
        <v>-51170697</v>
      </c>
      <c r="Z19" s="2">
        <v>-100</v>
      </c>
      <c r="AA19" s="6">
        <v>91589001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4780000</v>
      </c>
      <c r="F20" s="26">
        <v>4780000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2680789</v>
      </c>
      <c r="Y20" s="26">
        <v>-2680789</v>
      </c>
      <c r="Z20" s="27">
        <v>-100</v>
      </c>
      <c r="AA20" s="28">
        <v>4780000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105783001</v>
      </c>
      <c r="F22" s="35">
        <f t="shared" si="0"/>
        <v>105783001</v>
      </c>
      <c r="G22" s="35">
        <f t="shared" si="0"/>
        <v>0</v>
      </c>
      <c r="H22" s="35">
        <f t="shared" si="0"/>
        <v>0</v>
      </c>
      <c r="I22" s="35">
        <f t="shared" si="0"/>
        <v>0</v>
      </c>
      <c r="J22" s="35">
        <f t="shared" si="0"/>
        <v>0</v>
      </c>
      <c r="K22" s="35">
        <f t="shared" si="0"/>
        <v>0</v>
      </c>
      <c r="L22" s="35">
        <f t="shared" si="0"/>
        <v>0</v>
      </c>
      <c r="M22" s="35">
        <f t="shared" si="0"/>
        <v>0</v>
      </c>
      <c r="N22" s="35">
        <f t="shared" si="0"/>
        <v>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0</v>
      </c>
      <c r="X22" s="35">
        <f t="shared" si="0"/>
        <v>59765914</v>
      </c>
      <c r="Y22" s="35">
        <f t="shared" si="0"/>
        <v>-59765914</v>
      </c>
      <c r="Z22" s="36">
        <f>+IF(X22&lt;&gt;0,+(Y22/X22)*100,0)</f>
        <v>-100</v>
      </c>
      <c r="AA22" s="33">
        <f>SUM(AA5:AA21)</f>
        <v>105783001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27205000</v>
      </c>
      <c r="F25" s="8">
        <v>27205000</v>
      </c>
      <c r="G25" s="8">
        <v>1490048</v>
      </c>
      <c r="H25" s="8">
        <v>0</v>
      </c>
      <c r="I25" s="8">
        <v>0</v>
      </c>
      <c r="J25" s="8">
        <v>1490048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1490048</v>
      </c>
      <c r="X25" s="8">
        <v>14409998</v>
      </c>
      <c r="Y25" s="8">
        <v>-12919950</v>
      </c>
      <c r="Z25" s="2">
        <v>-89.66</v>
      </c>
      <c r="AA25" s="6">
        <v>27205000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9113624</v>
      </c>
      <c r="F26" s="8">
        <v>9113624</v>
      </c>
      <c r="G26" s="8">
        <v>401567</v>
      </c>
      <c r="H26" s="8">
        <v>0</v>
      </c>
      <c r="I26" s="8">
        <v>0</v>
      </c>
      <c r="J26" s="8">
        <v>401567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401567</v>
      </c>
      <c r="X26" s="8">
        <v>4557000</v>
      </c>
      <c r="Y26" s="8">
        <v>-4155433</v>
      </c>
      <c r="Z26" s="2">
        <v>-91.19</v>
      </c>
      <c r="AA26" s="6">
        <v>9113624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2836000</v>
      </c>
      <c r="F27" s="8">
        <v>2836000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1550000</v>
      </c>
      <c r="Y27" s="8">
        <v>-1550000</v>
      </c>
      <c r="Z27" s="2">
        <v>-100</v>
      </c>
      <c r="AA27" s="6">
        <v>2836000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21800000</v>
      </c>
      <c r="F28" s="8">
        <v>21800000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14700000</v>
      </c>
      <c r="Y28" s="8">
        <v>-14700000</v>
      </c>
      <c r="Z28" s="2">
        <v>-100</v>
      </c>
      <c r="AA28" s="6">
        <v>21800000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7380000</v>
      </c>
      <c r="F32" s="8">
        <v>7380000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3940998</v>
      </c>
      <c r="Y32" s="8">
        <v>-3940998</v>
      </c>
      <c r="Z32" s="2">
        <v>-100</v>
      </c>
      <c r="AA32" s="6">
        <v>7380000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479567</v>
      </c>
      <c r="H33" s="8">
        <v>0</v>
      </c>
      <c r="I33" s="8">
        <v>0</v>
      </c>
      <c r="J33" s="8">
        <v>479567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479567</v>
      </c>
      <c r="X33" s="8"/>
      <c r="Y33" s="8">
        <v>479567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36746998</v>
      </c>
      <c r="F34" s="8">
        <v>36746998</v>
      </c>
      <c r="G34" s="8">
        <v>2140327</v>
      </c>
      <c r="H34" s="8">
        <v>0</v>
      </c>
      <c r="I34" s="8">
        <v>0</v>
      </c>
      <c r="J34" s="8">
        <v>2140327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2140327</v>
      </c>
      <c r="X34" s="8">
        <v>15449000</v>
      </c>
      <c r="Y34" s="8">
        <v>-13308673</v>
      </c>
      <c r="Z34" s="2">
        <v>-86.15</v>
      </c>
      <c r="AA34" s="6">
        <v>36746998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105081622</v>
      </c>
      <c r="F36" s="35">
        <f t="shared" si="1"/>
        <v>105081622</v>
      </c>
      <c r="G36" s="35">
        <f t="shared" si="1"/>
        <v>4511509</v>
      </c>
      <c r="H36" s="35">
        <f t="shared" si="1"/>
        <v>0</v>
      </c>
      <c r="I36" s="35">
        <f t="shared" si="1"/>
        <v>0</v>
      </c>
      <c r="J36" s="35">
        <f t="shared" si="1"/>
        <v>4511509</v>
      </c>
      <c r="K36" s="35">
        <f t="shared" si="1"/>
        <v>0</v>
      </c>
      <c r="L36" s="35">
        <f t="shared" si="1"/>
        <v>0</v>
      </c>
      <c r="M36" s="35">
        <f t="shared" si="1"/>
        <v>0</v>
      </c>
      <c r="N36" s="35">
        <f t="shared" si="1"/>
        <v>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4511509</v>
      </c>
      <c r="X36" s="35">
        <f t="shared" si="1"/>
        <v>54606996</v>
      </c>
      <c r="Y36" s="35">
        <f t="shared" si="1"/>
        <v>-50095487</v>
      </c>
      <c r="Z36" s="36">
        <f>+IF(X36&lt;&gt;0,+(Y36/X36)*100,0)</f>
        <v>-91.7382216007634</v>
      </c>
      <c r="AA36" s="33">
        <f>SUM(AA25:AA35)</f>
        <v>105081622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701379</v>
      </c>
      <c r="F38" s="48">
        <f t="shared" si="2"/>
        <v>701379</v>
      </c>
      <c r="G38" s="48">
        <f t="shared" si="2"/>
        <v>-4511509</v>
      </c>
      <c r="H38" s="48">
        <f t="shared" si="2"/>
        <v>0</v>
      </c>
      <c r="I38" s="48">
        <f t="shared" si="2"/>
        <v>0</v>
      </c>
      <c r="J38" s="48">
        <f t="shared" si="2"/>
        <v>-4511509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-4511509</v>
      </c>
      <c r="X38" s="48">
        <f>IF(F22=F36,0,X22-X36)</f>
        <v>5158918</v>
      </c>
      <c r="Y38" s="48">
        <f t="shared" si="2"/>
        <v>-9670427</v>
      </c>
      <c r="Z38" s="49">
        <f>+IF(X38&lt;&gt;0,+(Y38/X38)*100,0)</f>
        <v>-187.45068248807212</v>
      </c>
      <c r="AA38" s="46">
        <f>+AA22-AA36</f>
        <v>701379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701379</v>
      </c>
      <c r="F42" s="57">
        <f t="shared" si="3"/>
        <v>701379</v>
      </c>
      <c r="G42" s="57">
        <f t="shared" si="3"/>
        <v>-4511509</v>
      </c>
      <c r="H42" s="57">
        <f t="shared" si="3"/>
        <v>0</v>
      </c>
      <c r="I42" s="57">
        <f t="shared" si="3"/>
        <v>0</v>
      </c>
      <c r="J42" s="57">
        <f t="shared" si="3"/>
        <v>-4511509</v>
      </c>
      <c r="K42" s="57">
        <f t="shared" si="3"/>
        <v>0</v>
      </c>
      <c r="L42" s="57">
        <f t="shared" si="3"/>
        <v>0</v>
      </c>
      <c r="M42" s="57">
        <f t="shared" si="3"/>
        <v>0</v>
      </c>
      <c r="N42" s="57">
        <f t="shared" si="3"/>
        <v>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-4511509</v>
      </c>
      <c r="X42" s="57">
        <f t="shared" si="3"/>
        <v>5158918</v>
      </c>
      <c r="Y42" s="57">
        <f t="shared" si="3"/>
        <v>-9670427</v>
      </c>
      <c r="Z42" s="58">
        <f>+IF(X42&lt;&gt;0,+(Y42/X42)*100,0)</f>
        <v>-187.45068248807212</v>
      </c>
      <c r="AA42" s="55">
        <f>SUM(AA38:AA41)</f>
        <v>701379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701379</v>
      </c>
      <c r="F44" s="65">
        <f t="shared" si="4"/>
        <v>701379</v>
      </c>
      <c r="G44" s="65">
        <f t="shared" si="4"/>
        <v>-4511509</v>
      </c>
      <c r="H44" s="65">
        <f t="shared" si="4"/>
        <v>0</v>
      </c>
      <c r="I44" s="65">
        <f t="shared" si="4"/>
        <v>0</v>
      </c>
      <c r="J44" s="65">
        <f t="shared" si="4"/>
        <v>-4511509</v>
      </c>
      <c r="K44" s="65">
        <f t="shared" si="4"/>
        <v>0</v>
      </c>
      <c r="L44" s="65">
        <f t="shared" si="4"/>
        <v>0</v>
      </c>
      <c r="M44" s="65">
        <f t="shared" si="4"/>
        <v>0</v>
      </c>
      <c r="N44" s="65">
        <f t="shared" si="4"/>
        <v>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-4511509</v>
      </c>
      <c r="X44" s="65">
        <f t="shared" si="4"/>
        <v>5158918</v>
      </c>
      <c r="Y44" s="65">
        <f t="shared" si="4"/>
        <v>-9670427</v>
      </c>
      <c r="Z44" s="66">
        <f>+IF(X44&lt;&gt;0,+(Y44/X44)*100,0)</f>
        <v>-187.45068248807212</v>
      </c>
      <c r="AA44" s="63">
        <f>+AA42-AA43</f>
        <v>701379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701379</v>
      </c>
      <c r="F46" s="57">
        <f t="shared" si="5"/>
        <v>701379</v>
      </c>
      <c r="G46" s="57">
        <f t="shared" si="5"/>
        <v>-4511509</v>
      </c>
      <c r="H46" s="57">
        <f t="shared" si="5"/>
        <v>0</v>
      </c>
      <c r="I46" s="57">
        <f t="shared" si="5"/>
        <v>0</v>
      </c>
      <c r="J46" s="57">
        <f t="shared" si="5"/>
        <v>-4511509</v>
      </c>
      <c r="K46" s="57">
        <f t="shared" si="5"/>
        <v>0</v>
      </c>
      <c r="L46" s="57">
        <f t="shared" si="5"/>
        <v>0</v>
      </c>
      <c r="M46" s="57">
        <f t="shared" si="5"/>
        <v>0</v>
      </c>
      <c r="N46" s="57">
        <f t="shared" si="5"/>
        <v>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-4511509</v>
      </c>
      <c r="X46" s="57">
        <f t="shared" si="5"/>
        <v>5158918</v>
      </c>
      <c r="Y46" s="57">
        <f t="shared" si="5"/>
        <v>-9670427</v>
      </c>
      <c r="Z46" s="58">
        <f>+IF(X46&lt;&gt;0,+(Y46/X46)*100,0)</f>
        <v>-187.45068248807212</v>
      </c>
      <c r="AA46" s="55">
        <f>SUM(AA44:AA45)</f>
        <v>701379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701379</v>
      </c>
      <c r="F48" s="73">
        <f t="shared" si="6"/>
        <v>701379</v>
      </c>
      <c r="G48" s="73">
        <f t="shared" si="6"/>
        <v>-4511509</v>
      </c>
      <c r="H48" s="74">
        <f t="shared" si="6"/>
        <v>0</v>
      </c>
      <c r="I48" s="74">
        <f t="shared" si="6"/>
        <v>0</v>
      </c>
      <c r="J48" s="74">
        <f t="shared" si="6"/>
        <v>-4511509</v>
      </c>
      <c r="K48" s="74">
        <f t="shared" si="6"/>
        <v>0</v>
      </c>
      <c r="L48" s="74">
        <f t="shared" si="6"/>
        <v>0</v>
      </c>
      <c r="M48" s="73">
        <f t="shared" si="6"/>
        <v>0</v>
      </c>
      <c r="N48" s="73">
        <f t="shared" si="6"/>
        <v>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-4511509</v>
      </c>
      <c r="X48" s="74">
        <f t="shared" si="6"/>
        <v>5158918</v>
      </c>
      <c r="Y48" s="74">
        <f t="shared" si="6"/>
        <v>-9670427</v>
      </c>
      <c r="Z48" s="75">
        <f>+IF(X48&lt;&gt;0,+(Y48/X48)*100,0)</f>
        <v>-187.45068248807212</v>
      </c>
      <c r="AA48" s="76">
        <f>SUM(AA46:AA47)</f>
        <v>701379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3512560</v>
      </c>
      <c r="F13" s="8">
        <v>3512560</v>
      </c>
      <c r="G13" s="8">
        <v>57276</v>
      </c>
      <c r="H13" s="8">
        <v>57276</v>
      </c>
      <c r="I13" s="8">
        <v>0</v>
      </c>
      <c r="J13" s="8">
        <v>114552</v>
      </c>
      <c r="K13" s="8">
        <v>0</v>
      </c>
      <c r="L13" s="8">
        <v>387392</v>
      </c>
      <c r="M13" s="8">
        <v>0</v>
      </c>
      <c r="N13" s="8">
        <v>387392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501944</v>
      </c>
      <c r="X13" s="8">
        <v>1756278</v>
      </c>
      <c r="Y13" s="8">
        <v>-1254334</v>
      </c>
      <c r="Z13" s="2">
        <v>-71.42</v>
      </c>
      <c r="AA13" s="6">
        <v>3512560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234849699</v>
      </c>
      <c r="F19" s="8">
        <v>234849699</v>
      </c>
      <c r="G19" s="8">
        <v>88457995</v>
      </c>
      <c r="H19" s="8">
        <v>88457995</v>
      </c>
      <c r="I19" s="8">
        <v>0</v>
      </c>
      <c r="J19" s="8">
        <v>176915990</v>
      </c>
      <c r="K19" s="8">
        <v>0</v>
      </c>
      <c r="L19" s="8">
        <v>94906187</v>
      </c>
      <c r="M19" s="8">
        <v>0</v>
      </c>
      <c r="N19" s="8">
        <v>94906187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271822177</v>
      </c>
      <c r="X19" s="8">
        <v>148983334</v>
      </c>
      <c r="Y19" s="8">
        <v>122838843</v>
      </c>
      <c r="Z19" s="2">
        <v>82.45</v>
      </c>
      <c r="AA19" s="6">
        <v>234849699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27927000</v>
      </c>
      <c r="F20" s="26">
        <v>27927000</v>
      </c>
      <c r="G20" s="26">
        <v>3165</v>
      </c>
      <c r="H20" s="26">
        <v>3165</v>
      </c>
      <c r="I20" s="26">
        <v>0</v>
      </c>
      <c r="J20" s="26">
        <v>6330</v>
      </c>
      <c r="K20" s="26">
        <v>0</v>
      </c>
      <c r="L20" s="26">
        <v>64876</v>
      </c>
      <c r="M20" s="26">
        <v>0</v>
      </c>
      <c r="N20" s="26">
        <v>64876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71206</v>
      </c>
      <c r="X20" s="26">
        <v>23763000</v>
      </c>
      <c r="Y20" s="26">
        <v>-23691794</v>
      </c>
      <c r="Z20" s="27">
        <v>-99.7</v>
      </c>
      <c r="AA20" s="28">
        <v>27927000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266289259</v>
      </c>
      <c r="F22" s="35">
        <f t="shared" si="0"/>
        <v>266289259</v>
      </c>
      <c r="G22" s="35">
        <f t="shared" si="0"/>
        <v>88518436</v>
      </c>
      <c r="H22" s="35">
        <f t="shared" si="0"/>
        <v>88518436</v>
      </c>
      <c r="I22" s="35">
        <f t="shared" si="0"/>
        <v>0</v>
      </c>
      <c r="J22" s="35">
        <f t="shared" si="0"/>
        <v>177036872</v>
      </c>
      <c r="K22" s="35">
        <f t="shared" si="0"/>
        <v>0</v>
      </c>
      <c r="L22" s="35">
        <f t="shared" si="0"/>
        <v>95358455</v>
      </c>
      <c r="M22" s="35">
        <f t="shared" si="0"/>
        <v>0</v>
      </c>
      <c r="N22" s="35">
        <f t="shared" si="0"/>
        <v>95358455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272395327</v>
      </c>
      <c r="X22" s="35">
        <f t="shared" si="0"/>
        <v>174502612</v>
      </c>
      <c r="Y22" s="35">
        <f t="shared" si="0"/>
        <v>97892715</v>
      </c>
      <c r="Z22" s="36">
        <f>+IF(X22&lt;&gt;0,+(Y22/X22)*100,0)</f>
        <v>56.09813737343943</v>
      </c>
      <c r="AA22" s="33">
        <f>SUM(AA5:AA21)</f>
        <v>266289259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89505338</v>
      </c>
      <c r="F25" s="8">
        <v>89505338</v>
      </c>
      <c r="G25" s="8">
        <v>7294260</v>
      </c>
      <c r="H25" s="8">
        <v>7294260</v>
      </c>
      <c r="I25" s="8">
        <v>0</v>
      </c>
      <c r="J25" s="8">
        <v>14588520</v>
      </c>
      <c r="K25" s="8">
        <v>0</v>
      </c>
      <c r="L25" s="8">
        <v>40890156</v>
      </c>
      <c r="M25" s="8">
        <v>0</v>
      </c>
      <c r="N25" s="8">
        <v>40890156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55478676</v>
      </c>
      <c r="X25" s="8">
        <v>48377126</v>
      </c>
      <c r="Y25" s="8">
        <v>7101550</v>
      </c>
      <c r="Z25" s="2">
        <v>14.68</v>
      </c>
      <c r="AA25" s="6">
        <v>89505338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5763342</v>
      </c>
      <c r="F26" s="8">
        <v>5763342</v>
      </c>
      <c r="G26" s="8">
        <v>450004</v>
      </c>
      <c r="H26" s="8">
        <v>450004</v>
      </c>
      <c r="I26" s="8">
        <v>0</v>
      </c>
      <c r="J26" s="8">
        <v>900008</v>
      </c>
      <c r="K26" s="8">
        <v>0</v>
      </c>
      <c r="L26" s="8">
        <v>2250338</v>
      </c>
      <c r="M26" s="8">
        <v>0</v>
      </c>
      <c r="N26" s="8">
        <v>2250338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3150346</v>
      </c>
      <c r="X26" s="8">
        <v>2881716</v>
      </c>
      <c r="Y26" s="8">
        <v>268630</v>
      </c>
      <c r="Z26" s="2">
        <v>9.32</v>
      </c>
      <c r="AA26" s="6">
        <v>5763342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3460733</v>
      </c>
      <c r="F28" s="8">
        <v>3460733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1730364</v>
      </c>
      <c r="Y28" s="8">
        <v>-1730364</v>
      </c>
      <c r="Z28" s="2">
        <v>-100</v>
      </c>
      <c r="AA28" s="6">
        <v>3460733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53046</v>
      </c>
      <c r="Y29" s="8">
        <v>-53046</v>
      </c>
      <c r="Z29" s="2">
        <v>-100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64007000</v>
      </c>
      <c r="F30" s="8">
        <v>64007000</v>
      </c>
      <c r="G30" s="8">
        <v>17121</v>
      </c>
      <c r="H30" s="8">
        <v>17121</v>
      </c>
      <c r="I30" s="8">
        <v>0</v>
      </c>
      <c r="J30" s="8">
        <v>34242</v>
      </c>
      <c r="K30" s="8">
        <v>0</v>
      </c>
      <c r="L30" s="8">
        <v>4625575</v>
      </c>
      <c r="M30" s="8">
        <v>0</v>
      </c>
      <c r="N30" s="8">
        <v>4625575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4659817</v>
      </c>
      <c r="X30" s="8">
        <v>32003502</v>
      </c>
      <c r="Y30" s="8">
        <v>-27343685</v>
      </c>
      <c r="Z30" s="2">
        <v>-85.44</v>
      </c>
      <c r="AA30" s="6">
        <v>64007000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1570400</v>
      </c>
      <c r="F31" s="8">
        <v>1570400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784998</v>
      </c>
      <c r="Y31" s="8">
        <v>-784998</v>
      </c>
      <c r="Z31" s="2">
        <v>-100</v>
      </c>
      <c r="AA31" s="6">
        <v>1570400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15429459</v>
      </c>
      <c r="F32" s="8">
        <v>15429459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28806352</v>
      </c>
      <c r="M32" s="8">
        <v>0</v>
      </c>
      <c r="N32" s="8">
        <v>28806352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28806352</v>
      </c>
      <c r="X32" s="8">
        <v>7714728</v>
      </c>
      <c r="Y32" s="8">
        <v>21091624</v>
      </c>
      <c r="Z32" s="2">
        <v>273.39</v>
      </c>
      <c r="AA32" s="6">
        <v>15429459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46027000</v>
      </c>
      <c r="F33" s="8">
        <v>46027000</v>
      </c>
      <c r="G33" s="8">
        <v>6000000</v>
      </c>
      <c r="H33" s="8">
        <v>6000000</v>
      </c>
      <c r="I33" s="8">
        <v>0</v>
      </c>
      <c r="J33" s="8">
        <v>12000000</v>
      </c>
      <c r="K33" s="8">
        <v>0</v>
      </c>
      <c r="L33" s="8">
        <v>16625073</v>
      </c>
      <c r="M33" s="8">
        <v>0</v>
      </c>
      <c r="N33" s="8">
        <v>16625073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28625073</v>
      </c>
      <c r="X33" s="8">
        <v>26530500</v>
      </c>
      <c r="Y33" s="8">
        <v>2094573</v>
      </c>
      <c r="Z33" s="2">
        <v>7.89</v>
      </c>
      <c r="AA33" s="6">
        <v>46027000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24770670</v>
      </c>
      <c r="F34" s="8">
        <v>24770670</v>
      </c>
      <c r="G34" s="8">
        <v>1294625</v>
      </c>
      <c r="H34" s="8">
        <v>1294625</v>
      </c>
      <c r="I34" s="8">
        <v>0</v>
      </c>
      <c r="J34" s="8">
        <v>2589250</v>
      </c>
      <c r="K34" s="8">
        <v>0</v>
      </c>
      <c r="L34" s="8">
        <v>10255776</v>
      </c>
      <c r="M34" s="8">
        <v>0</v>
      </c>
      <c r="N34" s="8">
        <v>10255776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12845026</v>
      </c>
      <c r="X34" s="8">
        <v>10874334</v>
      </c>
      <c r="Y34" s="8">
        <v>1970692</v>
      </c>
      <c r="Z34" s="2">
        <v>18.12</v>
      </c>
      <c r="AA34" s="6">
        <v>24770670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250533942</v>
      </c>
      <c r="F36" s="35">
        <f t="shared" si="1"/>
        <v>250533942</v>
      </c>
      <c r="G36" s="35">
        <f t="shared" si="1"/>
        <v>15056010</v>
      </c>
      <c r="H36" s="35">
        <f t="shared" si="1"/>
        <v>15056010</v>
      </c>
      <c r="I36" s="35">
        <f t="shared" si="1"/>
        <v>0</v>
      </c>
      <c r="J36" s="35">
        <f t="shared" si="1"/>
        <v>30112020</v>
      </c>
      <c r="K36" s="35">
        <f t="shared" si="1"/>
        <v>0</v>
      </c>
      <c r="L36" s="35">
        <f t="shared" si="1"/>
        <v>103453270</v>
      </c>
      <c r="M36" s="35">
        <f t="shared" si="1"/>
        <v>0</v>
      </c>
      <c r="N36" s="35">
        <f t="shared" si="1"/>
        <v>103453270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133565290</v>
      </c>
      <c r="X36" s="35">
        <f t="shared" si="1"/>
        <v>130950314</v>
      </c>
      <c r="Y36" s="35">
        <f t="shared" si="1"/>
        <v>2614976</v>
      </c>
      <c r="Z36" s="36">
        <f>+IF(X36&lt;&gt;0,+(Y36/X36)*100,0)</f>
        <v>1.9969222830576794</v>
      </c>
      <c r="AA36" s="33">
        <f>SUM(AA25:AA35)</f>
        <v>250533942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15755317</v>
      </c>
      <c r="F38" s="48">
        <f t="shared" si="2"/>
        <v>15755317</v>
      </c>
      <c r="G38" s="48">
        <f t="shared" si="2"/>
        <v>73462426</v>
      </c>
      <c r="H38" s="48">
        <f t="shared" si="2"/>
        <v>73462426</v>
      </c>
      <c r="I38" s="48">
        <f t="shared" si="2"/>
        <v>0</v>
      </c>
      <c r="J38" s="48">
        <f t="shared" si="2"/>
        <v>146924852</v>
      </c>
      <c r="K38" s="48">
        <f t="shared" si="2"/>
        <v>0</v>
      </c>
      <c r="L38" s="48">
        <f t="shared" si="2"/>
        <v>-8094815</v>
      </c>
      <c r="M38" s="48">
        <f t="shared" si="2"/>
        <v>0</v>
      </c>
      <c r="N38" s="48">
        <f t="shared" si="2"/>
        <v>-8094815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138830037</v>
      </c>
      <c r="X38" s="48">
        <f>IF(F22=F36,0,X22-X36)</f>
        <v>43552298</v>
      </c>
      <c r="Y38" s="48">
        <f t="shared" si="2"/>
        <v>95277739</v>
      </c>
      <c r="Z38" s="49">
        <f>+IF(X38&lt;&gt;0,+(Y38/X38)*100,0)</f>
        <v>218.766272677506</v>
      </c>
      <c r="AA38" s="46">
        <f>+AA22-AA36</f>
        <v>15755317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188833550</v>
      </c>
      <c r="F39" s="8">
        <v>188833550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55664251</v>
      </c>
      <c r="M39" s="8">
        <v>0</v>
      </c>
      <c r="N39" s="8">
        <v>55664251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55664251</v>
      </c>
      <c r="X39" s="8">
        <v>92522012</v>
      </c>
      <c r="Y39" s="8">
        <v>-36857761</v>
      </c>
      <c r="Z39" s="2">
        <v>-39.84</v>
      </c>
      <c r="AA39" s="6">
        <v>188833550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-136074310</v>
      </c>
      <c r="Y40" s="26">
        <v>136074310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-204145350</v>
      </c>
      <c r="F41" s="8">
        <v>-204145350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-204145350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443517</v>
      </c>
      <c r="F42" s="57">
        <f t="shared" si="3"/>
        <v>443517</v>
      </c>
      <c r="G42" s="57">
        <f t="shared" si="3"/>
        <v>73462426</v>
      </c>
      <c r="H42" s="57">
        <f t="shared" si="3"/>
        <v>73462426</v>
      </c>
      <c r="I42" s="57">
        <f t="shared" si="3"/>
        <v>0</v>
      </c>
      <c r="J42" s="57">
        <f t="shared" si="3"/>
        <v>146924852</v>
      </c>
      <c r="K42" s="57">
        <f t="shared" si="3"/>
        <v>0</v>
      </c>
      <c r="L42" s="57">
        <f t="shared" si="3"/>
        <v>47569436</v>
      </c>
      <c r="M42" s="57">
        <f t="shared" si="3"/>
        <v>0</v>
      </c>
      <c r="N42" s="57">
        <f t="shared" si="3"/>
        <v>47569436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194494288</v>
      </c>
      <c r="X42" s="57">
        <f t="shared" si="3"/>
        <v>0</v>
      </c>
      <c r="Y42" s="57">
        <f t="shared" si="3"/>
        <v>194494288</v>
      </c>
      <c r="Z42" s="58">
        <f>+IF(X42&lt;&gt;0,+(Y42/X42)*100,0)</f>
        <v>0</v>
      </c>
      <c r="AA42" s="55">
        <f>SUM(AA38:AA41)</f>
        <v>443517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443517</v>
      </c>
      <c r="F44" s="65">
        <f t="shared" si="4"/>
        <v>443517</v>
      </c>
      <c r="G44" s="65">
        <f t="shared" si="4"/>
        <v>73462426</v>
      </c>
      <c r="H44" s="65">
        <f t="shared" si="4"/>
        <v>73462426</v>
      </c>
      <c r="I44" s="65">
        <f t="shared" si="4"/>
        <v>0</v>
      </c>
      <c r="J44" s="65">
        <f t="shared" si="4"/>
        <v>146924852</v>
      </c>
      <c r="K44" s="65">
        <f t="shared" si="4"/>
        <v>0</v>
      </c>
      <c r="L44" s="65">
        <f t="shared" si="4"/>
        <v>47569436</v>
      </c>
      <c r="M44" s="65">
        <f t="shared" si="4"/>
        <v>0</v>
      </c>
      <c r="N44" s="65">
        <f t="shared" si="4"/>
        <v>47569436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194494288</v>
      </c>
      <c r="X44" s="65">
        <f t="shared" si="4"/>
        <v>0</v>
      </c>
      <c r="Y44" s="65">
        <f t="shared" si="4"/>
        <v>194494288</v>
      </c>
      <c r="Z44" s="66">
        <f>+IF(X44&lt;&gt;0,+(Y44/X44)*100,0)</f>
        <v>0</v>
      </c>
      <c r="AA44" s="63">
        <f>+AA42-AA43</f>
        <v>443517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443517</v>
      </c>
      <c r="F46" s="57">
        <f t="shared" si="5"/>
        <v>443517</v>
      </c>
      <c r="G46" s="57">
        <f t="shared" si="5"/>
        <v>73462426</v>
      </c>
      <c r="H46" s="57">
        <f t="shared" si="5"/>
        <v>73462426</v>
      </c>
      <c r="I46" s="57">
        <f t="shared" si="5"/>
        <v>0</v>
      </c>
      <c r="J46" s="57">
        <f t="shared" si="5"/>
        <v>146924852</v>
      </c>
      <c r="K46" s="57">
        <f t="shared" si="5"/>
        <v>0</v>
      </c>
      <c r="L46" s="57">
        <f t="shared" si="5"/>
        <v>47569436</v>
      </c>
      <c r="M46" s="57">
        <f t="shared" si="5"/>
        <v>0</v>
      </c>
      <c r="N46" s="57">
        <f t="shared" si="5"/>
        <v>47569436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194494288</v>
      </c>
      <c r="X46" s="57">
        <f t="shared" si="5"/>
        <v>0</v>
      </c>
      <c r="Y46" s="57">
        <f t="shared" si="5"/>
        <v>194494288</v>
      </c>
      <c r="Z46" s="58">
        <f>+IF(X46&lt;&gt;0,+(Y46/X46)*100,0)</f>
        <v>0</v>
      </c>
      <c r="AA46" s="55">
        <f>SUM(AA44:AA45)</f>
        <v>443517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443517</v>
      </c>
      <c r="F48" s="73">
        <f t="shared" si="6"/>
        <v>443517</v>
      </c>
      <c r="G48" s="73">
        <f t="shared" si="6"/>
        <v>73462426</v>
      </c>
      <c r="H48" s="74">
        <f t="shared" si="6"/>
        <v>73462426</v>
      </c>
      <c r="I48" s="74">
        <f t="shared" si="6"/>
        <v>0</v>
      </c>
      <c r="J48" s="74">
        <f t="shared" si="6"/>
        <v>146924852</v>
      </c>
      <c r="K48" s="74">
        <f t="shared" si="6"/>
        <v>0</v>
      </c>
      <c r="L48" s="74">
        <f t="shared" si="6"/>
        <v>47569436</v>
      </c>
      <c r="M48" s="73">
        <f t="shared" si="6"/>
        <v>0</v>
      </c>
      <c r="N48" s="73">
        <f t="shared" si="6"/>
        <v>47569436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194494288</v>
      </c>
      <c r="X48" s="74">
        <f t="shared" si="6"/>
        <v>0</v>
      </c>
      <c r="Y48" s="74">
        <f t="shared" si="6"/>
        <v>194494288</v>
      </c>
      <c r="Z48" s="75">
        <f>+IF(X48&lt;&gt;0,+(Y48/X48)*100,0)</f>
        <v>0</v>
      </c>
      <c r="AA48" s="76">
        <f>SUM(AA46:AA47)</f>
        <v>443517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19247483</v>
      </c>
      <c r="D5" s="6">
        <v>0</v>
      </c>
      <c r="E5" s="7">
        <v>21233000</v>
      </c>
      <c r="F5" s="8">
        <v>21233000</v>
      </c>
      <c r="G5" s="8">
        <v>2570638</v>
      </c>
      <c r="H5" s="8">
        <v>2570638</v>
      </c>
      <c r="I5" s="8">
        <v>2559916</v>
      </c>
      <c r="J5" s="8">
        <v>7701192</v>
      </c>
      <c r="K5" s="8">
        <v>2689892</v>
      </c>
      <c r="L5" s="8">
        <v>2592410</v>
      </c>
      <c r="M5" s="8">
        <v>0</v>
      </c>
      <c r="N5" s="8">
        <v>5282302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12983494</v>
      </c>
      <c r="X5" s="8">
        <v>18678090</v>
      </c>
      <c r="Y5" s="8">
        <v>-5694596</v>
      </c>
      <c r="Z5" s="2">
        <v>-30.49</v>
      </c>
      <c r="AA5" s="6">
        <v>21233000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15773948</v>
      </c>
      <c r="D8" s="6">
        <v>0</v>
      </c>
      <c r="E8" s="7">
        <v>18781000</v>
      </c>
      <c r="F8" s="8">
        <v>18781000</v>
      </c>
      <c r="G8" s="8">
        <v>1924081</v>
      </c>
      <c r="H8" s="8">
        <v>1933543</v>
      </c>
      <c r="I8" s="8">
        <v>1941274</v>
      </c>
      <c r="J8" s="8">
        <v>5798898</v>
      </c>
      <c r="K8" s="8">
        <v>1927283</v>
      </c>
      <c r="L8" s="8">
        <v>1968593</v>
      </c>
      <c r="M8" s="8">
        <v>0</v>
      </c>
      <c r="N8" s="8">
        <v>3895876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9694774</v>
      </c>
      <c r="X8" s="8">
        <v>9390396</v>
      </c>
      <c r="Y8" s="8">
        <v>304378</v>
      </c>
      <c r="Z8" s="2">
        <v>3.24</v>
      </c>
      <c r="AA8" s="6">
        <v>18781000</v>
      </c>
    </row>
    <row r="9" spans="1:27" ht="13.5">
      <c r="A9" s="25" t="s">
        <v>36</v>
      </c>
      <c r="B9" s="24"/>
      <c r="C9" s="6">
        <v>9187679</v>
      </c>
      <c r="D9" s="6">
        <v>0</v>
      </c>
      <c r="E9" s="7">
        <v>0</v>
      </c>
      <c r="F9" s="8">
        <v>0</v>
      </c>
      <c r="G9" s="8">
        <v>0</v>
      </c>
      <c r="H9" s="8">
        <v>1313956</v>
      </c>
      <c r="I9" s="8">
        <v>1314376</v>
      </c>
      <c r="J9" s="8">
        <v>2628332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2628332</v>
      </c>
      <c r="X9" s="8"/>
      <c r="Y9" s="8">
        <v>2628332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10287000</v>
      </c>
      <c r="F10" s="26">
        <v>10287000</v>
      </c>
      <c r="G10" s="26">
        <v>1313564</v>
      </c>
      <c r="H10" s="26">
        <v>0</v>
      </c>
      <c r="I10" s="26">
        <v>0</v>
      </c>
      <c r="J10" s="26">
        <v>1313564</v>
      </c>
      <c r="K10" s="26">
        <v>1314572</v>
      </c>
      <c r="L10" s="26">
        <v>1314768</v>
      </c>
      <c r="M10" s="26">
        <v>0</v>
      </c>
      <c r="N10" s="26">
        <v>2629340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3942904</v>
      </c>
      <c r="X10" s="26">
        <v>5143602</v>
      </c>
      <c r="Y10" s="26">
        <v>-1200698</v>
      </c>
      <c r="Z10" s="27">
        <v>-23.34</v>
      </c>
      <c r="AA10" s="28">
        <v>10287000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106</v>
      </c>
      <c r="H11" s="8">
        <v>106</v>
      </c>
      <c r="I11" s="8">
        <v>0</v>
      </c>
      <c r="J11" s="8">
        <v>212</v>
      </c>
      <c r="K11" s="8">
        <v>471</v>
      </c>
      <c r="L11" s="8">
        <v>186</v>
      </c>
      <c r="M11" s="8">
        <v>0</v>
      </c>
      <c r="N11" s="8">
        <v>657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869</v>
      </c>
      <c r="X11" s="8"/>
      <c r="Y11" s="8">
        <v>869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70815</v>
      </c>
      <c r="D12" s="6">
        <v>0</v>
      </c>
      <c r="E12" s="7">
        <v>95000</v>
      </c>
      <c r="F12" s="8">
        <v>95000</v>
      </c>
      <c r="G12" s="8">
        <v>2996</v>
      </c>
      <c r="H12" s="8">
        <v>6194</v>
      </c>
      <c r="I12" s="8">
        <v>4769</v>
      </c>
      <c r="J12" s="8">
        <v>13959</v>
      </c>
      <c r="K12" s="8">
        <v>7728</v>
      </c>
      <c r="L12" s="8">
        <v>6491</v>
      </c>
      <c r="M12" s="8">
        <v>0</v>
      </c>
      <c r="N12" s="8">
        <v>14219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28178</v>
      </c>
      <c r="X12" s="8">
        <v>47502</v>
      </c>
      <c r="Y12" s="8">
        <v>-19324</v>
      </c>
      <c r="Z12" s="2">
        <v>-40.68</v>
      </c>
      <c r="AA12" s="6">
        <v>95000</v>
      </c>
    </row>
    <row r="13" spans="1:27" ht="13.5">
      <c r="A13" s="23" t="s">
        <v>40</v>
      </c>
      <c r="B13" s="29"/>
      <c r="C13" s="6">
        <v>1126367</v>
      </c>
      <c r="D13" s="6">
        <v>0</v>
      </c>
      <c r="E13" s="7">
        <v>3704000</v>
      </c>
      <c r="F13" s="8">
        <v>3704000</v>
      </c>
      <c r="G13" s="8">
        <v>10347</v>
      </c>
      <c r="H13" s="8">
        <v>9719</v>
      </c>
      <c r="I13" s="8">
        <v>18868</v>
      </c>
      <c r="J13" s="8">
        <v>38934</v>
      </c>
      <c r="K13" s="8">
        <v>53844</v>
      </c>
      <c r="L13" s="8">
        <v>16196</v>
      </c>
      <c r="M13" s="8">
        <v>0</v>
      </c>
      <c r="N13" s="8">
        <v>70040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108974</v>
      </c>
      <c r="X13" s="8">
        <v>1851768</v>
      </c>
      <c r="Y13" s="8">
        <v>-1742794</v>
      </c>
      <c r="Z13" s="2">
        <v>-94.12</v>
      </c>
      <c r="AA13" s="6">
        <v>3704000</v>
      </c>
    </row>
    <row r="14" spans="1:27" ht="13.5">
      <c r="A14" s="23" t="s">
        <v>41</v>
      </c>
      <c r="B14" s="29"/>
      <c r="C14" s="6">
        <v>4547334</v>
      </c>
      <c r="D14" s="6">
        <v>0</v>
      </c>
      <c r="E14" s="7">
        <v>5038000</v>
      </c>
      <c r="F14" s="8">
        <v>5038000</v>
      </c>
      <c r="G14" s="8">
        <v>490397</v>
      </c>
      <c r="H14" s="8">
        <v>504680</v>
      </c>
      <c r="I14" s="8">
        <v>542956</v>
      </c>
      <c r="J14" s="8">
        <v>1538033</v>
      </c>
      <c r="K14" s="8">
        <v>581325</v>
      </c>
      <c r="L14" s="8">
        <v>629343</v>
      </c>
      <c r="M14" s="8">
        <v>0</v>
      </c>
      <c r="N14" s="8">
        <v>1210668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2748701</v>
      </c>
      <c r="X14" s="8">
        <v>2518800</v>
      </c>
      <c r="Y14" s="8">
        <v>229901</v>
      </c>
      <c r="Z14" s="2">
        <v>9.13</v>
      </c>
      <c r="AA14" s="6">
        <v>5038000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177267000</v>
      </c>
      <c r="D19" s="6">
        <v>0</v>
      </c>
      <c r="E19" s="7">
        <v>225060000</v>
      </c>
      <c r="F19" s="8">
        <v>225060000</v>
      </c>
      <c r="G19" s="8">
        <v>84548000</v>
      </c>
      <c r="H19" s="8">
        <v>3434000</v>
      </c>
      <c r="I19" s="8">
        <v>0</v>
      </c>
      <c r="J19" s="8">
        <v>87982000</v>
      </c>
      <c r="K19" s="8">
        <v>307018</v>
      </c>
      <c r="L19" s="8">
        <v>56251000</v>
      </c>
      <c r="M19" s="8">
        <v>0</v>
      </c>
      <c r="N19" s="8">
        <v>56558018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144540018</v>
      </c>
      <c r="X19" s="8">
        <v>162194150</v>
      </c>
      <c r="Y19" s="8">
        <v>-17654132</v>
      </c>
      <c r="Z19" s="2">
        <v>-10.88</v>
      </c>
      <c r="AA19" s="6">
        <v>225060000</v>
      </c>
    </row>
    <row r="20" spans="1:27" ht="13.5">
      <c r="A20" s="23" t="s">
        <v>47</v>
      </c>
      <c r="B20" s="29"/>
      <c r="C20" s="6">
        <v>1668967</v>
      </c>
      <c r="D20" s="6">
        <v>0</v>
      </c>
      <c r="E20" s="7">
        <v>12230000</v>
      </c>
      <c r="F20" s="26">
        <v>12230000</v>
      </c>
      <c r="G20" s="26">
        <v>66638</v>
      </c>
      <c r="H20" s="26">
        <v>116332</v>
      </c>
      <c r="I20" s="26">
        <v>113618</v>
      </c>
      <c r="J20" s="26">
        <v>296588</v>
      </c>
      <c r="K20" s="26">
        <v>304315</v>
      </c>
      <c r="L20" s="26">
        <v>48445</v>
      </c>
      <c r="M20" s="26">
        <v>0</v>
      </c>
      <c r="N20" s="26">
        <v>352760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649348</v>
      </c>
      <c r="X20" s="26">
        <v>6115182</v>
      </c>
      <c r="Y20" s="26">
        <v>-5465834</v>
      </c>
      <c r="Z20" s="27">
        <v>-89.38</v>
      </c>
      <c r="AA20" s="28">
        <v>12230000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228889593</v>
      </c>
      <c r="D22" s="33">
        <f>SUM(D5:D21)</f>
        <v>0</v>
      </c>
      <c r="E22" s="34">
        <f t="shared" si="0"/>
        <v>296428000</v>
      </c>
      <c r="F22" s="35">
        <f t="shared" si="0"/>
        <v>296428000</v>
      </c>
      <c r="G22" s="35">
        <f t="shared" si="0"/>
        <v>90926767</v>
      </c>
      <c r="H22" s="35">
        <f t="shared" si="0"/>
        <v>9889168</v>
      </c>
      <c r="I22" s="35">
        <f t="shared" si="0"/>
        <v>6495777</v>
      </c>
      <c r="J22" s="35">
        <f t="shared" si="0"/>
        <v>107311712</v>
      </c>
      <c r="K22" s="35">
        <f t="shared" si="0"/>
        <v>7186448</v>
      </c>
      <c r="L22" s="35">
        <f t="shared" si="0"/>
        <v>62827432</v>
      </c>
      <c r="M22" s="35">
        <f t="shared" si="0"/>
        <v>0</v>
      </c>
      <c r="N22" s="35">
        <f t="shared" si="0"/>
        <v>70013880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177325592</v>
      </c>
      <c r="X22" s="35">
        <f t="shared" si="0"/>
        <v>205939490</v>
      </c>
      <c r="Y22" s="35">
        <f t="shared" si="0"/>
        <v>-28613898</v>
      </c>
      <c r="Z22" s="36">
        <f>+IF(X22&lt;&gt;0,+(Y22/X22)*100,0)</f>
        <v>-13.894323036344316</v>
      </c>
      <c r="AA22" s="33">
        <f>SUM(AA5:AA21)</f>
        <v>296428000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56543785</v>
      </c>
      <c r="D25" s="6">
        <v>0</v>
      </c>
      <c r="E25" s="7">
        <v>73931000</v>
      </c>
      <c r="F25" s="8">
        <v>73931000</v>
      </c>
      <c r="G25" s="8">
        <v>4690584</v>
      </c>
      <c r="H25" s="8">
        <v>4938805</v>
      </c>
      <c r="I25" s="8">
        <v>4868830</v>
      </c>
      <c r="J25" s="8">
        <v>14498219</v>
      </c>
      <c r="K25" s="8">
        <v>4957087</v>
      </c>
      <c r="L25" s="8">
        <v>5563182</v>
      </c>
      <c r="M25" s="8">
        <v>0</v>
      </c>
      <c r="N25" s="8">
        <v>10520269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25018488</v>
      </c>
      <c r="X25" s="8">
        <v>36965424</v>
      </c>
      <c r="Y25" s="8">
        <v>-11946936</v>
      </c>
      <c r="Z25" s="2">
        <v>-32.32</v>
      </c>
      <c r="AA25" s="6">
        <v>73931000</v>
      </c>
    </row>
    <row r="26" spans="1:27" ht="13.5">
      <c r="A26" s="25" t="s">
        <v>52</v>
      </c>
      <c r="B26" s="24"/>
      <c r="C26" s="6">
        <v>17402097</v>
      </c>
      <c r="D26" s="6">
        <v>0</v>
      </c>
      <c r="E26" s="7">
        <v>17831000</v>
      </c>
      <c r="F26" s="8">
        <v>17831000</v>
      </c>
      <c r="G26" s="8">
        <v>1395223</v>
      </c>
      <c r="H26" s="8">
        <v>1395224</v>
      </c>
      <c r="I26" s="8">
        <v>1395223</v>
      </c>
      <c r="J26" s="8">
        <v>4185670</v>
      </c>
      <c r="K26" s="8">
        <v>1399459</v>
      </c>
      <c r="L26" s="8">
        <v>1399459</v>
      </c>
      <c r="M26" s="8">
        <v>0</v>
      </c>
      <c r="N26" s="8">
        <v>2798918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6984588</v>
      </c>
      <c r="X26" s="8">
        <v>8915622</v>
      </c>
      <c r="Y26" s="8">
        <v>-1931034</v>
      </c>
      <c r="Z26" s="2">
        <v>-21.66</v>
      </c>
      <c r="AA26" s="6">
        <v>17831000</v>
      </c>
    </row>
    <row r="27" spans="1:27" ht="13.5">
      <c r="A27" s="25" t="s">
        <v>53</v>
      </c>
      <c r="B27" s="24"/>
      <c r="C27" s="6">
        <v>16132499</v>
      </c>
      <c r="D27" s="6">
        <v>0</v>
      </c>
      <c r="E27" s="7">
        <v>8387000</v>
      </c>
      <c r="F27" s="8">
        <v>8387000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4193502</v>
      </c>
      <c r="Y27" s="8">
        <v>-4193502</v>
      </c>
      <c r="Z27" s="2">
        <v>-100</v>
      </c>
      <c r="AA27" s="6">
        <v>8387000</v>
      </c>
    </row>
    <row r="28" spans="1:27" ht="13.5">
      <c r="A28" s="25" t="s">
        <v>54</v>
      </c>
      <c r="B28" s="24"/>
      <c r="C28" s="6">
        <v>85782982</v>
      </c>
      <c r="D28" s="6">
        <v>0</v>
      </c>
      <c r="E28" s="7">
        <v>5870000</v>
      </c>
      <c r="F28" s="8">
        <v>5870000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2934984</v>
      </c>
      <c r="Y28" s="8">
        <v>-2934984</v>
      </c>
      <c r="Z28" s="2">
        <v>-100</v>
      </c>
      <c r="AA28" s="6">
        <v>5870000</v>
      </c>
    </row>
    <row r="29" spans="1:27" ht="13.5">
      <c r="A29" s="25" t="s">
        <v>55</v>
      </c>
      <c r="B29" s="24"/>
      <c r="C29" s="6">
        <v>10076</v>
      </c>
      <c r="D29" s="6">
        <v>0</v>
      </c>
      <c r="E29" s="7">
        <v>120000</v>
      </c>
      <c r="F29" s="8">
        <v>120000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60000</v>
      </c>
      <c r="Y29" s="8">
        <v>-60000</v>
      </c>
      <c r="Z29" s="2">
        <v>-100</v>
      </c>
      <c r="AA29" s="6">
        <v>120000</v>
      </c>
    </row>
    <row r="30" spans="1:27" ht="13.5">
      <c r="A30" s="25" t="s">
        <v>56</v>
      </c>
      <c r="B30" s="24"/>
      <c r="C30" s="6">
        <v>38900901</v>
      </c>
      <c r="D30" s="6">
        <v>0</v>
      </c>
      <c r="E30" s="7">
        <v>47295000</v>
      </c>
      <c r="F30" s="8">
        <v>47295000</v>
      </c>
      <c r="G30" s="8">
        <v>7088189</v>
      </c>
      <c r="H30" s="8">
        <v>4737935</v>
      </c>
      <c r="I30" s="8">
        <v>1972926</v>
      </c>
      <c r="J30" s="8">
        <v>13799050</v>
      </c>
      <c r="K30" s="8">
        <v>0</v>
      </c>
      <c r="L30" s="8">
        <v>2484750</v>
      </c>
      <c r="M30" s="8">
        <v>0</v>
      </c>
      <c r="N30" s="8">
        <v>2484750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16283800</v>
      </c>
      <c r="X30" s="8">
        <v>30647500</v>
      </c>
      <c r="Y30" s="8">
        <v>-14363700</v>
      </c>
      <c r="Z30" s="2">
        <v>-46.87</v>
      </c>
      <c r="AA30" s="6">
        <v>47295000</v>
      </c>
    </row>
    <row r="31" spans="1:27" ht="13.5">
      <c r="A31" s="25" t="s">
        <v>57</v>
      </c>
      <c r="B31" s="24"/>
      <c r="C31" s="6">
        <v>8169386</v>
      </c>
      <c r="D31" s="6">
        <v>0</v>
      </c>
      <c r="E31" s="7">
        <v>17905000</v>
      </c>
      <c r="F31" s="8">
        <v>17905000</v>
      </c>
      <c r="G31" s="8">
        <v>318711</v>
      </c>
      <c r="H31" s="8">
        <v>1665878</v>
      </c>
      <c r="I31" s="8">
        <v>1458464</v>
      </c>
      <c r="J31" s="8">
        <v>3443053</v>
      </c>
      <c r="K31" s="8">
        <v>5934772</v>
      </c>
      <c r="L31" s="8">
        <v>-3371295</v>
      </c>
      <c r="M31" s="8">
        <v>0</v>
      </c>
      <c r="N31" s="8">
        <v>2563477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6006530</v>
      </c>
      <c r="X31" s="8">
        <v>8535617</v>
      </c>
      <c r="Y31" s="8">
        <v>-2529087</v>
      </c>
      <c r="Z31" s="2">
        <v>-29.63</v>
      </c>
      <c r="AA31" s="6">
        <v>17905000</v>
      </c>
    </row>
    <row r="32" spans="1:27" ht="13.5">
      <c r="A32" s="25" t="s">
        <v>58</v>
      </c>
      <c r="B32" s="24"/>
      <c r="C32" s="6">
        <v>12472277</v>
      </c>
      <c r="D32" s="6">
        <v>0</v>
      </c>
      <c r="E32" s="7">
        <v>28680000</v>
      </c>
      <c r="F32" s="8">
        <v>28680000</v>
      </c>
      <c r="G32" s="8">
        <v>2128132</v>
      </c>
      <c r="H32" s="8">
        <v>1687056</v>
      </c>
      <c r="I32" s="8">
        <v>2883305</v>
      </c>
      <c r="J32" s="8">
        <v>6698493</v>
      </c>
      <c r="K32" s="8">
        <v>2819978</v>
      </c>
      <c r="L32" s="8">
        <v>4350347</v>
      </c>
      <c r="M32" s="8">
        <v>0</v>
      </c>
      <c r="N32" s="8">
        <v>7170325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13868818</v>
      </c>
      <c r="X32" s="8">
        <v>14015866</v>
      </c>
      <c r="Y32" s="8">
        <v>-147048</v>
      </c>
      <c r="Z32" s="2">
        <v>-1.05</v>
      </c>
      <c r="AA32" s="6">
        <v>28680000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81688566</v>
      </c>
      <c r="D34" s="6">
        <v>0</v>
      </c>
      <c r="E34" s="7">
        <v>82181000</v>
      </c>
      <c r="F34" s="8">
        <v>82181000</v>
      </c>
      <c r="G34" s="8">
        <v>3359054</v>
      </c>
      <c r="H34" s="8">
        <v>5583948</v>
      </c>
      <c r="I34" s="8">
        <v>3574850</v>
      </c>
      <c r="J34" s="8">
        <v>12517852</v>
      </c>
      <c r="K34" s="8">
        <v>4472818</v>
      </c>
      <c r="L34" s="8">
        <v>5143781</v>
      </c>
      <c r="M34" s="8">
        <v>0</v>
      </c>
      <c r="N34" s="8">
        <v>9616599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22134451</v>
      </c>
      <c r="X34" s="8">
        <v>40769451</v>
      </c>
      <c r="Y34" s="8">
        <v>-18635000</v>
      </c>
      <c r="Z34" s="2">
        <v>-45.71</v>
      </c>
      <c r="AA34" s="6">
        <v>82181000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317102569</v>
      </c>
      <c r="D36" s="33">
        <f>SUM(D25:D35)</f>
        <v>0</v>
      </c>
      <c r="E36" s="34">
        <f t="shared" si="1"/>
        <v>282200000</v>
      </c>
      <c r="F36" s="35">
        <f t="shared" si="1"/>
        <v>282200000</v>
      </c>
      <c r="G36" s="35">
        <f t="shared" si="1"/>
        <v>18979893</v>
      </c>
      <c r="H36" s="35">
        <f t="shared" si="1"/>
        <v>20008846</v>
      </c>
      <c r="I36" s="35">
        <f t="shared" si="1"/>
        <v>16153598</v>
      </c>
      <c r="J36" s="35">
        <f t="shared" si="1"/>
        <v>55142337</v>
      </c>
      <c r="K36" s="35">
        <f t="shared" si="1"/>
        <v>19584114</v>
      </c>
      <c r="L36" s="35">
        <f t="shared" si="1"/>
        <v>15570224</v>
      </c>
      <c r="M36" s="35">
        <f t="shared" si="1"/>
        <v>0</v>
      </c>
      <c r="N36" s="35">
        <f t="shared" si="1"/>
        <v>35154338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90296675</v>
      </c>
      <c r="X36" s="35">
        <f t="shared" si="1"/>
        <v>147037966</v>
      </c>
      <c r="Y36" s="35">
        <f t="shared" si="1"/>
        <v>-56741291</v>
      </c>
      <c r="Z36" s="36">
        <f>+IF(X36&lt;&gt;0,+(Y36/X36)*100,0)</f>
        <v>-38.58955108233747</v>
      </c>
      <c r="AA36" s="33">
        <f>SUM(AA25:AA35)</f>
        <v>282200000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-88212976</v>
      </c>
      <c r="D38" s="46">
        <f>+D22-D36</f>
        <v>0</v>
      </c>
      <c r="E38" s="47">
        <f t="shared" si="2"/>
        <v>14228000</v>
      </c>
      <c r="F38" s="48">
        <f t="shared" si="2"/>
        <v>14228000</v>
      </c>
      <c r="G38" s="48">
        <f t="shared" si="2"/>
        <v>71946874</v>
      </c>
      <c r="H38" s="48">
        <f t="shared" si="2"/>
        <v>-10119678</v>
      </c>
      <c r="I38" s="48">
        <f t="shared" si="2"/>
        <v>-9657821</v>
      </c>
      <c r="J38" s="48">
        <f t="shared" si="2"/>
        <v>52169375</v>
      </c>
      <c r="K38" s="48">
        <f t="shared" si="2"/>
        <v>-12397666</v>
      </c>
      <c r="L38" s="48">
        <f t="shared" si="2"/>
        <v>47257208</v>
      </c>
      <c r="M38" s="48">
        <f t="shared" si="2"/>
        <v>0</v>
      </c>
      <c r="N38" s="48">
        <f t="shared" si="2"/>
        <v>34859542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87028917</v>
      </c>
      <c r="X38" s="48">
        <f>IF(F22=F36,0,X22-X36)</f>
        <v>58901524</v>
      </c>
      <c r="Y38" s="48">
        <f t="shared" si="2"/>
        <v>28127393</v>
      </c>
      <c r="Z38" s="49">
        <f>+IF(X38&lt;&gt;0,+(Y38/X38)*100,0)</f>
        <v>47.753251681569395</v>
      </c>
      <c r="AA38" s="46">
        <f>+AA22-AA36</f>
        <v>14228000</v>
      </c>
    </row>
    <row r="39" spans="1:27" ht="13.5">
      <c r="A39" s="23" t="s">
        <v>64</v>
      </c>
      <c r="B39" s="29"/>
      <c r="C39" s="6">
        <v>120958173</v>
      </c>
      <c r="D39" s="6">
        <v>0</v>
      </c>
      <c r="E39" s="7">
        <v>107110000</v>
      </c>
      <c r="F39" s="8">
        <v>107110000</v>
      </c>
      <c r="G39" s="8">
        <v>551541</v>
      </c>
      <c r="H39" s="8">
        <v>1018000</v>
      </c>
      <c r="I39" s="8">
        <v>7810236</v>
      </c>
      <c r="J39" s="8">
        <v>9379777</v>
      </c>
      <c r="K39" s="8">
        <v>5000000</v>
      </c>
      <c r="L39" s="8">
        <v>0</v>
      </c>
      <c r="M39" s="8">
        <v>0</v>
      </c>
      <c r="N39" s="8">
        <v>5000000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14379777</v>
      </c>
      <c r="X39" s="8">
        <v>74976965</v>
      </c>
      <c r="Y39" s="8">
        <v>-60597188</v>
      </c>
      <c r="Z39" s="2">
        <v>-80.82</v>
      </c>
      <c r="AA39" s="6">
        <v>107110000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32745197</v>
      </c>
      <c r="D42" s="55">
        <f>SUM(D38:D41)</f>
        <v>0</v>
      </c>
      <c r="E42" s="56">
        <f t="shared" si="3"/>
        <v>121338000</v>
      </c>
      <c r="F42" s="57">
        <f t="shared" si="3"/>
        <v>121338000</v>
      </c>
      <c r="G42" s="57">
        <f t="shared" si="3"/>
        <v>72498415</v>
      </c>
      <c r="H42" s="57">
        <f t="shared" si="3"/>
        <v>-9101678</v>
      </c>
      <c r="I42" s="57">
        <f t="shared" si="3"/>
        <v>-1847585</v>
      </c>
      <c r="J42" s="57">
        <f t="shared" si="3"/>
        <v>61549152</v>
      </c>
      <c r="K42" s="57">
        <f t="shared" si="3"/>
        <v>-7397666</v>
      </c>
      <c r="L42" s="57">
        <f t="shared" si="3"/>
        <v>47257208</v>
      </c>
      <c r="M42" s="57">
        <f t="shared" si="3"/>
        <v>0</v>
      </c>
      <c r="N42" s="57">
        <f t="shared" si="3"/>
        <v>39859542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101408694</v>
      </c>
      <c r="X42" s="57">
        <f t="shared" si="3"/>
        <v>133878489</v>
      </c>
      <c r="Y42" s="57">
        <f t="shared" si="3"/>
        <v>-32469795</v>
      </c>
      <c r="Z42" s="58">
        <f>+IF(X42&lt;&gt;0,+(Y42/X42)*100,0)</f>
        <v>-24.25318304869724</v>
      </c>
      <c r="AA42" s="55">
        <f>SUM(AA38:AA41)</f>
        <v>121338000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32745197</v>
      </c>
      <c r="D44" s="63">
        <f>+D42-D43</f>
        <v>0</v>
      </c>
      <c r="E44" s="64">
        <f t="shared" si="4"/>
        <v>121338000</v>
      </c>
      <c r="F44" s="65">
        <f t="shared" si="4"/>
        <v>121338000</v>
      </c>
      <c r="G44" s="65">
        <f t="shared" si="4"/>
        <v>72498415</v>
      </c>
      <c r="H44" s="65">
        <f t="shared" si="4"/>
        <v>-9101678</v>
      </c>
      <c r="I44" s="65">
        <f t="shared" si="4"/>
        <v>-1847585</v>
      </c>
      <c r="J44" s="65">
        <f t="shared" si="4"/>
        <v>61549152</v>
      </c>
      <c r="K44" s="65">
        <f t="shared" si="4"/>
        <v>-7397666</v>
      </c>
      <c r="L44" s="65">
        <f t="shared" si="4"/>
        <v>47257208</v>
      </c>
      <c r="M44" s="65">
        <f t="shared" si="4"/>
        <v>0</v>
      </c>
      <c r="N44" s="65">
        <f t="shared" si="4"/>
        <v>39859542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101408694</v>
      </c>
      <c r="X44" s="65">
        <f t="shared" si="4"/>
        <v>133878489</v>
      </c>
      <c r="Y44" s="65">
        <f t="shared" si="4"/>
        <v>-32469795</v>
      </c>
      <c r="Z44" s="66">
        <f>+IF(X44&lt;&gt;0,+(Y44/X44)*100,0)</f>
        <v>-24.25318304869724</v>
      </c>
      <c r="AA44" s="63">
        <f>+AA42-AA43</f>
        <v>121338000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32745197</v>
      </c>
      <c r="D46" s="55">
        <f>SUM(D44:D45)</f>
        <v>0</v>
      </c>
      <c r="E46" s="56">
        <f t="shared" si="5"/>
        <v>121338000</v>
      </c>
      <c r="F46" s="57">
        <f t="shared" si="5"/>
        <v>121338000</v>
      </c>
      <c r="G46" s="57">
        <f t="shared" si="5"/>
        <v>72498415</v>
      </c>
      <c r="H46" s="57">
        <f t="shared" si="5"/>
        <v>-9101678</v>
      </c>
      <c r="I46" s="57">
        <f t="shared" si="5"/>
        <v>-1847585</v>
      </c>
      <c r="J46" s="57">
        <f t="shared" si="5"/>
        <v>61549152</v>
      </c>
      <c r="K46" s="57">
        <f t="shared" si="5"/>
        <v>-7397666</v>
      </c>
      <c r="L46" s="57">
        <f t="shared" si="5"/>
        <v>47257208</v>
      </c>
      <c r="M46" s="57">
        <f t="shared" si="5"/>
        <v>0</v>
      </c>
      <c r="N46" s="57">
        <f t="shared" si="5"/>
        <v>39859542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101408694</v>
      </c>
      <c r="X46" s="57">
        <f t="shared" si="5"/>
        <v>133878489</v>
      </c>
      <c r="Y46" s="57">
        <f t="shared" si="5"/>
        <v>-32469795</v>
      </c>
      <c r="Z46" s="58">
        <f>+IF(X46&lt;&gt;0,+(Y46/X46)*100,0)</f>
        <v>-24.25318304869724</v>
      </c>
      <c r="AA46" s="55">
        <f>SUM(AA44:AA45)</f>
        <v>121338000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32745197</v>
      </c>
      <c r="D48" s="71">
        <f>SUM(D46:D47)</f>
        <v>0</v>
      </c>
      <c r="E48" s="72">
        <f t="shared" si="6"/>
        <v>121338000</v>
      </c>
      <c r="F48" s="73">
        <f t="shared" si="6"/>
        <v>121338000</v>
      </c>
      <c r="G48" s="73">
        <f t="shared" si="6"/>
        <v>72498415</v>
      </c>
      <c r="H48" s="74">
        <f t="shared" si="6"/>
        <v>-9101678</v>
      </c>
      <c r="I48" s="74">
        <f t="shared" si="6"/>
        <v>-1847585</v>
      </c>
      <c r="J48" s="74">
        <f t="shared" si="6"/>
        <v>61549152</v>
      </c>
      <c r="K48" s="74">
        <f t="shared" si="6"/>
        <v>-7397666</v>
      </c>
      <c r="L48" s="74">
        <f t="shared" si="6"/>
        <v>47257208</v>
      </c>
      <c r="M48" s="73">
        <f t="shared" si="6"/>
        <v>0</v>
      </c>
      <c r="N48" s="73">
        <f t="shared" si="6"/>
        <v>39859542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101408694</v>
      </c>
      <c r="X48" s="74">
        <f t="shared" si="6"/>
        <v>133878489</v>
      </c>
      <c r="Y48" s="74">
        <f t="shared" si="6"/>
        <v>-32469795</v>
      </c>
      <c r="Z48" s="75">
        <f>+IF(X48&lt;&gt;0,+(Y48/X48)*100,0)</f>
        <v>-24.25318304869724</v>
      </c>
      <c r="AA48" s="76">
        <f>SUM(AA46:AA47)</f>
        <v>121338000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5458424</v>
      </c>
      <c r="D5" s="6">
        <v>0</v>
      </c>
      <c r="E5" s="7">
        <v>8755960</v>
      </c>
      <c r="F5" s="8">
        <v>8755960</v>
      </c>
      <c r="G5" s="8">
        <v>517985</v>
      </c>
      <c r="H5" s="8">
        <v>831523</v>
      </c>
      <c r="I5" s="8">
        <v>817773</v>
      </c>
      <c r="J5" s="8">
        <v>2167281</v>
      </c>
      <c r="K5" s="8">
        <v>0</v>
      </c>
      <c r="L5" s="8">
        <v>824541</v>
      </c>
      <c r="M5" s="8">
        <v>823722</v>
      </c>
      <c r="N5" s="8">
        <v>1648263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3815544</v>
      </c>
      <c r="X5" s="8">
        <v>4380000</v>
      </c>
      <c r="Y5" s="8">
        <v>-564456</v>
      </c>
      <c r="Z5" s="2">
        <v>-12.89</v>
      </c>
      <c r="AA5" s="6">
        <v>8755960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34457972</v>
      </c>
      <c r="D7" s="6">
        <v>0</v>
      </c>
      <c r="E7" s="7">
        <v>44981839</v>
      </c>
      <c r="F7" s="8">
        <v>44981839</v>
      </c>
      <c r="G7" s="8">
        <v>2931822</v>
      </c>
      <c r="H7" s="8">
        <v>2849971</v>
      </c>
      <c r="I7" s="8">
        <v>2882859</v>
      </c>
      <c r="J7" s="8">
        <v>8664652</v>
      </c>
      <c r="K7" s="8">
        <v>0</v>
      </c>
      <c r="L7" s="8">
        <v>2971571</v>
      </c>
      <c r="M7" s="8">
        <v>2930057</v>
      </c>
      <c r="N7" s="8">
        <v>5901628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14566280</v>
      </c>
      <c r="X7" s="8">
        <v>22494000</v>
      </c>
      <c r="Y7" s="8">
        <v>-7927720</v>
      </c>
      <c r="Z7" s="2">
        <v>-35.24</v>
      </c>
      <c r="AA7" s="6">
        <v>44981839</v>
      </c>
    </row>
    <row r="8" spans="1:27" ht="13.5">
      <c r="A8" s="25" t="s">
        <v>35</v>
      </c>
      <c r="B8" s="24"/>
      <c r="C8" s="6">
        <v>2367876</v>
      </c>
      <c r="D8" s="6">
        <v>0</v>
      </c>
      <c r="E8" s="7">
        <v>4218220</v>
      </c>
      <c r="F8" s="8">
        <v>4218220</v>
      </c>
      <c r="G8" s="8">
        <v>197113</v>
      </c>
      <c r="H8" s="8">
        <v>219481</v>
      </c>
      <c r="I8" s="8">
        <v>224685</v>
      </c>
      <c r="J8" s="8">
        <v>641279</v>
      </c>
      <c r="K8" s="8">
        <v>0</v>
      </c>
      <c r="L8" s="8">
        <v>133400</v>
      </c>
      <c r="M8" s="8">
        <v>201027</v>
      </c>
      <c r="N8" s="8">
        <v>334427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975706</v>
      </c>
      <c r="X8" s="8">
        <v>2112000</v>
      </c>
      <c r="Y8" s="8">
        <v>-1136294</v>
      </c>
      <c r="Z8" s="2">
        <v>-53.8</v>
      </c>
      <c r="AA8" s="6">
        <v>4218220</v>
      </c>
    </row>
    <row r="9" spans="1:27" ht="13.5">
      <c r="A9" s="25" t="s">
        <v>36</v>
      </c>
      <c r="B9" s="24"/>
      <c r="C9" s="6">
        <v>4312744</v>
      </c>
      <c r="D9" s="6">
        <v>0</v>
      </c>
      <c r="E9" s="7">
        <v>6437850</v>
      </c>
      <c r="F9" s="8">
        <v>6437850</v>
      </c>
      <c r="G9" s="8">
        <v>485489</v>
      </c>
      <c r="H9" s="8">
        <v>484212</v>
      </c>
      <c r="I9" s="8">
        <v>484000</v>
      </c>
      <c r="J9" s="8">
        <v>1453701</v>
      </c>
      <c r="K9" s="8">
        <v>0</v>
      </c>
      <c r="L9" s="8">
        <v>484086</v>
      </c>
      <c r="M9" s="8">
        <v>484086</v>
      </c>
      <c r="N9" s="8">
        <v>968172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2421873</v>
      </c>
      <c r="X9" s="8">
        <v>2118000</v>
      </c>
      <c r="Y9" s="8">
        <v>303873</v>
      </c>
      <c r="Z9" s="2">
        <v>14.35</v>
      </c>
      <c r="AA9" s="6">
        <v>6437850</v>
      </c>
    </row>
    <row r="10" spans="1:27" ht="13.5">
      <c r="A10" s="25" t="s">
        <v>37</v>
      </c>
      <c r="B10" s="24"/>
      <c r="C10" s="6">
        <v>2720636</v>
      </c>
      <c r="D10" s="6">
        <v>0</v>
      </c>
      <c r="E10" s="7">
        <v>4235440</v>
      </c>
      <c r="F10" s="26">
        <v>4235440</v>
      </c>
      <c r="G10" s="26">
        <v>318009</v>
      </c>
      <c r="H10" s="26">
        <v>317844</v>
      </c>
      <c r="I10" s="26">
        <v>317988</v>
      </c>
      <c r="J10" s="26">
        <v>953841</v>
      </c>
      <c r="K10" s="26">
        <v>0</v>
      </c>
      <c r="L10" s="26">
        <v>318096</v>
      </c>
      <c r="M10" s="26">
        <v>318096</v>
      </c>
      <c r="N10" s="26">
        <v>636192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1590033</v>
      </c>
      <c r="X10" s="26"/>
      <c r="Y10" s="26">
        <v>1590033</v>
      </c>
      <c r="Z10" s="27">
        <v>0</v>
      </c>
      <c r="AA10" s="28">
        <v>4235440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100542</v>
      </c>
      <c r="D12" s="6">
        <v>0</v>
      </c>
      <c r="E12" s="7">
        <v>82320</v>
      </c>
      <c r="F12" s="8">
        <v>82320</v>
      </c>
      <c r="G12" s="8">
        <v>2638</v>
      </c>
      <c r="H12" s="8">
        <v>18133</v>
      </c>
      <c r="I12" s="8">
        <v>6521</v>
      </c>
      <c r="J12" s="8">
        <v>27292</v>
      </c>
      <c r="K12" s="8">
        <v>0</v>
      </c>
      <c r="L12" s="8">
        <v>8655</v>
      </c>
      <c r="M12" s="8">
        <v>6336</v>
      </c>
      <c r="N12" s="8">
        <v>14991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42283</v>
      </c>
      <c r="X12" s="8">
        <v>42000</v>
      </c>
      <c r="Y12" s="8">
        <v>283</v>
      </c>
      <c r="Z12" s="2">
        <v>0.67</v>
      </c>
      <c r="AA12" s="6">
        <v>82320</v>
      </c>
    </row>
    <row r="13" spans="1:27" ht="13.5">
      <c r="A13" s="23" t="s">
        <v>40</v>
      </c>
      <c r="B13" s="29"/>
      <c r="C13" s="6">
        <v>687060</v>
      </c>
      <c r="D13" s="6">
        <v>0</v>
      </c>
      <c r="E13" s="7">
        <v>355770</v>
      </c>
      <c r="F13" s="8">
        <v>355770</v>
      </c>
      <c r="G13" s="8">
        <v>59777</v>
      </c>
      <c r="H13" s="8">
        <v>37357</v>
      </c>
      <c r="I13" s="8">
        <v>305816</v>
      </c>
      <c r="J13" s="8">
        <v>402950</v>
      </c>
      <c r="K13" s="8">
        <v>0</v>
      </c>
      <c r="L13" s="8">
        <v>38640</v>
      </c>
      <c r="M13" s="8">
        <v>33758</v>
      </c>
      <c r="N13" s="8">
        <v>72398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475348</v>
      </c>
      <c r="X13" s="8">
        <v>180000</v>
      </c>
      <c r="Y13" s="8">
        <v>295348</v>
      </c>
      <c r="Z13" s="2">
        <v>164.08</v>
      </c>
      <c r="AA13" s="6">
        <v>355770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5817636</v>
      </c>
      <c r="D16" s="6">
        <v>0</v>
      </c>
      <c r="E16" s="7">
        <v>5280110</v>
      </c>
      <c r="F16" s="8">
        <v>5280110</v>
      </c>
      <c r="G16" s="8">
        <v>556232</v>
      </c>
      <c r="H16" s="8">
        <v>358750</v>
      </c>
      <c r="I16" s="8">
        <v>389650</v>
      </c>
      <c r="J16" s="8">
        <v>1304632</v>
      </c>
      <c r="K16" s="8">
        <v>0</v>
      </c>
      <c r="L16" s="8">
        <v>310000</v>
      </c>
      <c r="M16" s="8">
        <v>420600</v>
      </c>
      <c r="N16" s="8">
        <v>730600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2035232</v>
      </c>
      <c r="X16" s="8">
        <v>2640000</v>
      </c>
      <c r="Y16" s="8">
        <v>-604768</v>
      </c>
      <c r="Z16" s="2">
        <v>-22.91</v>
      </c>
      <c r="AA16" s="6">
        <v>5280110</v>
      </c>
    </row>
    <row r="17" spans="1:27" ht="13.5">
      <c r="A17" s="23" t="s">
        <v>44</v>
      </c>
      <c r="B17" s="29"/>
      <c r="C17" s="6">
        <v>2629818</v>
      </c>
      <c r="D17" s="6">
        <v>0</v>
      </c>
      <c r="E17" s="7">
        <v>2481600</v>
      </c>
      <c r="F17" s="8">
        <v>2481600</v>
      </c>
      <c r="G17" s="8">
        <v>0</v>
      </c>
      <c r="H17" s="8">
        <v>126492</v>
      </c>
      <c r="I17" s="8">
        <v>163242</v>
      </c>
      <c r="J17" s="8">
        <v>289734</v>
      </c>
      <c r="K17" s="8">
        <v>0</v>
      </c>
      <c r="L17" s="8">
        <v>63762</v>
      </c>
      <c r="M17" s="8">
        <v>131286</v>
      </c>
      <c r="N17" s="8">
        <v>195048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484782</v>
      </c>
      <c r="X17" s="8">
        <v>1242000</v>
      </c>
      <c r="Y17" s="8">
        <v>-757218</v>
      </c>
      <c r="Z17" s="2">
        <v>-60.97</v>
      </c>
      <c r="AA17" s="6">
        <v>2481600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63221189</v>
      </c>
      <c r="D19" s="6">
        <v>0</v>
      </c>
      <c r="E19" s="7">
        <v>60508200</v>
      </c>
      <c r="F19" s="8">
        <v>60508200</v>
      </c>
      <c r="G19" s="8">
        <v>23558000</v>
      </c>
      <c r="H19" s="8">
        <v>1489000</v>
      </c>
      <c r="I19" s="8">
        <v>0</v>
      </c>
      <c r="J19" s="8">
        <v>25047000</v>
      </c>
      <c r="K19" s="8">
        <v>0</v>
      </c>
      <c r="L19" s="8">
        <v>14048000</v>
      </c>
      <c r="M19" s="8">
        <v>4693000</v>
      </c>
      <c r="N19" s="8">
        <v>18741000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43788000</v>
      </c>
      <c r="X19" s="8">
        <v>30252000</v>
      </c>
      <c r="Y19" s="8">
        <v>13536000</v>
      </c>
      <c r="Z19" s="2">
        <v>44.74</v>
      </c>
      <c r="AA19" s="6">
        <v>60508200</v>
      </c>
    </row>
    <row r="20" spans="1:27" ht="13.5">
      <c r="A20" s="23" t="s">
        <v>47</v>
      </c>
      <c r="B20" s="29"/>
      <c r="C20" s="6">
        <v>506519</v>
      </c>
      <c r="D20" s="6">
        <v>0</v>
      </c>
      <c r="E20" s="7">
        <v>412440</v>
      </c>
      <c r="F20" s="26">
        <v>412440</v>
      </c>
      <c r="G20" s="26">
        <v>34200</v>
      </c>
      <c r="H20" s="26">
        <v>210305</v>
      </c>
      <c r="I20" s="26">
        <v>44561</v>
      </c>
      <c r="J20" s="26">
        <v>289066</v>
      </c>
      <c r="K20" s="26">
        <v>0</v>
      </c>
      <c r="L20" s="26">
        <v>38787</v>
      </c>
      <c r="M20" s="26">
        <v>19488</v>
      </c>
      <c r="N20" s="26">
        <v>58275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347341</v>
      </c>
      <c r="X20" s="26">
        <v>204000</v>
      </c>
      <c r="Y20" s="26">
        <v>143341</v>
      </c>
      <c r="Z20" s="27">
        <v>70.27</v>
      </c>
      <c r="AA20" s="28">
        <v>412440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122280416</v>
      </c>
      <c r="D22" s="33">
        <f>SUM(D5:D21)</f>
        <v>0</v>
      </c>
      <c r="E22" s="34">
        <f t="shared" si="0"/>
        <v>137749749</v>
      </c>
      <c r="F22" s="35">
        <f t="shared" si="0"/>
        <v>137749749</v>
      </c>
      <c r="G22" s="35">
        <f t="shared" si="0"/>
        <v>28661265</v>
      </c>
      <c r="H22" s="35">
        <f t="shared" si="0"/>
        <v>6943068</v>
      </c>
      <c r="I22" s="35">
        <f t="shared" si="0"/>
        <v>5637095</v>
      </c>
      <c r="J22" s="35">
        <f t="shared" si="0"/>
        <v>41241428</v>
      </c>
      <c r="K22" s="35">
        <f t="shared" si="0"/>
        <v>0</v>
      </c>
      <c r="L22" s="35">
        <f t="shared" si="0"/>
        <v>19239538</v>
      </c>
      <c r="M22" s="35">
        <f t="shared" si="0"/>
        <v>10061456</v>
      </c>
      <c r="N22" s="35">
        <f t="shared" si="0"/>
        <v>29300994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70542422</v>
      </c>
      <c r="X22" s="35">
        <f t="shared" si="0"/>
        <v>65664000</v>
      </c>
      <c r="Y22" s="35">
        <f t="shared" si="0"/>
        <v>4878422</v>
      </c>
      <c r="Z22" s="36">
        <f>+IF(X22&lt;&gt;0,+(Y22/X22)*100,0)</f>
        <v>7.429370735867447</v>
      </c>
      <c r="AA22" s="33">
        <f>SUM(AA5:AA21)</f>
        <v>137749749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36320558</v>
      </c>
      <c r="D25" s="6">
        <v>0</v>
      </c>
      <c r="E25" s="7">
        <v>43000869</v>
      </c>
      <c r="F25" s="8">
        <v>43000869</v>
      </c>
      <c r="G25" s="8">
        <v>3308228</v>
      </c>
      <c r="H25" s="8">
        <v>3290743</v>
      </c>
      <c r="I25" s="8">
        <v>3355157</v>
      </c>
      <c r="J25" s="8">
        <v>9954128</v>
      </c>
      <c r="K25" s="8">
        <v>0</v>
      </c>
      <c r="L25" s="8">
        <v>3322954</v>
      </c>
      <c r="M25" s="8">
        <v>3514669</v>
      </c>
      <c r="N25" s="8">
        <v>6837623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16791751</v>
      </c>
      <c r="X25" s="8">
        <v>21498000</v>
      </c>
      <c r="Y25" s="8">
        <v>-4706249</v>
      </c>
      <c r="Z25" s="2">
        <v>-21.89</v>
      </c>
      <c r="AA25" s="6">
        <v>43000869</v>
      </c>
    </row>
    <row r="26" spans="1:27" ht="13.5">
      <c r="A26" s="25" t="s">
        <v>52</v>
      </c>
      <c r="B26" s="24"/>
      <c r="C26" s="6">
        <v>3176616</v>
      </c>
      <c r="D26" s="6">
        <v>0</v>
      </c>
      <c r="E26" s="7">
        <v>3432849</v>
      </c>
      <c r="F26" s="8">
        <v>3432849</v>
      </c>
      <c r="G26" s="8">
        <v>276738</v>
      </c>
      <c r="H26" s="8">
        <v>271950</v>
      </c>
      <c r="I26" s="8">
        <v>274949</v>
      </c>
      <c r="J26" s="8">
        <v>823637</v>
      </c>
      <c r="K26" s="8">
        <v>0</v>
      </c>
      <c r="L26" s="8">
        <v>279955</v>
      </c>
      <c r="M26" s="8">
        <v>275016</v>
      </c>
      <c r="N26" s="8">
        <v>554971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1378608</v>
      </c>
      <c r="X26" s="8">
        <v>1716000</v>
      </c>
      <c r="Y26" s="8">
        <v>-337392</v>
      </c>
      <c r="Z26" s="2">
        <v>-19.66</v>
      </c>
      <c r="AA26" s="6">
        <v>3432849</v>
      </c>
    </row>
    <row r="27" spans="1:27" ht="13.5">
      <c r="A27" s="25" t="s">
        <v>53</v>
      </c>
      <c r="B27" s="24"/>
      <c r="C27" s="6">
        <v>2171039</v>
      </c>
      <c r="D27" s="6">
        <v>0</v>
      </c>
      <c r="E27" s="7">
        <v>3000000</v>
      </c>
      <c r="F27" s="8">
        <v>3000000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1500000</v>
      </c>
      <c r="Y27" s="8">
        <v>-1500000</v>
      </c>
      <c r="Z27" s="2">
        <v>-100</v>
      </c>
      <c r="AA27" s="6">
        <v>3000000</v>
      </c>
    </row>
    <row r="28" spans="1:27" ht="13.5">
      <c r="A28" s="25" t="s">
        <v>54</v>
      </c>
      <c r="B28" s="24"/>
      <c r="C28" s="6">
        <v>18214749</v>
      </c>
      <c r="D28" s="6">
        <v>0</v>
      </c>
      <c r="E28" s="7">
        <v>4200000</v>
      </c>
      <c r="F28" s="8">
        <v>4200000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2100000</v>
      </c>
      <c r="Y28" s="8">
        <v>-2100000</v>
      </c>
      <c r="Z28" s="2">
        <v>-100</v>
      </c>
      <c r="AA28" s="6">
        <v>4200000</v>
      </c>
    </row>
    <row r="29" spans="1:27" ht="13.5">
      <c r="A29" s="25" t="s">
        <v>55</v>
      </c>
      <c r="B29" s="24"/>
      <c r="C29" s="6">
        <v>10423192</v>
      </c>
      <c r="D29" s="6">
        <v>0</v>
      </c>
      <c r="E29" s="7">
        <v>1141650</v>
      </c>
      <c r="F29" s="8">
        <v>1141650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1141650</v>
      </c>
    </row>
    <row r="30" spans="1:27" ht="13.5">
      <c r="A30" s="25" t="s">
        <v>56</v>
      </c>
      <c r="B30" s="24"/>
      <c r="C30" s="6">
        <v>34389634</v>
      </c>
      <c r="D30" s="6">
        <v>0</v>
      </c>
      <c r="E30" s="7">
        <v>43380600</v>
      </c>
      <c r="F30" s="8">
        <v>43380600</v>
      </c>
      <c r="G30" s="8">
        <v>3040479</v>
      </c>
      <c r="H30" s="8">
        <v>4750689</v>
      </c>
      <c r="I30" s="8">
        <v>3518515</v>
      </c>
      <c r="J30" s="8">
        <v>11309683</v>
      </c>
      <c r="K30" s="8">
        <v>0</v>
      </c>
      <c r="L30" s="8">
        <v>1814134</v>
      </c>
      <c r="M30" s="8">
        <v>4844106</v>
      </c>
      <c r="N30" s="8">
        <v>6658240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17967923</v>
      </c>
      <c r="X30" s="8">
        <v>21690000</v>
      </c>
      <c r="Y30" s="8">
        <v>-3722077</v>
      </c>
      <c r="Z30" s="2">
        <v>-17.16</v>
      </c>
      <c r="AA30" s="6">
        <v>43380600</v>
      </c>
    </row>
    <row r="31" spans="1:27" ht="13.5">
      <c r="A31" s="25" t="s">
        <v>57</v>
      </c>
      <c r="B31" s="24"/>
      <c r="C31" s="6">
        <v>5107688</v>
      </c>
      <c r="D31" s="6">
        <v>0</v>
      </c>
      <c r="E31" s="7">
        <v>7991550</v>
      </c>
      <c r="F31" s="8">
        <v>7991550</v>
      </c>
      <c r="G31" s="8">
        <v>163378</v>
      </c>
      <c r="H31" s="8">
        <v>133926</v>
      </c>
      <c r="I31" s="8">
        <v>243428</v>
      </c>
      <c r="J31" s="8">
        <v>540732</v>
      </c>
      <c r="K31" s="8">
        <v>0</v>
      </c>
      <c r="L31" s="8">
        <v>526859</v>
      </c>
      <c r="M31" s="8">
        <v>603622</v>
      </c>
      <c r="N31" s="8">
        <v>1130481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1671213</v>
      </c>
      <c r="X31" s="8">
        <v>3996000</v>
      </c>
      <c r="Y31" s="8">
        <v>-2324787</v>
      </c>
      <c r="Z31" s="2">
        <v>-58.18</v>
      </c>
      <c r="AA31" s="6">
        <v>7991550</v>
      </c>
    </row>
    <row r="32" spans="1:27" ht="13.5">
      <c r="A32" s="25" t="s">
        <v>58</v>
      </c>
      <c r="B32" s="24"/>
      <c r="C32" s="6">
        <v>5199959</v>
      </c>
      <c r="D32" s="6">
        <v>0</v>
      </c>
      <c r="E32" s="7">
        <v>6584900</v>
      </c>
      <c r="F32" s="8">
        <v>6584900</v>
      </c>
      <c r="G32" s="8">
        <v>298783</v>
      </c>
      <c r="H32" s="8">
        <v>468828</v>
      </c>
      <c r="I32" s="8">
        <v>260992</v>
      </c>
      <c r="J32" s="8">
        <v>1028603</v>
      </c>
      <c r="K32" s="8">
        <v>0</v>
      </c>
      <c r="L32" s="8">
        <v>385210</v>
      </c>
      <c r="M32" s="8">
        <v>840878</v>
      </c>
      <c r="N32" s="8">
        <v>1226088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2254691</v>
      </c>
      <c r="X32" s="8">
        <v>3294000</v>
      </c>
      <c r="Y32" s="8">
        <v>-1039309</v>
      </c>
      <c r="Z32" s="2">
        <v>-31.55</v>
      </c>
      <c r="AA32" s="6">
        <v>6584900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32805382</v>
      </c>
      <c r="D34" s="6">
        <v>0</v>
      </c>
      <c r="E34" s="7">
        <v>24861090</v>
      </c>
      <c r="F34" s="8">
        <v>24861090</v>
      </c>
      <c r="G34" s="8">
        <v>1245261</v>
      </c>
      <c r="H34" s="8">
        <v>1124901</v>
      </c>
      <c r="I34" s="8">
        <v>1286614</v>
      </c>
      <c r="J34" s="8">
        <v>3656776</v>
      </c>
      <c r="K34" s="8">
        <v>0</v>
      </c>
      <c r="L34" s="8">
        <v>1729550</v>
      </c>
      <c r="M34" s="8">
        <v>3831390</v>
      </c>
      <c r="N34" s="8">
        <v>5560940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9217716</v>
      </c>
      <c r="X34" s="8">
        <v>12432000</v>
      </c>
      <c r="Y34" s="8">
        <v>-3214284</v>
      </c>
      <c r="Z34" s="2">
        <v>-25.85</v>
      </c>
      <c r="AA34" s="6">
        <v>24861090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147808817</v>
      </c>
      <c r="D36" s="33">
        <f>SUM(D25:D35)</f>
        <v>0</v>
      </c>
      <c r="E36" s="34">
        <f t="shared" si="1"/>
        <v>137593508</v>
      </c>
      <c r="F36" s="35">
        <f t="shared" si="1"/>
        <v>137593508</v>
      </c>
      <c r="G36" s="35">
        <f t="shared" si="1"/>
        <v>8332867</v>
      </c>
      <c r="H36" s="35">
        <f t="shared" si="1"/>
        <v>10041037</v>
      </c>
      <c r="I36" s="35">
        <f t="shared" si="1"/>
        <v>8939655</v>
      </c>
      <c r="J36" s="35">
        <f t="shared" si="1"/>
        <v>27313559</v>
      </c>
      <c r="K36" s="35">
        <f t="shared" si="1"/>
        <v>0</v>
      </c>
      <c r="L36" s="35">
        <f t="shared" si="1"/>
        <v>8058662</v>
      </c>
      <c r="M36" s="35">
        <f t="shared" si="1"/>
        <v>13909681</v>
      </c>
      <c r="N36" s="35">
        <f t="shared" si="1"/>
        <v>21968343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49281902</v>
      </c>
      <c r="X36" s="35">
        <f t="shared" si="1"/>
        <v>68226000</v>
      </c>
      <c r="Y36" s="35">
        <f t="shared" si="1"/>
        <v>-18944098</v>
      </c>
      <c r="Z36" s="36">
        <f>+IF(X36&lt;&gt;0,+(Y36/X36)*100,0)</f>
        <v>-27.766684255269254</v>
      </c>
      <c r="AA36" s="33">
        <f>SUM(AA25:AA35)</f>
        <v>137593508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-25528401</v>
      </c>
      <c r="D38" s="46">
        <f>+D22-D36</f>
        <v>0</v>
      </c>
      <c r="E38" s="47">
        <f t="shared" si="2"/>
        <v>156241</v>
      </c>
      <c r="F38" s="48">
        <f t="shared" si="2"/>
        <v>156241</v>
      </c>
      <c r="G38" s="48">
        <f t="shared" si="2"/>
        <v>20328398</v>
      </c>
      <c r="H38" s="48">
        <f t="shared" si="2"/>
        <v>-3097969</v>
      </c>
      <c r="I38" s="48">
        <f t="shared" si="2"/>
        <v>-3302560</v>
      </c>
      <c r="J38" s="48">
        <f t="shared" si="2"/>
        <v>13927869</v>
      </c>
      <c r="K38" s="48">
        <f t="shared" si="2"/>
        <v>0</v>
      </c>
      <c r="L38" s="48">
        <f t="shared" si="2"/>
        <v>11180876</v>
      </c>
      <c r="M38" s="48">
        <f t="shared" si="2"/>
        <v>-3848225</v>
      </c>
      <c r="N38" s="48">
        <f t="shared" si="2"/>
        <v>7332651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21260520</v>
      </c>
      <c r="X38" s="48">
        <f>IF(F22=F36,0,X22-X36)</f>
        <v>-2562000</v>
      </c>
      <c r="Y38" s="48">
        <f t="shared" si="2"/>
        <v>23822520</v>
      </c>
      <c r="Z38" s="49">
        <f>+IF(X38&lt;&gt;0,+(Y38/X38)*100,0)</f>
        <v>-929.8407494145199</v>
      </c>
      <c r="AA38" s="46">
        <f>+AA22-AA36</f>
        <v>156241</v>
      </c>
    </row>
    <row r="39" spans="1:27" ht="13.5">
      <c r="A39" s="23" t="s">
        <v>64</v>
      </c>
      <c r="B39" s="29"/>
      <c r="C39" s="6">
        <v>33216883</v>
      </c>
      <c r="D39" s="6">
        <v>0</v>
      </c>
      <c r="E39" s="7">
        <v>0</v>
      </c>
      <c r="F39" s="8">
        <v>0</v>
      </c>
      <c r="G39" s="8">
        <v>5161000</v>
      </c>
      <c r="H39" s="8">
        <v>0</v>
      </c>
      <c r="I39" s="8">
        <v>0</v>
      </c>
      <c r="J39" s="8">
        <v>5161000</v>
      </c>
      <c r="K39" s="8">
        <v>0</v>
      </c>
      <c r="L39" s="8">
        <v>3000000</v>
      </c>
      <c r="M39" s="8">
        <v>11261000</v>
      </c>
      <c r="N39" s="8">
        <v>14261000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19422000</v>
      </c>
      <c r="X39" s="8">
        <v>20800000</v>
      </c>
      <c r="Y39" s="8">
        <v>-1378000</v>
      </c>
      <c r="Z39" s="2">
        <v>-6.63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7688482</v>
      </c>
      <c r="D42" s="55">
        <f>SUM(D38:D41)</f>
        <v>0</v>
      </c>
      <c r="E42" s="56">
        <f t="shared" si="3"/>
        <v>156241</v>
      </c>
      <c r="F42" s="57">
        <f t="shared" si="3"/>
        <v>156241</v>
      </c>
      <c r="G42" s="57">
        <f t="shared" si="3"/>
        <v>25489398</v>
      </c>
      <c r="H42" s="57">
        <f t="shared" si="3"/>
        <v>-3097969</v>
      </c>
      <c r="I42" s="57">
        <f t="shared" si="3"/>
        <v>-3302560</v>
      </c>
      <c r="J42" s="57">
        <f t="shared" si="3"/>
        <v>19088869</v>
      </c>
      <c r="K42" s="57">
        <f t="shared" si="3"/>
        <v>0</v>
      </c>
      <c r="L42" s="57">
        <f t="shared" si="3"/>
        <v>14180876</v>
      </c>
      <c r="M42" s="57">
        <f t="shared" si="3"/>
        <v>7412775</v>
      </c>
      <c r="N42" s="57">
        <f t="shared" si="3"/>
        <v>21593651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40682520</v>
      </c>
      <c r="X42" s="57">
        <f t="shared" si="3"/>
        <v>18238000</v>
      </c>
      <c r="Y42" s="57">
        <f t="shared" si="3"/>
        <v>22444520</v>
      </c>
      <c r="Z42" s="58">
        <f>+IF(X42&lt;&gt;0,+(Y42/X42)*100,0)</f>
        <v>123.06459041561575</v>
      </c>
      <c r="AA42" s="55">
        <f>SUM(AA38:AA41)</f>
        <v>156241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7688482</v>
      </c>
      <c r="D44" s="63">
        <f>+D42-D43</f>
        <v>0</v>
      </c>
      <c r="E44" s="64">
        <f t="shared" si="4"/>
        <v>156241</v>
      </c>
      <c r="F44" s="65">
        <f t="shared" si="4"/>
        <v>156241</v>
      </c>
      <c r="G44" s="65">
        <f t="shared" si="4"/>
        <v>25489398</v>
      </c>
      <c r="H44" s="65">
        <f t="shared" si="4"/>
        <v>-3097969</v>
      </c>
      <c r="I44" s="65">
        <f t="shared" si="4"/>
        <v>-3302560</v>
      </c>
      <c r="J44" s="65">
        <f t="shared" si="4"/>
        <v>19088869</v>
      </c>
      <c r="K44" s="65">
        <f t="shared" si="4"/>
        <v>0</v>
      </c>
      <c r="L44" s="65">
        <f t="shared" si="4"/>
        <v>14180876</v>
      </c>
      <c r="M44" s="65">
        <f t="shared" si="4"/>
        <v>7412775</v>
      </c>
      <c r="N44" s="65">
        <f t="shared" si="4"/>
        <v>21593651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40682520</v>
      </c>
      <c r="X44" s="65">
        <f t="shared" si="4"/>
        <v>18238000</v>
      </c>
      <c r="Y44" s="65">
        <f t="shared" si="4"/>
        <v>22444520</v>
      </c>
      <c r="Z44" s="66">
        <f>+IF(X44&lt;&gt;0,+(Y44/X44)*100,0)</f>
        <v>123.06459041561575</v>
      </c>
      <c r="AA44" s="63">
        <f>+AA42-AA43</f>
        <v>156241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7688482</v>
      </c>
      <c r="D46" s="55">
        <f>SUM(D44:D45)</f>
        <v>0</v>
      </c>
      <c r="E46" s="56">
        <f t="shared" si="5"/>
        <v>156241</v>
      </c>
      <c r="F46" s="57">
        <f t="shared" si="5"/>
        <v>156241</v>
      </c>
      <c r="G46" s="57">
        <f t="shared" si="5"/>
        <v>25489398</v>
      </c>
      <c r="H46" s="57">
        <f t="shared" si="5"/>
        <v>-3097969</v>
      </c>
      <c r="I46" s="57">
        <f t="shared" si="5"/>
        <v>-3302560</v>
      </c>
      <c r="J46" s="57">
        <f t="shared" si="5"/>
        <v>19088869</v>
      </c>
      <c r="K46" s="57">
        <f t="shared" si="5"/>
        <v>0</v>
      </c>
      <c r="L46" s="57">
        <f t="shared" si="5"/>
        <v>14180876</v>
      </c>
      <c r="M46" s="57">
        <f t="shared" si="5"/>
        <v>7412775</v>
      </c>
      <c r="N46" s="57">
        <f t="shared" si="5"/>
        <v>21593651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40682520</v>
      </c>
      <c r="X46" s="57">
        <f t="shared" si="5"/>
        <v>18238000</v>
      </c>
      <c r="Y46" s="57">
        <f t="shared" si="5"/>
        <v>22444520</v>
      </c>
      <c r="Z46" s="58">
        <f>+IF(X46&lt;&gt;0,+(Y46/X46)*100,0)</f>
        <v>123.06459041561575</v>
      </c>
      <c r="AA46" s="55">
        <f>SUM(AA44:AA45)</f>
        <v>156241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7688482</v>
      </c>
      <c r="D48" s="71">
        <f>SUM(D46:D47)</f>
        <v>0</v>
      </c>
      <c r="E48" s="72">
        <f t="shared" si="6"/>
        <v>156241</v>
      </c>
      <c r="F48" s="73">
        <f t="shared" si="6"/>
        <v>156241</v>
      </c>
      <c r="G48" s="73">
        <f t="shared" si="6"/>
        <v>25489398</v>
      </c>
      <c r="H48" s="74">
        <f t="shared" si="6"/>
        <v>-3097969</v>
      </c>
      <c r="I48" s="74">
        <f t="shared" si="6"/>
        <v>-3302560</v>
      </c>
      <c r="J48" s="74">
        <f t="shared" si="6"/>
        <v>19088869</v>
      </c>
      <c r="K48" s="74">
        <f t="shared" si="6"/>
        <v>0</v>
      </c>
      <c r="L48" s="74">
        <f t="shared" si="6"/>
        <v>14180876</v>
      </c>
      <c r="M48" s="73">
        <f t="shared" si="6"/>
        <v>7412775</v>
      </c>
      <c r="N48" s="73">
        <f t="shared" si="6"/>
        <v>21593651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40682520</v>
      </c>
      <c r="X48" s="74">
        <f t="shared" si="6"/>
        <v>18238000</v>
      </c>
      <c r="Y48" s="74">
        <f t="shared" si="6"/>
        <v>22444520</v>
      </c>
      <c r="Z48" s="75">
        <f>+IF(X48&lt;&gt;0,+(Y48/X48)*100,0)</f>
        <v>123.06459041561575</v>
      </c>
      <c r="AA48" s="76">
        <f>SUM(AA46:AA47)</f>
        <v>156241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114582929</v>
      </c>
      <c r="F5" s="8">
        <v>114833961</v>
      </c>
      <c r="G5" s="8">
        <v>9789259</v>
      </c>
      <c r="H5" s="8">
        <v>9794657</v>
      </c>
      <c r="I5" s="8">
        <v>9890575</v>
      </c>
      <c r="J5" s="8">
        <v>29474491</v>
      </c>
      <c r="K5" s="8">
        <v>9887441</v>
      </c>
      <c r="L5" s="8">
        <v>9849092</v>
      </c>
      <c r="M5" s="8">
        <v>9928244</v>
      </c>
      <c r="N5" s="8">
        <v>29664777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59139268</v>
      </c>
      <c r="X5" s="8">
        <v>57291498</v>
      </c>
      <c r="Y5" s="8">
        <v>1847770</v>
      </c>
      <c r="Z5" s="2">
        <v>3.23</v>
      </c>
      <c r="AA5" s="6">
        <v>114833961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566450217</v>
      </c>
      <c r="F7" s="8">
        <v>562587477</v>
      </c>
      <c r="G7" s="8">
        <v>60850366</v>
      </c>
      <c r="H7" s="8">
        <v>60468543</v>
      </c>
      <c r="I7" s="8">
        <v>55962579</v>
      </c>
      <c r="J7" s="8">
        <v>177281488</v>
      </c>
      <c r="K7" s="8">
        <v>44825418</v>
      </c>
      <c r="L7" s="8">
        <v>44112199</v>
      </c>
      <c r="M7" s="8">
        <v>37805377</v>
      </c>
      <c r="N7" s="8">
        <v>126742994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304024482</v>
      </c>
      <c r="X7" s="8">
        <v>265204998</v>
      </c>
      <c r="Y7" s="8">
        <v>38819484</v>
      </c>
      <c r="Z7" s="2">
        <v>14.64</v>
      </c>
      <c r="AA7" s="6">
        <v>562587477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86072140</v>
      </c>
      <c r="F8" s="8">
        <v>87704040</v>
      </c>
      <c r="G8" s="8">
        <v>6901550</v>
      </c>
      <c r="H8" s="8">
        <v>7039092</v>
      </c>
      <c r="I8" s="8">
        <v>7518141</v>
      </c>
      <c r="J8" s="8">
        <v>21458783</v>
      </c>
      <c r="K8" s="8">
        <v>7914303</v>
      </c>
      <c r="L8" s="8">
        <v>4883071</v>
      </c>
      <c r="M8" s="8">
        <v>7320156</v>
      </c>
      <c r="N8" s="8">
        <v>20117530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41576313</v>
      </c>
      <c r="X8" s="8">
        <v>43035996</v>
      </c>
      <c r="Y8" s="8">
        <v>-1459683</v>
      </c>
      <c r="Z8" s="2">
        <v>-3.39</v>
      </c>
      <c r="AA8" s="6">
        <v>87704040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47940751</v>
      </c>
      <c r="F9" s="8">
        <v>50257595</v>
      </c>
      <c r="G9" s="8">
        <v>4146982</v>
      </c>
      <c r="H9" s="8">
        <v>4138738</v>
      </c>
      <c r="I9" s="8">
        <v>4129591</v>
      </c>
      <c r="J9" s="8">
        <v>12415311</v>
      </c>
      <c r="K9" s="8">
        <v>4176519</v>
      </c>
      <c r="L9" s="8">
        <v>4510625</v>
      </c>
      <c r="M9" s="8">
        <v>4132574</v>
      </c>
      <c r="N9" s="8">
        <v>12819718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25235029</v>
      </c>
      <c r="X9" s="8">
        <v>23970498</v>
      </c>
      <c r="Y9" s="8">
        <v>1264531</v>
      </c>
      <c r="Z9" s="2">
        <v>5.28</v>
      </c>
      <c r="AA9" s="6">
        <v>50257595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30840893</v>
      </c>
      <c r="F10" s="26">
        <v>37915893</v>
      </c>
      <c r="G10" s="26">
        <v>3133921</v>
      </c>
      <c r="H10" s="26">
        <v>3150393</v>
      </c>
      <c r="I10" s="26">
        <v>3157303</v>
      </c>
      <c r="J10" s="26">
        <v>9441617</v>
      </c>
      <c r="K10" s="26">
        <v>3130643</v>
      </c>
      <c r="L10" s="26">
        <v>3156843</v>
      </c>
      <c r="M10" s="26">
        <v>3162109</v>
      </c>
      <c r="N10" s="26">
        <v>9449595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18891212</v>
      </c>
      <c r="X10" s="26">
        <v>15420498</v>
      </c>
      <c r="Y10" s="26">
        <v>3470714</v>
      </c>
      <c r="Z10" s="27">
        <v>22.51</v>
      </c>
      <c r="AA10" s="28">
        <v>37915893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33600</v>
      </c>
      <c r="G11" s="8">
        <v>2009</v>
      </c>
      <c r="H11" s="8">
        <v>7344</v>
      </c>
      <c r="I11" s="8">
        <v>3019</v>
      </c>
      <c r="J11" s="8">
        <v>12372</v>
      </c>
      <c r="K11" s="8">
        <v>1635</v>
      </c>
      <c r="L11" s="8">
        <v>4056</v>
      </c>
      <c r="M11" s="8">
        <v>1600</v>
      </c>
      <c r="N11" s="8">
        <v>7291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19663</v>
      </c>
      <c r="X11" s="8"/>
      <c r="Y11" s="8">
        <v>19663</v>
      </c>
      <c r="Z11" s="2">
        <v>0</v>
      </c>
      <c r="AA11" s="6">
        <v>33600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2304400</v>
      </c>
      <c r="F12" s="8">
        <v>4423076</v>
      </c>
      <c r="G12" s="8">
        <v>334141</v>
      </c>
      <c r="H12" s="8">
        <v>259061</v>
      </c>
      <c r="I12" s="8">
        <v>421802</v>
      </c>
      <c r="J12" s="8">
        <v>1015004</v>
      </c>
      <c r="K12" s="8">
        <v>470858</v>
      </c>
      <c r="L12" s="8">
        <v>292390</v>
      </c>
      <c r="M12" s="8">
        <v>393695</v>
      </c>
      <c r="N12" s="8">
        <v>1156943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2171947</v>
      </c>
      <c r="X12" s="8">
        <v>2982498</v>
      </c>
      <c r="Y12" s="8">
        <v>-810551</v>
      </c>
      <c r="Z12" s="2">
        <v>-27.18</v>
      </c>
      <c r="AA12" s="6">
        <v>4423076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11000000</v>
      </c>
      <c r="F13" s="8">
        <v>23000000</v>
      </c>
      <c r="G13" s="8">
        <v>958185</v>
      </c>
      <c r="H13" s="8">
        <v>668481</v>
      </c>
      <c r="I13" s="8">
        <v>1023954</v>
      </c>
      <c r="J13" s="8">
        <v>2650620</v>
      </c>
      <c r="K13" s="8">
        <v>1223697</v>
      </c>
      <c r="L13" s="8">
        <v>786517</v>
      </c>
      <c r="M13" s="8">
        <v>532607</v>
      </c>
      <c r="N13" s="8">
        <v>2542821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5193441</v>
      </c>
      <c r="X13" s="8">
        <v>5500002</v>
      </c>
      <c r="Y13" s="8">
        <v>-306561</v>
      </c>
      <c r="Z13" s="2">
        <v>-5.57</v>
      </c>
      <c r="AA13" s="6">
        <v>23000000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10000000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4999998</v>
      </c>
      <c r="Y14" s="8">
        <v>-4999998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10500000</v>
      </c>
      <c r="F16" s="8">
        <v>4573150</v>
      </c>
      <c r="G16" s="8">
        <v>190756</v>
      </c>
      <c r="H16" s="8">
        <v>149584</v>
      </c>
      <c r="I16" s="8">
        <v>5987</v>
      </c>
      <c r="J16" s="8">
        <v>346327</v>
      </c>
      <c r="K16" s="8">
        <v>3741</v>
      </c>
      <c r="L16" s="8">
        <v>129746</v>
      </c>
      <c r="M16" s="8">
        <v>416270</v>
      </c>
      <c r="N16" s="8">
        <v>549757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896084</v>
      </c>
      <c r="X16" s="8">
        <v>5250000</v>
      </c>
      <c r="Y16" s="8">
        <v>-4353916</v>
      </c>
      <c r="Z16" s="2">
        <v>-82.93</v>
      </c>
      <c r="AA16" s="6">
        <v>4573150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48960400</v>
      </c>
      <c r="F17" s="8">
        <v>4547528</v>
      </c>
      <c r="G17" s="8">
        <v>370947</v>
      </c>
      <c r="H17" s="8">
        <v>418278</v>
      </c>
      <c r="I17" s="8">
        <v>378822</v>
      </c>
      <c r="J17" s="8">
        <v>1168047</v>
      </c>
      <c r="K17" s="8">
        <v>344238</v>
      </c>
      <c r="L17" s="8">
        <v>585780</v>
      </c>
      <c r="M17" s="8">
        <v>243645</v>
      </c>
      <c r="N17" s="8">
        <v>1173663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2341710</v>
      </c>
      <c r="X17" s="8">
        <v>3375000</v>
      </c>
      <c r="Y17" s="8">
        <v>-1033290</v>
      </c>
      <c r="Z17" s="2">
        <v>-30.62</v>
      </c>
      <c r="AA17" s="6">
        <v>4547528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300000</v>
      </c>
      <c r="G18" s="8">
        <v>57141</v>
      </c>
      <c r="H18" s="8">
        <v>0</v>
      </c>
      <c r="I18" s="8">
        <v>53651</v>
      </c>
      <c r="J18" s="8">
        <v>110792</v>
      </c>
      <c r="K18" s="8">
        <v>14494</v>
      </c>
      <c r="L18" s="8">
        <v>0</v>
      </c>
      <c r="M18" s="8">
        <v>53982</v>
      </c>
      <c r="N18" s="8">
        <v>68476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179268</v>
      </c>
      <c r="X18" s="8"/>
      <c r="Y18" s="8">
        <v>179268</v>
      </c>
      <c r="Z18" s="2">
        <v>0</v>
      </c>
      <c r="AA18" s="6">
        <v>300000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106710153</v>
      </c>
      <c r="F19" s="8">
        <v>180899891</v>
      </c>
      <c r="G19" s="8">
        <v>45472025</v>
      </c>
      <c r="H19" s="8">
        <v>4753811</v>
      </c>
      <c r="I19" s="8">
        <v>4123812</v>
      </c>
      <c r="J19" s="8">
        <v>54349648</v>
      </c>
      <c r="K19" s="8">
        <v>6637009</v>
      </c>
      <c r="L19" s="8">
        <v>3386547</v>
      </c>
      <c r="M19" s="8">
        <v>28913971</v>
      </c>
      <c r="N19" s="8">
        <v>38937527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93287175</v>
      </c>
      <c r="X19" s="8">
        <v>54133998</v>
      </c>
      <c r="Y19" s="8">
        <v>39153177</v>
      </c>
      <c r="Z19" s="2">
        <v>72.33</v>
      </c>
      <c r="AA19" s="6">
        <v>180899891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33360300</v>
      </c>
      <c r="F20" s="26">
        <v>18938001</v>
      </c>
      <c r="G20" s="26">
        <v>1238598</v>
      </c>
      <c r="H20" s="26">
        <v>1229894</v>
      </c>
      <c r="I20" s="26">
        <v>1689703</v>
      </c>
      <c r="J20" s="26">
        <v>4158195</v>
      </c>
      <c r="K20" s="26">
        <v>3204362</v>
      </c>
      <c r="L20" s="26">
        <v>1840210</v>
      </c>
      <c r="M20" s="26">
        <v>1286535</v>
      </c>
      <c r="N20" s="26">
        <v>6331107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10489302</v>
      </c>
      <c r="X20" s="26">
        <v>26269500</v>
      </c>
      <c r="Y20" s="26">
        <v>-15780198</v>
      </c>
      <c r="Z20" s="27">
        <v>-60.07</v>
      </c>
      <c r="AA20" s="28">
        <v>18938001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1068722183</v>
      </c>
      <c r="F22" s="35">
        <f t="shared" si="0"/>
        <v>1090014212</v>
      </c>
      <c r="G22" s="35">
        <f t="shared" si="0"/>
        <v>133445880</v>
      </c>
      <c r="H22" s="35">
        <f t="shared" si="0"/>
        <v>92077876</v>
      </c>
      <c r="I22" s="35">
        <f t="shared" si="0"/>
        <v>88358939</v>
      </c>
      <c r="J22" s="35">
        <f t="shared" si="0"/>
        <v>313882695</v>
      </c>
      <c r="K22" s="35">
        <f t="shared" si="0"/>
        <v>81834358</v>
      </c>
      <c r="L22" s="35">
        <f t="shared" si="0"/>
        <v>73537076</v>
      </c>
      <c r="M22" s="35">
        <f t="shared" si="0"/>
        <v>94190765</v>
      </c>
      <c r="N22" s="35">
        <f t="shared" si="0"/>
        <v>249562199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563444894</v>
      </c>
      <c r="X22" s="35">
        <f t="shared" si="0"/>
        <v>507434484</v>
      </c>
      <c r="Y22" s="35">
        <f t="shared" si="0"/>
        <v>56010410</v>
      </c>
      <c r="Z22" s="36">
        <f>+IF(X22&lt;&gt;0,+(Y22/X22)*100,0)</f>
        <v>11.037958941710395</v>
      </c>
      <c r="AA22" s="33">
        <f>SUM(AA5:AA21)</f>
        <v>1090014212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292349626</v>
      </c>
      <c r="G25" s="8">
        <v>23329250</v>
      </c>
      <c r="H25" s="8">
        <v>20933657</v>
      </c>
      <c r="I25" s="8">
        <v>21377411</v>
      </c>
      <c r="J25" s="8">
        <v>65640318</v>
      </c>
      <c r="K25" s="8">
        <v>21281695</v>
      </c>
      <c r="L25" s="8">
        <v>21533688</v>
      </c>
      <c r="M25" s="8">
        <v>21988749</v>
      </c>
      <c r="N25" s="8">
        <v>64804132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130444450</v>
      </c>
      <c r="X25" s="8">
        <v>157686498</v>
      </c>
      <c r="Y25" s="8">
        <v>-27242048</v>
      </c>
      <c r="Z25" s="2">
        <v>-17.28</v>
      </c>
      <c r="AA25" s="6">
        <v>292349626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16715320</v>
      </c>
      <c r="F26" s="8">
        <v>16715320</v>
      </c>
      <c r="G26" s="8">
        <v>1347749</v>
      </c>
      <c r="H26" s="8">
        <v>1347026</v>
      </c>
      <c r="I26" s="8">
        <v>1379269</v>
      </c>
      <c r="J26" s="8">
        <v>4074044</v>
      </c>
      <c r="K26" s="8">
        <v>1366887</v>
      </c>
      <c r="L26" s="8">
        <v>1358814</v>
      </c>
      <c r="M26" s="8">
        <v>1349749</v>
      </c>
      <c r="N26" s="8">
        <v>4075450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8149494</v>
      </c>
      <c r="X26" s="8">
        <v>8357502</v>
      </c>
      <c r="Y26" s="8">
        <v>-208008</v>
      </c>
      <c r="Z26" s="2">
        <v>-2.49</v>
      </c>
      <c r="AA26" s="6">
        <v>16715320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10000000</v>
      </c>
      <c r="F27" s="8">
        <v>25000000</v>
      </c>
      <c r="G27" s="8">
        <v>5292469</v>
      </c>
      <c r="H27" s="8">
        <v>28643707</v>
      </c>
      <c r="I27" s="8">
        <v>-1855287</v>
      </c>
      <c r="J27" s="8">
        <v>32080889</v>
      </c>
      <c r="K27" s="8">
        <v>-2407547</v>
      </c>
      <c r="L27" s="8">
        <v>-2470823</v>
      </c>
      <c r="M27" s="8">
        <v>-2413063</v>
      </c>
      <c r="N27" s="8">
        <v>-7291433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24789456</v>
      </c>
      <c r="X27" s="8">
        <v>4999998</v>
      </c>
      <c r="Y27" s="8">
        <v>19789458</v>
      </c>
      <c r="Z27" s="2">
        <v>395.79</v>
      </c>
      <c r="AA27" s="6">
        <v>25000000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161241881</v>
      </c>
      <c r="F28" s="8">
        <v>161169881</v>
      </c>
      <c r="G28" s="8">
        <v>0</v>
      </c>
      <c r="H28" s="8">
        <v>0</v>
      </c>
      <c r="I28" s="8">
        <v>0</v>
      </c>
      <c r="J28" s="8">
        <v>0</v>
      </c>
      <c r="K28" s="8">
        <v>73291764</v>
      </c>
      <c r="L28" s="8">
        <v>0</v>
      </c>
      <c r="M28" s="8">
        <v>14658352</v>
      </c>
      <c r="N28" s="8">
        <v>87950116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87950116</v>
      </c>
      <c r="X28" s="8">
        <v>85140000</v>
      </c>
      <c r="Y28" s="8">
        <v>2810116</v>
      </c>
      <c r="Z28" s="2">
        <v>3.3</v>
      </c>
      <c r="AA28" s="6">
        <v>161169881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7914404</v>
      </c>
      <c r="G29" s="8">
        <v>311410</v>
      </c>
      <c r="H29" s="8">
        <v>595751</v>
      </c>
      <c r="I29" s="8">
        <v>2105408</v>
      </c>
      <c r="J29" s="8">
        <v>3012569</v>
      </c>
      <c r="K29" s="8">
        <v>0</v>
      </c>
      <c r="L29" s="8">
        <v>4901835</v>
      </c>
      <c r="M29" s="8">
        <v>0</v>
      </c>
      <c r="N29" s="8">
        <v>4901835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7914404</v>
      </c>
      <c r="X29" s="8"/>
      <c r="Y29" s="8">
        <v>7914404</v>
      </c>
      <c r="Z29" s="2">
        <v>0</v>
      </c>
      <c r="AA29" s="6">
        <v>7914404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364569100</v>
      </c>
      <c r="G30" s="8">
        <v>40287526</v>
      </c>
      <c r="H30" s="8">
        <v>41887578</v>
      </c>
      <c r="I30" s="8">
        <v>34798213</v>
      </c>
      <c r="J30" s="8">
        <v>116973317</v>
      </c>
      <c r="K30" s="8">
        <v>23935229</v>
      </c>
      <c r="L30" s="8">
        <v>24620481</v>
      </c>
      <c r="M30" s="8">
        <v>21894326</v>
      </c>
      <c r="N30" s="8">
        <v>70450036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187423353</v>
      </c>
      <c r="X30" s="8">
        <v>182284500</v>
      </c>
      <c r="Y30" s="8">
        <v>5138853</v>
      </c>
      <c r="Z30" s="2">
        <v>2.82</v>
      </c>
      <c r="AA30" s="6">
        <v>364569100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4176000</v>
      </c>
      <c r="Y31" s="8">
        <v>-4176000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62212316</v>
      </c>
      <c r="G32" s="8">
        <v>1955260</v>
      </c>
      <c r="H32" s="8">
        <v>4426234</v>
      </c>
      <c r="I32" s="8">
        <v>6182533</v>
      </c>
      <c r="J32" s="8">
        <v>12564027</v>
      </c>
      <c r="K32" s="8">
        <v>6021357</v>
      </c>
      <c r="L32" s="8">
        <v>4806587</v>
      </c>
      <c r="M32" s="8">
        <v>6113493</v>
      </c>
      <c r="N32" s="8">
        <v>16941437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29505464</v>
      </c>
      <c r="X32" s="8">
        <v>23199996</v>
      </c>
      <c r="Y32" s="8">
        <v>6305468</v>
      </c>
      <c r="Z32" s="2">
        <v>27.18</v>
      </c>
      <c r="AA32" s="6">
        <v>62212316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59999344</v>
      </c>
      <c r="G33" s="8">
        <v>4946578</v>
      </c>
      <c r="H33" s="8">
        <v>7106339</v>
      </c>
      <c r="I33" s="8">
        <v>4441393</v>
      </c>
      <c r="J33" s="8">
        <v>16494310</v>
      </c>
      <c r="K33" s="8">
        <v>4391238</v>
      </c>
      <c r="L33" s="8">
        <v>4101860</v>
      </c>
      <c r="M33" s="8">
        <v>5027582</v>
      </c>
      <c r="N33" s="8">
        <v>13520680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30014990</v>
      </c>
      <c r="X33" s="8"/>
      <c r="Y33" s="8">
        <v>30014990</v>
      </c>
      <c r="Z33" s="2">
        <v>0</v>
      </c>
      <c r="AA33" s="6">
        <v>59999344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1113852135</v>
      </c>
      <c r="F34" s="8">
        <v>171929493</v>
      </c>
      <c r="G34" s="8">
        <v>12843230</v>
      </c>
      <c r="H34" s="8">
        <v>9296358</v>
      </c>
      <c r="I34" s="8">
        <v>20475860</v>
      </c>
      <c r="J34" s="8">
        <v>42615448</v>
      </c>
      <c r="K34" s="8">
        <v>18261564</v>
      </c>
      <c r="L34" s="8">
        <v>15198999</v>
      </c>
      <c r="M34" s="8">
        <v>20978226</v>
      </c>
      <c r="N34" s="8">
        <v>54438789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97054237</v>
      </c>
      <c r="X34" s="8">
        <v>103972500</v>
      </c>
      <c r="Y34" s="8">
        <v>-6918263</v>
      </c>
      <c r="Z34" s="2">
        <v>-6.65</v>
      </c>
      <c r="AA34" s="6">
        <v>171929493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1301809336</v>
      </c>
      <c r="F36" s="35">
        <f t="shared" si="1"/>
        <v>1161859484</v>
      </c>
      <c r="G36" s="35">
        <f t="shared" si="1"/>
        <v>90313472</v>
      </c>
      <c r="H36" s="35">
        <f t="shared" si="1"/>
        <v>114236650</v>
      </c>
      <c r="I36" s="35">
        <f t="shared" si="1"/>
        <v>88904800</v>
      </c>
      <c r="J36" s="35">
        <f t="shared" si="1"/>
        <v>293454922</v>
      </c>
      <c r="K36" s="35">
        <f t="shared" si="1"/>
        <v>146142187</v>
      </c>
      <c r="L36" s="35">
        <f t="shared" si="1"/>
        <v>74051441</v>
      </c>
      <c r="M36" s="35">
        <f t="shared" si="1"/>
        <v>89597414</v>
      </c>
      <c r="N36" s="35">
        <f t="shared" si="1"/>
        <v>309791042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603245964</v>
      </c>
      <c r="X36" s="35">
        <f t="shared" si="1"/>
        <v>569816994</v>
      </c>
      <c r="Y36" s="35">
        <f t="shared" si="1"/>
        <v>33428970</v>
      </c>
      <c r="Z36" s="36">
        <f>+IF(X36&lt;&gt;0,+(Y36/X36)*100,0)</f>
        <v>5.866615132928099</v>
      </c>
      <c r="AA36" s="33">
        <f>SUM(AA25:AA35)</f>
        <v>1161859484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-233087153</v>
      </c>
      <c r="F38" s="48">
        <f t="shared" si="2"/>
        <v>-71845272</v>
      </c>
      <c r="G38" s="48">
        <f t="shared" si="2"/>
        <v>43132408</v>
      </c>
      <c r="H38" s="48">
        <f t="shared" si="2"/>
        <v>-22158774</v>
      </c>
      <c r="I38" s="48">
        <f t="shared" si="2"/>
        <v>-545861</v>
      </c>
      <c r="J38" s="48">
        <f t="shared" si="2"/>
        <v>20427773</v>
      </c>
      <c r="K38" s="48">
        <f t="shared" si="2"/>
        <v>-64307829</v>
      </c>
      <c r="L38" s="48">
        <f t="shared" si="2"/>
        <v>-514365</v>
      </c>
      <c r="M38" s="48">
        <f t="shared" si="2"/>
        <v>4593351</v>
      </c>
      <c r="N38" s="48">
        <f t="shared" si="2"/>
        <v>-60228843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-39801070</v>
      </c>
      <c r="X38" s="48">
        <f>IF(F22=F36,0,X22-X36)</f>
        <v>-62382510</v>
      </c>
      <c r="Y38" s="48">
        <f t="shared" si="2"/>
        <v>22581440</v>
      </c>
      <c r="Z38" s="49">
        <f>+IF(X38&lt;&gt;0,+(Y38/X38)*100,0)</f>
        <v>-36.19835110834752</v>
      </c>
      <c r="AA38" s="46">
        <f>+AA22-AA36</f>
        <v>-71845272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26926500</v>
      </c>
      <c r="Y39" s="8">
        <v>-26926500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-233087153</v>
      </c>
      <c r="F42" s="57">
        <f t="shared" si="3"/>
        <v>-71845272</v>
      </c>
      <c r="G42" s="57">
        <f t="shared" si="3"/>
        <v>43132408</v>
      </c>
      <c r="H42" s="57">
        <f t="shared" si="3"/>
        <v>-22158774</v>
      </c>
      <c r="I42" s="57">
        <f t="shared" si="3"/>
        <v>-545861</v>
      </c>
      <c r="J42" s="57">
        <f t="shared" si="3"/>
        <v>20427773</v>
      </c>
      <c r="K42" s="57">
        <f t="shared" si="3"/>
        <v>-64307829</v>
      </c>
      <c r="L42" s="57">
        <f t="shared" si="3"/>
        <v>-514365</v>
      </c>
      <c r="M42" s="57">
        <f t="shared" si="3"/>
        <v>4593351</v>
      </c>
      <c r="N42" s="57">
        <f t="shared" si="3"/>
        <v>-60228843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-39801070</v>
      </c>
      <c r="X42" s="57">
        <f t="shared" si="3"/>
        <v>-35456010</v>
      </c>
      <c r="Y42" s="57">
        <f t="shared" si="3"/>
        <v>-4345060</v>
      </c>
      <c r="Z42" s="58">
        <f>+IF(X42&lt;&gt;0,+(Y42/X42)*100,0)</f>
        <v>12.254791218752477</v>
      </c>
      <c r="AA42" s="55">
        <f>SUM(AA38:AA41)</f>
        <v>-71845272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-233087153</v>
      </c>
      <c r="F44" s="65">
        <f t="shared" si="4"/>
        <v>-71845272</v>
      </c>
      <c r="G44" s="65">
        <f t="shared" si="4"/>
        <v>43132408</v>
      </c>
      <c r="H44" s="65">
        <f t="shared" si="4"/>
        <v>-22158774</v>
      </c>
      <c r="I44" s="65">
        <f t="shared" si="4"/>
        <v>-545861</v>
      </c>
      <c r="J44" s="65">
        <f t="shared" si="4"/>
        <v>20427773</v>
      </c>
      <c r="K44" s="65">
        <f t="shared" si="4"/>
        <v>-64307829</v>
      </c>
      <c r="L44" s="65">
        <f t="shared" si="4"/>
        <v>-514365</v>
      </c>
      <c r="M44" s="65">
        <f t="shared" si="4"/>
        <v>4593351</v>
      </c>
      <c r="N44" s="65">
        <f t="shared" si="4"/>
        <v>-60228843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-39801070</v>
      </c>
      <c r="X44" s="65">
        <f t="shared" si="4"/>
        <v>-35456010</v>
      </c>
      <c r="Y44" s="65">
        <f t="shared" si="4"/>
        <v>-4345060</v>
      </c>
      <c r="Z44" s="66">
        <f>+IF(X44&lt;&gt;0,+(Y44/X44)*100,0)</f>
        <v>12.254791218752477</v>
      </c>
      <c r="AA44" s="63">
        <f>+AA42-AA43</f>
        <v>-71845272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-233087153</v>
      </c>
      <c r="F46" s="57">
        <f t="shared" si="5"/>
        <v>-71845272</v>
      </c>
      <c r="G46" s="57">
        <f t="shared" si="5"/>
        <v>43132408</v>
      </c>
      <c r="H46" s="57">
        <f t="shared" si="5"/>
        <v>-22158774</v>
      </c>
      <c r="I46" s="57">
        <f t="shared" si="5"/>
        <v>-545861</v>
      </c>
      <c r="J46" s="57">
        <f t="shared" si="5"/>
        <v>20427773</v>
      </c>
      <c r="K46" s="57">
        <f t="shared" si="5"/>
        <v>-64307829</v>
      </c>
      <c r="L46" s="57">
        <f t="shared" si="5"/>
        <v>-514365</v>
      </c>
      <c r="M46" s="57">
        <f t="shared" si="5"/>
        <v>4593351</v>
      </c>
      <c r="N46" s="57">
        <f t="shared" si="5"/>
        <v>-60228843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-39801070</v>
      </c>
      <c r="X46" s="57">
        <f t="shared" si="5"/>
        <v>-35456010</v>
      </c>
      <c r="Y46" s="57">
        <f t="shared" si="5"/>
        <v>-4345060</v>
      </c>
      <c r="Z46" s="58">
        <f>+IF(X46&lt;&gt;0,+(Y46/X46)*100,0)</f>
        <v>12.254791218752477</v>
      </c>
      <c r="AA46" s="55">
        <f>SUM(AA44:AA45)</f>
        <v>-71845272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-233087153</v>
      </c>
      <c r="F48" s="73">
        <f t="shared" si="6"/>
        <v>-71845272</v>
      </c>
      <c r="G48" s="73">
        <f t="shared" si="6"/>
        <v>43132408</v>
      </c>
      <c r="H48" s="74">
        <f t="shared" si="6"/>
        <v>-22158774</v>
      </c>
      <c r="I48" s="74">
        <f t="shared" si="6"/>
        <v>-545861</v>
      </c>
      <c r="J48" s="74">
        <f t="shared" si="6"/>
        <v>20427773</v>
      </c>
      <c r="K48" s="74">
        <f t="shared" si="6"/>
        <v>-64307829</v>
      </c>
      <c r="L48" s="74">
        <f t="shared" si="6"/>
        <v>-514365</v>
      </c>
      <c r="M48" s="73">
        <f t="shared" si="6"/>
        <v>4593351</v>
      </c>
      <c r="N48" s="73">
        <f t="shared" si="6"/>
        <v>-60228843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-39801070</v>
      </c>
      <c r="X48" s="74">
        <f t="shared" si="6"/>
        <v>-35456010</v>
      </c>
      <c r="Y48" s="74">
        <f t="shared" si="6"/>
        <v>-4345060</v>
      </c>
      <c r="Z48" s="75">
        <f>+IF(X48&lt;&gt;0,+(Y48/X48)*100,0)</f>
        <v>12.254791218752477</v>
      </c>
      <c r="AA48" s="76">
        <f>SUM(AA46:AA47)</f>
        <v>-71845272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196435479</v>
      </c>
      <c r="D5" s="6">
        <v>0</v>
      </c>
      <c r="E5" s="7">
        <v>230478416</v>
      </c>
      <c r="F5" s="8">
        <v>230478416</v>
      </c>
      <c r="G5" s="8">
        <v>18149382</v>
      </c>
      <c r="H5" s="8">
        <v>20331488</v>
      </c>
      <c r="I5" s="8">
        <v>22320422</v>
      </c>
      <c r="J5" s="8">
        <v>60801292</v>
      </c>
      <c r="K5" s="8">
        <v>22201020</v>
      </c>
      <c r="L5" s="8">
        <v>22097879</v>
      </c>
      <c r="M5" s="8">
        <v>21755446</v>
      </c>
      <c r="N5" s="8">
        <v>66054345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126855637</v>
      </c>
      <c r="X5" s="8">
        <v>115239000</v>
      </c>
      <c r="Y5" s="8">
        <v>11616637</v>
      </c>
      <c r="Z5" s="2">
        <v>10.08</v>
      </c>
      <c r="AA5" s="6">
        <v>230478416</v>
      </c>
    </row>
    <row r="6" spans="1:27" ht="13.5">
      <c r="A6" s="23" t="s">
        <v>33</v>
      </c>
      <c r="B6" s="24"/>
      <c r="C6" s="6">
        <v>4154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556761458</v>
      </c>
      <c r="D7" s="6">
        <v>0</v>
      </c>
      <c r="E7" s="7">
        <v>584282257</v>
      </c>
      <c r="F7" s="8">
        <v>584282257</v>
      </c>
      <c r="G7" s="8">
        <v>51449852</v>
      </c>
      <c r="H7" s="8">
        <v>56409947</v>
      </c>
      <c r="I7" s="8">
        <v>52032885</v>
      </c>
      <c r="J7" s="8">
        <v>159892684</v>
      </c>
      <c r="K7" s="8">
        <v>49116647</v>
      </c>
      <c r="L7" s="8">
        <v>45821462</v>
      </c>
      <c r="M7" s="8">
        <v>46546792</v>
      </c>
      <c r="N7" s="8">
        <v>141484901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301377585</v>
      </c>
      <c r="X7" s="8">
        <v>316000000</v>
      </c>
      <c r="Y7" s="8">
        <v>-14622415</v>
      </c>
      <c r="Z7" s="2">
        <v>-4.63</v>
      </c>
      <c r="AA7" s="6">
        <v>584282257</v>
      </c>
    </row>
    <row r="8" spans="1:27" ht="13.5">
      <c r="A8" s="25" t="s">
        <v>35</v>
      </c>
      <c r="B8" s="24"/>
      <c r="C8" s="6">
        <v>283922786</v>
      </c>
      <c r="D8" s="6">
        <v>0</v>
      </c>
      <c r="E8" s="7">
        <v>388194777</v>
      </c>
      <c r="F8" s="8">
        <v>388194777</v>
      </c>
      <c r="G8" s="8">
        <v>21224567</v>
      </c>
      <c r="H8" s="8">
        <v>25226132</v>
      </c>
      <c r="I8" s="8">
        <v>23994232</v>
      </c>
      <c r="J8" s="8">
        <v>70444931</v>
      </c>
      <c r="K8" s="8">
        <v>30139790</v>
      </c>
      <c r="L8" s="8">
        <v>27759074</v>
      </c>
      <c r="M8" s="8">
        <v>26842430</v>
      </c>
      <c r="N8" s="8">
        <v>84741294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155186225</v>
      </c>
      <c r="X8" s="8">
        <v>186000000</v>
      </c>
      <c r="Y8" s="8">
        <v>-30813775</v>
      </c>
      <c r="Z8" s="2">
        <v>-16.57</v>
      </c>
      <c r="AA8" s="6">
        <v>388194777</v>
      </c>
    </row>
    <row r="9" spans="1:27" ht="13.5">
      <c r="A9" s="25" t="s">
        <v>36</v>
      </c>
      <c r="B9" s="24"/>
      <c r="C9" s="6">
        <v>60810434</v>
      </c>
      <c r="D9" s="6">
        <v>0</v>
      </c>
      <c r="E9" s="7">
        <v>46507549</v>
      </c>
      <c r="F9" s="8">
        <v>46507549</v>
      </c>
      <c r="G9" s="8">
        <v>4968225</v>
      </c>
      <c r="H9" s="8">
        <v>5612286</v>
      </c>
      <c r="I9" s="8">
        <v>5635139</v>
      </c>
      <c r="J9" s="8">
        <v>16215650</v>
      </c>
      <c r="K9" s="8">
        <v>5655626</v>
      </c>
      <c r="L9" s="8">
        <v>5724420</v>
      </c>
      <c r="M9" s="8">
        <v>5769718</v>
      </c>
      <c r="N9" s="8">
        <v>17149764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33365414</v>
      </c>
      <c r="X9" s="8">
        <v>26050000</v>
      </c>
      <c r="Y9" s="8">
        <v>7315414</v>
      </c>
      <c r="Z9" s="2">
        <v>28.08</v>
      </c>
      <c r="AA9" s="6">
        <v>46507549</v>
      </c>
    </row>
    <row r="10" spans="1:27" ht="13.5">
      <c r="A10" s="25" t="s">
        <v>37</v>
      </c>
      <c r="B10" s="24"/>
      <c r="C10" s="6">
        <v>67588142</v>
      </c>
      <c r="D10" s="6">
        <v>0</v>
      </c>
      <c r="E10" s="7">
        <v>70562857</v>
      </c>
      <c r="F10" s="26">
        <v>70562857</v>
      </c>
      <c r="G10" s="26">
        <v>5321638</v>
      </c>
      <c r="H10" s="26">
        <v>7945869</v>
      </c>
      <c r="I10" s="26">
        <v>7857998</v>
      </c>
      <c r="J10" s="26">
        <v>21125505</v>
      </c>
      <c r="K10" s="26">
        <v>7763126</v>
      </c>
      <c r="L10" s="26">
        <v>7714196</v>
      </c>
      <c r="M10" s="26">
        <v>7684279</v>
      </c>
      <c r="N10" s="26">
        <v>23161601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44287106</v>
      </c>
      <c r="X10" s="26">
        <v>34283040</v>
      </c>
      <c r="Y10" s="26">
        <v>10004066</v>
      </c>
      <c r="Z10" s="27">
        <v>29.18</v>
      </c>
      <c r="AA10" s="28">
        <v>70562857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158477100</v>
      </c>
      <c r="F11" s="8">
        <v>158477100</v>
      </c>
      <c r="G11" s="8">
        <v>1742242</v>
      </c>
      <c r="H11" s="8">
        <v>2730022</v>
      </c>
      <c r="I11" s="8">
        <v>825040</v>
      </c>
      <c r="J11" s="8">
        <v>5297304</v>
      </c>
      <c r="K11" s="8">
        <v>4362980</v>
      </c>
      <c r="L11" s="8">
        <v>609166</v>
      </c>
      <c r="M11" s="8">
        <v>2681606</v>
      </c>
      <c r="N11" s="8">
        <v>7653752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12951056</v>
      </c>
      <c r="X11" s="8">
        <v>69900000</v>
      </c>
      <c r="Y11" s="8">
        <v>-56948944</v>
      </c>
      <c r="Z11" s="2">
        <v>-81.47</v>
      </c>
      <c r="AA11" s="6">
        <v>158477100</v>
      </c>
    </row>
    <row r="12" spans="1:27" ht="13.5">
      <c r="A12" s="25" t="s">
        <v>39</v>
      </c>
      <c r="B12" s="29"/>
      <c r="C12" s="6">
        <v>4905070</v>
      </c>
      <c r="D12" s="6">
        <v>0</v>
      </c>
      <c r="E12" s="7">
        <v>6424778</v>
      </c>
      <c r="F12" s="8">
        <v>6424778</v>
      </c>
      <c r="G12" s="8">
        <v>444275</v>
      </c>
      <c r="H12" s="8">
        <v>375451</v>
      </c>
      <c r="I12" s="8">
        <v>321234</v>
      </c>
      <c r="J12" s="8">
        <v>1140960</v>
      </c>
      <c r="K12" s="8">
        <v>671918</v>
      </c>
      <c r="L12" s="8">
        <v>360461</v>
      </c>
      <c r="M12" s="8">
        <v>453868</v>
      </c>
      <c r="N12" s="8">
        <v>1486247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2627207</v>
      </c>
      <c r="X12" s="8">
        <v>3223900</v>
      </c>
      <c r="Y12" s="8">
        <v>-596693</v>
      </c>
      <c r="Z12" s="2">
        <v>-18.51</v>
      </c>
      <c r="AA12" s="6">
        <v>6424778</v>
      </c>
    </row>
    <row r="13" spans="1:27" ht="13.5">
      <c r="A13" s="23" t="s">
        <v>40</v>
      </c>
      <c r="B13" s="29"/>
      <c r="C13" s="6">
        <v>57067891</v>
      </c>
      <c r="D13" s="6">
        <v>0</v>
      </c>
      <c r="E13" s="7">
        <v>5347955</v>
      </c>
      <c r="F13" s="8">
        <v>5347955</v>
      </c>
      <c r="G13" s="8">
        <v>28342</v>
      </c>
      <c r="H13" s="8">
        <v>29050</v>
      </c>
      <c r="I13" s="8">
        <v>23305</v>
      </c>
      <c r="J13" s="8">
        <v>80697</v>
      </c>
      <c r="K13" s="8">
        <v>31446</v>
      </c>
      <c r="L13" s="8">
        <v>23354</v>
      </c>
      <c r="M13" s="8">
        <v>24822</v>
      </c>
      <c r="N13" s="8">
        <v>79622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160319</v>
      </c>
      <c r="X13" s="8">
        <v>2100000</v>
      </c>
      <c r="Y13" s="8">
        <v>-1939681</v>
      </c>
      <c r="Z13" s="2">
        <v>-92.37</v>
      </c>
      <c r="AA13" s="6">
        <v>5347955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38650076</v>
      </c>
      <c r="F14" s="8">
        <v>38650076</v>
      </c>
      <c r="G14" s="8">
        <v>5311775</v>
      </c>
      <c r="H14" s="8">
        <v>1948262</v>
      </c>
      <c r="I14" s="8">
        <v>5376308</v>
      </c>
      <c r="J14" s="8">
        <v>12636345</v>
      </c>
      <c r="K14" s="8">
        <v>5462046</v>
      </c>
      <c r="L14" s="8">
        <v>8841102</v>
      </c>
      <c r="M14" s="8">
        <v>8804334</v>
      </c>
      <c r="N14" s="8">
        <v>23107482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35743827</v>
      </c>
      <c r="X14" s="8">
        <v>20163464</v>
      </c>
      <c r="Y14" s="8">
        <v>15580363</v>
      </c>
      <c r="Z14" s="2">
        <v>77.27</v>
      </c>
      <c r="AA14" s="6">
        <v>38650076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9300161</v>
      </c>
      <c r="D16" s="6">
        <v>0</v>
      </c>
      <c r="E16" s="7">
        <v>7500000</v>
      </c>
      <c r="F16" s="8">
        <v>7500000</v>
      </c>
      <c r="G16" s="8">
        <v>108953</v>
      </c>
      <c r="H16" s="8">
        <v>156069</v>
      </c>
      <c r="I16" s="8">
        <v>101452</v>
      </c>
      <c r="J16" s="8">
        <v>366474</v>
      </c>
      <c r="K16" s="8">
        <v>215328</v>
      </c>
      <c r="L16" s="8">
        <v>121401</v>
      </c>
      <c r="M16" s="8">
        <v>56716</v>
      </c>
      <c r="N16" s="8">
        <v>393445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759919</v>
      </c>
      <c r="X16" s="8">
        <v>3946000</v>
      </c>
      <c r="Y16" s="8">
        <v>-3186081</v>
      </c>
      <c r="Z16" s="2">
        <v>-80.74</v>
      </c>
      <c r="AA16" s="6">
        <v>7500000</v>
      </c>
    </row>
    <row r="17" spans="1:27" ht="13.5">
      <c r="A17" s="23" t="s">
        <v>44</v>
      </c>
      <c r="B17" s="29"/>
      <c r="C17" s="6">
        <v>4922795</v>
      </c>
      <c r="D17" s="6">
        <v>0</v>
      </c>
      <c r="E17" s="7">
        <v>7000263</v>
      </c>
      <c r="F17" s="8">
        <v>7000263</v>
      </c>
      <c r="G17" s="8">
        <v>495657</v>
      </c>
      <c r="H17" s="8">
        <v>535205</v>
      </c>
      <c r="I17" s="8">
        <v>425589</v>
      </c>
      <c r="J17" s="8">
        <v>1456451</v>
      </c>
      <c r="K17" s="8">
        <v>451488</v>
      </c>
      <c r="L17" s="8">
        <v>782311</v>
      </c>
      <c r="M17" s="8">
        <v>428224</v>
      </c>
      <c r="N17" s="8">
        <v>1662023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3118474</v>
      </c>
      <c r="X17" s="8">
        <v>3560000</v>
      </c>
      <c r="Y17" s="8">
        <v>-441526</v>
      </c>
      <c r="Z17" s="2">
        <v>-12.4</v>
      </c>
      <c r="AA17" s="6">
        <v>7000263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14378358</v>
      </c>
      <c r="F18" s="8">
        <v>14378358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7189520</v>
      </c>
      <c r="Y18" s="8">
        <v>-7189520</v>
      </c>
      <c r="Z18" s="2">
        <v>-100</v>
      </c>
      <c r="AA18" s="6">
        <v>14378358</v>
      </c>
    </row>
    <row r="19" spans="1:27" ht="13.5">
      <c r="A19" s="23" t="s">
        <v>46</v>
      </c>
      <c r="B19" s="29"/>
      <c r="C19" s="6">
        <v>355935444</v>
      </c>
      <c r="D19" s="6">
        <v>0</v>
      </c>
      <c r="E19" s="7">
        <v>347183090</v>
      </c>
      <c r="F19" s="8">
        <v>347183090</v>
      </c>
      <c r="G19" s="8">
        <v>123111000</v>
      </c>
      <c r="H19" s="8">
        <v>1699000</v>
      </c>
      <c r="I19" s="8">
        <v>0</v>
      </c>
      <c r="J19" s="8">
        <v>124810000</v>
      </c>
      <c r="K19" s="8">
        <v>0</v>
      </c>
      <c r="L19" s="8">
        <v>62864000</v>
      </c>
      <c r="M19" s="8">
        <v>974000</v>
      </c>
      <c r="N19" s="8">
        <v>63838000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188648000</v>
      </c>
      <c r="X19" s="8">
        <v>251911000</v>
      </c>
      <c r="Y19" s="8">
        <v>-63263000</v>
      </c>
      <c r="Z19" s="2">
        <v>-25.11</v>
      </c>
      <c r="AA19" s="6">
        <v>347183090</v>
      </c>
    </row>
    <row r="20" spans="1:27" ht="13.5">
      <c r="A20" s="23" t="s">
        <v>47</v>
      </c>
      <c r="B20" s="29"/>
      <c r="C20" s="6">
        <v>103626920</v>
      </c>
      <c r="D20" s="6">
        <v>0</v>
      </c>
      <c r="E20" s="7">
        <v>109695914</v>
      </c>
      <c r="F20" s="26">
        <v>109695914</v>
      </c>
      <c r="G20" s="26">
        <v>7595056</v>
      </c>
      <c r="H20" s="26">
        <v>8797854</v>
      </c>
      <c r="I20" s="26">
        <v>7551524</v>
      </c>
      <c r="J20" s="26">
        <v>23944434</v>
      </c>
      <c r="K20" s="26">
        <v>5994107</v>
      </c>
      <c r="L20" s="26">
        <v>9382478</v>
      </c>
      <c r="M20" s="26">
        <v>6900676</v>
      </c>
      <c r="N20" s="26">
        <v>22277261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46221695</v>
      </c>
      <c r="X20" s="26">
        <v>54846000</v>
      </c>
      <c r="Y20" s="26">
        <v>-8624305</v>
      </c>
      <c r="Z20" s="27">
        <v>-15.72</v>
      </c>
      <c r="AA20" s="28">
        <v>109695914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422000</v>
      </c>
      <c r="F21" s="8">
        <v>422000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422000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1701280734</v>
      </c>
      <c r="D22" s="33">
        <f>SUM(D5:D21)</f>
        <v>0</v>
      </c>
      <c r="E22" s="34">
        <f t="shared" si="0"/>
        <v>2015105390</v>
      </c>
      <c r="F22" s="35">
        <f t="shared" si="0"/>
        <v>2015105390</v>
      </c>
      <c r="G22" s="35">
        <f t="shared" si="0"/>
        <v>239950964</v>
      </c>
      <c r="H22" s="35">
        <f t="shared" si="0"/>
        <v>131796635</v>
      </c>
      <c r="I22" s="35">
        <f t="shared" si="0"/>
        <v>126465128</v>
      </c>
      <c r="J22" s="35">
        <f t="shared" si="0"/>
        <v>498212727</v>
      </c>
      <c r="K22" s="35">
        <f t="shared" si="0"/>
        <v>132065522</v>
      </c>
      <c r="L22" s="35">
        <f t="shared" si="0"/>
        <v>192101304</v>
      </c>
      <c r="M22" s="35">
        <f t="shared" si="0"/>
        <v>128922911</v>
      </c>
      <c r="N22" s="35">
        <f t="shared" si="0"/>
        <v>453089737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951302464</v>
      </c>
      <c r="X22" s="35">
        <f t="shared" si="0"/>
        <v>1094411924</v>
      </c>
      <c r="Y22" s="35">
        <f t="shared" si="0"/>
        <v>-143109460</v>
      </c>
      <c r="Z22" s="36">
        <f>+IF(X22&lt;&gt;0,+(Y22/X22)*100,0)</f>
        <v>-13.076379822045872</v>
      </c>
      <c r="AA22" s="33">
        <f>SUM(AA5:AA21)</f>
        <v>2015105390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464434888</v>
      </c>
      <c r="D25" s="6">
        <v>0</v>
      </c>
      <c r="E25" s="7">
        <v>468821566</v>
      </c>
      <c r="F25" s="8">
        <v>468821566</v>
      </c>
      <c r="G25" s="8">
        <v>36712073</v>
      </c>
      <c r="H25" s="8">
        <v>36720944</v>
      </c>
      <c r="I25" s="8">
        <v>37230634</v>
      </c>
      <c r="J25" s="8">
        <v>110663651</v>
      </c>
      <c r="K25" s="8">
        <v>37265020</v>
      </c>
      <c r="L25" s="8">
        <v>37611695</v>
      </c>
      <c r="M25" s="8">
        <v>36704156</v>
      </c>
      <c r="N25" s="8">
        <v>111580871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222244522</v>
      </c>
      <c r="X25" s="8">
        <v>228630000</v>
      </c>
      <c r="Y25" s="8">
        <v>-6385478</v>
      </c>
      <c r="Z25" s="2">
        <v>-2.79</v>
      </c>
      <c r="AA25" s="6">
        <v>468821566</v>
      </c>
    </row>
    <row r="26" spans="1:27" ht="13.5">
      <c r="A26" s="25" t="s">
        <v>52</v>
      </c>
      <c r="B26" s="24"/>
      <c r="C26" s="6">
        <v>20850463</v>
      </c>
      <c r="D26" s="6">
        <v>0</v>
      </c>
      <c r="E26" s="7">
        <v>21314479</v>
      </c>
      <c r="F26" s="8">
        <v>21314479</v>
      </c>
      <c r="G26" s="8">
        <v>1691812</v>
      </c>
      <c r="H26" s="8">
        <v>1691812</v>
      </c>
      <c r="I26" s="8">
        <v>1691812</v>
      </c>
      <c r="J26" s="8">
        <v>5075436</v>
      </c>
      <c r="K26" s="8">
        <v>1691812</v>
      </c>
      <c r="L26" s="8">
        <v>1691812</v>
      </c>
      <c r="M26" s="8">
        <v>1730480</v>
      </c>
      <c r="N26" s="8">
        <v>5114104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10189540</v>
      </c>
      <c r="X26" s="8">
        <v>10014000</v>
      </c>
      <c r="Y26" s="8">
        <v>175540</v>
      </c>
      <c r="Z26" s="2">
        <v>1.75</v>
      </c>
      <c r="AA26" s="6">
        <v>21314479</v>
      </c>
    </row>
    <row r="27" spans="1:27" ht="13.5">
      <c r="A27" s="25" t="s">
        <v>53</v>
      </c>
      <c r="B27" s="24"/>
      <c r="C27" s="6">
        <v>221979362</v>
      </c>
      <c r="D27" s="6">
        <v>0</v>
      </c>
      <c r="E27" s="7">
        <v>123779092</v>
      </c>
      <c r="F27" s="8">
        <v>123779092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123779000</v>
      </c>
      <c r="M27" s="8">
        <v>82523459</v>
      </c>
      <c r="N27" s="8">
        <v>206302459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206302459</v>
      </c>
      <c r="X27" s="8">
        <v>61884000</v>
      </c>
      <c r="Y27" s="8">
        <v>144418459</v>
      </c>
      <c r="Z27" s="2">
        <v>233.37</v>
      </c>
      <c r="AA27" s="6">
        <v>123779092</v>
      </c>
    </row>
    <row r="28" spans="1:27" ht="13.5">
      <c r="A28" s="25" t="s">
        <v>54</v>
      </c>
      <c r="B28" s="24"/>
      <c r="C28" s="6">
        <v>430488060</v>
      </c>
      <c r="D28" s="6">
        <v>0</v>
      </c>
      <c r="E28" s="7">
        <v>439206526</v>
      </c>
      <c r="F28" s="8">
        <v>439206526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229244848</v>
      </c>
      <c r="N28" s="8">
        <v>229244848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229244848</v>
      </c>
      <c r="X28" s="8">
        <v>219603498</v>
      </c>
      <c r="Y28" s="8">
        <v>9641350</v>
      </c>
      <c r="Z28" s="2">
        <v>4.39</v>
      </c>
      <c r="AA28" s="6">
        <v>439206526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12533679</v>
      </c>
      <c r="F29" s="8">
        <v>12533679</v>
      </c>
      <c r="G29" s="8">
        <v>276489</v>
      </c>
      <c r="H29" s="8">
        <v>275458</v>
      </c>
      <c r="I29" s="8">
        <v>2848538</v>
      </c>
      <c r="J29" s="8">
        <v>3400485</v>
      </c>
      <c r="K29" s="8">
        <v>273290</v>
      </c>
      <c r="L29" s="8">
        <v>263449</v>
      </c>
      <c r="M29" s="8">
        <v>2534146</v>
      </c>
      <c r="N29" s="8">
        <v>3070885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6471370</v>
      </c>
      <c r="X29" s="8">
        <v>7000000</v>
      </c>
      <c r="Y29" s="8">
        <v>-528630</v>
      </c>
      <c r="Z29" s="2">
        <v>-7.55</v>
      </c>
      <c r="AA29" s="6">
        <v>12533679</v>
      </c>
    </row>
    <row r="30" spans="1:27" ht="13.5">
      <c r="A30" s="25" t="s">
        <v>56</v>
      </c>
      <c r="B30" s="24"/>
      <c r="C30" s="6">
        <v>524916560</v>
      </c>
      <c r="D30" s="6">
        <v>0</v>
      </c>
      <c r="E30" s="7">
        <v>605600267</v>
      </c>
      <c r="F30" s="8">
        <v>605600267</v>
      </c>
      <c r="G30" s="8">
        <v>25131204</v>
      </c>
      <c r="H30" s="8">
        <v>54812230</v>
      </c>
      <c r="I30" s="8">
        <v>44048928</v>
      </c>
      <c r="J30" s="8">
        <v>123992362</v>
      </c>
      <c r="K30" s="8">
        <v>34131424</v>
      </c>
      <c r="L30" s="8">
        <v>36410017</v>
      </c>
      <c r="M30" s="8">
        <v>73915148</v>
      </c>
      <c r="N30" s="8">
        <v>144456589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268448951</v>
      </c>
      <c r="X30" s="8">
        <v>318500000</v>
      </c>
      <c r="Y30" s="8">
        <v>-50051049</v>
      </c>
      <c r="Z30" s="2">
        <v>-15.71</v>
      </c>
      <c r="AA30" s="6">
        <v>605600267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98919123</v>
      </c>
      <c r="F31" s="8">
        <v>98919123</v>
      </c>
      <c r="G31" s="8">
        <v>609009</v>
      </c>
      <c r="H31" s="8">
        <v>3546143</v>
      </c>
      <c r="I31" s="8">
        <v>3094910</v>
      </c>
      <c r="J31" s="8">
        <v>7250062</v>
      </c>
      <c r="K31" s="8">
        <v>8028120</v>
      </c>
      <c r="L31" s="8">
        <v>6479333</v>
      </c>
      <c r="M31" s="8">
        <v>7102152</v>
      </c>
      <c r="N31" s="8">
        <v>21609605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28859667</v>
      </c>
      <c r="X31" s="8">
        <v>44958000</v>
      </c>
      <c r="Y31" s="8">
        <v>-16098333</v>
      </c>
      <c r="Z31" s="2">
        <v>-35.81</v>
      </c>
      <c r="AA31" s="6">
        <v>98919123</v>
      </c>
    </row>
    <row r="32" spans="1:27" ht="13.5">
      <c r="A32" s="25" t="s">
        <v>58</v>
      </c>
      <c r="B32" s="24"/>
      <c r="C32" s="6">
        <v>98654756</v>
      </c>
      <c r="D32" s="6">
        <v>0</v>
      </c>
      <c r="E32" s="7">
        <v>87797968</v>
      </c>
      <c r="F32" s="8">
        <v>87797968</v>
      </c>
      <c r="G32" s="8">
        <v>1383737</v>
      </c>
      <c r="H32" s="8">
        <v>1445348</v>
      </c>
      <c r="I32" s="8">
        <v>1578213</v>
      </c>
      <c r="J32" s="8">
        <v>4407298</v>
      </c>
      <c r="K32" s="8">
        <v>2945201</v>
      </c>
      <c r="L32" s="8">
        <v>1822510</v>
      </c>
      <c r="M32" s="8">
        <v>5016354</v>
      </c>
      <c r="N32" s="8">
        <v>9784065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14191363</v>
      </c>
      <c r="X32" s="8">
        <v>43899000</v>
      </c>
      <c r="Y32" s="8">
        <v>-29707637</v>
      </c>
      <c r="Z32" s="2">
        <v>-67.67</v>
      </c>
      <c r="AA32" s="6">
        <v>87797968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4847000</v>
      </c>
      <c r="F33" s="8">
        <v>4847000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2423496</v>
      </c>
      <c r="Y33" s="8">
        <v>-2423496</v>
      </c>
      <c r="Z33" s="2">
        <v>-100</v>
      </c>
      <c r="AA33" s="6">
        <v>4847000</v>
      </c>
    </row>
    <row r="34" spans="1:27" ht="13.5">
      <c r="A34" s="25" t="s">
        <v>60</v>
      </c>
      <c r="B34" s="24"/>
      <c r="C34" s="6">
        <v>249594072</v>
      </c>
      <c r="D34" s="6">
        <v>0</v>
      </c>
      <c r="E34" s="7">
        <v>257065400</v>
      </c>
      <c r="F34" s="8">
        <v>257065400</v>
      </c>
      <c r="G34" s="8">
        <v>7928297</v>
      </c>
      <c r="H34" s="8">
        <v>24535269</v>
      </c>
      <c r="I34" s="8">
        <v>15868350</v>
      </c>
      <c r="J34" s="8">
        <v>48331916</v>
      </c>
      <c r="K34" s="8">
        <v>18965561</v>
      </c>
      <c r="L34" s="8">
        <v>20028272</v>
      </c>
      <c r="M34" s="8">
        <v>19986990</v>
      </c>
      <c r="N34" s="8">
        <v>58980823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107312739</v>
      </c>
      <c r="X34" s="8">
        <v>125995415</v>
      </c>
      <c r="Y34" s="8">
        <v>-18682676</v>
      </c>
      <c r="Z34" s="2">
        <v>-14.83</v>
      </c>
      <c r="AA34" s="6">
        <v>257065400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2010918161</v>
      </c>
      <c r="D36" s="33">
        <f>SUM(D25:D35)</f>
        <v>0</v>
      </c>
      <c r="E36" s="34">
        <f t="shared" si="1"/>
        <v>2119885100</v>
      </c>
      <c r="F36" s="35">
        <f t="shared" si="1"/>
        <v>2119885100</v>
      </c>
      <c r="G36" s="35">
        <f t="shared" si="1"/>
        <v>73732621</v>
      </c>
      <c r="H36" s="35">
        <f t="shared" si="1"/>
        <v>123027204</v>
      </c>
      <c r="I36" s="35">
        <f t="shared" si="1"/>
        <v>106361385</v>
      </c>
      <c r="J36" s="35">
        <f t="shared" si="1"/>
        <v>303121210</v>
      </c>
      <c r="K36" s="35">
        <f t="shared" si="1"/>
        <v>103300428</v>
      </c>
      <c r="L36" s="35">
        <f t="shared" si="1"/>
        <v>228086088</v>
      </c>
      <c r="M36" s="35">
        <f t="shared" si="1"/>
        <v>458757733</v>
      </c>
      <c r="N36" s="35">
        <f t="shared" si="1"/>
        <v>790144249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1093265459</v>
      </c>
      <c r="X36" s="35">
        <f t="shared" si="1"/>
        <v>1062907409</v>
      </c>
      <c r="Y36" s="35">
        <f t="shared" si="1"/>
        <v>30358050</v>
      </c>
      <c r="Z36" s="36">
        <f>+IF(X36&lt;&gt;0,+(Y36/X36)*100,0)</f>
        <v>2.856133068877686</v>
      </c>
      <c r="AA36" s="33">
        <f>SUM(AA25:AA35)</f>
        <v>2119885100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-309637427</v>
      </c>
      <c r="D38" s="46">
        <f>+D22-D36</f>
        <v>0</v>
      </c>
      <c r="E38" s="47">
        <f t="shared" si="2"/>
        <v>-104779710</v>
      </c>
      <c r="F38" s="48">
        <f t="shared" si="2"/>
        <v>-104779710</v>
      </c>
      <c r="G38" s="48">
        <f t="shared" si="2"/>
        <v>166218343</v>
      </c>
      <c r="H38" s="48">
        <f t="shared" si="2"/>
        <v>8769431</v>
      </c>
      <c r="I38" s="48">
        <f t="shared" si="2"/>
        <v>20103743</v>
      </c>
      <c r="J38" s="48">
        <f t="shared" si="2"/>
        <v>195091517</v>
      </c>
      <c r="K38" s="48">
        <f t="shared" si="2"/>
        <v>28765094</v>
      </c>
      <c r="L38" s="48">
        <f t="shared" si="2"/>
        <v>-35984784</v>
      </c>
      <c r="M38" s="48">
        <f t="shared" si="2"/>
        <v>-329834822</v>
      </c>
      <c r="N38" s="48">
        <f t="shared" si="2"/>
        <v>-337054512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-141962995</v>
      </c>
      <c r="X38" s="48">
        <f>IF(F22=F36,0,X22-X36)</f>
        <v>31504515</v>
      </c>
      <c r="Y38" s="48">
        <f t="shared" si="2"/>
        <v>-173467510</v>
      </c>
      <c r="Z38" s="49">
        <f>+IF(X38&lt;&gt;0,+(Y38/X38)*100,0)</f>
        <v>-550.6115869423795</v>
      </c>
      <c r="AA38" s="46">
        <f>+AA22-AA36</f>
        <v>-104779710</v>
      </c>
    </row>
    <row r="39" spans="1:27" ht="13.5">
      <c r="A39" s="23" t="s">
        <v>64</v>
      </c>
      <c r="B39" s="29"/>
      <c r="C39" s="6">
        <v>122716284</v>
      </c>
      <c r="D39" s="6">
        <v>0</v>
      </c>
      <c r="E39" s="7">
        <v>114855834</v>
      </c>
      <c r="F39" s="8">
        <v>114855834</v>
      </c>
      <c r="G39" s="8">
        <v>15792000</v>
      </c>
      <c r="H39" s="8">
        <v>0</v>
      </c>
      <c r="I39" s="8">
        <v>8405000</v>
      </c>
      <c r="J39" s="8">
        <v>24197000</v>
      </c>
      <c r="K39" s="8">
        <v>600000</v>
      </c>
      <c r="L39" s="8">
        <v>37409000</v>
      </c>
      <c r="M39" s="8">
        <v>0</v>
      </c>
      <c r="N39" s="8">
        <v>38009000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62206000</v>
      </c>
      <c r="X39" s="8"/>
      <c r="Y39" s="8">
        <v>62206000</v>
      </c>
      <c r="Z39" s="2">
        <v>0</v>
      </c>
      <c r="AA39" s="6">
        <v>114855834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-186921143</v>
      </c>
      <c r="D42" s="55">
        <f>SUM(D38:D41)</f>
        <v>0</v>
      </c>
      <c r="E42" s="56">
        <f t="shared" si="3"/>
        <v>10076124</v>
      </c>
      <c r="F42" s="57">
        <f t="shared" si="3"/>
        <v>10076124</v>
      </c>
      <c r="G42" s="57">
        <f t="shared" si="3"/>
        <v>182010343</v>
      </c>
      <c r="H42" s="57">
        <f t="shared" si="3"/>
        <v>8769431</v>
      </c>
      <c r="I42" s="57">
        <f t="shared" si="3"/>
        <v>28508743</v>
      </c>
      <c r="J42" s="57">
        <f t="shared" si="3"/>
        <v>219288517</v>
      </c>
      <c r="K42" s="57">
        <f t="shared" si="3"/>
        <v>29365094</v>
      </c>
      <c r="L42" s="57">
        <f t="shared" si="3"/>
        <v>1424216</v>
      </c>
      <c r="M42" s="57">
        <f t="shared" si="3"/>
        <v>-329834822</v>
      </c>
      <c r="N42" s="57">
        <f t="shared" si="3"/>
        <v>-299045512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-79756995</v>
      </c>
      <c r="X42" s="57">
        <f t="shared" si="3"/>
        <v>31504515</v>
      </c>
      <c r="Y42" s="57">
        <f t="shared" si="3"/>
        <v>-111261510</v>
      </c>
      <c r="Z42" s="58">
        <f>+IF(X42&lt;&gt;0,+(Y42/X42)*100,0)</f>
        <v>-353.16052318215344</v>
      </c>
      <c r="AA42" s="55">
        <f>SUM(AA38:AA41)</f>
        <v>10076124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-186921143</v>
      </c>
      <c r="D44" s="63">
        <f>+D42-D43</f>
        <v>0</v>
      </c>
      <c r="E44" s="64">
        <f t="shared" si="4"/>
        <v>10076124</v>
      </c>
      <c r="F44" s="65">
        <f t="shared" si="4"/>
        <v>10076124</v>
      </c>
      <c r="G44" s="65">
        <f t="shared" si="4"/>
        <v>182010343</v>
      </c>
      <c r="H44" s="65">
        <f t="shared" si="4"/>
        <v>8769431</v>
      </c>
      <c r="I44" s="65">
        <f t="shared" si="4"/>
        <v>28508743</v>
      </c>
      <c r="J44" s="65">
        <f t="shared" si="4"/>
        <v>219288517</v>
      </c>
      <c r="K44" s="65">
        <f t="shared" si="4"/>
        <v>29365094</v>
      </c>
      <c r="L44" s="65">
        <f t="shared" si="4"/>
        <v>1424216</v>
      </c>
      <c r="M44" s="65">
        <f t="shared" si="4"/>
        <v>-329834822</v>
      </c>
      <c r="N44" s="65">
        <f t="shared" si="4"/>
        <v>-299045512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-79756995</v>
      </c>
      <c r="X44" s="65">
        <f t="shared" si="4"/>
        <v>31504515</v>
      </c>
      <c r="Y44" s="65">
        <f t="shared" si="4"/>
        <v>-111261510</v>
      </c>
      <c r="Z44" s="66">
        <f>+IF(X44&lt;&gt;0,+(Y44/X44)*100,0)</f>
        <v>-353.16052318215344</v>
      </c>
      <c r="AA44" s="63">
        <f>+AA42-AA43</f>
        <v>10076124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-186921143</v>
      </c>
      <c r="D46" s="55">
        <f>SUM(D44:D45)</f>
        <v>0</v>
      </c>
      <c r="E46" s="56">
        <f t="shared" si="5"/>
        <v>10076124</v>
      </c>
      <c r="F46" s="57">
        <f t="shared" si="5"/>
        <v>10076124</v>
      </c>
      <c r="G46" s="57">
        <f t="shared" si="5"/>
        <v>182010343</v>
      </c>
      <c r="H46" s="57">
        <f t="shared" si="5"/>
        <v>8769431</v>
      </c>
      <c r="I46" s="57">
        <f t="shared" si="5"/>
        <v>28508743</v>
      </c>
      <c r="J46" s="57">
        <f t="shared" si="5"/>
        <v>219288517</v>
      </c>
      <c r="K46" s="57">
        <f t="shared" si="5"/>
        <v>29365094</v>
      </c>
      <c r="L46" s="57">
        <f t="shared" si="5"/>
        <v>1424216</v>
      </c>
      <c r="M46" s="57">
        <f t="shared" si="5"/>
        <v>-329834822</v>
      </c>
      <c r="N46" s="57">
        <f t="shared" si="5"/>
        <v>-299045512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-79756995</v>
      </c>
      <c r="X46" s="57">
        <f t="shared" si="5"/>
        <v>31504515</v>
      </c>
      <c r="Y46" s="57">
        <f t="shared" si="5"/>
        <v>-111261510</v>
      </c>
      <c r="Z46" s="58">
        <f>+IF(X46&lt;&gt;0,+(Y46/X46)*100,0)</f>
        <v>-353.16052318215344</v>
      </c>
      <c r="AA46" s="55">
        <f>SUM(AA44:AA45)</f>
        <v>10076124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-186921143</v>
      </c>
      <c r="D48" s="71">
        <f>SUM(D46:D47)</f>
        <v>0</v>
      </c>
      <c r="E48" s="72">
        <f t="shared" si="6"/>
        <v>10076124</v>
      </c>
      <c r="F48" s="73">
        <f t="shared" si="6"/>
        <v>10076124</v>
      </c>
      <c r="G48" s="73">
        <f t="shared" si="6"/>
        <v>182010343</v>
      </c>
      <c r="H48" s="74">
        <f t="shared" si="6"/>
        <v>8769431</v>
      </c>
      <c r="I48" s="74">
        <f t="shared" si="6"/>
        <v>28508743</v>
      </c>
      <c r="J48" s="74">
        <f t="shared" si="6"/>
        <v>219288517</v>
      </c>
      <c r="K48" s="74">
        <f t="shared" si="6"/>
        <v>29365094</v>
      </c>
      <c r="L48" s="74">
        <f t="shared" si="6"/>
        <v>1424216</v>
      </c>
      <c r="M48" s="73">
        <f t="shared" si="6"/>
        <v>-329834822</v>
      </c>
      <c r="N48" s="73">
        <f t="shared" si="6"/>
        <v>-299045512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-79756995</v>
      </c>
      <c r="X48" s="74">
        <f t="shared" si="6"/>
        <v>31504515</v>
      </c>
      <c r="Y48" s="74">
        <f t="shared" si="6"/>
        <v>-111261510</v>
      </c>
      <c r="Z48" s="75">
        <f>+IF(X48&lt;&gt;0,+(Y48/X48)*100,0)</f>
        <v>-353.16052318215344</v>
      </c>
      <c r="AA48" s="76">
        <f>SUM(AA46:AA47)</f>
        <v>10076124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22600462</v>
      </c>
      <c r="D5" s="6">
        <v>0</v>
      </c>
      <c r="E5" s="7">
        <v>31731332</v>
      </c>
      <c r="F5" s="8">
        <v>31731332</v>
      </c>
      <c r="G5" s="8">
        <v>5063278</v>
      </c>
      <c r="H5" s="8">
        <v>-402535</v>
      </c>
      <c r="I5" s="8">
        <v>2135532</v>
      </c>
      <c r="J5" s="8">
        <v>6796275</v>
      </c>
      <c r="K5" s="8">
        <v>2221739</v>
      </c>
      <c r="L5" s="8">
        <v>2186807</v>
      </c>
      <c r="M5" s="8">
        <v>2270014</v>
      </c>
      <c r="N5" s="8">
        <v>6678560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13474835</v>
      </c>
      <c r="X5" s="8">
        <v>15865500</v>
      </c>
      <c r="Y5" s="8">
        <v>-2390665</v>
      </c>
      <c r="Z5" s="2">
        <v>-15.07</v>
      </c>
      <c r="AA5" s="6">
        <v>31731332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41533546</v>
      </c>
      <c r="D7" s="6">
        <v>0</v>
      </c>
      <c r="E7" s="7">
        <v>61730309</v>
      </c>
      <c r="F7" s="8">
        <v>61730309</v>
      </c>
      <c r="G7" s="8">
        <v>3688850</v>
      </c>
      <c r="H7" s="8">
        <v>4330144</v>
      </c>
      <c r="I7" s="8">
        <v>3868233</v>
      </c>
      <c r="J7" s="8">
        <v>11887227</v>
      </c>
      <c r="K7" s="8">
        <v>4646265</v>
      </c>
      <c r="L7" s="8">
        <v>2440201</v>
      </c>
      <c r="M7" s="8">
        <v>4223844</v>
      </c>
      <c r="N7" s="8">
        <v>11310310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23197537</v>
      </c>
      <c r="X7" s="8">
        <v>32720000</v>
      </c>
      <c r="Y7" s="8">
        <v>-9522463</v>
      </c>
      <c r="Z7" s="2">
        <v>-29.1</v>
      </c>
      <c r="AA7" s="6">
        <v>61730309</v>
      </c>
    </row>
    <row r="8" spans="1:27" ht="13.5">
      <c r="A8" s="25" t="s">
        <v>35</v>
      </c>
      <c r="B8" s="24"/>
      <c r="C8" s="6">
        <v>46690520</v>
      </c>
      <c r="D8" s="6">
        <v>0</v>
      </c>
      <c r="E8" s="7">
        <v>53664413</v>
      </c>
      <c r="F8" s="8">
        <v>53664413</v>
      </c>
      <c r="G8" s="8">
        <v>1313411</v>
      </c>
      <c r="H8" s="8">
        <v>5115441</v>
      </c>
      <c r="I8" s="8">
        <v>3202223</v>
      </c>
      <c r="J8" s="8">
        <v>9631075</v>
      </c>
      <c r="K8" s="8">
        <v>3893914</v>
      </c>
      <c r="L8" s="8">
        <v>4851214</v>
      </c>
      <c r="M8" s="8">
        <v>1685345</v>
      </c>
      <c r="N8" s="8">
        <v>10430473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20061548</v>
      </c>
      <c r="X8" s="8">
        <v>26000000</v>
      </c>
      <c r="Y8" s="8">
        <v>-5938452</v>
      </c>
      <c r="Z8" s="2">
        <v>-22.84</v>
      </c>
      <c r="AA8" s="6">
        <v>53664413</v>
      </c>
    </row>
    <row r="9" spans="1:27" ht="13.5">
      <c r="A9" s="25" t="s">
        <v>36</v>
      </c>
      <c r="B9" s="24"/>
      <c r="C9" s="6">
        <v>24714288</v>
      </c>
      <c r="D9" s="6">
        <v>0</v>
      </c>
      <c r="E9" s="7">
        <v>26124405</v>
      </c>
      <c r="F9" s="8">
        <v>26124405</v>
      </c>
      <c r="G9" s="8">
        <v>1741035</v>
      </c>
      <c r="H9" s="8">
        <v>2566240</v>
      </c>
      <c r="I9" s="8">
        <v>2162463</v>
      </c>
      <c r="J9" s="8">
        <v>6469738</v>
      </c>
      <c r="K9" s="8">
        <v>2156025</v>
      </c>
      <c r="L9" s="8">
        <v>2103129</v>
      </c>
      <c r="M9" s="8">
        <v>2152065</v>
      </c>
      <c r="N9" s="8">
        <v>6411219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12880957</v>
      </c>
      <c r="X9" s="8">
        <v>13062000</v>
      </c>
      <c r="Y9" s="8">
        <v>-181043</v>
      </c>
      <c r="Z9" s="2">
        <v>-1.39</v>
      </c>
      <c r="AA9" s="6">
        <v>26124405</v>
      </c>
    </row>
    <row r="10" spans="1:27" ht="13.5">
      <c r="A10" s="25" t="s">
        <v>37</v>
      </c>
      <c r="B10" s="24"/>
      <c r="C10" s="6">
        <v>11348614</v>
      </c>
      <c r="D10" s="6">
        <v>0</v>
      </c>
      <c r="E10" s="7">
        <v>11650905</v>
      </c>
      <c r="F10" s="26">
        <v>11650905</v>
      </c>
      <c r="G10" s="26">
        <v>792872</v>
      </c>
      <c r="H10" s="26">
        <v>1218474</v>
      </c>
      <c r="I10" s="26">
        <v>1008855</v>
      </c>
      <c r="J10" s="26">
        <v>3020201</v>
      </c>
      <c r="K10" s="26">
        <v>1006611</v>
      </c>
      <c r="L10" s="26">
        <v>998360</v>
      </c>
      <c r="M10" s="26">
        <v>1008503</v>
      </c>
      <c r="N10" s="26">
        <v>3013474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6033675</v>
      </c>
      <c r="X10" s="26">
        <v>5826000</v>
      </c>
      <c r="Y10" s="26">
        <v>207675</v>
      </c>
      <c r="Z10" s="27">
        <v>3.56</v>
      </c>
      <c r="AA10" s="28">
        <v>11650905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383484</v>
      </c>
      <c r="D12" s="6">
        <v>0</v>
      </c>
      <c r="E12" s="7">
        <v>567000</v>
      </c>
      <c r="F12" s="8">
        <v>567000</v>
      </c>
      <c r="G12" s="8">
        <v>79481</v>
      </c>
      <c r="H12" s="8">
        <v>29770</v>
      </c>
      <c r="I12" s="8">
        <v>22614</v>
      </c>
      <c r="J12" s="8">
        <v>131865</v>
      </c>
      <c r="K12" s="8">
        <v>31170</v>
      </c>
      <c r="L12" s="8">
        <v>49947</v>
      </c>
      <c r="M12" s="8">
        <v>32623</v>
      </c>
      <c r="N12" s="8">
        <v>113740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245605</v>
      </c>
      <c r="X12" s="8">
        <v>283500</v>
      </c>
      <c r="Y12" s="8">
        <v>-37895</v>
      </c>
      <c r="Z12" s="2">
        <v>-13.37</v>
      </c>
      <c r="AA12" s="6">
        <v>567000</v>
      </c>
    </row>
    <row r="13" spans="1:27" ht="13.5">
      <c r="A13" s="23" t="s">
        <v>40</v>
      </c>
      <c r="B13" s="29"/>
      <c r="C13" s="6">
        <v>631189</v>
      </c>
      <c r="D13" s="6">
        <v>0</v>
      </c>
      <c r="E13" s="7">
        <v>600000</v>
      </c>
      <c r="F13" s="8">
        <v>600000</v>
      </c>
      <c r="G13" s="8">
        <v>4511</v>
      </c>
      <c r="H13" s="8">
        <v>39244</v>
      </c>
      <c r="I13" s="8">
        <v>2945</v>
      </c>
      <c r="J13" s="8">
        <v>46700</v>
      </c>
      <c r="K13" s="8">
        <v>2047</v>
      </c>
      <c r="L13" s="8">
        <v>2153</v>
      </c>
      <c r="M13" s="8">
        <v>253752</v>
      </c>
      <c r="N13" s="8">
        <v>257952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304652</v>
      </c>
      <c r="X13" s="8">
        <v>300000</v>
      </c>
      <c r="Y13" s="8">
        <v>4652</v>
      </c>
      <c r="Z13" s="2">
        <v>1.55</v>
      </c>
      <c r="AA13" s="6">
        <v>600000</v>
      </c>
    </row>
    <row r="14" spans="1:27" ht="13.5">
      <c r="A14" s="23" t="s">
        <v>41</v>
      </c>
      <c r="B14" s="29"/>
      <c r="C14" s="6">
        <v>25540366</v>
      </c>
      <c r="D14" s="6">
        <v>0</v>
      </c>
      <c r="E14" s="7">
        <v>23200000</v>
      </c>
      <c r="F14" s="8">
        <v>23200000</v>
      </c>
      <c r="G14" s="8">
        <v>2501433</v>
      </c>
      <c r="H14" s="8">
        <v>2601221</v>
      </c>
      <c r="I14" s="8">
        <v>2628486</v>
      </c>
      <c r="J14" s="8">
        <v>7731140</v>
      </c>
      <c r="K14" s="8">
        <v>2696200</v>
      </c>
      <c r="L14" s="8">
        <v>2707212</v>
      </c>
      <c r="M14" s="8">
        <v>2793404</v>
      </c>
      <c r="N14" s="8">
        <v>8196816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15927956</v>
      </c>
      <c r="X14" s="8">
        <v>11599800</v>
      </c>
      <c r="Y14" s="8">
        <v>4328156</v>
      </c>
      <c r="Z14" s="2">
        <v>37.31</v>
      </c>
      <c r="AA14" s="6">
        <v>23200000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26318845</v>
      </c>
      <c r="D16" s="6">
        <v>0</v>
      </c>
      <c r="E16" s="7">
        <v>7478033</v>
      </c>
      <c r="F16" s="8">
        <v>7478033</v>
      </c>
      <c r="G16" s="8">
        <v>0</v>
      </c>
      <c r="H16" s="8">
        <v>0</v>
      </c>
      <c r="I16" s="8">
        <v>106</v>
      </c>
      <c r="J16" s="8">
        <v>106</v>
      </c>
      <c r="K16" s="8">
        <v>0</v>
      </c>
      <c r="L16" s="8">
        <v>0</v>
      </c>
      <c r="M16" s="8">
        <v>2963142</v>
      </c>
      <c r="N16" s="8">
        <v>2963142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2963248</v>
      </c>
      <c r="X16" s="8">
        <v>3738960</v>
      </c>
      <c r="Y16" s="8">
        <v>-775712</v>
      </c>
      <c r="Z16" s="2">
        <v>-20.75</v>
      </c>
      <c r="AA16" s="6">
        <v>7478033</v>
      </c>
    </row>
    <row r="17" spans="1:27" ht="13.5">
      <c r="A17" s="23" t="s">
        <v>44</v>
      </c>
      <c r="B17" s="29"/>
      <c r="C17" s="6">
        <v>11922709</v>
      </c>
      <c r="D17" s="6">
        <v>0</v>
      </c>
      <c r="E17" s="7">
        <v>13820000</v>
      </c>
      <c r="F17" s="8">
        <v>13820000</v>
      </c>
      <c r="G17" s="8">
        <v>0</v>
      </c>
      <c r="H17" s="8">
        <v>1059819</v>
      </c>
      <c r="I17" s="8">
        <v>1120553</v>
      </c>
      <c r="J17" s="8">
        <v>2180372</v>
      </c>
      <c r="K17" s="8">
        <v>962041</v>
      </c>
      <c r="L17" s="8">
        <v>931634</v>
      </c>
      <c r="M17" s="8">
        <v>735293</v>
      </c>
      <c r="N17" s="8">
        <v>2628968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4809340</v>
      </c>
      <c r="X17" s="8">
        <v>6803200</v>
      </c>
      <c r="Y17" s="8">
        <v>-1993860</v>
      </c>
      <c r="Z17" s="2">
        <v>-29.31</v>
      </c>
      <c r="AA17" s="6">
        <v>13820000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83686448</v>
      </c>
      <c r="D19" s="6">
        <v>0</v>
      </c>
      <c r="E19" s="7">
        <v>90038500</v>
      </c>
      <c r="F19" s="8">
        <v>90038500</v>
      </c>
      <c r="G19" s="8">
        <v>33957000</v>
      </c>
      <c r="H19" s="8">
        <v>0</v>
      </c>
      <c r="I19" s="8">
        <v>0</v>
      </c>
      <c r="J19" s="8">
        <v>33957000</v>
      </c>
      <c r="K19" s="8">
        <v>0</v>
      </c>
      <c r="L19" s="8">
        <v>0</v>
      </c>
      <c r="M19" s="8">
        <v>28597000</v>
      </c>
      <c r="N19" s="8">
        <v>28597000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62554000</v>
      </c>
      <c r="X19" s="8">
        <v>68859500</v>
      </c>
      <c r="Y19" s="8">
        <v>-6305500</v>
      </c>
      <c r="Z19" s="2">
        <v>-9.16</v>
      </c>
      <c r="AA19" s="6">
        <v>90038500</v>
      </c>
    </row>
    <row r="20" spans="1:27" ht="13.5">
      <c r="A20" s="23" t="s">
        <v>47</v>
      </c>
      <c r="B20" s="29"/>
      <c r="C20" s="6">
        <v>1448780</v>
      </c>
      <c r="D20" s="6">
        <v>0</v>
      </c>
      <c r="E20" s="7">
        <v>694434</v>
      </c>
      <c r="F20" s="26">
        <v>694434</v>
      </c>
      <c r="G20" s="26">
        <v>65388</v>
      </c>
      <c r="H20" s="26">
        <v>92979</v>
      </c>
      <c r="I20" s="26">
        <v>483184</v>
      </c>
      <c r="J20" s="26">
        <v>641551</v>
      </c>
      <c r="K20" s="26">
        <v>102377</v>
      </c>
      <c r="L20" s="26">
        <v>48310</v>
      </c>
      <c r="M20" s="26">
        <v>92656</v>
      </c>
      <c r="N20" s="26">
        <v>243343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884894</v>
      </c>
      <c r="X20" s="26">
        <v>346800</v>
      </c>
      <c r="Y20" s="26">
        <v>538094</v>
      </c>
      <c r="Z20" s="27">
        <v>155.16</v>
      </c>
      <c r="AA20" s="28">
        <v>694434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296819251</v>
      </c>
      <c r="D22" s="33">
        <f>SUM(D5:D21)</f>
        <v>0</v>
      </c>
      <c r="E22" s="34">
        <f t="shared" si="0"/>
        <v>321299331</v>
      </c>
      <c r="F22" s="35">
        <f t="shared" si="0"/>
        <v>321299331</v>
      </c>
      <c r="G22" s="35">
        <f t="shared" si="0"/>
        <v>49207259</v>
      </c>
      <c r="H22" s="35">
        <f t="shared" si="0"/>
        <v>16650797</v>
      </c>
      <c r="I22" s="35">
        <f t="shared" si="0"/>
        <v>16635194</v>
      </c>
      <c r="J22" s="35">
        <f t="shared" si="0"/>
        <v>82493250</v>
      </c>
      <c r="K22" s="35">
        <f t="shared" si="0"/>
        <v>17718389</v>
      </c>
      <c r="L22" s="35">
        <f t="shared" si="0"/>
        <v>16318967</v>
      </c>
      <c r="M22" s="35">
        <f t="shared" si="0"/>
        <v>46807641</v>
      </c>
      <c r="N22" s="35">
        <f t="shared" si="0"/>
        <v>80844997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163338247</v>
      </c>
      <c r="X22" s="35">
        <f t="shared" si="0"/>
        <v>185405260</v>
      </c>
      <c r="Y22" s="35">
        <f t="shared" si="0"/>
        <v>-22067013</v>
      </c>
      <c r="Z22" s="36">
        <f>+IF(X22&lt;&gt;0,+(Y22/X22)*100,0)</f>
        <v>-11.902042584983835</v>
      </c>
      <c r="AA22" s="33">
        <f>SUM(AA5:AA21)</f>
        <v>321299331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53443079</v>
      </c>
      <c r="D25" s="6">
        <v>0</v>
      </c>
      <c r="E25" s="7">
        <v>67718203</v>
      </c>
      <c r="F25" s="8">
        <v>67718203</v>
      </c>
      <c r="G25" s="8">
        <v>5263664</v>
      </c>
      <c r="H25" s="8">
        <v>4834352</v>
      </c>
      <c r="I25" s="8">
        <v>4719116</v>
      </c>
      <c r="J25" s="8">
        <v>14817132</v>
      </c>
      <c r="K25" s="8">
        <v>4739774</v>
      </c>
      <c r="L25" s="8">
        <v>5754858</v>
      </c>
      <c r="M25" s="8">
        <v>5175232</v>
      </c>
      <c r="N25" s="8">
        <v>15669864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30486996</v>
      </c>
      <c r="X25" s="8">
        <v>34015500</v>
      </c>
      <c r="Y25" s="8">
        <v>-3528504</v>
      </c>
      <c r="Z25" s="2">
        <v>-10.37</v>
      </c>
      <c r="AA25" s="6">
        <v>67718203</v>
      </c>
    </row>
    <row r="26" spans="1:27" ht="13.5">
      <c r="A26" s="25" t="s">
        <v>52</v>
      </c>
      <c r="B26" s="24"/>
      <c r="C26" s="6">
        <v>6436994</v>
      </c>
      <c r="D26" s="6">
        <v>0</v>
      </c>
      <c r="E26" s="7">
        <v>6874709</v>
      </c>
      <c r="F26" s="8">
        <v>6874709</v>
      </c>
      <c r="G26" s="8">
        <v>536416</v>
      </c>
      <c r="H26" s="8">
        <v>545759</v>
      </c>
      <c r="I26" s="8">
        <v>536416</v>
      </c>
      <c r="J26" s="8">
        <v>1618591</v>
      </c>
      <c r="K26" s="8">
        <v>521319</v>
      </c>
      <c r="L26" s="8">
        <v>517731</v>
      </c>
      <c r="M26" s="8">
        <v>536416</v>
      </c>
      <c r="N26" s="8">
        <v>1575466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3194057</v>
      </c>
      <c r="X26" s="8">
        <v>3437460</v>
      </c>
      <c r="Y26" s="8">
        <v>-243403</v>
      </c>
      <c r="Z26" s="2">
        <v>-7.08</v>
      </c>
      <c r="AA26" s="6">
        <v>6874709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83034008</v>
      </c>
      <c r="F27" s="8">
        <v>83034008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41517000</v>
      </c>
      <c r="Y27" s="8">
        <v>-41517000</v>
      </c>
      <c r="Z27" s="2">
        <v>-100</v>
      </c>
      <c r="AA27" s="6">
        <v>83034008</v>
      </c>
    </row>
    <row r="28" spans="1:27" ht="13.5">
      <c r="A28" s="25" t="s">
        <v>54</v>
      </c>
      <c r="B28" s="24"/>
      <c r="C28" s="6">
        <v>31629660</v>
      </c>
      <c r="D28" s="6">
        <v>0</v>
      </c>
      <c r="E28" s="7">
        <v>27118555</v>
      </c>
      <c r="F28" s="8">
        <v>27118555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13559460</v>
      </c>
      <c r="Y28" s="8">
        <v>-13559460</v>
      </c>
      <c r="Z28" s="2">
        <v>-100</v>
      </c>
      <c r="AA28" s="6">
        <v>27118555</v>
      </c>
    </row>
    <row r="29" spans="1:27" ht="13.5">
      <c r="A29" s="25" t="s">
        <v>55</v>
      </c>
      <c r="B29" s="24"/>
      <c r="C29" s="6">
        <v>5462679</v>
      </c>
      <c r="D29" s="6">
        <v>0</v>
      </c>
      <c r="E29" s="7">
        <v>2407442</v>
      </c>
      <c r="F29" s="8">
        <v>2407442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1203546</v>
      </c>
      <c r="Y29" s="8">
        <v>-1203546</v>
      </c>
      <c r="Z29" s="2">
        <v>-100</v>
      </c>
      <c r="AA29" s="6">
        <v>2407442</v>
      </c>
    </row>
    <row r="30" spans="1:27" ht="13.5">
      <c r="A30" s="25" t="s">
        <v>56</v>
      </c>
      <c r="B30" s="24"/>
      <c r="C30" s="6">
        <v>64170451</v>
      </c>
      <c r="D30" s="6">
        <v>0</v>
      </c>
      <c r="E30" s="7">
        <v>71091571</v>
      </c>
      <c r="F30" s="8">
        <v>71091571</v>
      </c>
      <c r="G30" s="8">
        <v>0</v>
      </c>
      <c r="H30" s="8">
        <v>4672051</v>
      </c>
      <c r="I30" s="8">
        <v>2845296</v>
      </c>
      <c r="J30" s="8">
        <v>7517347</v>
      </c>
      <c r="K30" s="8">
        <v>8563282</v>
      </c>
      <c r="L30" s="8">
        <v>5997766</v>
      </c>
      <c r="M30" s="8">
        <v>5737146</v>
      </c>
      <c r="N30" s="8">
        <v>20298194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27815541</v>
      </c>
      <c r="X30" s="8">
        <v>37408752</v>
      </c>
      <c r="Y30" s="8">
        <v>-9593211</v>
      </c>
      <c r="Z30" s="2">
        <v>-25.64</v>
      </c>
      <c r="AA30" s="6">
        <v>71091571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5265573</v>
      </c>
      <c r="D32" s="6">
        <v>0</v>
      </c>
      <c r="E32" s="7">
        <v>9798955</v>
      </c>
      <c r="F32" s="8">
        <v>9798955</v>
      </c>
      <c r="G32" s="8">
        <v>-18516</v>
      </c>
      <c r="H32" s="8">
        <v>68575</v>
      </c>
      <c r="I32" s="8">
        <v>1085744</v>
      </c>
      <c r="J32" s="8">
        <v>1135803</v>
      </c>
      <c r="K32" s="8">
        <v>305337</v>
      </c>
      <c r="L32" s="8">
        <v>100928</v>
      </c>
      <c r="M32" s="8">
        <v>1695665</v>
      </c>
      <c r="N32" s="8">
        <v>2101930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3237733</v>
      </c>
      <c r="X32" s="8">
        <v>4899480</v>
      </c>
      <c r="Y32" s="8">
        <v>-1661747</v>
      </c>
      <c r="Z32" s="2">
        <v>-33.92</v>
      </c>
      <c r="AA32" s="6">
        <v>9798955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109609459</v>
      </c>
      <c r="D34" s="6">
        <v>0</v>
      </c>
      <c r="E34" s="7">
        <v>38732787</v>
      </c>
      <c r="F34" s="8">
        <v>38732787</v>
      </c>
      <c r="G34" s="8">
        <v>484348</v>
      </c>
      <c r="H34" s="8">
        <v>977020</v>
      </c>
      <c r="I34" s="8">
        <v>3003198</v>
      </c>
      <c r="J34" s="8">
        <v>4464566</v>
      </c>
      <c r="K34" s="8">
        <v>2045662</v>
      </c>
      <c r="L34" s="8">
        <v>1182441</v>
      </c>
      <c r="M34" s="8">
        <v>47499737</v>
      </c>
      <c r="N34" s="8">
        <v>50727840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55192406</v>
      </c>
      <c r="X34" s="8">
        <v>19366800</v>
      </c>
      <c r="Y34" s="8">
        <v>35825606</v>
      </c>
      <c r="Z34" s="2">
        <v>184.98</v>
      </c>
      <c r="AA34" s="6">
        <v>38732787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276017895</v>
      </c>
      <c r="D36" s="33">
        <f>SUM(D25:D35)</f>
        <v>0</v>
      </c>
      <c r="E36" s="34">
        <f t="shared" si="1"/>
        <v>306776230</v>
      </c>
      <c r="F36" s="35">
        <f t="shared" si="1"/>
        <v>306776230</v>
      </c>
      <c r="G36" s="35">
        <f t="shared" si="1"/>
        <v>6265912</v>
      </c>
      <c r="H36" s="35">
        <f t="shared" si="1"/>
        <v>11097757</v>
      </c>
      <c r="I36" s="35">
        <f t="shared" si="1"/>
        <v>12189770</v>
      </c>
      <c r="J36" s="35">
        <f t="shared" si="1"/>
        <v>29553439</v>
      </c>
      <c r="K36" s="35">
        <f t="shared" si="1"/>
        <v>16175374</v>
      </c>
      <c r="L36" s="35">
        <f t="shared" si="1"/>
        <v>13553724</v>
      </c>
      <c r="M36" s="35">
        <f t="shared" si="1"/>
        <v>60644196</v>
      </c>
      <c r="N36" s="35">
        <f t="shared" si="1"/>
        <v>90373294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119926733</v>
      </c>
      <c r="X36" s="35">
        <f t="shared" si="1"/>
        <v>155407998</v>
      </c>
      <c r="Y36" s="35">
        <f t="shared" si="1"/>
        <v>-35481265</v>
      </c>
      <c r="Z36" s="36">
        <f>+IF(X36&lt;&gt;0,+(Y36/X36)*100,0)</f>
        <v>-22.83104181034492</v>
      </c>
      <c r="AA36" s="33">
        <f>SUM(AA25:AA35)</f>
        <v>306776230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20801356</v>
      </c>
      <c r="D38" s="46">
        <f>+D22-D36</f>
        <v>0</v>
      </c>
      <c r="E38" s="47">
        <f t="shared" si="2"/>
        <v>14523101</v>
      </c>
      <c r="F38" s="48">
        <f t="shared" si="2"/>
        <v>14523101</v>
      </c>
      <c r="G38" s="48">
        <f t="shared" si="2"/>
        <v>42941347</v>
      </c>
      <c r="H38" s="48">
        <f t="shared" si="2"/>
        <v>5553040</v>
      </c>
      <c r="I38" s="48">
        <f t="shared" si="2"/>
        <v>4445424</v>
      </c>
      <c r="J38" s="48">
        <f t="shared" si="2"/>
        <v>52939811</v>
      </c>
      <c r="K38" s="48">
        <f t="shared" si="2"/>
        <v>1543015</v>
      </c>
      <c r="L38" s="48">
        <f t="shared" si="2"/>
        <v>2765243</v>
      </c>
      <c r="M38" s="48">
        <f t="shared" si="2"/>
        <v>-13836555</v>
      </c>
      <c r="N38" s="48">
        <f t="shared" si="2"/>
        <v>-9528297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43411514</v>
      </c>
      <c r="X38" s="48">
        <f>IF(F22=F36,0,X22-X36)</f>
        <v>29997262</v>
      </c>
      <c r="Y38" s="48">
        <f t="shared" si="2"/>
        <v>13414252</v>
      </c>
      <c r="Z38" s="49">
        <f>+IF(X38&lt;&gt;0,+(Y38/X38)*100,0)</f>
        <v>44.71825461937159</v>
      </c>
      <c r="AA38" s="46">
        <f>+AA22-AA36</f>
        <v>14523101</v>
      </c>
    </row>
    <row r="39" spans="1:27" ht="13.5">
      <c r="A39" s="23" t="s">
        <v>64</v>
      </c>
      <c r="B39" s="29"/>
      <c r="C39" s="6">
        <v>31510313</v>
      </c>
      <c r="D39" s="6">
        <v>0</v>
      </c>
      <c r="E39" s="7">
        <v>54849500</v>
      </c>
      <c r="F39" s="8">
        <v>54849500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54849500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31718160</v>
      </c>
      <c r="Y40" s="26">
        <v>-31718160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52311669</v>
      </c>
      <c r="D42" s="55">
        <f>SUM(D38:D41)</f>
        <v>0</v>
      </c>
      <c r="E42" s="56">
        <f t="shared" si="3"/>
        <v>69372601</v>
      </c>
      <c r="F42" s="57">
        <f t="shared" si="3"/>
        <v>69372601</v>
      </c>
      <c r="G42" s="57">
        <f t="shared" si="3"/>
        <v>42941347</v>
      </c>
      <c r="H42" s="57">
        <f t="shared" si="3"/>
        <v>5553040</v>
      </c>
      <c r="I42" s="57">
        <f t="shared" si="3"/>
        <v>4445424</v>
      </c>
      <c r="J42" s="57">
        <f t="shared" si="3"/>
        <v>52939811</v>
      </c>
      <c r="K42" s="57">
        <f t="shared" si="3"/>
        <v>1543015</v>
      </c>
      <c r="L42" s="57">
        <f t="shared" si="3"/>
        <v>2765243</v>
      </c>
      <c r="M42" s="57">
        <f t="shared" si="3"/>
        <v>-13836555</v>
      </c>
      <c r="N42" s="57">
        <f t="shared" si="3"/>
        <v>-9528297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43411514</v>
      </c>
      <c r="X42" s="57">
        <f t="shared" si="3"/>
        <v>61715422</v>
      </c>
      <c r="Y42" s="57">
        <f t="shared" si="3"/>
        <v>-18303908</v>
      </c>
      <c r="Z42" s="58">
        <f>+IF(X42&lt;&gt;0,+(Y42/X42)*100,0)</f>
        <v>-29.658564110604313</v>
      </c>
      <c r="AA42" s="55">
        <f>SUM(AA38:AA41)</f>
        <v>69372601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52311669</v>
      </c>
      <c r="D44" s="63">
        <f>+D42-D43</f>
        <v>0</v>
      </c>
      <c r="E44" s="64">
        <f t="shared" si="4"/>
        <v>69372601</v>
      </c>
      <c r="F44" s="65">
        <f t="shared" si="4"/>
        <v>69372601</v>
      </c>
      <c r="G44" s="65">
        <f t="shared" si="4"/>
        <v>42941347</v>
      </c>
      <c r="H44" s="65">
        <f t="shared" si="4"/>
        <v>5553040</v>
      </c>
      <c r="I44" s="65">
        <f t="shared" si="4"/>
        <v>4445424</v>
      </c>
      <c r="J44" s="65">
        <f t="shared" si="4"/>
        <v>52939811</v>
      </c>
      <c r="K44" s="65">
        <f t="shared" si="4"/>
        <v>1543015</v>
      </c>
      <c r="L44" s="65">
        <f t="shared" si="4"/>
        <v>2765243</v>
      </c>
      <c r="M44" s="65">
        <f t="shared" si="4"/>
        <v>-13836555</v>
      </c>
      <c r="N44" s="65">
        <f t="shared" si="4"/>
        <v>-9528297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43411514</v>
      </c>
      <c r="X44" s="65">
        <f t="shared" si="4"/>
        <v>61715422</v>
      </c>
      <c r="Y44" s="65">
        <f t="shared" si="4"/>
        <v>-18303908</v>
      </c>
      <c r="Z44" s="66">
        <f>+IF(X44&lt;&gt;0,+(Y44/X44)*100,0)</f>
        <v>-29.658564110604313</v>
      </c>
      <c r="AA44" s="63">
        <f>+AA42-AA43</f>
        <v>69372601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52311669</v>
      </c>
      <c r="D46" s="55">
        <f>SUM(D44:D45)</f>
        <v>0</v>
      </c>
      <c r="E46" s="56">
        <f t="shared" si="5"/>
        <v>69372601</v>
      </c>
      <c r="F46" s="57">
        <f t="shared" si="5"/>
        <v>69372601</v>
      </c>
      <c r="G46" s="57">
        <f t="shared" si="5"/>
        <v>42941347</v>
      </c>
      <c r="H46" s="57">
        <f t="shared" si="5"/>
        <v>5553040</v>
      </c>
      <c r="I46" s="57">
        <f t="shared" si="5"/>
        <v>4445424</v>
      </c>
      <c r="J46" s="57">
        <f t="shared" si="5"/>
        <v>52939811</v>
      </c>
      <c r="K46" s="57">
        <f t="shared" si="5"/>
        <v>1543015</v>
      </c>
      <c r="L46" s="57">
        <f t="shared" si="5"/>
        <v>2765243</v>
      </c>
      <c r="M46" s="57">
        <f t="shared" si="5"/>
        <v>-13836555</v>
      </c>
      <c r="N46" s="57">
        <f t="shared" si="5"/>
        <v>-9528297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43411514</v>
      </c>
      <c r="X46" s="57">
        <f t="shared" si="5"/>
        <v>61715422</v>
      </c>
      <c r="Y46" s="57">
        <f t="shared" si="5"/>
        <v>-18303908</v>
      </c>
      <c r="Z46" s="58">
        <f>+IF(X46&lt;&gt;0,+(Y46/X46)*100,0)</f>
        <v>-29.658564110604313</v>
      </c>
      <c r="AA46" s="55">
        <f>SUM(AA44:AA45)</f>
        <v>69372601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52311669</v>
      </c>
      <c r="D48" s="71">
        <f>SUM(D46:D47)</f>
        <v>0</v>
      </c>
      <c r="E48" s="72">
        <f t="shared" si="6"/>
        <v>69372601</v>
      </c>
      <c r="F48" s="73">
        <f t="shared" si="6"/>
        <v>69372601</v>
      </c>
      <c r="G48" s="73">
        <f t="shared" si="6"/>
        <v>42941347</v>
      </c>
      <c r="H48" s="74">
        <f t="shared" si="6"/>
        <v>5553040</v>
      </c>
      <c r="I48" s="74">
        <f t="shared" si="6"/>
        <v>4445424</v>
      </c>
      <c r="J48" s="74">
        <f t="shared" si="6"/>
        <v>52939811</v>
      </c>
      <c r="K48" s="74">
        <f t="shared" si="6"/>
        <v>1543015</v>
      </c>
      <c r="L48" s="74">
        <f t="shared" si="6"/>
        <v>2765243</v>
      </c>
      <c r="M48" s="73">
        <f t="shared" si="6"/>
        <v>-13836555</v>
      </c>
      <c r="N48" s="73">
        <f t="shared" si="6"/>
        <v>-9528297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43411514</v>
      </c>
      <c r="X48" s="74">
        <f t="shared" si="6"/>
        <v>61715422</v>
      </c>
      <c r="Y48" s="74">
        <f t="shared" si="6"/>
        <v>-18303908</v>
      </c>
      <c r="Z48" s="75">
        <f>+IF(X48&lt;&gt;0,+(Y48/X48)*100,0)</f>
        <v>-29.658564110604313</v>
      </c>
      <c r="AA48" s="76">
        <f>SUM(AA46:AA47)</f>
        <v>69372601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9950481</v>
      </c>
      <c r="D13" s="6">
        <v>0</v>
      </c>
      <c r="E13" s="7">
        <v>8400000</v>
      </c>
      <c r="F13" s="8">
        <v>8400000</v>
      </c>
      <c r="G13" s="8">
        <v>739827</v>
      </c>
      <c r="H13" s="8">
        <v>802691</v>
      </c>
      <c r="I13" s="8">
        <v>799860</v>
      </c>
      <c r="J13" s="8">
        <v>2342378</v>
      </c>
      <c r="K13" s="8">
        <v>966351</v>
      </c>
      <c r="L13" s="8">
        <v>503459</v>
      </c>
      <c r="M13" s="8">
        <v>543678</v>
      </c>
      <c r="N13" s="8">
        <v>2013488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4355866</v>
      </c>
      <c r="X13" s="8">
        <v>4700000</v>
      </c>
      <c r="Y13" s="8">
        <v>-344134</v>
      </c>
      <c r="Z13" s="2">
        <v>-7.32</v>
      </c>
      <c r="AA13" s="6">
        <v>8400000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1649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157244257</v>
      </c>
      <c r="D19" s="6">
        <v>0</v>
      </c>
      <c r="E19" s="7">
        <v>173290000</v>
      </c>
      <c r="F19" s="8">
        <v>173290000</v>
      </c>
      <c r="G19" s="8">
        <v>65514327</v>
      </c>
      <c r="H19" s="8">
        <v>934000</v>
      </c>
      <c r="I19" s="8">
        <v>0</v>
      </c>
      <c r="J19" s="8">
        <v>66448327</v>
      </c>
      <c r="K19" s="8">
        <v>0</v>
      </c>
      <c r="L19" s="8">
        <v>52511000</v>
      </c>
      <c r="M19" s="8">
        <v>0</v>
      </c>
      <c r="N19" s="8">
        <v>52511000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118959327</v>
      </c>
      <c r="X19" s="8">
        <v>118323000</v>
      </c>
      <c r="Y19" s="8">
        <v>636327</v>
      </c>
      <c r="Z19" s="2">
        <v>0.54</v>
      </c>
      <c r="AA19" s="6">
        <v>173290000</v>
      </c>
    </row>
    <row r="20" spans="1:27" ht="13.5">
      <c r="A20" s="23" t="s">
        <v>47</v>
      </c>
      <c r="B20" s="29"/>
      <c r="C20" s="6">
        <v>1030294</v>
      </c>
      <c r="D20" s="6">
        <v>0</v>
      </c>
      <c r="E20" s="7">
        <v>566600</v>
      </c>
      <c r="F20" s="26">
        <v>566600</v>
      </c>
      <c r="G20" s="26">
        <v>1500</v>
      </c>
      <c r="H20" s="26">
        <v>1315</v>
      </c>
      <c r="I20" s="26">
        <v>0</v>
      </c>
      <c r="J20" s="26">
        <v>2815</v>
      </c>
      <c r="K20" s="26">
        <v>4649</v>
      </c>
      <c r="L20" s="26">
        <v>41578</v>
      </c>
      <c r="M20" s="26">
        <v>72600</v>
      </c>
      <c r="N20" s="26">
        <v>118827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121642</v>
      </c>
      <c r="X20" s="26">
        <v>435000</v>
      </c>
      <c r="Y20" s="26">
        <v>-313358</v>
      </c>
      <c r="Z20" s="27">
        <v>-72.04</v>
      </c>
      <c r="AA20" s="28">
        <v>566600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168226681</v>
      </c>
      <c r="D22" s="33">
        <f>SUM(D5:D21)</f>
        <v>0</v>
      </c>
      <c r="E22" s="34">
        <f t="shared" si="0"/>
        <v>182256600</v>
      </c>
      <c r="F22" s="35">
        <f t="shared" si="0"/>
        <v>182256600</v>
      </c>
      <c r="G22" s="35">
        <f t="shared" si="0"/>
        <v>66255654</v>
      </c>
      <c r="H22" s="35">
        <f t="shared" si="0"/>
        <v>1738006</v>
      </c>
      <c r="I22" s="35">
        <f t="shared" si="0"/>
        <v>799860</v>
      </c>
      <c r="J22" s="35">
        <f t="shared" si="0"/>
        <v>68793520</v>
      </c>
      <c r="K22" s="35">
        <f t="shared" si="0"/>
        <v>971000</v>
      </c>
      <c r="L22" s="35">
        <f t="shared" si="0"/>
        <v>53056037</v>
      </c>
      <c r="M22" s="35">
        <f t="shared" si="0"/>
        <v>616278</v>
      </c>
      <c r="N22" s="35">
        <f t="shared" si="0"/>
        <v>54643315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123436835</v>
      </c>
      <c r="X22" s="35">
        <f t="shared" si="0"/>
        <v>123458000</v>
      </c>
      <c r="Y22" s="35">
        <f t="shared" si="0"/>
        <v>-21165</v>
      </c>
      <c r="Z22" s="36">
        <f>+IF(X22&lt;&gt;0,+(Y22/X22)*100,0)</f>
        <v>-0.01714348199387646</v>
      </c>
      <c r="AA22" s="33">
        <f>SUM(AA5:AA21)</f>
        <v>182256600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55157845</v>
      </c>
      <c r="D25" s="6">
        <v>0</v>
      </c>
      <c r="E25" s="7">
        <v>80323720</v>
      </c>
      <c r="F25" s="8">
        <v>80323720</v>
      </c>
      <c r="G25" s="8">
        <v>4872201</v>
      </c>
      <c r="H25" s="8">
        <v>4842104</v>
      </c>
      <c r="I25" s="8">
        <v>4896159</v>
      </c>
      <c r="J25" s="8">
        <v>14610464</v>
      </c>
      <c r="K25" s="8">
        <v>5139115</v>
      </c>
      <c r="L25" s="8">
        <v>5729557</v>
      </c>
      <c r="M25" s="8">
        <v>5166529</v>
      </c>
      <c r="N25" s="8">
        <v>16035201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30645665</v>
      </c>
      <c r="X25" s="8">
        <v>40161858</v>
      </c>
      <c r="Y25" s="8">
        <v>-9516193</v>
      </c>
      <c r="Z25" s="2">
        <v>-23.69</v>
      </c>
      <c r="AA25" s="6">
        <v>80323720</v>
      </c>
    </row>
    <row r="26" spans="1:27" ht="13.5">
      <c r="A26" s="25" t="s">
        <v>52</v>
      </c>
      <c r="B26" s="24"/>
      <c r="C26" s="6">
        <v>7595989</v>
      </c>
      <c r="D26" s="6">
        <v>0</v>
      </c>
      <c r="E26" s="7">
        <v>8924000</v>
      </c>
      <c r="F26" s="8">
        <v>8924000</v>
      </c>
      <c r="G26" s="8">
        <v>602415</v>
      </c>
      <c r="H26" s="8">
        <v>666143</v>
      </c>
      <c r="I26" s="8">
        <v>659011</v>
      </c>
      <c r="J26" s="8">
        <v>1927569</v>
      </c>
      <c r="K26" s="8">
        <v>631422</v>
      </c>
      <c r="L26" s="8">
        <v>0</v>
      </c>
      <c r="M26" s="8">
        <v>633052</v>
      </c>
      <c r="N26" s="8">
        <v>1264474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3192043</v>
      </c>
      <c r="X26" s="8">
        <v>4461000</v>
      </c>
      <c r="Y26" s="8">
        <v>-1268957</v>
      </c>
      <c r="Z26" s="2">
        <v>-28.45</v>
      </c>
      <c r="AA26" s="6">
        <v>8924000</v>
      </c>
    </row>
    <row r="27" spans="1:27" ht="13.5">
      <c r="A27" s="25" t="s">
        <v>53</v>
      </c>
      <c r="B27" s="24"/>
      <c r="C27" s="6">
        <v>590929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2497440</v>
      </c>
      <c r="D28" s="6">
        <v>0</v>
      </c>
      <c r="E28" s="7">
        <v>3031976</v>
      </c>
      <c r="F28" s="8">
        <v>3031976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1515984</v>
      </c>
      <c r="Y28" s="8">
        <v>-1515984</v>
      </c>
      <c r="Z28" s="2">
        <v>-100</v>
      </c>
      <c r="AA28" s="6">
        <v>3031976</v>
      </c>
    </row>
    <row r="29" spans="1:27" ht="13.5">
      <c r="A29" s="25" t="s">
        <v>55</v>
      </c>
      <c r="B29" s="24"/>
      <c r="C29" s="6">
        <v>921319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572192</v>
      </c>
      <c r="D31" s="6">
        <v>0</v>
      </c>
      <c r="E31" s="7">
        <v>1944100</v>
      </c>
      <c r="F31" s="8">
        <v>1944100</v>
      </c>
      <c r="G31" s="8">
        <v>8662</v>
      </c>
      <c r="H31" s="8">
        <v>65102</v>
      </c>
      <c r="I31" s="8">
        <v>36864</v>
      </c>
      <c r="J31" s="8">
        <v>110628</v>
      </c>
      <c r="K31" s="8">
        <v>66935</v>
      </c>
      <c r="L31" s="8">
        <v>83326</v>
      </c>
      <c r="M31" s="8">
        <v>47103</v>
      </c>
      <c r="N31" s="8">
        <v>197364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307992</v>
      </c>
      <c r="X31" s="8">
        <v>972000</v>
      </c>
      <c r="Y31" s="8">
        <v>-664008</v>
      </c>
      <c r="Z31" s="2">
        <v>-68.31</v>
      </c>
      <c r="AA31" s="6">
        <v>1944100</v>
      </c>
    </row>
    <row r="32" spans="1:27" ht="13.5">
      <c r="A32" s="25" t="s">
        <v>58</v>
      </c>
      <c r="B32" s="24"/>
      <c r="C32" s="6">
        <v>2291390</v>
      </c>
      <c r="D32" s="6">
        <v>0</v>
      </c>
      <c r="E32" s="7">
        <v>4640653</v>
      </c>
      <c r="F32" s="8">
        <v>4640653</v>
      </c>
      <c r="G32" s="8">
        <v>88637</v>
      </c>
      <c r="H32" s="8">
        <v>125535</v>
      </c>
      <c r="I32" s="8">
        <v>75396</v>
      </c>
      <c r="J32" s="8">
        <v>289568</v>
      </c>
      <c r="K32" s="8">
        <v>50712</v>
      </c>
      <c r="L32" s="8">
        <v>191504</v>
      </c>
      <c r="M32" s="8">
        <v>73924</v>
      </c>
      <c r="N32" s="8">
        <v>316140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605708</v>
      </c>
      <c r="X32" s="8">
        <v>2320326</v>
      </c>
      <c r="Y32" s="8">
        <v>-1714618</v>
      </c>
      <c r="Z32" s="2">
        <v>-73.9</v>
      </c>
      <c r="AA32" s="6">
        <v>4640653</v>
      </c>
    </row>
    <row r="33" spans="1:27" ht="13.5">
      <c r="A33" s="25" t="s">
        <v>59</v>
      </c>
      <c r="B33" s="24"/>
      <c r="C33" s="6">
        <v>84379881</v>
      </c>
      <c r="D33" s="6">
        <v>0</v>
      </c>
      <c r="E33" s="7">
        <v>185596703</v>
      </c>
      <c r="F33" s="8">
        <v>185596703</v>
      </c>
      <c r="G33" s="8">
        <v>2271672</v>
      </c>
      <c r="H33" s="8">
        <v>17709309</v>
      </c>
      <c r="I33" s="8">
        <v>3483834</v>
      </c>
      <c r="J33" s="8">
        <v>23464815</v>
      </c>
      <c r="K33" s="8">
        <v>3179138</v>
      </c>
      <c r="L33" s="8">
        <v>5968539</v>
      </c>
      <c r="M33" s="8">
        <v>12544194</v>
      </c>
      <c r="N33" s="8">
        <v>21691871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45156686</v>
      </c>
      <c r="X33" s="8">
        <v>72610848</v>
      </c>
      <c r="Y33" s="8">
        <v>-27454162</v>
      </c>
      <c r="Z33" s="2">
        <v>-37.81</v>
      </c>
      <c r="AA33" s="6">
        <v>185596703</v>
      </c>
    </row>
    <row r="34" spans="1:27" ht="13.5">
      <c r="A34" s="25" t="s">
        <v>60</v>
      </c>
      <c r="B34" s="24"/>
      <c r="C34" s="6">
        <v>28082278</v>
      </c>
      <c r="D34" s="6">
        <v>0</v>
      </c>
      <c r="E34" s="7">
        <v>39927704</v>
      </c>
      <c r="F34" s="8">
        <v>39927704</v>
      </c>
      <c r="G34" s="8">
        <v>2561213</v>
      </c>
      <c r="H34" s="8">
        <v>2031790</v>
      </c>
      <c r="I34" s="8">
        <v>2383957</v>
      </c>
      <c r="J34" s="8">
        <v>6976960</v>
      </c>
      <c r="K34" s="8">
        <v>2711269</v>
      </c>
      <c r="L34" s="8">
        <v>3601920</v>
      </c>
      <c r="M34" s="8">
        <v>4322809</v>
      </c>
      <c r="N34" s="8">
        <v>10635998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17612958</v>
      </c>
      <c r="X34" s="8">
        <v>19788500</v>
      </c>
      <c r="Y34" s="8">
        <v>-2175542</v>
      </c>
      <c r="Z34" s="2">
        <v>-10.99</v>
      </c>
      <c r="AA34" s="6">
        <v>39927704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120000</v>
      </c>
      <c r="F35" s="8">
        <v>120000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120000</v>
      </c>
    </row>
    <row r="36" spans="1:27" ht="12.75">
      <c r="A36" s="40" t="s">
        <v>62</v>
      </c>
      <c r="B36" s="32"/>
      <c r="C36" s="33">
        <f aca="true" t="shared" si="1" ref="C36:Y36">SUM(C25:C35)</f>
        <v>182089263</v>
      </c>
      <c r="D36" s="33">
        <f>SUM(D25:D35)</f>
        <v>0</v>
      </c>
      <c r="E36" s="34">
        <f t="shared" si="1"/>
        <v>324508856</v>
      </c>
      <c r="F36" s="35">
        <f t="shared" si="1"/>
        <v>324508856</v>
      </c>
      <c r="G36" s="35">
        <f t="shared" si="1"/>
        <v>10404800</v>
      </c>
      <c r="H36" s="35">
        <f t="shared" si="1"/>
        <v>25439983</v>
      </c>
      <c r="I36" s="35">
        <f t="shared" si="1"/>
        <v>11535221</v>
      </c>
      <c r="J36" s="35">
        <f t="shared" si="1"/>
        <v>47380004</v>
      </c>
      <c r="K36" s="35">
        <f t="shared" si="1"/>
        <v>11778591</v>
      </c>
      <c r="L36" s="35">
        <f t="shared" si="1"/>
        <v>15574846</v>
      </c>
      <c r="M36" s="35">
        <f t="shared" si="1"/>
        <v>22787611</v>
      </c>
      <c r="N36" s="35">
        <f t="shared" si="1"/>
        <v>50141048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97521052</v>
      </c>
      <c r="X36" s="35">
        <f t="shared" si="1"/>
        <v>141830516</v>
      </c>
      <c r="Y36" s="35">
        <f t="shared" si="1"/>
        <v>-44309464</v>
      </c>
      <c r="Z36" s="36">
        <f>+IF(X36&lt;&gt;0,+(Y36/X36)*100,0)</f>
        <v>-31.24113572286517</v>
      </c>
      <c r="AA36" s="33">
        <f>SUM(AA25:AA35)</f>
        <v>324508856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-13862582</v>
      </c>
      <c r="D38" s="46">
        <f>+D22-D36</f>
        <v>0</v>
      </c>
      <c r="E38" s="47">
        <f t="shared" si="2"/>
        <v>-142252256</v>
      </c>
      <c r="F38" s="48">
        <f t="shared" si="2"/>
        <v>-142252256</v>
      </c>
      <c r="G38" s="48">
        <f t="shared" si="2"/>
        <v>55850854</v>
      </c>
      <c r="H38" s="48">
        <f t="shared" si="2"/>
        <v>-23701977</v>
      </c>
      <c r="I38" s="48">
        <f t="shared" si="2"/>
        <v>-10735361</v>
      </c>
      <c r="J38" s="48">
        <f t="shared" si="2"/>
        <v>21413516</v>
      </c>
      <c r="K38" s="48">
        <f t="shared" si="2"/>
        <v>-10807591</v>
      </c>
      <c r="L38" s="48">
        <f t="shared" si="2"/>
        <v>37481191</v>
      </c>
      <c r="M38" s="48">
        <f t="shared" si="2"/>
        <v>-22171333</v>
      </c>
      <c r="N38" s="48">
        <f t="shared" si="2"/>
        <v>4502267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25915783</v>
      </c>
      <c r="X38" s="48">
        <f>IF(F22=F36,0,X22-X36)</f>
        <v>-18372516</v>
      </c>
      <c r="Y38" s="48">
        <f t="shared" si="2"/>
        <v>44288299</v>
      </c>
      <c r="Z38" s="49">
        <f>+IF(X38&lt;&gt;0,+(Y38/X38)*100,0)</f>
        <v>-241.0573434797934</v>
      </c>
      <c r="AA38" s="46">
        <f>+AA22-AA36</f>
        <v>-142252256</v>
      </c>
    </row>
    <row r="39" spans="1:27" ht="13.5">
      <c r="A39" s="23" t="s">
        <v>64</v>
      </c>
      <c r="B39" s="29"/>
      <c r="C39" s="6">
        <v>1096627</v>
      </c>
      <c r="D39" s="6">
        <v>0</v>
      </c>
      <c r="E39" s="7">
        <v>2801000</v>
      </c>
      <c r="F39" s="8">
        <v>2801000</v>
      </c>
      <c r="G39" s="8">
        <v>0</v>
      </c>
      <c r="H39" s="8">
        <v>400000</v>
      </c>
      <c r="I39" s="8">
        <v>1801000</v>
      </c>
      <c r="J39" s="8">
        <v>2201000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2201000</v>
      </c>
      <c r="X39" s="8">
        <v>2501000</v>
      </c>
      <c r="Y39" s="8">
        <v>-300000</v>
      </c>
      <c r="Z39" s="2">
        <v>-12</v>
      </c>
      <c r="AA39" s="6">
        <v>2801000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-12765955</v>
      </c>
      <c r="D42" s="55">
        <f>SUM(D38:D41)</f>
        <v>0</v>
      </c>
      <c r="E42" s="56">
        <f t="shared" si="3"/>
        <v>-139451256</v>
      </c>
      <c r="F42" s="57">
        <f t="shared" si="3"/>
        <v>-139451256</v>
      </c>
      <c r="G42" s="57">
        <f t="shared" si="3"/>
        <v>55850854</v>
      </c>
      <c r="H42" s="57">
        <f t="shared" si="3"/>
        <v>-23301977</v>
      </c>
      <c r="I42" s="57">
        <f t="shared" si="3"/>
        <v>-8934361</v>
      </c>
      <c r="J42" s="57">
        <f t="shared" si="3"/>
        <v>23614516</v>
      </c>
      <c r="K42" s="57">
        <f t="shared" si="3"/>
        <v>-10807591</v>
      </c>
      <c r="L42" s="57">
        <f t="shared" si="3"/>
        <v>37481191</v>
      </c>
      <c r="M42" s="57">
        <f t="shared" si="3"/>
        <v>-22171333</v>
      </c>
      <c r="N42" s="57">
        <f t="shared" si="3"/>
        <v>4502267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28116783</v>
      </c>
      <c r="X42" s="57">
        <f t="shared" si="3"/>
        <v>-15871516</v>
      </c>
      <c r="Y42" s="57">
        <f t="shared" si="3"/>
        <v>43988299</v>
      </c>
      <c r="Z42" s="58">
        <f>+IF(X42&lt;&gt;0,+(Y42/X42)*100,0)</f>
        <v>-277.1524723914212</v>
      </c>
      <c r="AA42" s="55">
        <f>SUM(AA38:AA41)</f>
        <v>-139451256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-12765955</v>
      </c>
      <c r="D44" s="63">
        <f>+D42-D43</f>
        <v>0</v>
      </c>
      <c r="E44" s="64">
        <f t="shared" si="4"/>
        <v>-139451256</v>
      </c>
      <c r="F44" s="65">
        <f t="shared" si="4"/>
        <v>-139451256</v>
      </c>
      <c r="G44" s="65">
        <f t="shared" si="4"/>
        <v>55850854</v>
      </c>
      <c r="H44" s="65">
        <f t="shared" si="4"/>
        <v>-23301977</v>
      </c>
      <c r="I44" s="65">
        <f t="shared" si="4"/>
        <v>-8934361</v>
      </c>
      <c r="J44" s="65">
        <f t="shared" si="4"/>
        <v>23614516</v>
      </c>
      <c r="K44" s="65">
        <f t="shared" si="4"/>
        <v>-10807591</v>
      </c>
      <c r="L44" s="65">
        <f t="shared" si="4"/>
        <v>37481191</v>
      </c>
      <c r="M44" s="65">
        <f t="shared" si="4"/>
        <v>-22171333</v>
      </c>
      <c r="N44" s="65">
        <f t="shared" si="4"/>
        <v>4502267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28116783</v>
      </c>
      <c r="X44" s="65">
        <f t="shared" si="4"/>
        <v>-15871516</v>
      </c>
      <c r="Y44" s="65">
        <f t="shared" si="4"/>
        <v>43988299</v>
      </c>
      <c r="Z44" s="66">
        <f>+IF(X44&lt;&gt;0,+(Y44/X44)*100,0)</f>
        <v>-277.1524723914212</v>
      </c>
      <c r="AA44" s="63">
        <f>+AA42-AA43</f>
        <v>-139451256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-12765955</v>
      </c>
      <c r="D46" s="55">
        <f>SUM(D44:D45)</f>
        <v>0</v>
      </c>
      <c r="E46" s="56">
        <f t="shared" si="5"/>
        <v>-139451256</v>
      </c>
      <c r="F46" s="57">
        <f t="shared" si="5"/>
        <v>-139451256</v>
      </c>
      <c r="G46" s="57">
        <f t="shared" si="5"/>
        <v>55850854</v>
      </c>
      <c r="H46" s="57">
        <f t="shared" si="5"/>
        <v>-23301977</v>
      </c>
      <c r="I46" s="57">
        <f t="shared" si="5"/>
        <v>-8934361</v>
      </c>
      <c r="J46" s="57">
        <f t="shared" si="5"/>
        <v>23614516</v>
      </c>
      <c r="K46" s="57">
        <f t="shared" si="5"/>
        <v>-10807591</v>
      </c>
      <c r="L46" s="57">
        <f t="shared" si="5"/>
        <v>37481191</v>
      </c>
      <c r="M46" s="57">
        <f t="shared" si="5"/>
        <v>-22171333</v>
      </c>
      <c r="N46" s="57">
        <f t="shared" si="5"/>
        <v>4502267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28116783</v>
      </c>
      <c r="X46" s="57">
        <f t="shared" si="5"/>
        <v>-15871516</v>
      </c>
      <c r="Y46" s="57">
        <f t="shared" si="5"/>
        <v>43988299</v>
      </c>
      <c r="Z46" s="58">
        <f>+IF(X46&lt;&gt;0,+(Y46/X46)*100,0)</f>
        <v>-277.1524723914212</v>
      </c>
      <c r="AA46" s="55">
        <f>SUM(AA44:AA45)</f>
        <v>-139451256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-12765955</v>
      </c>
      <c r="D48" s="71">
        <f>SUM(D46:D47)</f>
        <v>0</v>
      </c>
      <c r="E48" s="72">
        <f t="shared" si="6"/>
        <v>-139451256</v>
      </c>
      <c r="F48" s="73">
        <f t="shared" si="6"/>
        <v>-139451256</v>
      </c>
      <c r="G48" s="73">
        <f t="shared" si="6"/>
        <v>55850854</v>
      </c>
      <c r="H48" s="74">
        <f t="shared" si="6"/>
        <v>-23301977</v>
      </c>
      <c r="I48" s="74">
        <f t="shared" si="6"/>
        <v>-8934361</v>
      </c>
      <c r="J48" s="74">
        <f t="shared" si="6"/>
        <v>23614516</v>
      </c>
      <c r="K48" s="74">
        <f t="shared" si="6"/>
        <v>-10807591</v>
      </c>
      <c r="L48" s="74">
        <f t="shared" si="6"/>
        <v>37481191</v>
      </c>
      <c r="M48" s="73">
        <f t="shared" si="6"/>
        <v>-22171333</v>
      </c>
      <c r="N48" s="73">
        <f t="shared" si="6"/>
        <v>4502267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28116783</v>
      </c>
      <c r="X48" s="74">
        <f t="shared" si="6"/>
        <v>-15871516</v>
      </c>
      <c r="Y48" s="74">
        <f t="shared" si="6"/>
        <v>43988299</v>
      </c>
      <c r="Z48" s="75">
        <f>+IF(X48&lt;&gt;0,+(Y48/X48)*100,0)</f>
        <v>-277.1524723914212</v>
      </c>
      <c r="AA48" s="76">
        <f>SUM(AA46:AA47)</f>
        <v>-139451256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193598617</v>
      </c>
      <c r="D5" s="6">
        <v>0</v>
      </c>
      <c r="E5" s="7">
        <v>330083730</v>
      </c>
      <c r="F5" s="8">
        <v>330083730</v>
      </c>
      <c r="G5" s="8">
        <v>28014987</v>
      </c>
      <c r="H5" s="8">
        <v>28241818</v>
      </c>
      <c r="I5" s="8">
        <v>28217538</v>
      </c>
      <c r="J5" s="8">
        <v>84474343</v>
      </c>
      <c r="K5" s="8">
        <v>26389000</v>
      </c>
      <c r="L5" s="8">
        <v>25614640</v>
      </c>
      <c r="M5" s="8">
        <v>25938007</v>
      </c>
      <c r="N5" s="8">
        <v>77941647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162415990</v>
      </c>
      <c r="X5" s="8">
        <v>167500002</v>
      </c>
      <c r="Y5" s="8">
        <v>-5084012</v>
      </c>
      <c r="Z5" s="2">
        <v>-3.04</v>
      </c>
      <c r="AA5" s="6">
        <v>330083730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358589938</v>
      </c>
      <c r="D7" s="6">
        <v>0</v>
      </c>
      <c r="E7" s="7">
        <v>450000096</v>
      </c>
      <c r="F7" s="8">
        <v>450000096</v>
      </c>
      <c r="G7" s="8">
        <v>33009825</v>
      </c>
      <c r="H7" s="8">
        <v>26832340</v>
      </c>
      <c r="I7" s="8">
        <v>33713740</v>
      </c>
      <c r="J7" s="8">
        <v>93555905</v>
      </c>
      <c r="K7" s="8">
        <v>29972555</v>
      </c>
      <c r="L7" s="8">
        <v>33136120</v>
      </c>
      <c r="M7" s="8">
        <v>19291604</v>
      </c>
      <c r="N7" s="8">
        <v>82400279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175956184</v>
      </c>
      <c r="X7" s="8">
        <v>218000000</v>
      </c>
      <c r="Y7" s="8">
        <v>-42043816</v>
      </c>
      <c r="Z7" s="2">
        <v>-19.29</v>
      </c>
      <c r="AA7" s="6">
        <v>450000096</v>
      </c>
    </row>
    <row r="8" spans="1:27" ht="13.5">
      <c r="A8" s="25" t="s">
        <v>35</v>
      </c>
      <c r="B8" s="24"/>
      <c r="C8" s="6">
        <v>97920876</v>
      </c>
      <c r="D8" s="6">
        <v>0</v>
      </c>
      <c r="E8" s="7">
        <v>100990070</v>
      </c>
      <c r="F8" s="8">
        <v>100990070</v>
      </c>
      <c r="G8" s="8">
        <v>-1526386</v>
      </c>
      <c r="H8" s="8">
        <v>9295794</v>
      </c>
      <c r="I8" s="8">
        <v>9436558</v>
      </c>
      <c r="J8" s="8">
        <v>17205966</v>
      </c>
      <c r="K8" s="8">
        <v>12023783</v>
      </c>
      <c r="L8" s="8">
        <v>13395926</v>
      </c>
      <c r="M8" s="8">
        <v>9560606</v>
      </c>
      <c r="N8" s="8">
        <v>34980315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52186281</v>
      </c>
      <c r="X8" s="8">
        <v>50495034</v>
      </c>
      <c r="Y8" s="8">
        <v>1691247</v>
      </c>
      <c r="Z8" s="2">
        <v>3.35</v>
      </c>
      <c r="AA8" s="6">
        <v>100990070</v>
      </c>
    </row>
    <row r="9" spans="1:27" ht="13.5">
      <c r="A9" s="25" t="s">
        <v>36</v>
      </c>
      <c r="B9" s="24"/>
      <c r="C9" s="6">
        <v>30724153</v>
      </c>
      <c r="D9" s="6">
        <v>0</v>
      </c>
      <c r="E9" s="7">
        <v>24633034</v>
      </c>
      <c r="F9" s="8">
        <v>24633034</v>
      </c>
      <c r="G9" s="8">
        <v>-5690062</v>
      </c>
      <c r="H9" s="8">
        <v>2722075</v>
      </c>
      <c r="I9" s="8">
        <v>2658713</v>
      </c>
      <c r="J9" s="8">
        <v>-309274</v>
      </c>
      <c r="K9" s="8">
        <v>2847030</v>
      </c>
      <c r="L9" s="8">
        <v>2740655</v>
      </c>
      <c r="M9" s="8">
        <v>2297462</v>
      </c>
      <c r="N9" s="8">
        <v>7885147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7575873</v>
      </c>
      <c r="X9" s="8">
        <v>12316518</v>
      </c>
      <c r="Y9" s="8">
        <v>-4740645</v>
      </c>
      <c r="Z9" s="2">
        <v>-38.49</v>
      </c>
      <c r="AA9" s="6">
        <v>24633034</v>
      </c>
    </row>
    <row r="10" spans="1:27" ht="13.5">
      <c r="A10" s="25" t="s">
        <v>37</v>
      </c>
      <c r="B10" s="24"/>
      <c r="C10" s="6">
        <v>29556103</v>
      </c>
      <c r="D10" s="6">
        <v>0</v>
      </c>
      <c r="E10" s="7">
        <v>25944203</v>
      </c>
      <c r="F10" s="26">
        <v>25944203</v>
      </c>
      <c r="G10" s="26">
        <v>2207620</v>
      </c>
      <c r="H10" s="26">
        <v>2151517</v>
      </c>
      <c r="I10" s="26">
        <v>2151070</v>
      </c>
      <c r="J10" s="26">
        <v>6510207</v>
      </c>
      <c r="K10" s="26">
        <v>2151865</v>
      </c>
      <c r="L10" s="26">
        <v>2150542</v>
      </c>
      <c r="M10" s="26">
        <v>2145234</v>
      </c>
      <c r="N10" s="26">
        <v>6447641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12957848</v>
      </c>
      <c r="X10" s="26">
        <v>13249998</v>
      </c>
      <c r="Y10" s="26">
        <v>-292150</v>
      </c>
      <c r="Z10" s="27">
        <v>-2.2</v>
      </c>
      <c r="AA10" s="28">
        <v>25944203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582629</v>
      </c>
      <c r="D12" s="6">
        <v>0</v>
      </c>
      <c r="E12" s="7">
        <v>596277</v>
      </c>
      <c r="F12" s="8">
        <v>596277</v>
      </c>
      <c r="G12" s="8">
        <v>73415</v>
      </c>
      <c r="H12" s="8">
        <v>51497</v>
      </c>
      <c r="I12" s="8">
        <v>46790</v>
      </c>
      <c r="J12" s="8">
        <v>171702</v>
      </c>
      <c r="K12" s="8">
        <v>31303</v>
      </c>
      <c r="L12" s="8">
        <v>19463</v>
      </c>
      <c r="M12" s="8">
        <v>88773</v>
      </c>
      <c r="N12" s="8">
        <v>139539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311241</v>
      </c>
      <c r="X12" s="8">
        <v>300498</v>
      </c>
      <c r="Y12" s="8">
        <v>10743</v>
      </c>
      <c r="Z12" s="2">
        <v>3.58</v>
      </c>
      <c r="AA12" s="6">
        <v>596277</v>
      </c>
    </row>
    <row r="13" spans="1:27" ht="13.5">
      <c r="A13" s="23" t="s">
        <v>40</v>
      </c>
      <c r="B13" s="29"/>
      <c r="C13" s="6">
        <v>3442116</v>
      </c>
      <c r="D13" s="6">
        <v>0</v>
      </c>
      <c r="E13" s="7">
        <v>3942603</v>
      </c>
      <c r="F13" s="8">
        <v>3942603</v>
      </c>
      <c r="G13" s="8">
        <v>146481</v>
      </c>
      <c r="H13" s="8">
        <v>346564</v>
      </c>
      <c r="I13" s="8">
        <v>320116</v>
      </c>
      <c r="J13" s="8">
        <v>813161</v>
      </c>
      <c r="K13" s="8">
        <v>55750</v>
      </c>
      <c r="L13" s="8">
        <v>193958</v>
      </c>
      <c r="M13" s="8">
        <v>462817</v>
      </c>
      <c r="N13" s="8">
        <v>712525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1525686</v>
      </c>
      <c r="X13" s="8">
        <v>1150002</v>
      </c>
      <c r="Y13" s="8">
        <v>375684</v>
      </c>
      <c r="Z13" s="2">
        <v>32.67</v>
      </c>
      <c r="AA13" s="6">
        <v>3942603</v>
      </c>
    </row>
    <row r="14" spans="1:27" ht="13.5">
      <c r="A14" s="23" t="s">
        <v>41</v>
      </c>
      <c r="B14" s="29"/>
      <c r="C14" s="6">
        <v>44417978</v>
      </c>
      <c r="D14" s="6">
        <v>0</v>
      </c>
      <c r="E14" s="7">
        <v>50252601</v>
      </c>
      <c r="F14" s="8">
        <v>50252601</v>
      </c>
      <c r="G14" s="8">
        <v>4282942</v>
      </c>
      <c r="H14" s="8">
        <v>4327983</v>
      </c>
      <c r="I14" s="8">
        <v>2919847</v>
      </c>
      <c r="J14" s="8">
        <v>11530772</v>
      </c>
      <c r="K14" s="8">
        <v>6144671</v>
      </c>
      <c r="L14" s="8">
        <v>3394741</v>
      </c>
      <c r="M14" s="8">
        <v>3648503</v>
      </c>
      <c r="N14" s="8">
        <v>13187915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24718687</v>
      </c>
      <c r="X14" s="8">
        <v>25000002</v>
      </c>
      <c r="Y14" s="8">
        <v>-281315</v>
      </c>
      <c r="Z14" s="2">
        <v>-1.13</v>
      </c>
      <c r="AA14" s="6">
        <v>50252601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2469180</v>
      </c>
      <c r="D16" s="6">
        <v>0</v>
      </c>
      <c r="E16" s="7">
        <v>1093599</v>
      </c>
      <c r="F16" s="8">
        <v>1093599</v>
      </c>
      <c r="G16" s="8">
        <v>33795</v>
      </c>
      <c r="H16" s="8">
        <v>46997</v>
      </c>
      <c r="I16" s="8">
        <v>112258</v>
      </c>
      <c r="J16" s="8">
        <v>193050</v>
      </c>
      <c r="K16" s="8">
        <v>80658</v>
      </c>
      <c r="L16" s="8">
        <v>47280</v>
      </c>
      <c r="M16" s="8">
        <v>38748</v>
      </c>
      <c r="N16" s="8">
        <v>166686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359736</v>
      </c>
      <c r="X16" s="8">
        <v>546798</v>
      </c>
      <c r="Y16" s="8">
        <v>-187062</v>
      </c>
      <c r="Z16" s="2">
        <v>-34.21</v>
      </c>
      <c r="AA16" s="6">
        <v>1093599</v>
      </c>
    </row>
    <row r="17" spans="1:27" ht="13.5">
      <c r="A17" s="23" t="s">
        <v>44</v>
      </c>
      <c r="B17" s="29"/>
      <c r="C17" s="6">
        <v>4554531</v>
      </c>
      <c r="D17" s="6">
        <v>0</v>
      </c>
      <c r="E17" s="7">
        <v>1795951</v>
      </c>
      <c r="F17" s="8">
        <v>1795951</v>
      </c>
      <c r="G17" s="8">
        <v>0</v>
      </c>
      <c r="H17" s="8">
        <v>339556</v>
      </c>
      <c r="I17" s="8">
        <v>0</v>
      </c>
      <c r="J17" s="8">
        <v>339556</v>
      </c>
      <c r="K17" s="8">
        <v>0</v>
      </c>
      <c r="L17" s="8">
        <v>3656956</v>
      </c>
      <c r="M17" s="8">
        <v>114659</v>
      </c>
      <c r="N17" s="8">
        <v>3771615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4111171</v>
      </c>
      <c r="X17" s="8">
        <v>897978</v>
      </c>
      <c r="Y17" s="8">
        <v>3213193</v>
      </c>
      <c r="Z17" s="2">
        <v>357.83</v>
      </c>
      <c r="AA17" s="6">
        <v>1795951</v>
      </c>
    </row>
    <row r="18" spans="1:27" ht="13.5">
      <c r="A18" s="25" t="s">
        <v>45</v>
      </c>
      <c r="B18" s="24"/>
      <c r="C18" s="6">
        <v>8963833</v>
      </c>
      <c r="D18" s="6">
        <v>0</v>
      </c>
      <c r="E18" s="7">
        <v>2244610</v>
      </c>
      <c r="F18" s="8">
        <v>2244610</v>
      </c>
      <c r="G18" s="8">
        <v>0</v>
      </c>
      <c r="H18" s="8">
        <v>187181</v>
      </c>
      <c r="I18" s="8">
        <v>0</v>
      </c>
      <c r="J18" s="8">
        <v>187181</v>
      </c>
      <c r="K18" s="8">
        <v>106321</v>
      </c>
      <c r="L18" s="8">
        <v>-1679</v>
      </c>
      <c r="M18" s="8">
        <v>0</v>
      </c>
      <c r="N18" s="8">
        <v>104642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291823</v>
      </c>
      <c r="X18" s="8">
        <v>1122306</v>
      </c>
      <c r="Y18" s="8">
        <v>-830483</v>
      </c>
      <c r="Z18" s="2">
        <v>-74</v>
      </c>
      <c r="AA18" s="6">
        <v>2244610</v>
      </c>
    </row>
    <row r="19" spans="1:27" ht="13.5">
      <c r="A19" s="23" t="s">
        <v>46</v>
      </c>
      <c r="B19" s="29"/>
      <c r="C19" s="6">
        <v>324328950</v>
      </c>
      <c r="D19" s="6">
        <v>0</v>
      </c>
      <c r="E19" s="7">
        <v>375958000</v>
      </c>
      <c r="F19" s="8">
        <v>375958000</v>
      </c>
      <c r="G19" s="8">
        <v>0</v>
      </c>
      <c r="H19" s="8">
        <v>0</v>
      </c>
      <c r="I19" s="8">
        <v>0</v>
      </c>
      <c r="J19" s="8">
        <v>0</v>
      </c>
      <c r="K19" s="8">
        <v>141961228</v>
      </c>
      <c r="L19" s="8">
        <v>0</v>
      </c>
      <c r="M19" s="8">
        <v>104993000</v>
      </c>
      <c r="N19" s="8">
        <v>246954228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246954228</v>
      </c>
      <c r="X19" s="8">
        <v>255000000</v>
      </c>
      <c r="Y19" s="8">
        <v>-8045772</v>
      </c>
      <c r="Z19" s="2">
        <v>-3.16</v>
      </c>
      <c r="AA19" s="6">
        <v>375958000</v>
      </c>
    </row>
    <row r="20" spans="1:27" ht="13.5">
      <c r="A20" s="23" t="s">
        <v>47</v>
      </c>
      <c r="B20" s="29"/>
      <c r="C20" s="6">
        <v>27252800</v>
      </c>
      <c r="D20" s="6">
        <v>0</v>
      </c>
      <c r="E20" s="7">
        <v>26477234</v>
      </c>
      <c r="F20" s="26">
        <v>26477234</v>
      </c>
      <c r="G20" s="26">
        <v>1286896</v>
      </c>
      <c r="H20" s="26">
        <v>1759175</v>
      </c>
      <c r="I20" s="26">
        <v>407204</v>
      </c>
      <c r="J20" s="26">
        <v>3453275</v>
      </c>
      <c r="K20" s="26">
        <v>1892692</v>
      </c>
      <c r="L20" s="26">
        <v>2506777</v>
      </c>
      <c r="M20" s="26">
        <v>7329</v>
      </c>
      <c r="N20" s="26">
        <v>4406798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7860073</v>
      </c>
      <c r="X20" s="26">
        <v>13168902</v>
      </c>
      <c r="Y20" s="26">
        <v>-5308829</v>
      </c>
      <c r="Z20" s="27">
        <v>-40.31</v>
      </c>
      <c r="AA20" s="28">
        <v>26477234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1126401704</v>
      </c>
      <c r="D22" s="33">
        <f>SUM(D5:D21)</f>
        <v>0</v>
      </c>
      <c r="E22" s="34">
        <f t="shared" si="0"/>
        <v>1394012008</v>
      </c>
      <c r="F22" s="35">
        <f t="shared" si="0"/>
        <v>1394012008</v>
      </c>
      <c r="G22" s="35">
        <f t="shared" si="0"/>
        <v>61839513</v>
      </c>
      <c r="H22" s="35">
        <f t="shared" si="0"/>
        <v>76302497</v>
      </c>
      <c r="I22" s="35">
        <f t="shared" si="0"/>
        <v>79983834</v>
      </c>
      <c r="J22" s="35">
        <f t="shared" si="0"/>
        <v>218125844</v>
      </c>
      <c r="K22" s="35">
        <f t="shared" si="0"/>
        <v>223656856</v>
      </c>
      <c r="L22" s="35">
        <f t="shared" si="0"/>
        <v>86855379</v>
      </c>
      <c r="M22" s="35">
        <f t="shared" si="0"/>
        <v>168586742</v>
      </c>
      <c r="N22" s="35">
        <f t="shared" si="0"/>
        <v>479098977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697224821</v>
      </c>
      <c r="X22" s="35">
        <f t="shared" si="0"/>
        <v>758748038</v>
      </c>
      <c r="Y22" s="35">
        <f t="shared" si="0"/>
        <v>-61523217</v>
      </c>
      <c r="Z22" s="36">
        <f>+IF(X22&lt;&gt;0,+(Y22/X22)*100,0)</f>
        <v>-8.108517441728132</v>
      </c>
      <c r="AA22" s="33">
        <f>SUM(AA5:AA21)</f>
        <v>1394012008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292527381</v>
      </c>
      <c r="D25" s="6">
        <v>0</v>
      </c>
      <c r="E25" s="7">
        <v>308100489</v>
      </c>
      <c r="F25" s="8">
        <v>308100489</v>
      </c>
      <c r="G25" s="8">
        <v>25816336</v>
      </c>
      <c r="H25" s="8">
        <v>25429252</v>
      </c>
      <c r="I25" s="8">
        <v>25521993</v>
      </c>
      <c r="J25" s="8">
        <v>76767581</v>
      </c>
      <c r="K25" s="8">
        <v>26393981</v>
      </c>
      <c r="L25" s="8">
        <v>26419685</v>
      </c>
      <c r="M25" s="8">
        <v>31182566</v>
      </c>
      <c r="N25" s="8">
        <v>83996232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160763813</v>
      </c>
      <c r="X25" s="8">
        <v>148512744</v>
      </c>
      <c r="Y25" s="8">
        <v>12251069</v>
      </c>
      <c r="Z25" s="2">
        <v>8.25</v>
      </c>
      <c r="AA25" s="6">
        <v>308100489</v>
      </c>
    </row>
    <row r="26" spans="1:27" ht="13.5">
      <c r="A26" s="25" t="s">
        <v>52</v>
      </c>
      <c r="B26" s="24"/>
      <c r="C26" s="6">
        <v>23887187</v>
      </c>
      <c r="D26" s="6">
        <v>0</v>
      </c>
      <c r="E26" s="7">
        <v>25799620</v>
      </c>
      <c r="F26" s="8">
        <v>25799620</v>
      </c>
      <c r="G26" s="8">
        <v>1697817</v>
      </c>
      <c r="H26" s="8">
        <v>1751290</v>
      </c>
      <c r="I26" s="8">
        <v>1754201</v>
      </c>
      <c r="J26" s="8">
        <v>5203308</v>
      </c>
      <c r="K26" s="8">
        <v>1811079</v>
      </c>
      <c r="L26" s="8">
        <v>1780906</v>
      </c>
      <c r="M26" s="8">
        <v>1779841</v>
      </c>
      <c r="N26" s="8">
        <v>5371826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10575134</v>
      </c>
      <c r="X26" s="8">
        <v>12899808</v>
      </c>
      <c r="Y26" s="8">
        <v>-2324674</v>
      </c>
      <c r="Z26" s="2">
        <v>-18.02</v>
      </c>
      <c r="AA26" s="6">
        <v>25799620</v>
      </c>
    </row>
    <row r="27" spans="1:27" ht="13.5">
      <c r="A27" s="25" t="s">
        <v>53</v>
      </c>
      <c r="B27" s="24"/>
      <c r="C27" s="6">
        <v>96083332</v>
      </c>
      <c r="D27" s="6">
        <v>0</v>
      </c>
      <c r="E27" s="7">
        <v>232912783</v>
      </c>
      <c r="F27" s="8">
        <v>232912783</v>
      </c>
      <c r="G27" s="8">
        <v>0</v>
      </c>
      <c r="H27" s="8">
        <v>0</v>
      </c>
      <c r="I27" s="8">
        <v>28286418</v>
      </c>
      <c r="J27" s="8">
        <v>28286418</v>
      </c>
      <c r="K27" s="8">
        <v>0</v>
      </c>
      <c r="L27" s="8">
        <v>0</v>
      </c>
      <c r="M27" s="8">
        <v>8255</v>
      </c>
      <c r="N27" s="8">
        <v>8255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28294673</v>
      </c>
      <c r="X27" s="8">
        <v>115999998</v>
      </c>
      <c r="Y27" s="8">
        <v>-87705325</v>
      </c>
      <c r="Z27" s="2">
        <v>-75.61</v>
      </c>
      <c r="AA27" s="6">
        <v>232912783</v>
      </c>
    </row>
    <row r="28" spans="1:27" ht="13.5">
      <c r="A28" s="25" t="s">
        <v>54</v>
      </c>
      <c r="B28" s="24"/>
      <c r="C28" s="6">
        <v>397551760</v>
      </c>
      <c r="D28" s="6">
        <v>0</v>
      </c>
      <c r="E28" s="7">
        <v>78340000</v>
      </c>
      <c r="F28" s="8">
        <v>78340000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20687502</v>
      </c>
      <c r="Y28" s="8">
        <v>-20687502</v>
      </c>
      <c r="Z28" s="2">
        <v>-100</v>
      </c>
      <c r="AA28" s="6">
        <v>78340000</v>
      </c>
    </row>
    <row r="29" spans="1:27" ht="13.5">
      <c r="A29" s="25" t="s">
        <v>55</v>
      </c>
      <c r="B29" s="24"/>
      <c r="C29" s="6">
        <v>88809751</v>
      </c>
      <c r="D29" s="6">
        <v>0</v>
      </c>
      <c r="E29" s="7">
        <v>10000000</v>
      </c>
      <c r="F29" s="8">
        <v>10000000</v>
      </c>
      <c r="G29" s="8">
        <v>0</v>
      </c>
      <c r="H29" s="8">
        <v>0</v>
      </c>
      <c r="I29" s="8">
        <v>21729516</v>
      </c>
      <c r="J29" s="8">
        <v>21729516</v>
      </c>
      <c r="K29" s="8">
        <v>7321902</v>
      </c>
      <c r="L29" s="8">
        <v>0</v>
      </c>
      <c r="M29" s="8">
        <v>14407614</v>
      </c>
      <c r="N29" s="8">
        <v>21729516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43459032</v>
      </c>
      <c r="X29" s="8">
        <v>4999998</v>
      </c>
      <c r="Y29" s="8">
        <v>38459034</v>
      </c>
      <c r="Z29" s="2">
        <v>769.18</v>
      </c>
      <c r="AA29" s="6">
        <v>10000000</v>
      </c>
    </row>
    <row r="30" spans="1:27" ht="13.5">
      <c r="A30" s="25" t="s">
        <v>56</v>
      </c>
      <c r="B30" s="24"/>
      <c r="C30" s="6">
        <v>424503215</v>
      </c>
      <c r="D30" s="6">
        <v>0</v>
      </c>
      <c r="E30" s="7">
        <v>449200000</v>
      </c>
      <c r="F30" s="8">
        <v>449200000</v>
      </c>
      <c r="G30" s="8">
        <v>56300620</v>
      </c>
      <c r="H30" s="8">
        <v>66259758</v>
      </c>
      <c r="I30" s="8">
        <v>30402911</v>
      </c>
      <c r="J30" s="8">
        <v>152963289</v>
      </c>
      <c r="K30" s="8">
        <v>46372371</v>
      </c>
      <c r="L30" s="8">
        <v>44119967</v>
      </c>
      <c r="M30" s="8">
        <v>47923874</v>
      </c>
      <c r="N30" s="8">
        <v>138416212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291379501</v>
      </c>
      <c r="X30" s="8">
        <v>216599998</v>
      </c>
      <c r="Y30" s="8">
        <v>74779503</v>
      </c>
      <c r="Z30" s="2">
        <v>34.52</v>
      </c>
      <c r="AA30" s="6">
        <v>449200000</v>
      </c>
    </row>
    <row r="31" spans="1:27" ht="13.5">
      <c r="A31" s="25" t="s">
        <v>57</v>
      </c>
      <c r="B31" s="24"/>
      <c r="C31" s="6">
        <v>58467953</v>
      </c>
      <c r="D31" s="6">
        <v>0</v>
      </c>
      <c r="E31" s="7">
        <v>47825000</v>
      </c>
      <c r="F31" s="8">
        <v>47825000</v>
      </c>
      <c r="G31" s="8">
        <v>2311245</v>
      </c>
      <c r="H31" s="8">
        <v>3545296</v>
      </c>
      <c r="I31" s="8">
        <v>4557179</v>
      </c>
      <c r="J31" s="8">
        <v>10413720</v>
      </c>
      <c r="K31" s="8">
        <v>2868821</v>
      </c>
      <c r="L31" s="8">
        <v>4986097</v>
      </c>
      <c r="M31" s="8">
        <v>5873862</v>
      </c>
      <c r="N31" s="8">
        <v>13728780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24142500</v>
      </c>
      <c r="X31" s="8">
        <v>23912502</v>
      </c>
      <c r="Y31" s="8">
        <v>229998</v>
      </c>
      <c r="Z31" s="2">
        <v>0.96</v>
      </c>
      <c r="AA31" s="6">
        <v>47825000</v>
      </c>
    </row>
    <row r="32" spans="1:27" ht="13.5">
      <c r="A32" s="25" t="s">
        <v>58</v>
      </c>
      <c r="B32" s="24"/>
      <c r="C32" s="6">
        <v>135786924</v>
      </c>
      <c r="D32" s="6">
        <v>0</v>
      </c>
      <c r="E32" s="7">
        <v>106200000</v>
      </c>
      <c r="F32" s="8">
        <v>106200000</v>
      </c>
      <c r="G32" s="8">
        <v>2430037</v>
      </c>
      <c r="H32" s="8">
        <v>7570688</v>
      </c>
      <c r="I32" s="8">
        <v>10734859</v>
      </c>
      <c r="J32" s="8">
        <v>20735584</v>
      </c>
      <c r="K32" s="8">
        <v>9872758</v>
      </c>
      <c r="L32" s="8">
        <v>6825644</v>
      </c>
      <c r="M32" s="8">
        <v>8134116</v>
      </c>
      <c r="N32" s="8">
        <v>24832518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45568102</v>
      </c>
      <c r="X32" s="8">
        <v>53100000</v>
      </c>
      <c r="Y32" s="8">
        <v>-7531898</v>
      </c>
      <c r="Z32" s="2">
        <v>-14.18</v>
      </c>
      <c r="AA32" s="6">
        <v>106200000</v>
      </c>
    </row>
    <row r="33" spans="1:27" ht="13.5">
      <c r="A33" s="25" t="s">
        <v>59</v>
      </c>
      <c r="B33" s="24"/>
      <c r="C33" s="6">
        <v>5392418</v>
      </c>
      <c r="D33" s="6">
        <v>0</v>
      </c>
      <c r="E33" s="7">
        <v>15000000</v>
      </c>
      <c r="F33" s="8">
        <v>15000000</v>
      </c>
      <c r="G33" s="8">
        <v>-3836</v>
      </c>
      <c r="H33" s="8">
        <v>4725</v>
      </c>
      <c r="I33" s="8">
        <v>1278689</v>
      </c>
      <c r="J33" s="8">
        <v>1279578</v>
      </c>
      <c r="K33" s="8">
        <v>137307</v>
      </c>
      <c r="L33" s="8">
        <v>906040</v>
      </c>
      <c r="M33" s="8">
        <v>5057305</v>
      </c>
      <c r="N33" s="8">
        <v>6100652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7380230</v>
      </c>
      <c r="X33" s="8">
        <v>7500000</v>
      </c>
      <c r="Y33" s="8">
        <v>-119770</v>
      </c>
      <c r="Z33" s="2">
        <v>-1.6</v>
      </c>
      <c r="AA33" s="6">
        <v>15000000</v>
      </c>
    </row>
    <row r="34" spans="1:27" ht="13.5">
      <c r="A34" s="25" t="s">
        <v>60</v>
      </c>
      <c r="B34" s="24"/>
      <c r="C34" s="6">
        <v>137813407</v>
      </c>
      <c r="D34" s="6">
        <v>0</v>
      </c>
      <c r="E34" s="7">
        <v>120554003</v>
      </c>
      <c r="F34" s="8">
        <v>120554003</v>
      </c>
      <c r="G34" s="8">
        <v>9226731</v>
      </c>
      <c r="H34" s="8">
        <v>6911620</v>
      </c>
      <c r="I34" s="8">
        <v>10069958</v>
      </c>
      <c r="J34" s="8">
        <v>26208309</v>
      </c>
      <c r="K34" s="8">
        <v>29038159</v>
      </c>
      <c r="L34" s="8">
        <v>15375188</v>
      </c>
      <c r="M34" s="8">
        <v>15013533</v>
      </c>
      <c r="N34" s="8">
        <v>59426880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85635189</v>
      </c>
      <c r="X34" s="8">
        <v>58879500</v>
      </c>
      <c r="Y34" s="8">
        <v>26755689</v>
      </c>
      <c r="Z34" s="2">
        <v>45.44</v>
      </c>
      <c r="AA34" s="6">
        <v>120554003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1660823328</v>
      </c>
      <c r="D36" s="33">
        <f>SUM(D25:D35)</f>
        <v>0</v>
      </c>
      <c r="E36" s="34">
        <f t="shared" si="1"/>
        <v>1393931895</v>
      </c>
      <c r="F36" s="35">
        <f t="shared" si="1"/>
        <v>1393931895</v>
      </c>
      <c r="G36" s="35">
        <f t="shared" si="1"/>
        <v>97778950</v>
      </c>
      <c r="H36" s="35">
        <f t="shared" si="1"/>
        <v>111472629</v>
      </c>
      <c r="I36" s="35">
        <f t="shared" si="1"/>
        <v>134335724</v>
      </c>
      <c r="J36" s="35">
        <f t="shared" si="1"/>
        <v>343587303</v>
      </c>
      <c r="K36" s="35">
        <f t="shared" si="1"/>
        <v>123816378</v>
      </c>
      <c r="L36" s="35">
        <f t="shared" si="1"/>
        <v>100413527</v>
      </c>
      <c r="M36" s="35">
        <f t="shared" si="1"/>
        <v>129380966</v>
      </c>
      <c r="N36" s="35">
        <f t="shared" si="1"/>
        <v>353610871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697198174</v>
      </c>
      <c r="X36" s="35">
        <f t="shared" si="1"/>
        <v>663092050</v>
      </c>
      <c r="Y36" s="35">
        <f t="shared" si="1"/>
        <v>34106124</v>
      </c>
      <c r="Z36" s="36">
        <f>+IF(X36&lt;&gt;0,+(Y36/X36)*100,0)</f>
        <v>5.143497648629628</v>
      </c>
      <c r="AA36" s="33">
        <f>SUM(AA25:AA35)</f>
        <v>1393931895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-534421624</v>
      </c>
      <c r="D38" s="46">
        <f>+D22-D36</f>
        <v>0</v>
      </c>
      <c r="E38" s="47">
        <f t="shared" si="2"/>
        <v>80113</v>
      </c>
      <c r="F38" s="48">
        <f t="shared" si="2"/>
        <v>80113</v>
      </c>
      <c r="G38" s="48">
        <f t="shared" si="2"/>
        <v>-35939437</v>
      </c>
      <c r="H38" s="48">
        <f t="shared" si="2"/>
        <v>-35170132</v>
      </c>
      <c r="I38" s="48">
        <f t="shared" si="2"/>
        <v>-54351890</v>
      </c>
      <c r="J38" s="48">
        <f t="shared" si="2"/>
        <v>-125461459</v>
      </c>
      <c r="K38" s="48">
        <f t="shared" si="2"/>
        <v>99840478</v>
      </c>
      <c r="L38" s="48">
        <f t="shared" si="2"/>
        <v>-13558148</v>
      </c>
      <c r="M38" s="48">
        <f t="shared" si="2"/>
        <v>39205776</v>
      </c>
      <c r="N38" s="48">
        <f t="shared" si="2"/>
        <v>125488106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26647</v>
      </c>
      <c r="X38" s="48">
        <f>IF(F22=F36,0,X22-X36)</f>
        <v>95655988</v>
      </c>
      <c r="Y38" s="48">
        <f t="shared" si="2"/>
        <v>-95629341</v>
      </c>
      <c r="Z38" s="49">
        <f>+IF(X38&lt;&gt;0,+(Y38/X38)*100,0)</f>
        <v>-99.97214288351714</v>
      </c>
      <c r="AA38" s="46">
        <f>+AA22-AA36</f>
        <v>80113</v>
      </c>
    </row>
    <row r="39" spans="1:27" ht="13.5">
      <c r="A39" s="23" t="s">
        <v>64</v>
      </c>
      <c r="B39" s="29"/>
      <c r="C39" s="6">
        <v>225943015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-308478609</v>
      </c>
      <c r="D42" s="55">
        <f>SUM(D38:D41)</f>
        <v>0</v>
      </c>
      <c r="E42" s="56">
        <f t="shared" si="3"/>
        <v>80113</v>
      </c>
      <c r="F42" s="57">
        <f t="shared" si="3"/>
        <v>80113</v>
      </c>
      <c r="G42" s="57">
        <f t="shared" si="3"/>
        <v>-35939437</v>
      </c>
      <c r="H42" s="57">
        <f t="shared" si="3"/>
        <v>-35170132</v>
      </c>
      <c r="I42" s="57">
        <f t="shared" si="3"/>
        <v>-54351890</v>
      </c>
      <c r="J42" s="57">
        <f t="shared" si="3"/>
        <v>-125461459</v>
      </c>
      <c r="K42" s="57">
        <f t="shared" si="3"/>
        <v>99840478</v>
      </c>
      <c r="L42" s="57">
        <f t="shared" si="3"/>
        <v>-13558148</v>
      </c>
      <c r="M42" s="57">
        <f t="shared" si="3"/>
        <v>39205776</v>
      </c>
      <c r="N42" s="57">
        <f t="shared" si="3"/>
        <v>125488106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26647</v>
      </c>
      <c r="X42" s="57">
        <f t="shared" si="3"/>
        <v>95655988</v>
      </c>
      <c r="Y42" s="57">
        <f t="shared" si="3"/>
        <v>-95629341</v>
      </c>
      <c r="Z42" s="58">
        <f>+IF(X42&lt;&gt;0,+(Y42/X42)*100,0)</f>
        <v>-99.97214288351714</v>
      </c>
      <c r="AA42" s="55">
        <f>SUM(AA38:AA41)</f>
        <v>80113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-308478609</v>
      </c>
      <c r="D44" s="63">
        <f>+D42-D43</f>
        <v>0</v>
      </c>
      <c r="E44" s="64">
        <f t="shared" si="4"/>
        <v>80113</v>
      </c>
      <c r="F44" s="65">
        <f t="shared" si="4"/>
        <v>80113</v>
      </c>
      <c r="G44" s="65">
        <f t="shared" si="4"/>
        <v>-35939437</v>
      </c>
      <c r="H44" s="65">
        <f t="shared" si="4"/>
        <v>-35170132</v>
      </c>
      <c r="I44" s="65">
        <f t="shared" si="4"/>
        <v>-54351890</v>
      </c>
      <c r="J44" s="65">
        <f t="shared" si="4"/>
        <v>-125461459</v>
      </c>
      <c r="K44" s="65">
        <f t="shared" si="4"/>
        <v>99840478</v>
      </c>
      <c r="L44" s="65">
        <f t="shared" si="4"/>
        <v>-13558148</v>
      </c>
      <c r="M44" s="65">
        <f t="shared" si="4"/>
        <v>39205776</v>
      </c>
      <c r="N44" s="65">
        <f t="shared" si="4"/>
        <v>125488106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26647</v>
      </c>
      <c r="X44" s="65">
        <f t="shared" si="4"/>
        <v>95655988</v>
      </c>
      <c r="Y44" s="65">
        <f t="shared" si="4"/>
        <v>-95629341</v>
      </c>
      <c r="Z44" s="66">
        <f>+IF(X44&lt;&gt;0,+(Y44/X44)*100,0)</f>
        <v>-99.97214288351714</v>
      </c>
      <c r="AA44" s="63">
        <f>+AA42-AA43</f>
        <v>80113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-308478609</v>
      </c>
      <c r="D46" s="55">
        <f>SUM(D44:D45)</f>
        <v>0</v>
      </c>
      <c r="E46" s="56">
        <f t="shared" si="5"/>
        <v>80113</v>
      </c>
      <c r="F46" s="57">
        <f t="shared" si="5"/>
        <v>80113</v>
      </c>
      <c r="G46" s="57">
        <f t="shared" si="5"/>
        <v>-35939437</v>
      </c>
      <c r="H46" s="57">
        <f t="shared" si="5"/>
        <v>-35170132</v>
      </c>
      <c r="I46" s="57">
        <f t="shared" si="5"/>
        <v>-54351890</v>
      </c>
      <c r="J46" s="57">
        <f t="shared" si="5"/>
        <v>-125461459</v>
      </c>
      <c r="K46" s="57">
        <f t="shared" si="5"/>
        <v>99840478</v>
      </c>
      <c r="L46" s="57">
        <f t="shared" si="5"/>
        <v>-13558148</v>
      </c>
      <c r="M46" s="57">
        <f t="shared" si="5"/>
        <v>39205776</v>
      </c>
      <c r="N46" s="57">
        <f t="shared" si="5"/>
        <v>125488106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26647</v>
      </c>
      <c r="X46" s="57">
        <f t="shared" si="5"/>
        <v>95655988</v>
      </c>
      <c r="Y46" s="57">
        <f t="shared" si="5"/>
        <v>-95629341</v>
      </c>
      <c r="Z46" s="58">
        <f>+IF(X46&lt;&gt;0,+(Y46/X46)*100,0)</f>
        <v>-99.97214288351714</v>
      </c>
      <c r="AA46" s="55">
        <f>SUM(AA44:AA45)</f>
        <v>80113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-308478609</v>
      </c>
      <c r="D48" s="71">
        <f>SUM(D46:D47)</f>
        <v>0</v>
      </c>
      <c r="E48" s="72">
        <f t="shared" si="6"/>
        <v>80113</v>
      </c>
      <c r="F48" s="73">
        <f t="shared" si="6"/>
        <v>80113</v>
      </c>
      <c r="G48" s="73">
        <f t="shared" si="6"/>
        <v>-35939437</v>
      </c>
      <c r="H48" s="74">
        <f t="shared" si="6"/>
        <v>-35170132</v>
      </c>
      <c r="I48" s="74">
        <f t="shared" si="6"/>
        <v>-54351890</v>
      </c>
      <c r="J48" s="74">
        <f t="shared" si="6"/>
        <v>-125461459</v>
      </c>
      <c r="K48" s="74">
        <f t="shared" si="6"/>
        <v>99840478</v>
      </c>
      <c r="L48" s="74">
        <f t="shared" si="6"/>
        <v>-13558148</v>
      </c>
      <c r="M48" s="73">
        <f t="shared" si="6"/>
        <v>39205776</v>
      </c>
      <c r="N48" s="73">
        <f t="shared" si="6"/>
        <v>125488106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26647</v>
      </c>
      <c r="X48" s="74">
        <f t="shared" si="6"/>
        <v>95655988</v>
      </c>
      <c r="Y48" s="74">
        <f t="shared" si="6"/>
        <v>-95629341</v>
      </c>
      <c r="Z48" s="75">
        <f>+IF(X48&lt;&gt;0,+(Y48/X48)*100,0)</f>
        <v>-99.97214288351714</v>
      </c>
      <c r="AA48" s="76">
        <f>SUM(AA46:AA47)</f>
        <v>80113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256483914</v>
      </c>
      <c r="F5" s="8">
        <v>256483914</v>
      </c>
      <c r="G5" s="8">
        <v>30305713</v>
      </c>
      <c r="H5" s="8">
        <v>30445985</v>
      </c>
      <c r="I5" s="8">
        <v>30404768</v>
      </c>
      <c r="J5" s="8">
        <v>91156466</v>
      </c>
      <c r="K5" s="8">
        <v>-5830712</v>
      </c>
      <c r="L5" s="8">
        <v>24790864</v>
      </c>
      <c r="M5" s="8">
        <v>22143481</v>
      </c>
      <c r="N5" s="8">
        <v>41103633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132260099</v>
      </c>
      <c r="X5" s="8">
        <v>122077547</v>
      </c>
      <c r="Y5" s="8">
        <v>10182552</v>
      </c>
      <c r="Z5" s="2">
        <v>8.34</v>
      </c>
      <c r="AA5" s="6">
        <v>256483914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1889181183</v>
      </c>
      <c r="F7" s="8">
        <v>1889181183</v>
      </c>
      <c r="G7" s="8">
        <v>153589015</v>
      </c>
      <c r="H7" s="8">
        <v>152993553</v>
      </c>
      <c r="I7" s="8">
        <v>68616025</v>
      </c>
      <c r="J7" s="8">
        <v>375198593</v>
      </c>
      <c r="K7" s="8">
        <v>173383468</v>
      </c>
      <c r="L7" s="8">
        <v>117736073</v>
      </c>
      <c r="M7" s="8">
        <v>118312174</v>
      </c>
      <c r="N7" s="8">
        <v>409431715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784630308</v>
      </c>
      <c r="X7" s="8">
        <v>968305599</v>
      </c>
      <c r="Y7" s="8">
        <v>-183675291</v>
      </c>
      <c r="Z7" s="2">
        <v>-18.97</v>
      </c>
      <c r="AA7" s="6">
        <v>1889181183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512998807</v>
      </c>
      <c r="F8" s="8">
        <v>512998807</v>
      </c>
      <c r="G8" s="8">
        <v>25393096</v>
      </c>
      <c r="H8" s="8">
        <v>28684422</v>
      </c>
      <c r="I8" s="8">
        <v>23534062</v>
      </c>
      <c r="J8" s="8">
        <v>77611580</v>
      </c>
      <c r="K8" s="8">
        <v>21893098</v>
      </c>
      <c r="L8" s="8">
        <v>27861536</v>
      </c>
      <c r="M8" s="8">
        <v>23517222</v>
      </c>
      <c r="N8" s="8">
        <v>73271856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150883436</v>
      </c>
      <c r="X8" s="8">
        <v>261389000</v>
      </c>
      <c r="Y8" s="8">
        <v>-110505564</v>
      </c>
      <c r="Z8" s="2">
        <v>-42.28</v>
      </c>
      <c r="AA8" s="6">
        <v>512998807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176045943</v>
      </c>
      <c r="F9" s="8">
        <v>176045943</v>
      </c>
      <c r="G9" s="8">
        <v>6109910</v>
      </c>
      <c r="H9" s="8">
        <v>6421164</v>
      </c>
      <c r="I9" s="8">
        <v>6404144</v>
      </c>
      <c r="J9" s="8">
        <v>18935218</v>
      </c>
      <c r="K9" s="8">
        <v>8191100</v>
      </c>
      <c r="L9" s="8">
        <v>6384586</v>
      </c>
      <c r="M9" s="8">
        <v>4671771</v>
      </c>
      <c r="N9" s="8">
        <v>19247457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38182675</v>
      </c>
      <c r="X9" s="8">
        <v>83554000</v>
      </c>
      <c r="Y9" s="8">
        <v>-45371325</v>
      </c>
      <c r="Z9" s="2">
        <v>-54.3</v>
      </c>
      <c r="AA9" s="6">
        <v>176045943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88273280</v>
      </c>
      <c r="F10" s="26">
        <v>88273280</v>
      </c>
      <c r="G10" s="26">
        <v>7188535</v>
      </c>
      <c r="H10" s="26">
        <v>7237989</v>
      </c>
      <c r="I10" s="26">
        <v>7976668</v>
      </c>
      <c r="J10" s="26">
        <v>22403192</v>
      </c>
      <c r="K10" s="26">
        <v>9343724</v>
      </c>
      <c r="L10" s="26">
        <v>7605796</v>
      </c>
      <c r="M10" s="26">
        <v>5960887</v>
      </c>
      <c r="N10" s="26">
        <v>22910407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45313599</v>
      </c>
      <c r="X10" s="26">
        <v>43800000</v>
      </c>
      <c r="Y10" s="26">
        <v>1513599</v>
      </c>
      <c r="Z10" s="27">
        <v>3.46</v>
      </c>
      <c r="AA10" s="28">
        <v>88273280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478470</v>
      </c>
      <c r="F11" s="8">
        <v>478470</v>
      </c>
      <c r="G11" s="8">
        <v>7584</v>
      </c>
      <c r="H11" s="8">
        <v>11807</v>
      </c>
      <c r="I11" s="8">
        <v>4053</v>
      </c>
      <c r="J11" s="8">
        <v>23444</v>
      </c>
      <c r="K11" s="8">
        <v>184</v>
      </c>
      <c r="L11" s="8">
        <v>2395</v>
      </c>
      <c r="M11" s="8">
        <v>3277</v>
      </c>
      <c r="N11" s="8">
        <v>5856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29300</v>
      </c>
      <c r="X11" s="8">
        <v>242000</v>
      </c>
      <c r="Y11" s="8">
        <v>-212700</v>
      </c>
      <c r="Z11" s="2">
        <v>-87.89</v>
      </c>
      <c r="AA11" s="6">
        <v>478470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15105689</v>
      </c>
      <c r="F12" s="8">
        <v>15105689</v>
      </c>
      <c r="G12" s="8">
        <v>706075</v>
      </c>
      <c r="H12" s="8">
        <v>647578</v>
      </c>
      <c r="I12" s="8">
        <v>630204</v>
      </c>
      <c r="J12" s="8">
        <v>1983857</v>
      </c>
      <c r="K12" s="8">
        <v>652744</v>
      </c>
      <c r="L12" s="8">
        <v>624720</v>
      </c>
      <c r="M12" s="8">
        <v>262103</v>
      </c>
      <c r="N12" s="8">
        <v>1539567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3523424</v>
      </c>
      <c r="X12" s="8">
        <v>6752000</v>
      </c>
      <c r="Y12" s="8">
        <v>-3228576</v>
      </c>
      <c r="Z12" s="2">
        <v>-47.82</v>
      </c>
      <c r="AA12" s="6">
        <v>15105689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30657317</v>
      </c>
      <c r="F13" s="8">
        <v>30657317</v>
      </c>
      <c r="G13" s="8">
        <v>1918483</v>
      </c>
      <c r="H13" s="8">
        <v>5549391</v>
      </c>
      <c r="I13" s="8">
        <v>1844973</v>
      </c>
      <c r="J13" s="8">
        <v>9312847</v>
      </c>
      <c r="K13" s="8">
        <v>4070980</v>
      </c>
      <c r="L13" s="8">
        <v>5834316</v>
      </c>
      <c r="M13" s="8">
        <v>10600067</v>
      </c>
      <c r="N13" s="8">
        <v>20505363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29818210</v>
      </c>
      <c r="X13" s="8">
        <v>14918000</v>
      </c>
      <c r="Y13" s="8">
        <v>14900210</v>
      </c>
      <c r="Z13" s="2">
        <v>99.88</v>
      </c>
      <c r="AA13" s="6">
        <v>30657317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126770539</v>
      </c>
      <c r="F14" s="8">
        <v>126770539</v>
      </c>
      <c r="G14" s="8">
        <v>9700393</v>
      </c>
      <c r="H14" s="8">
        <v>10004114</v>
      </c>
      <c r="I14" s="8">
        <v>11102716</v>
      </c>
      <c r="J14" s="8">
        <v>30807223</v>
      </c>
      <c r="K14" s="8">
        <v>10241569</v>
      </c>
      <c r="L14" s="8">
        <v>10328982</v>
      </c>
      <c r="M14" s="8">
        <v>11795455</v>
      </c>
      <c r="N14" s="8">
        <v>32366006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63173229</v>
      </c>
      <c r="X14" s="8">
        <v>63600000</v>
      </c>
      <c r="Y14" s="8">
        <v>-426771</v>
      </c>
      <c r="Z14" s="2">
        <v>-0.67</v>
      </c>
      <c r="AA14" s="6">
        <v>126770539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13381998</v>
      </c>
      <c r="F16" s="8">
        <v>13381998</v>
      </c>
      <c r="G16" s="8">
        <v>1024417</v>
      </c>
      <c r="H16" s="8">
        <v>898130</v>
      </c>
      <c r="I16" s="8">
        <v>961699</v>
      </c>
      <c r="J16" s="8">
        <v>2884246</v>
      </c>
      <c r="K16" s="8">
        <v>967294</v>
      </c>
      <c r="L16" s="8">
        <v>587306</v>
      </c>
      <c r="M16" s="8">
        <v>561030</v>
      </c>
      <c r="N16" s="8">
        <v>2115630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4999876</v>
      </c>
      <c r="X16" s="8">
        <v>6656000</v>
      </c>
      <c r="Y16" s="8">
        <v>-1656124</v>
      </c>
      <c r="Z16" s="2">
        <v>-24.88</v>
      </c>
      <c r="AA16" s="6">
        <v>13381998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12932992</v>
      </c>
      <c r="F17" s="8">
        <v>12932992</v>
      </c>
      <c r="G17" s="8">
        <v>128854</v>
      </c>
      <c r="H17" s="8">
        <v>1042372</v>
      </c>
      <c r="I17" s="8">
        <v>842052</v>
      </c>
      <c r="J17" s="8">
        <v>2013278</v>
      </c>
      <c r="K17" s="8">
        <v>1173481</v>
      </c>
      <c r="L17" s="8">
        <v>797773</v>
      </c>
      <c r="M17" s="8">
        <v>534402</v>
      </c>
      <c r="N17" s="8">
        <v>2505656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4518934</v>
      </c>
      <c r="X17" s="8">
        <v>6597580</v>
      </c>
      <c r="Y17" s="8">
        <v>-2078646</v>
      </c>
      <c r="Z17" s="2">
        <v>-31.51</v>
      </c>
      <c r="AA17" s="6">
        <v>12932992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21094781</v>
      </c>
      <c r="F18" s="8">
        <v>21094781</v>
      </c>
      <c r="G18" s="8">
        <v>2442640</v>
      </c>
      <c r="H18" s="8">
        <v>1159449</v>
      </c>
      <c r="I18" s="8">
        <v>-1373124</v>
      </c>
      <c r="J18" s="8">
        <v>2228965</v>
      </c>
      <c r="K18" s="8">
        <v>7127705</v>
      </c>
      <c r="L18" s="8">
        <v>-906979</v>
      </c>
      <c r="M18" s="8">
        <v>-454945</v>
      </c>
      <c r="N18" s="8">
        <v>5765781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7994746</v>
      </c>
      <c r="X18" s="8">
        <v>10894000</v>
      </c>
      <c r="Y18" s="8">
        <v>-2899254</v>
      </c>
      <c r="Z18" s="2">
        <v>-26.61</v>
      </c>
      <c r="AA18" s="6">
        <v>21094781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389946839</v>
      </c>
      <c r="F19" s="8">
        <v>389946839</v>
      </c>
      <c r="G19" s="8">
        <v>0</v>
      </c>
      <c r="H19" s="8">
        <v>137539000</v>
      </c>
      <c r="I19" s="8">
        <v>877</v>
      </c>
      <c r="J19" s="8">
        <v>137539877</v>
      </c>
      <c r="K19" s="8">
        <v>21485364</v>
      </c>
      <c r="L19" s="8">
        <v>93438189</v>
      </c>
      <c r="M19" s="8">
        <v>14293881</v>
      </c>
      <c r="N19" s="8">
        <v>129217434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266757311</v>
      </c>
      <c r="X19" s="8">
        <v>197800000</v>
      </c>
      <c r="Y19" s="8">
        <v>68957311</v>
      </c>
      <c r="Z19" s="2">
        <v>34.86</v>
      </c>
      <c r="AA19" s="6">
        <v>389946839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36360227</v>
      </c>
      <c r="F20" s="26">
        <v>36360227</v>
      </c>
      <c r="G20" s="26">
        <v>3575059</v>
      </c>
      <c r="H20" s="26">
        <v>1684770</v>
      </c>
      <c r="I20" s="26">
        <v>1468702</v>
      </c>
      <c r="J20" s="26">
        <v>6728531</v>
      </c>
      <c r="K20" s="26">
        <v>1461601</v>
      </c>
      <c r="L20" s="26">
        <v>1874551</v>
      </c>
      <c r="M20" s="26">
        <v>983692</v>
      </c>
      <c r="N20" s="26">
        <v>4319844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11048375</v>
      </c>
      <c r="X20" s="26">
        <v>20681000</v>
      </c>
      <c r="Y20" s="26">
        <v>-9632625</v>
      </c>
      <c r="Z20" s="27">
        <v>-46.58</v>
      </c>
      <c r="AA20" s="28">
        <v>36360227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30000000</v>
      </c>
      <c r="F21" s="8">
        <v>30000000</v>
      </c>
      <c r="G21" s="8">
        <v>0</v>
      </c>
      <c r="H21" s="8">
        <v>87719</v>
      </c>
      <c r="I21" s="30">
        <v>0</v>
      </c>
      <c r="J21" s="8">
        <v>87719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87719</v>
      </c>
      <c r="X21" s="8">
        <v>14617000</v>
      </c>
      <c r="Y21" s="8">
        <v>-14529281</v>
      </c>
      <c r="Z21" s="2">
        <v>-99.4</v>
      </c>
      <c r="AA21" s="6">
        <v>30000000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3599711979</v>
      </c>
      <c r="F22" s="35">
        <f t="shared" si="0"/>
        <v>3599711979</v>
      </c>
      <c r="G22" s="35">
        <f t="shared" si="0"/>
        <v>242089774</v>
      </c>
      <c r="H22" s="35">
        <f t="shared" si="0"/>
        <v>384407443</v>
      </c>
      <c r="I22" s="35">
        <f t="shared" si="0"/>
        <v>152417819</v>
      </c>
      <c r="J22" s="35">
        <f t="shared" si="0"/>
        <v>778915036</v>
      </c>
      <c r="K22" s="35">
        <f t="shared" si="0"/>
        <v>254161600</v>
      </c>
      <c r="L22" s="35">
        <f t="shared" si="0"/>
        <v>296960108</v>
      </c>
      <c r="M22" s="35">
        <f t="shared" si="0"/>
        <v>213184497</v>
      </c>
      <c r="N22" s="35">
        <f t="shared" si="0"/>
        <v>764306205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1543221241</v>
      </c>
      <c r="X22" s="35">
        <f t="shared" si="0"/>
        <v>1821883726</v>
      </c>
      <c r="Y22" s="35">
        <f t="shared" si="0"/>
        <v>-278662485</v>
      </c>
      <c r="Z22" s="36">
        <f>+IF(X22&lt;&gt;0,+(Y22/X22)*100,0)</f>
        <v>-15.295294700930876</v>
      </c>
      <c r="AA22" s="33">
        <f>SUM(AA5:AA21)</f>
        <v>3599711979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481335880</v>
      </c>
      <c r="F25" s="8">
        <v>481335880</v>
      </c>
      <c r="G25" s="8">
        <v>43396429</v>
      </c>
      <c r="H25" s="8">
        <v>44135406</v>
      </c>
      <c r="I25" s="8">
        <v>44179390</v>
      </c>
      <c r="J25" s="8">
        <v>131711225</v>
      </c>
      <c r="K25" s="8">
        <v>42120009</v>
      </c>
      <c r="L25" s="8">
        <v>41653593</v>
      </c>
      <c r="M25" s="8">
        <v>41851788</v>
      </c>
      <c r="N25" s="8">
        <v>125625390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257336615</v>
      </c>
      <c r="X25" s="8">
        <v>239649000</v>
      </c>
      <c r="Y25" s="8">
        <v>17687615</v>
      </c>
      <c r="Z25" s="2">
        <v>7.38</v>
      </c>
      <c r="AA25" s="6">
        <v>481335880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28766009</v>
      </c>
      <c r="F26" s="8">
        <v>28766009</v>
      </c>
      <c r="G26" s="8">
        <v>2092736</v>
      </c>
      <c r="H26" s="8">
        <v>2088411</v>
      </c>
      <c r="I26" s="8">
        <v>2190319</v>
      </c>
      <c r="J26" s="8">
        <v>6371466</v>
      </c>
      <c r="K26" s="8">
        <v>2154891</v>
      </c>
      <c r="L26" s="8">
        <v>2141751</v>
      </c>
      <c r="M26" s="8">
        <v>2598113</v>
      </c>
      <c r="N26" s="8">
        <v>6894755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13266221</v>
      </c>
      <c r="X26" s="8">
        <v>13440000</v>
      </c>
      <c r="Y26" s="8">
        <v>-173779</v>
      </c>
      <c r="Z26" s="2">
        <v>-1.29</v>
      </c>
      <c r="AA26" s="6">
        <v>28766009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338000000</v>
      </c>
      <c r="F27" s="8">
        <v>338000000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113806027</v>
      </c>
      <c r="Y27" s="8">
        <v>-113806027</v>
      </c>
      <c r="Z27" s="2">
        <v>-100</v>
      </c>
      <c r="AA27" s="6">
        <v>338000000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429945146</v>
      </c>
      <c r="F28" s="8">
        <v>429945146</v>
      </c>
      <c r="G28" s="8">
        <v>22221045</v>
      </c>
      <c r="H28" s="8">
        <v>22221043</v>
      </c>
      <c r="I28" s="8">
        <v>21776621</v>
      </c>
      <c r="J28" s="8">
        <v>66218709</v>
      </c>
      <c r="K28" s="8">
        <v>21341090</v>
      </c>
      <c r="L28" s="8">
        <v>20914267</v>
      </c>
      <c r="M28" s="8">
        <v>20417754</v>
      </c>
      <c r="N28" s="8">
        <v>62673111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128891820</v>
      </c>
      <c r="X28" s="8">
        <v>229678000</v>
      </c>
      <c r="Y28" s="8">
        <v>-100786180</v>
      </c>
      <c r="Z28" s="2">
        <v>-43.88</v>
      </c>
      <c r="AA28" s="6">
        <v>429945146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80675175</v>
      </c>
      <c r="F29" s="8">
        <v>80675175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15350969</v>
      </c>
      <c r="N29" s="8">
        <v>15350969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15350969</v>
      </c>
      <c r="X29" s="8">
        <v>40152000</v>
      </c>
      <c r="Y29" s="8">
        <v>-24801031</v>
      </c>
      <c r="Z29" s="2">
        <v>-61.77</v>
      </c>
      <c r="AA29" s="6">
        <v>80675175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1596599224</v>
      </c>
      <c r="F30" s="8">
        <v>1596599224</v>
      </c>
      <c r="G30" s="8">
        <v>208299682</v>
      </c>
      <c r="H30" s="8">
        <v>120931844</v>
      </c>
      <c r="I30" s="8">
        <v>150184127</v>
      </c>
      <c r="J30" s="8">
        <v>479415653</v>
      </c>
      <c r="K30" s="8">
        <v>79738560</v>
      </c>
      <c r="L30" s="8">
        <v>120651495</v>
      </c>
      <c r="M30" s="8">
        <v>111442246</v>
      </c>
      <c r="N30" s="8">
        <v>311832301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791247954</v>
      </c>
      <c r="X30" s="8">
        <v>863690000</v>
      </c>
      <c r="Y30" s="8">
        <v>-72442046</v>
      </c>
      <c r="Z30" s="2">
        <v>-8.39</v>
      </c>
      <c r="AA30" s="6">
        <v>1596599224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136647601</v>
      </c>
      <c r="F31" s="8">
        <v>136647601</v>
      </c>
      <c r="G31" s="8">
        <v>2626500</v>
      </c>
      <c r="H31" s="8">
        <v>10818593</v>
      </c>
      <c r="I31" s="8">
        <v>11037792</v>
      </c>
      <c r="J31" s="8">
        <v>24482885</v>
      </c>
      <c r="K31" s="8">
        <v>13331226</v>
      </c>
      <c r="L31" s="8">
        <v>12949871</v>
      </c>
      <c r="M31" s="8">
        <v>11123627</v>
      </c>
      <c r="N31" s="8">
        <v>37404724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61887609</v>
      </c>
      <c r="X31" s="8">
        <v>64841000</v>
      </c>
      <c r="Y31" s="8">
        <v>-2953391</v>
      </c>
      <c r="Z31" s="2">
        <v>-4.55</v>
      </c>
      <c r="AA31" s="6">
        <v>136647601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209551269</v>
      </c>
      <c r="F32" s="8">
        <v>209551269</v>
      </c>
      <c r="G32" s="8">
        <v>2736262</v>
      </c>
      <c r="H32" s="8">
        <v>15691215</v>
      </c>
      <c r="I32" s="8">
        <v>13247639</v>
      </c>
      <c r="J32" s="8">
        <v>31675116</v>
      </c>
      <c r="K32" s="8">
        <v>22413219</v>
      </c>
      <c r="L32" s="8">
        <v>16296983</v>
      </c>
      <c r="M32" s="8">
        <v>26189373</v>
      </c>
      <c r="N32" s="8">
        <v>64899575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96574691</v>
      </c>
      <c r="X32" s="8">
        <v>108520000</v>
      </c>
      <c r="Y32" s="8">
        <v>-11945309</v>
      </c>
      <c r="Z32" s="2">
        <v>-11.01</v>
      </c>
      <c r="AA32" s="6">
        <v>209551269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57163011</v>
      </c>
      <c r="F33" s="8">
        <v>57163011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8839000</v>
      </c>
      <c r="Y33" s="8">
        <v>-8839000</v>
      </c>
      <c r="Z33" s="2">
        <v>-100</v>
      </c>
      <c r="AA33" s="6">
        <v>57163011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202640264</v>
      </c>
      <c r="F34" s="8">
        <v>202640264</v>
      </c>
      <c r="G34" s="8">
        <v>21825515</v>
      </c>
      <c r="H34" s="8">
        <v>27294399</v>
      </c>
      <c r="I34" s="8">
        <v>14126148</v>
      </c>
      <c r="J34" s="8">
        <v>63246062</v>
      </c>
      <c r="K34" s="8">
        <v>24784060</v>
      </c>
      <c r="L34" s="8">
        <v>16006784</v>
      </c>
      <c r="M34" s="8">
        <v>12894583</v>
      </c>
      <c r="N34" s="8">
        <v>53685427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116931489</v>
      </c>
      <c r="X34" s="8">
        <v>101181900</v>
      </c>
      <c r="Y34" s="8">
        <v>15749589</v>
      </c>
      <c r="Z34" s="2">
        <v>15.57</v>
      </c>
      <c r="AA34" s="6">
        <v>202640264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3561323579</v>
      </c>
      <c r="F36" s="35">
        <f t="shared" si="1"/>
        <v>3561323579</v>
      </c>
      <c r="G36" s="35">
        <f t="shared" si="1"/>
        <v>303198169</v>
      </c>
      <c r="H36" s="35">
        <f t="shared" si="1"/>
        <v>243180911</v>
      </c>
      <c r="I36" s="35">
        <f t="shared" si="1"/>
        <v>256742036</v>
      </c>
      <c r="J36" s="35">
        <f t="shared" si="1"/>
        <v>803121116</v>
      </c>
      <c r="K36" s="35">
        <f t="shared" si="1"/>
        <v>205883055</v>
      </c>
      <c r="L36" s="35">
        <f t="shared" si="1"/>
        <v>230614744</v>
      </c>
      <c r="M36" s="35">
        <f t="shared" si="1"/>
        <v>241868453</v>
      </c>
      <c r="N36" s="35">
        <f t="shared" si="1"/>
        <v>678366252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1481487368</v>
      </c>
      <c r="X36" s="35">
        <f t="shared" si="1"/>
        <v>1783796927</v>
      </c>
      <c r="Y36" s="35">
        <f t="shared" si="1"/>
        <v>-302309559</v>
      </c>
      <c r="Z36" s="36">
        <f>+IF(X36&lt;&gt;0,+(Y36/X36)*100,0)</f>
        <v>-16.947532223212537</v>
      </c>
      <c r="AA36" s="33">
        <f>SUM(AA25:AA35)</f>
        <v>3561323579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38388400</v>
      </c>
      <c r="F38" s="48">
        <f t="shared" si="2"/>
        <v>38388400</v>
      </c>
      <c r="G38" s="48">
        <f t="shared" si="2"/>
        <v>-61108395</v>
      </c>
      <c r="H38" s="48">
        <f t="shared" si="2"/>
        <v>141226532</v>
      </c>
      <c r="I38" s="48">
        <f t="shared" si="2"/>
        <v>-104324217</v>
      </c>
      <c r="J38" s="48">
        <f t="shared" si="2"/>
        <v>-24206080</v>
      </c>
      <c r="K38" s="48">
        <f t="shared" si="2"/>
        <v>48278545</v>
      </c>
      <c r="L38" s="48">
        <f t="shared" si="2"/>
        <v>66345364</v>
      </c>
      <c r="M38" s="48">
        <f t="shared" si="2"/>
        <v>-28683956</v>
      </c>
      <c r="N38" s="48">
        <f t="shared" si="2"/>
        <v>85939953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61733873</v>
      </c>
      <c r="X38" s="48">
        <f>IF(F22=F36,0,X22-X36)</f>
        <v>38086799</v>
      </c>
      <c r="Y38" s="48">
        <f t="shared" si="2"/>
        <v>23647074</v>
      </c>
      <c r="Z38" s="49">
        <f>+IF(X38&lt;&gt;0,+(Y38/X38)*100,0)</f>
        <v>62.08732322188588</v>
      </c>
      <c r="AA38" s="46">
        <f>+AA22-AA36</f>
        <v>38388400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686273161</v>
      </c>
      <c r="F39" s="8">
        <v>686273161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877</v>
      </c>
      <c r="N39" s="8">
        <v>877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877</v>
      </c>
      <c r="X39" s="8">
        <v>390521000</v>
      </c>
      <c r="Y39" s="8">
        <v>-390520123</v>
      </c>
      <c r="Z39" s="2">
        <v>-100</v>
      </c>
      <c r="AA39" s="6">
        <v>686273161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294543</v>
      </c>
      <c r="J41" s="8">
        <v>294543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294543</v>
      </c>
      <c r="X41" s="8"/>
      <c r="Y41" s="51">
        <v>294543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724661561</v>
      </c>
      <c r="F42" s="57">
        <f t="shared" si="3"/>
        <v>724661561</v>
      </c>
      <c r="G42" s="57">
        <f t="shared" si="3"/>
        <v>-61108395</v>
      </c>
      <c r="H42" s="57">
        <f t="shared" si="3"/>
        <v>141226532</v>
      </c>
      <c r="I42" s="57">
        <f t="shared" si="3"/>
        <v>-104029674</v>
      </c>
      <c r="J42" s="57">
        <f t="shared" si="3"/>
        <v>-23911537</v>
      </c>
      <c r="K42" s="57">
        <f t="shared" si="3"/>
        <v>48278545</v>
      </c>
      <c r="L42" s="57">
        <f t="shared" si="3"/>
        <v>66345364</v>
      </c>
      <c r="M42" s="57">
        <f t="shared" si="3"/>
        <v>-28683079</v>
      </c>
      <c r="N42" s="57">
        <f t="shared" si="3"/>
        <v>85940830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62029293</v>
      </c>
      <c r="X42" s="57">
        <f t="shared" si="3"/>
        <v>428607799</v>
      </c>
      <c r="Y42" s="57">
        <f t="shared" si="3"/>
        <v>-366578506</v>
      </c>
      <c r="Z42" s="58">
        <f>+IF(X42&lt;&gt;0,+(Y42/X42)*100,0)</f>
        <v>-85.5277264798441</v>
      </c>
      <c r="AA42" s="55">
        <f>SUM(AA38:AA41)</f>
        <v>724661561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724661561</v>
      </c>
      <c r="F44" s="65">
        <f t="shared" si="4"/>
        <v>724661561</v>
      </c>
      <c r="G44" s="65">
        <f t="shared" si="4"/>
        <v>-61108395</v>
      </c>
      <c r="H44" s="65">
        <f t="shared" si="4"/>
        <v>141226532</v>
      </c>
      <c r="I44" s="65">
        <f t="shared" si="4"/>
        <v>-104029674</v>
      </c>
      <c r="J44" s="65">
        <f t="shared" si="4"/>
        <v>-23911537</v>
      </c>
      <c r="K44" s="65">
        <f t="shared" si="4"/>
        <v>48278545</v>
      </c>
      <c r="L44" s="65">
        <f t="shared" si="4"/>
        <v>66345364</v>
      </c>
      <c r="M44" s="65">
        <f t="shared" si="4"/>
        <v>-28683079</v>
      </c>
      <c r="N44" s="65">
        <f t="shared" si="4"/>
        <v>85940830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62029293</v>
      </c>
      <c r="X44" s="65">
        <f t="shared" si="4"/>
        <v>428607799</v>
      </c>
      <c r="Y44" s="65">
        <f t="shared" si="4"/>
        <v>-366578506</v>
      </c>
      <c r="Z44" s="66">
        <f>+IF(X44&lt;&gt;0,+(Y44/X44)*100,0)</f>
        <v>-85.5277264798441</v>
      </c>
      <c r="AA44" s="63">
        <f>+AA42-AA43</f>
        <v>724661561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724661561</v>
      </c>
      <c r="F46" s="57">
        <f t="shared" si="5"/>
        <v>724661561</v>
      </c>
      <c r="G46" s="57">
        <f t="shared" si="5"/>
        <v>-61108395</v>
      </c>
      <c r="H46" s="57">
        <f t="shared" si="5"/>
        <v>141226532</v>
      </c>
      <c r="I46" s="57">
        <f t="shared" si="5"/>
        <v>-104029674</v>
      </c>
      <c r="J46" s="57">
        <f t="shared" si="5"/>
        <v>-23911537</v>
      </c>
      <c r="K46" s="57">
        <f t="shared" si="5"/>
        <v>48278545</v>
      </c>
      <c r="L46" s="57">
        <f t="shared" si="5"/>
        <v>66345364</v>
      </c>
      <c r="M46" s="57">
        <f t="shared" si="5"/>
        <v>-28683079</v>
      </c>
      <c r="N46" s="57">
        <f t="shared" si="5"/>
        <v>85940830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62029293</v>
      </c>
      <c r="X46" s="57">
        <f t="shared" si="5"/>
        <v>428607799</v>
      </c>
      <c r="Y46" s="57">
        <f t="shared" si="5"/>
        <v>-366578506</v>
      </c>
      <c r="Z46" s="58">
        <f>+IF(X46&lt;&gt;0,+(Y46/X46)*100,0)</f>
        <v>-85.5277264798441</v>
      </c>
      <c r="AA46" s="55">
        <f>SUM(AA44:AA45)</f>
        <v>724661561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724661561</v>
      </c>
      <c r="F48" s="73">
        <f t="shared" si="6"/>
        <v>724661561</v>
      </c>
      <c r="G48" s="73">
        <f t="shared" si="6"/>
        <v>-61108395</v>
      </c>
      <c r="H48" s="74">
        <f t="shared" si="6"/>
        <v>141226532</v>
      </c>
      <c r="I48" s="74">
        <f t="shared" si="6"/>
        <v>-104029674</v>
      </c>
      <c r="J48" s="74">
        <f t="shared" si="6"/>
        <v>-23911537</v>
      </c>
      <c r="K48" s="74">
        <f t="shared" si="6"/>
        <v>48278545</v>
      </c>
      <c r="L48" s="74">
        <f t="shared" si="6"/>
        <v>66345364</v>
      </c>
      <c r="M48" s="73">
        <f t="shared" si="6"/>
        <v>-28683079</v>
      </c>
      <c r="N48" s="73">
        <f t="shared" si="6"/>
        <v>85940830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62029293</v>
      </c>
      <c r="X48" s="74">
        <f t="shared" si="6"/>
        <v>428607799</v>
      </c>
      <c r="Y48" s="74">
        <f t="shared" si="6"/>
        <v>-366578506</v>
      </c>
      <c r="Z48" s="75">
        <f>+IF(X48&lt;&gt;0,+(Y48/X48)*100,0)</f>
        <v>-85.5277264798441</v>
      </c>
      <c r="AA48" s="76">
        <f>SUM(AA46:AA47)</f>
        <v>724661561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5130000</v>
      </c>
      <c r="F5" s="8">
        <v>5130000</v>
      </c>
      <c r="G5" s="8">
        <v>597610</v>
      </c>
      <c r="H5" s="8">
        <v>604049</v>
      </c>
      <c r="I5" s="8">
        <v>636369</v>
      </c>
      <c r="J5" s="8">
        <v>1838028</v>
      </c>
      <c r="K5" s="8">
        <v>637069</v>
      </c>
      <c r="L5" s="8">
        <v>637838</v>
      </c>
      <c r="M5" s="8">
        <v>639108</v>
      </c>
      <c r="N5" s="8">
        <v>1914015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3752043</v>
      </c>
      <c r="X5" s="8">
        <v>2564814</v>
      </c>
      <c r="Y5" s="8">
        <v>1187229</v>
      </c>
      <c r="Z5" s="2">
        <v>46.29</v>
      </c>
      <c r="AA5" s="6">
        <v>5130000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32781000</v>
      </c>
      <c r="F7" s="8">
        <v>32781000</v>
      </c>
      <c r="G7" s="8">
        <v>2743028</v>
      </c>
      <c r="H7" s="8">
        <v>3417397</v>
      </c>
      <c r="I7" s="8">
        <v>2563901</v>
      </c>
      <c r="J7" s="8">
        <v>8724326</v>
      </c>
      <c r="K7" s="8">
        <v>2919848</v>
      </c>
      <c r="L7" s="8">
        <v>1022797</v>
      </c>
      <c r="M7" s="8">
        <v>2076244</v>
      </c>
      <c r="N7" s="8">
        <v>6018889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14743215</v>
      </c>
      <c r="X7" s="8">
        <v>15354172</v>
      </c>
      <c r="Y7" s="8">
        <v>-610957</v>
      </c>
      <c r="Z7" s="2">
        <v>-3.98</v>
      </c>
      <c r="AA7" s="6">
        <v>32781000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8037000</v>
      </c>
      <c r="F8" s="8">
        <v>8037000</v>
      </c>
      <c r="G8" s="8">
        <v>-91418</v>
      </c>
      <c r="H8" s="8">
        <v>474090</v>
      </c>
      <c r="I8" s="8">
        <v>777430</v>
      </c>
      <c r="J8" s="8">
        <v>1160102</v>
      </c>
      <c r="K8" s="8">
        <v>477548</v>
      </c>
      <c r="L8" s="8">
        <v>696930</v>
      </c>
      <c r="M8" s="8">
        <v>480681</v>
      </c>
      <c r="N8" s="8">
        <v>1655159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2815261</v>
      </c>
      <c r="X8" s="8">
        <v>4000002</v>
      </c>
      <c r="Y8" s="8">
        <v>-1184741</v>
      </c>
      <c r="Z8" s="2">
        <v>-29.62</v>
      </c>
      <c r="AA8" s="6">
        <v>8037000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3626000</v>
      </c>
      <c r="F9" s="8">
        <v>3626000</v>
      </c>
      <c r="G9" s="8">
        <v>266675</v>
      </c>
      <c r="H9" s="8">
        <v>267956</v>
      </c>
      <c r="I9" s="8">
        <v>272917</v>
      </c>
      <c r="J9" s="8">
        <v>807548</v>
      </c>
      <c r="K9" s="8">
        <v>269599</v>
      </c>
      <c r="L9" s="8">
        <v>259342</v>
      </c>
      <c r="M9" s="8">
        <v>268927</v>
      </c>
      <c r="N9" s="8">
        <v>797868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1605416</v>
      </c>
      <c r="X9" s="8">
        <v>1530000</v>
      </c>
      <c r="Y9" s="8">
        <v>75416</v>
      </c>
      <c r="Z9" s="2">
        <v>4.93</v>
      </c>
      <c r="AA9" s="6">
        <v>3626000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1811925</v>
      </c>
      <c r="F10" s="26">
        <v>1811925</v>
      </c>
      <c r="G10" s="26">
        <v>142378</v>
      </c>
      <c r="H10" s="26">
        <v>143626</v>
      </c>
      <c r="I10" s="26">
        <v>143074</v>
      </c>
      <c r="J10" s="26">
        <v>429078</v>
      </c>
      <c r="K10" s="26">
        <v>142494</v>
      </c>
      <c r="L10" s="26">
        <v>142712</v>
      </c>
      <c r="M10" s="26">
        <v>142998</v>
      </c>
      <c r="N10" s="26">
        <v>428204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857282</v>
      </c>
      <c r="X10" s="26">
        <v>905706</v>
      </c>
      <c r="Y10" s="26">
        <v>-48424</v>
      </c>
      <c r="Z10" s="27">
        <v>-5.35</v>
      </c>
      <c r="AA10" s="28">
        <v>1811925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377000</v>
      </c>
      <c r="F11" s="8">
        <v>377000</v>
      </c>
      <c r="G11" s="8">
        <v>2911</v>
      </c>
      <c r="H11" s="8">
        <v>5467</v>
      </c>
      <c r="I11" s="8">
        <v>3934</v>
      </c>
      <c r="J11" s="8">
        <v>12312</v>
      </c>
      <c r="K11" s="8">
        <v>2525</v>
      </c>
      <c r="L11" s="8">
        <v>3157</v>
      </c>
      <c r="M11" s="8">
        <v>2213</v>
      </c>
      <c r="N11" s="8">
        <v>7895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20207</v>
      </c>
      <c r="X11" s="8">
        <v>188550</v>
      </c>
      <c r="Y11" s="8">
        <v>-168343</v>
      </c>
      <c r="Z11" s="2">
        <v>-89.28</v>
      </c>
      <c r="AA11" s="6">
        <v>377000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39000</v>
      </c>
      <c r="F12" s="8">
        <v>39000</v>
      </c>
      <c r="G12" s="8">
        <v>212</v>
      </c>
      <c r="H12" s="8">
        <v>0</v>
      </c>
      <c r="I12" s="8">
        <v>1122</v>
      </c>
      <c r="J12" s="8">
        <v>1334</v>
      </c>
      <c r="K12" s="8">
        <v>2243</v>
      </c>
      <c r="L12" s="8">
        <v>224</v>
      </c>
      <c r="M12" s="8">
        <v>0</v>
      </c>
      <c r="N12" s="8">
        <v>2467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3801</v>
      </c>
      <c r="X12" s="8">
        <v>19404</v>
      </c>
      <c r="Y12" s="8">
        <v>-15603</v>
      </c>
      <c r="Z12" s="2">
        <v>-80.41</v>
      </c>
      <c r="AA12" s="6">
        <v>39000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1873428</v>
      </c>
      <c r="F13" s="8">
        <v>1873428</v>
      </c>
      <c r="G13" s="8">
        <v>1134</v>
      </c>
      <c r="H13" s="8">
        <v>2408</v>
      </c>
      <c r="I13" s="8">
        <v>10612</v>
      </c>
      <c r="J13" s="8">
        <v>14154</v>
      </c>
      <c r="K13" s="8">
        <v>1511</v>
      </c>
      <c r="L13" s="8">
        <v>1122</v>
      </c>
      <c r="M13" s="8">
        <v>2204</v>
      </c>
      <c r="N13" s="8">
        <v>4837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18991</v>
      </c>
      <c r="X13" s="8">
        <v>922000</v>
      </c>
      <c r="Y13" s="8">
        <v>-903009</v>
      </c>
      <c r="Z13" s="2">
        <v>-97.94</v>
      </c>
      <c r="AA13" s="6">
        <v>1873428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4683571</v>
      </c>
      <c r="F14" s="8">
        <v>4683571</v>
      </c>
      <c r="G14" s="8">
        <v>689479</v>
      </c>
      <c r="H14" s="8">
        <v>712977</v>
      </c>
      <c r="I14" s="8">
        <v>724257</v>
      </c>
      <c r="J14" s="8">
        <v>2126713</v>
      </c>
      <c r="K14" s="8">
        <v>728453</v>
      </c>
      <c r="L14" s="8">
        <v>747078</v>
      </c>
      <c r="M14" s="8">
        <v>764852</v>
      </c>
      <c r="N14" s="8">
        <v>2240383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4367096</v>
      </c>
      <c r="X14" s="8">
        <v>2085000</v>
      </c>
      <c r="Y14" s="8">
        <v>2282096</v>
      </c>
      <c r="Z14" s="2">
        <v>109.45</v>
      </c>
      <c r="AA14" s="6">
        <v>4683571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3880673</v>
      </c>
      <c r="F16" s="8">
        <v>3880673</v>
      </c>
      <c r="G16" s="8">
        <v>479780</v>
      </c>
      <c r="H16" s="8">
        <v>57130</v>
      </c>
      <c r="I16" s="8">
        <v>99700</v>
      </c>
      <c r="J16" s="8">
        <v>636610</v>
      </c>
      <c r="K16" s="8">
        <v>41050</v>
      </c>
      <c r="L16" s="8">
        <v>10500</v>
      </c>
      <c r="M16" s="8">
        <v>8000</v>
      </c>
      <c r="N16" s="8">
        <v>59550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696160</v>
      </c>
      <c r="X16" s="8">
        <v>1695000</v>
      </c>
      <c r="Y16" s="8">
        <v>-998840</v>
      </c>
      <c r="Z16" s="2">
        <v>-58.93</v>
      </c>
      <c r="AA16" s="6">
        <v>3880673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3569641</v>
      </c>
      <c r="F17" s="8">
        <v>3569641</v>
      </c>
      <c r="G17" s="8">
        <v>0</v>
      </c>
      <c r="H17" s="8">
        <v>158798</v>
      </c>
      <c r="I17" s="8">
        <v>679338</v>
      </c>
      <c r="J17" s="8">
        <v>838136</v>
      </c>
      <c r="K17" s="8">
        <v>468232</v>
      </c>
      <c r="L17" s="8">
        <v>0</v>
      </c>
      <c r="M17" s="8">
        <v>195657</v>
      </c>
      <c r="N17" s="8">
        <v>663889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1502025</v>
      </c>
      <c r="X17" s="8">
        <v>3720000</v>
      </c>
      <c r="Y17" s="8">
        <v>-2217975</v>
      </c>
      <c r="Z17" s="2">
        <v>-59.62</v>
      </c>
      <c r="AA17" s="6">
        <v>3569641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62974750</v>
      </c>
      <c r="F19" s="8">
        <v>62974750</v>
      </c>
      <c r="G19" s="8">
        <v>19654000</v>
      </c>
      <c r="H19" s="8">
        <v>3714219</v>
      </c>
      <c r="I19" s="8">
        <v>0</v>
      </c>
      <c r="J19" s="8">
        <v>23368219</v>
      </c>
      <c r="K19" s="8">
        <v>0</v>
      </c>
      <c r="L19" s="8">
        <v>18721727</v>
      </c>
      <c r="M19" s="8">
        <v>0</v>
      </c>
      <c r="N19" s="8">
        <v>18721727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42089946</v>
      </c>
      <c r="X19" s="8">
        <v>30600000</v>
      </c>
      <c r="Y19" s="8">
        <v>11489946</v>
      </c>
      <c r="Z19" s="2">
        <v>37.55</v>
      </c>
      <c r="AA19" s="6">
        <v>62974750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4640161</v>
      </c>
      <c r="F20" s="26">
        <v>4640161</v>
      </c>
      <c r="G20" s="26">
        <v>55986</v>
      </c>
      <c r="H20" s="26">
        <v>18611</v>
      </c>
      <c r="I20" s="26">
        <v>2731138</v>
      </c>
      <c r="J20" s="26">
        <v>2805735</v>
      </c>
      <c r="K20" s="26">
        <v>154037</v>
      </c>
      <c r="L20" s="26">
        <v>1003492</v>
      </c>
      <c r="M20" s="26">
        <v>1966568</v>
      </c>
      <c r="N20" s="26">
        <v>3124097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5929832</v>
      </c>
      <c r="X20" s="26">
        <v>104000</v>
      </c>
      <c r="Y20" s="26">
        <v>5825832</v>
      </c>
      <c r="Z20" s="27">
        <v>5601.76</v>
      </c>
      <c r="AA20" s="28">
        <v>4640161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133424149</v>
      </c>
      <c r="F22" s="35">
        <f t="shared" si="0"/>
        <v>133424149</v>
      </c>
      <c r="G22" s="35">
        <f t="shared" si="0"/>
        <v>24541775</v>
      </c>
      <c r="H22" s="35">
        <f t="shared" si="0"/>
        <v>9576728</v>
      </c>
      <c r="I22" s="35">
        <f t="shared" si="0"/>
        <v>8643792</v>
      </c>
      <c r="J22" s="35">
        <f t="shared" si="0"/>
        <v>42762295</v>
      </c>
      <c r="K22" s="35">
        <f t="shared" si="0"/>
        <v>5844609</v>
      </c>
      <c r="L22" s="35">
        <f t="shared" si="0"/>
        <v>23246919</v>
      </c>
      <c r="M22" s="35">
        <f t="shared" si="0"/>
        <v>6547452</v>
      </c>
      <c r="N22" s="35">
        <f t="shared" si="0"/>
        <v>35638980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78401275</v>
      </c>
      <c r="X22" s="35">
        <f t="shared" si="0"/>
        <v>63688648</v>
      </c>
      <c r="Y22" s="35">
        <f t="shared" si="0"/>
        <v>14712627</v>
      </c>
      <c r="Z22" s="36">
        <f>+IF(X22&lt;&gt;0,+(Y22/X22)*100,0)</f>
        <v>23.100862495934912</v>
      </c>
      <c r="AA22" s="33">
        <f>SUM(AA5:AA21)</f>
        <v>133424149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37395965</v>
      </c>
      <c r="F25" s="8">
        <v>37395965</v>
      </c>
      <c r="G25" s="8">
        <v>3129921</v>
      </c>
      <c r="H25" s="8">
        <v>3575194</v>
      </c>
      <c r="I25" s="8">
        <v>3169712</v>
      </c>
      <c r="J25" s="8">
        <v>9874827</v>
      </c>
      <c r="K25" s="8">
        <v>3487530</v>
      </c>
      <c r="L25" s="8">
        <v>3428639</v>
      </c>
      <c r="M25" s="8">
        <v>3602861</v>
      </c>
      <c r="N25" s="8">
        <v>10519030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20393857</v>
      </c>
      <c r="X25" s="8">
        <v>19464738</v>
      </c>
      <c r="Y25" s="8">
        <v>929119</v>
      </c>
      <c r="Z25" s="2">
        <v>4.77</v>
      </c>
      <c r="AA25" s="6">
        <v>37395965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5306274</v>
      </c>
      <c r="F26" s="8">
        <v>5306274</v>
      </c>
      <c r="G26" s="8">
        <v>529068</v>
      </c>
      <c r="H26" s="8">
        <v>258929</v>
      </c>
      <c r="I26" s="8">
        <v>259769</v>
      </c>
      <c r="J26" s="8">
        <v>1047766</v>
      </c>
      <c r="K26" s="8">
        <v>258932</v>
      </c>
      <c r="L26" s="8">
        <v>267343</v>
      </c>
      <c r="M26" s="8">
        <v>258932</v>
      </c>
      <c r="N26" s="8">
        <v>785207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1832973</v>
      </c>
      <c r="X26" s="8">
        <v>2653140</v>
      </c>
      <c r="Y26" s="8">
        <v>-820167</v>
      </c>
      <c r="Z26" s="2">
        <v>-30.91</v>
      </c>
      <c r="AA26" s="6">
        <v>5306274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3952029</v>
      </c>
      <c r="F27" s="8">
        <v>3952029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1976016</v>
      </c>
      <c r="Y27" s="8">
        <v>-1976016</v>
      </c>
      <c r="Z27" s="2">
        <v>-100</v>
      </c>
      <c r="AA27" s="6">
        <v>3952029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1723710</v>
      </c>
      <c r="F28" s="8">
        <v>1723710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861858</v>
      </c>
      <c r="Y28" s="8">
        <v>-861858</v>
      </c>
      <c r="Z28" s="2">
        <v>-100</v>
      </c>
      <c r="AA28" s="6">
        <v>1723710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512385</v>
      </c>
      <c r="F29" s="8">
        <v>512385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256194</v>
      </c>
      <c r="Y29" s="8">
        <v>-256194</v>
      </c>
      <c r="Z29" s="2">
        <v>-100</v>
      </c>
      <c r="AA29" s="6">
        <v>512385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24535740</v>
      </c>
      <c r="F30" s="8">
        <v>24535740</v>
      </c>
      <c r="G30" s="8">
        <v>8000000</v>
      </c>
      <c r="H30" s="8">
        <v>0</v>
      </c>
      <c r="I30" s="8">
        <v>455325</v>
      </c>
      <c r="J30" s="8">
        <v>8455325</v>
      </c>
      <c r="K30" s="8">
        <v>1886929</v>
      </c>
      <c r="L30" s="8">
        <v>0</v>
      </c>
      <c r="M30" s="8">
        <v>1750276</v>
      </c>
      <c r="N30" s="8">
        <v>3637205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12092530</v>
      </c>
      <c r="X30" s="8">
        <v>12400000</v>
      </c>
      <c r="Y30" s="8">
        <v>-307470</v>
      </c>
      <c r="Z30" s="2">
        <v>-2.48</v>
      </c>
      <c r="AA30" s="6">
        <v>24535740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47857</v>
      </c>
      <c r="F31" s="8">
        <v>47857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21000</v>
      </c>
      <c r="Y31" s="8">
        <v>-21000</v>
      </c>
      <c r="Z31" s="2">
        <v>-100</v>
      </c>
      <c r="AA31" s="6">
        <v>47857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4576962</v>
      </c>
      <c r="F32" s="8">
        <v>4576962</v>
      </c>
      <c r="G32" s="8">
        <v>1121918</v>
      </c>
      <c r="H32" s="8">
        <v>0</v>
      </c>
      <c r="I32" s="8">
        <v>60797</v>
      </c>
      <c r="J32" s="8">
        <v>1182715</v>
      </c>
      <c r="K32" s="8">
        <v>38421</v>
      </c>
      <c r="L32" s="8">
        <v>41316</v>
      </c>
      <c r="M32" s="8">
        <v>32729</v>
      </c>
      <c r="N32" s="8">
        <v>112466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1295181</v>
      </c>
      <c r="X32" s="8">
        <v>2288484</v>
      </c>
      <c r="Y32" s="8">
        <v>-993303</v>
      </c>
      <c r="Z32" s="2">
        <v>-43.4</v>
      </c>
      <c r="AA32" s="6">
        <v>4576962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45765</v>
      </c>
      <c r="J33" s="8">
        <v>45765</v>
      </c>
      <c r="K33" s="8">
        <v>46418</v>
      </c>
      <c r="L33" s="8">
        <v>0</v>
      </c>
      <c r="M33" s="8">
        <v>90754</v>
      </c>
      <c r="N33" s="8">
        <v>137172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182937</v>
      </c>
      <c r="X33" s="8"/>
      <c r="Y33" s="8">
        <v>182937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43149430</v>
      </c>
      <c r="F34" s="8">
        <v>43149430</v>
      </c>
      <c r="G34" s="8">
        <v>3958676</v>
      </c>
      <c r="H34" s="8">
        <v>3768447</v>
      </c>
      <c r="I34" s="8">
        <v>3146678</v>
      </c>
      <c r="J34" s="8">
        <v>10873801</v>
      </c>
      <c r="K34" s="8">
        <v>2631432</v>
      </c>
      <c r="L34" s="8">
        <v>7143974</v>
      </c>
      <c r="M34" s="8">
        <v>2330788</v>
      </c>
      <c r="N34" s="8">
        <v>12106194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22979995</v>
      </c>
      <c r="X34" s="8">
        <v>20824938</v>
      </c>
      <c r="Y34" s="8">
        <v>2155057</v>
      </c>
      <c r="Z34" s="2">
        <v>10.35</v>
      </c>
      <c r="AA34" s="6">
        <v>43149430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121200352</v>
      </c>
      <c r="F36" s="35">
        <f t="shared" si="1"/>
        <v>121200352</v>
      </c>
      <c r="G36" s="35">
        <f t="shared" si="1"/>
        <v>16739583</v>
      </c>
      <c r="H36" s="35">
        <f t="shared" si="1"/>
        <v>7602570</v>
      </c>
      <c r="I36" s="35">
        <f t="shared" si="1"/>
        <v>7138046</v>
      </c>
      <c r="J36" s="35">
        <f t="shared" si="1"/>
        <v>31480199</v>
      </c>
      <c r="K36" s="35">
        <f t="shared" si="1"/>
        <v>8349662</v>
      </c>
      <c r="L36" s="35">
        <f t="shared" si="1"/>
        <v>10881272</v>
      </c>
      <c r="M36" s="35">
        <f t="shared" si="1"/>
        <v>8066340</v>
      </c>
      <c r="N36" s="35">
        <f t="shared" si="1"/>
        <v>27297274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58777473</v>
      </c>
      <c r="X36" s="35">
        <f t="shared" si="1"/>
        <v>60746368</v>
      </c>
      <c r="Y36" s="35">
        <f t="shared" si="1"/>
        <v>-1968895</v>
      </c>
      <c r="Z36" s="36">
        <f>+IF(X36&lt;&gt;0,+(Y36/X36)*100,0)</f>
        <v>-3.2411732006759646</v>
      </c>
      <c r="AA36" s="33">
        <f>SUM(AA25:AA35)</f>
        <v>121200352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12223797</v>
      </c>
      <c r="F38" s="48">
        <f t="shared" si="2"/>
        <v>12223797</v>
      </c>
      <c r="G38" s="48">
        <f t="shared" si="2"/>
        <v>7802192</v>
      </c>
      <c r="H38" s="48">
        <f t="shared" si="2"/>
        <v>1974158</v>
      </c>
      <c r="I38" s="48">
        <f t="shared" si="2"/>
        <v>1505746</v>
      </c>
      <c r="J38" s="48">
        <f t="shared" si="2"/>
        <v>11282096</v>
      </c>
      <c r="K38" s="48">
        <f t="shared" si="2"/>
        <v>-2505053</v>
      </c>
      <c r="L38" s="48">
        <f t="shared" si="2"/>
        <v>12365647</v>
      </c>
      <c r="M38" s="48">
        <f t="shared" si="2"/>
        <v>-1518888</v>
      </c>
      <c r="N38" s="48">
        <f t="shared" si="2"/>
        <v>8341706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19623802</v>
      </c>
      <c r="X38" s="48">
        <f>IF(F22=F36,0,X22-X36)</f>
        <v>2942280</v>
      </c>
      <c r="Y38" s="48">
        <f t="shared" si="2"/>
        <v>16681522</v>
      </c>
      <c r="Z38" s="49">
        <f>+IF(X38&lt;&gt;0,+(Y38/X38)*100,0)</f>
        <v>566.9590249738297</v>
      </c>
      <c r="AA38" s="46">
        <f>+AA22-AA36</f>
        <v>12223797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700000</v>
      </c>
      <c r="H39" s="8">
        <v>0</v>
      </c>
      <c r="I39" s="8">
        <v>0</v>
      </c>
      <c r="J39" s="8">
        <v>700000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700000</v>
      </c>
      <c r="X39" s="8"/>
      <c r="Y39" s="8">
        <v>700000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12223797</v>
      </c>
      <c r="F42" s="57">
        <f t="shared" si="3"/>
        <v>12223797</v>
      </c>
      <c r="G42" s="57">
        <f t="shared" si="3"/>
        <v>8502192</v>
      </c>
      <c r="H42" s="57">
        <f t="shared" si="3"/>
        <v>1974158</v>
      </c>
      <c r="I42" s="57">
        <f t="shared" si="3"/>
        <v>1505746</v>
      </c>
      <c r="J42" s="57">
        <f t="shared" si="3"/>
        <v>11982096</v>
      </c>
      <c r="K42" s="57">
        <f t="shared" si="3"/>
        <v>-2505053</v>
      </c>
      <c r="L42" s="57">
        <f t="shared" si="3"/>
        <v>12365647</v>
      </c>
      <c r="M42" s="57">
        <f t="shared" si="3"/>
        <v>-1518888</v>
      </c>
      <c r="N42" s="57">
        <f t="shared" si="3"/>
        <v>8341706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20323802</v>
      </c>
      <c r="X42" s="57">
        <f t="shared" si="3"/>
        <v>2942280</v>
      </c>
      <c r="Y42" s="57">
        <f t="shared" si="3"/>
        <v>17381522</v>
      </c>
      <c r="Z42" s="58">
        <f>+IF(X42&lt;&gt;0,+(Y42/X42)*100,0)</f>
        <v>590.7500985630192</v>
      </c>
      <c r="AA42" s="55">
        <f>SUM(AA38:AA41)</f>
        <v>12223797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12223797</v>
      </c>
      <c r="F44" s="65">
        <f t="shared" si="4"/>
        <v>12223797</v>
      </c>
      <c r="G44" s="65">
        <f t="shared" si="4"/>
        <v>8502192</v>
      </c>
      <c r="H44" s="65">
        <f t="shared" si="4"/>
        <v>1974158</v>
      </c>
      <c r="I44" s="65">
        <f t="shared" si="4"/>
        <v>1505746</v>
      </c>
      <c r="J44" s="65">
        <f t="shared" si="4"/>
        <v>11982096</v>
      </c>
      <c r="K44" s="65">
        <f t="shared" si="4"/>
        <v>-2505053</v>
      </c>
      <c r="L44" s="65">
        <f t="shared" si="4"/>
        <v>12365647</v>
      </c>
      <c r="M44" s="65">
        <f t="shared" si="4"/>
        <v>-1518888</v>
      </c>
      <c r="N44" s="65">
        <f t="shared" si="4"/>
        <v>8341706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20323802</v>
      </c>
      <c r="X44" s="65">
        <f t="shared" si="4"/>
        <v>2942280</v>
      </c>
      <c r="Y44" s="65">
        <f t="shared" si="4"/>
        <v>17381522</v>
      </c>
      <c r="Z44" s="66">
        <f>+IF(X44&lt;&gt;0,+(Y44/X44)*100,0)</f>
        <v>590.7500985630192</v>
      </c>
      <c r="AA44" s="63">
        <f>+AA42-AA43</f>
        <v>12223797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12223797</v>
      </c>
      <c r="F46" s="57">
        <f t="shared" si="5"/>
        <v>12223797</v>
      </c>
      <c r="G46" s="57">
        <f t="shared" si="5"/>
        <v>8502192</v>
      </c>
      <c r="H46" s="57">
        <f t="shared" si="5"/>
        <v>1974158</v>
      </c>
      <c r="I46" s="57">
        <f t="shared" si="5"/>
        <v>1505746</v>
      </c>
      <c r="J46" s="57">
        <f t="shared" si="5"/>
        <v>11982096</v>
      </c>
      <c r="K46" s="57">
        <f t="shared" si="5"/>
        <v>-2505053</v>
      </c>
      <c r="L46" s="57">
        <f t="shared" si="5"/>
        <v>12365647</v>
      </c>
      <c r="M46" s="57">
        <f t="shared" si="5"/>
        <v>-1518888</v>
      </c>
      <c r="N46" s="57">
        <f t="shared" si="5"/>
        <v>8341706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20323802</v>
      </c>
      <c r="X46" s="57">
        <f t="shared" si="5"/>
        <v>2942280</v>
      </c>
      <c r="Y46" s="57">
        <f t="shared" si="5"/>
        <v>17381522</v>
      </c>
      <c r="Z46" s="58">
        <f>+IF(X46&lt;&gt;0,+(Y46/X46)*100,0)</f>
        <v>590.7500985630192</v>
      </c>
      <c r="AA46" s="55">
        <f>SUM(AA44:AA45)</f>
        <v>12223797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12223797</v>
      </c>
      <c r="F48" s="73">
        <f t="shared" si="6"/>
        <v>12223797</v>
      </c>
      <c r="G48" s="73">
        <f t="shared" si="6"/>
        <v>8502192</v>
      </c>
      <c r="H48" s="74">
        <f t="shared" si="6"/>
        <v>1974158</v>
      </c>
      <c r="I48" s="74">
        <f t="shared" si="6"/>
        <v>1505746</v>
      </c>
      <c r="J48" s="74">
        <f t="shared" si="6"/>
        <v>11982096</v>
      </c>
      <c r="K48" s="74">
        <f t="shared" si="6"/>
        <v>-2505053</v>
      </c>
      <c r="L48" s="74">
        <f t="shared" si="6"/>
        <v>12365647</v>
      </c>
      <c r="M48" s="73">
        <f t="shared" si="6"/>
        <v>-1518888</v>
      </c>
      <c r="N48" s="73">
        <f t="shared" si="6"/>
        <v>8341706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20323802</v>
      </c>
      <c r="X48" s="74">
        <f t="shared" si="6"/>
        <v>2942280</v>
      </c>
      <c r="Y48" s="74">
        <f t="shared" si="6"/>
        <v>17381522</v>
      </c>
      <c r="Z48" s="75">
        <f>+IF(X48&lt;&gt;0,+(Y48/X48)*100,0)</f>
        <v>590.7500985630192</v>
      </c>
      <c r="AA48" s="76">
        <f>SUM(AA46:AA47)</f>
        <v>12223797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45723106</v>
      </c>
      <c r="F5" s="8">
        <v>45723106</v>
      </c>
      <c r="G5" s="8">
        <v>3299978</v>
      </c>
      <c r="H5" s="8">
        <v>3345395</v>
      </c>
      <c r="I5" s="8">
        <v>3345976</v>
      </c>
      <c r="J5" s="8">
        <v>9991349</v>
      </c>
      <c r="K5" s="8">
        <v>3337541</v>
      </c>
      <c r="L5" s="8">
        <v>3411989</v>
      </c>
      <c r="M5" s="8">
        <v>3371094</v>
      </c>
      <c r="N5" s="8">
        <v>10120624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20111973</v>
      </c>
      <c r="X5" s="8">
        <v>22860000</v>
      </c>
      <c r="Y5" s="8">
        <v>-2748027</v>
      </c>
      <c r="Z5" s="2">
        <v>-12.02</v>
      </c>
      <c r="AA5" s="6">
        <v>45723106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108885180</v>
      </c>
      <c r="F8" s="8">
        <v>108885180</v>
      </c>
      <c r="G8" s="8">
        <v>4933943</v>
      </c>
      <c r="H8" s="8">
        <v>7170755</v>
      </c>
      <c r="I8" s="8">
        <v>6550053</v>
      </c>
      <c r="J8" s="8">
        <v>18654751</v>
      </c>
      <c r="K8" s="8">
        <v>7821017</v>
      </c>
      <c r="L8" s="8">
        <v>7133869</v>
      </c>
      <c r="M8" s="8">
        <v>6205837</v>
      </c>
      <c r="N8" s="8">
        <v>21160723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39815474</v>
      </c>
      <c r="X8" s="8">
        <v>54068000</v>
      </c>
      <c r="Y8" s="8">
        <v>-14252526</v>
      </c>
      <c r="Z8" s="2">
        <v>-26.36</v>
      </c>
      <c r="AA8" s="6">
        <v>108885180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3059694</v>
      </c>
      <c r="F9" s="8">
        <v>3059694</v>
      </c>
      <c r="G9" s="8">
        <v>225426</v>
      </c>
      <c r="H9" s="8">
        <v>283973</v>
      </c>
      <c r="I9" s="8">
        <v>232493</v>
      </c>
      <c r="J9" s="8">
        <v>741892</v>
      </c>
      <c r="K9" s="8">
        <v>287897</v>
      </c>
      <c r="L9" s="8">
        <v>274871</v>
      </c>
      <c r="M9" s="8">
        <v>208216</v>
      </c>
      <c r="N9" s="8">
        <v>770984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1512876</v>
      </c>
      <c r="X9" s="8">
        <v>1530000</v>
      </c>
      <c r="Y9" s="8">
        <v>-17124</v>
      </c>
      <c r="Z9" s="2">
        <v>-1.12</v>
      </c>
      <c r="AA9" s="6">
        <v>3059694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21711557</v>
      </c>
      <c r="F10" s="26">
        <v>21711557</v>
      </c>
      <c r="G10" s="26">
        <v>494757</v>
      </c>
      <c r="H10" s="26">
        <v>501599</v>
      </c>
      <c r="I10" s="26">
        <v>501623</v>
      </c>
      <c r="J10" s="26">
        <v>1497979</v>
      </c>
      <c r="K10" s="26">
        <v>501782</v>
      </c>
      <c r="L10" s="26">
        <v>501819</v>
      </c>
      <c r="M10" s="26">
        <v>501819</v>
      </c>
      <c r="N10" s="26">
        <v>1505420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3003399</v>
      </c>
      <c r="X10" s="26">
        <v>10848000</v>
      </c>
      <c r="Y10" s="26">
        <v>-7844601</v>
      </c>
      <c r="Z10" s="27">
        <v>-72.31</v>
      </c>
      <c r="AA10" s="28">
        <v>21711557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9300000</v>
      </c>
      <c r="F13" s="8">
        <v>9300000</v>
      </c>
      <c r="G13" s="8">
        <v>730456</v>
      </c>
      <c r="H13" s="8">
        <v>961253</v>
      </c>
      <c r="I13" s="8">
        <v>932413</v>
      </c>
      <c r="J13" s="8">
        <v>2624122</v>
      </c>
      <c r="K13" s="8">
        <v>735320</v>
      </c>
      <c r="L13" s="8">
        <v>615433</v>
      </c>
      <c r="M13" s="8">
        <v>726978</v>
      </c>
      <c r="N13" s="8">
        <v>2077731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4701853</v>
      </c>
      <c r="X13" s="8">
        <v>4650000</v>
      </c>
      <c r="Y13" s="8">
        <v>51853</v>
      </c>
      <c r="Z13" s="2">
        <v>1.12</v>
      </c>
      <c r="AA13" s="6">
        <v>9300000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16500000</v>
      </c>
      <c r="F14" s="8">
        <v>16500000</v>
      </c>
      <c r="G14" s="8">
        <v>1706491</v>
      </c>
      <c r="H14" s="8">
        <v>1766015</v>
      </c>
      <c r="I14" s="8">
        <v>1866030</v>
      </c>
      <c r="J14" s="8">
        <v>5338536</v>
      </c>
      <c r="K14" s="8">
        <v>1898020</v>
      </c>
      <c r="L14" s="8">
        <v>1993855</v>
      </c>
      <c r="M14" s="8">
        <v>2046333</v>
      </c>
      <c r="N14" s="8">
        <v>5938208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11276744</v>
      </c>
      <c r="X14" s="8">
        <v>8250000</v>
      </c>
      <c r="Y14" s="8">
        <v>3026744</v>
      </c>
      <c r="Z14" s="2">
        <v>36.69</v>
      </c>
      <c r="AA14" s="6">
        <v>16500000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3500000</v>
      </c>
      <c r="F16" s="8">
        <v>3500000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1734000</v>
      </c>
      <c r="Y16" s="8">
        <v>-1734000</v>
      </c>
      <c r="Z16" s="2">
        <v>-100</v>
      </c>
      <c r="AA16" s="6">
        <v>3500000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291260848</v>
      </c>
      <c r="F19" s="8">
        <v>291260848</v>
      </c>
      <c r="G19" s="8">
        <v>109136000</v>
      </c>
      <c r="H19" s="8">
        <v>0</v>
      </c>
      <c r="I19" s="8">
        <v>0</v>
      </c>
      <c r="J19" s="8">
        <v>109136000</v>
      </c>
      <c r="K19" s="8">
        <v>0</v>
      </c>
      <c r="L19" s="8">
        <v>68646000</v>
      </c>
      <c r="M19" s="8">
        <v>26678605</v>
      </c>
      <c r="N19" s="8">
        <v>95324605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204460605</v>
      </c>
      <c r="X19" s="8">
        <v>209060000</v>
      </c>
      <c r="Y19" s="8">
        <v>-4599395</v>
      </c>
      <c r="Z19" s="2">
        <v>-2.2</v>
      </c>
      <c r="AA19" s="6">
        <v>291260848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2364600</v>
      </c>
      <c r="F20" s="26">
        <v>2364600</v>
      </c>
      <c r="G20" s="26">
        <v>225091</v>
      </c>
      <c r="H20" s="26">
        <v>72222</v>
      </c>
      <c r="I20" s="26">
        <v>25278</v>
      </c>
      <c r="J20" s="26">
        <v>322591</v>
      </c>
      <c r="K20" s="26">
        <v>117135</v>
      </c>
      <c r="L20" s="26">
        <v>122395</v>
      </c>
      <c r="M20" s="26">
        <v>28817</v>
      </c>
      <c r="N20" s="26">
        <v>268347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590938</v>
      </c>
      <c r="X20" s="26">
        <v>1182000</v>
      </c>
      <c r="Y20" s="26">
        <v>-591062</v>
      </c>
      <c r="Z20" s="27">
        <v>-50.01</v>
      </c>
      <c r="AA20" s="28">
        <v>2364600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502304985</v>
      </c>
      <c r="F22" s="35">
        <f t="shared" si="0"/>
        <v>502304985</v>
      </c>
      <c r="G22" s="35">
        <f t="shared" si="0"/>
        <v>120752142</v>
      </c>
      <c r="H22" s="35">
        <f t="shared" si="0"/>
        <v>14101212</v>
      </c>
      <c r="I22" s="35">
        <f t="shared" si="0"/>
        <v>13453866</v>
      </c>
      <c r="J22" s="35">
        <f t="shared" si="0"/>
        <v>148307220</v>
      </c>
      <c r="K22" s="35">
        <f t="shared" si="0"/>
        <v>14698712</v>
      </c>
      <c r="L22" s="35">
        <f t="shared" si="0"/>
        <v>82700231</v>
      </c>
      <c r="M22" s="35">
        <f t="shared" si="0"/>
        <v>39767699</v>
      </c>
      <c r="N22" s="35">
        <f t="shared" si="0"/>
        <v>137166642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285473862</v>
      </c>
      <c r="X22" s="35">
        <f t="shared" si="0"/>
        <v>314182000</v>
      </c>
      <c r="Y22" s="35">
        <f t="shared" si="0"/>
        <v>-28708138</v>
      </c>
      <c r="Z22" s="36">
        <f>+IF(X22&lt;&gt;0,+(Y22/X22)*100,0)</f>
        <v>-9.137422895009898</v>
      </c>
      <c r="AA22" s="33">
        <f>SUM(AA5:AA21)</f>
        <v>502304985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152935091</v>
      </c>
      <c r="F25" s="8">
        <v>152935091</v>
      </c>
      <c r="G25" s="8">
        <v>10166863</v>
      </c>
      <c r="H25" s="8">
        <v>10005405</v>
      </c>
      <c r="I25" s="8">
        <v>10178014</v>
      </c>
      <c r="J25" s="8">
        <v>30350282</v>
      </c>
      <c r="K25" s="8">
        <v>10015430</v>
      </c>
      <c r="L25" s="8">
        <v>10182332</v>
      </c>
      <c r="M25" s="8">
        <v>11694495</v>
      </c>
      <c r="N25" s="8">
        <v>31892257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62242539</v>
      </c>
      <c r="X25" s="8">
        <v>76464000</v>
      </c>
      <c r="Y25" s="8">
        <v>-14221461</v>
      </c>
      <c r="Z25" s="2">
        <v>-18.6</v>
      </c>
      <c r="AA25" s="6">
        <v>152935091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19515206</v>
      </c>
      <c r="F26" s="8">
        <v>19515206</v>
      </c>
      <c r="G26" s="8">
        <v>1475469</v>
      </c>
      <c r="H26" s="8">
        <v>1487750</v>
      </c>
      <c r="I26" s="8">
        <v>1499217</v>
      </c>
      <c r="J26" s="8">
        <v>4462436</v>
      </c>
      <c r="K26" s="8">
        <v>1500588</v>
      </c>
      <c r="L26" s="8">
        <v>1500588</v>
      </c>
      <c r="M26" s="8">
        <v>1500588</v>
      </c>
      <c r="N26" s="8">
        <v>4501764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8964200</v>
      </c>
      <c r="X26" s="8">
        <v>9759000</v>
      </c>
      <c r="Y26" s="8">
        <v>-794800</v>
      </c>
      <c r="Z26" s="2">
        <v>-8.14</v>
      </c>
      <c r="AA26" s="6">
        <v>19515206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51517570</v>
      </c>
      <c r="F27" s="8">
        <v>51517570</v>
      </c>
      <c r="G27" s="8">
        <v>4293131</v>
      </c>
      <c r="H27" s="8">
        <v>4293131</v>
      </c>
      <c r="I27" s="8">
        <v>4293131</v>
      </c>
      <c r="J27" s="8">
        <v>12879393</v>
      </c>
      <c r="K27" s="8">
        <v>4336881</v>
      </c>
      <c r="L27" s="8">
        <v>4293131</v>
      </c>
      <c r="M27" s="8">
        <v>4293131</v>
      </c>
      <c r="N27" s="8">
        <v>12923143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25802536</v>
      </c>
      <c r="X27" s="8">
        <v>25758000</v>
      </c>
      <c r="Y27" s="8">
        <v>44536</v>
      </c>
      <c r="Z27" s="2">
        <v>0.17</v>
      </c>
      <c r="AA27" s="6">
        <v>51517570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95467528</v>
      </c>
      <c r="F28" s="8">
        <v>95467528</v>
      </c>
      <c r="G28" s="8">
        <v>7955628</v>
      </c>
      <c r="H28" s="8">
        <v>7955628</v>
      </c>
      <c r="I28" s="8">
        <v>7955628</v>
      </c>
      <c r="J28" s="8">
        <v>23866884</v>
      </c>
      <c r="K28" s="8">
        <v>7955628</v>
      </c>
      <c r="L28" s="8">
        <v>7955628</v>
      </c>
      <c r="M28" s="8">
        <v>7955628</v>
      </c>
      <c r="N28" s="8">
        <v>23866884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47733768</v>
      </c>
      <c r="X28" s="8">
        <v>47730000</v>
      </c>
      <c r="Y28" s="8">
        <v>3768</v>
      </c>
      <c r="Z28" s="2">
        <v>0.01</v>
      </c>
      <c r="AA28" s="6">
        <v>95467528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9997842</v>
      </c>
      <c r="F29" s="8">
        <v>9997842</v>
      </c>
      <c r="G29" s="8">
        <v>0</v>
      </c>
      <c r="H29" s="8">
        <v>0</v>
      </c>
      <c r="I29" s="8">
        <v>178051</v>
      </c>
      <c r="J29" s="8">
        <v>178051</v>
      </c>
      <c r="K29" s="8">
        <v>0</v>
      </c>
      <c r="L29" s="8">
        <v>0</v>
      </c>
      <c r="M29" s="8">
        <v>3331977</v>
      </c>
      <c r="N29" s="8">
        <v>3331977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3510028</v>
      </c>
      <c r="X29" s="8">
        <v>4809000</v>
      </c>
      <c r="Y29" s="8">
        <v>-1298972</v>
      </c>
      <c r="Z29" s="2">
        <v>-27.01</v>
      </c>
      <c r="AA29" s="6">
        <v>9997842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43500000</v>
      </c>
      <c r="F30" s="8">
        <v>43500000</v>
      </c>
      <c r="G30" s="8">
        <v>0</v>
      </c>
      <c r="H30" s="8">
        <v>3138962</v>
      </c>
      <c r="I30" s="8">
        <v>4343274</v>
      </c>
      <c r="J30" s="8">
        <v>7482236</v>
      </c>
      <c r="K30" s="8">
        <v>5865045</v>
      </c>
      <c r="L30" s="8">
        <v>3970759</v>
      </c>
      <c r="M30" s="8">
        <v>4192617</v>
      </c>
      <c r="N30" s="8">
        <v>14028421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21510657</v>
      </c>
      <c r="X30" s="8">
        <v>21200000</v>
      </c>
      <c r="Y30" s="8">
        <v>310657</v>
      </c>
      <c r="Z30" s="2">
        <v>1.47</v>
      </c>
      <c r="AA30" s="6">
        <v>43500000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33147800</v>
      </c>
      <c r="F31" s="8">
        <v>33147800</v>
      </c>
      <c r="G31" s="8">
        <v>226299</v>
      </c>
      <c r="H31" s="8">
        <v>1531956</v>
      </c>
      <c r="I31" s="8">
        <v>3168855</v>
      </c>
      <c r="J31" s="8">
        <v>4927110</v>
      </c>
      <c r="K31" s="8">
        <v>4090134</v>
      </c>
      <c r="L31" s="8">
        <v>3609586</v>
      </c>
      <c r="M31" s="8">
        <v>2538284</v>
      </c>
      <c r="N31" s="8">
        <v>10238004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15165114</v>
      </c>
      <c r="X31" s="8">
        <v>12400000</v>
      </c>
      <c r="Y31" s="8">
        <v>2765114</v>
      </c>
      <c r="Z31" s="2">
        <v>22.3</v>
      </c>
      <c r="AA31" s="6">
        <v>33147800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29000000</v>
      </c>
      <c r="F32" s="8">
        <v>29000000</v>
      </c>
      <c r="G32" s="8">
        <v>0</v>
      </c>
      <c r="H32" s="8">
        <v>1877318</v>
      </c>
      <c r="I32" s="8">
        <v>1844237</v>
      </c>
      <c r="J32" s="8">
        <v>3721555</v>
      </c>
      <c r="K32" s="8">
        <v>3736631</v>
      </c>
      <c r="L32" s="8">
        <v>66164</v>
      </c>
      <c r="M32" s="8">
        <v>3134212</v>
      </c>
      <c r="N32" s="8">
        <v>6937007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10658562</v>
      </c>
      <c r="X32" s="8">
        <v>15000000</v>
      </c>
      <c r="Y32" s="8">
        <v>-4341438</v>
      </c>
      <c r="Z32" s="2">
        <v>-28.94</v>
      </c>
      <c r="AA32" s="6">
        <v>29000000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38926000</v>
      </c>
      <c r="F33" s="8">
        <v>38926000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19464000</v>
      </c>
      <c r="Y33" s="8">
        <v>-19464000</v>
      </c>
      <c r="Z33" s="2">
        <v>-100</v>
      </c>
      <c r="AA33" s="6">
        <v>38926000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107538703</v>
      </c>
      <c r="F34" s="8">
        <v>107538703</v>
      </c>
      <c r="G34" s="8">
        <v>5856229</v>
      </c>
      <c r="H34" s="8">
        <v>11951441</v>
      </c>
      <c r="I34" s="8">
        <v>12276330</v>
      </c>
      <c r="J34" s="8">
        <v>30084000</v>
      </c>
      <c r="K34" s="8">
        <v>6879769</v>
      </c>
      <c r="L34" s="8">
        <v>7162741</v>
      </c>
      <c r="M34" s="8">
        <v>12568635</v>
      </c>
      <c r="N34" s="8">
        <v>26611145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56695145</v>
      </c>
      <c r="X34" s="8">
        <v>47300000</v>
      </c>
      <c r="Y34" s="8">
        <v>9395145</v>
      </c>
      <c r="Z34" s="2">
        <v>19.86</v>
      </c>
      <c r="AA34" s="6">
        <v>107538703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581545740</v>
      </c>
      <c r="F36" s="35">
        <f t="shared" si="1"/>
        <v>581545740</v>
      </c>
      <c r="G36" s="35">
        <f t="shared" si="1"/>
        <v>29973619</v>
      </c>
      <c r="H36" s="35">
        <f t="shared" si="1"/>
        <v>42241591</v>
      </c>
      <c r="I36" s="35">
        <f t="shared" si="1"/>
        <v>45736737</v>
      </c>
      <c r="J36" s="35">
        <f t="shared" si="1"/>
        <v>117951947</v>
      </c>
      <c r="K36" s="35">
        <f t="shared" si="1"/>
        <v>44380106</v>
      </c>
      <c r="L36" s="35">
        <f t="shared" si="1"/>
        <v>38740929</v>
      </c>
      <c r="M36" s="35">
        <f t="shared" si="1"/>
        <v>51209567</v>
      </c>
      <c r="N36" s="35">
        <f t="shared" si="1"/>
        <v>134330602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252282549</v>
      </c>
      <c r="X36" s="35">
        <f t="shared" si="1"/>
        <v>279884000</v>
      </c>
      <c r="Y36" s="35">
        <f t="shared" si="1"/>
        <v>-27601451</v>
      </c>
      <c r="Z36" s="36">
        <f>+IF(X36&lt;&gt;0,+(Y36/X36)*100,0)</f>
        <v>-9.861746652184475</v>
      </c>
      <c r="AA36" s="33">
        <f>SUM(AA25:AA35)</f>
        <v>581545740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-79240755</v>
      </c>
      <c r="F38" s="48">
        <f t="shared" si="2"/>
        <v>-79240755</v>
      </c>
      <c r="G38" s="48">
        <f t="shared" si="2"/>
        <v>90778523</v>
      </c>
      <c r="H38" s="48">
        <f t="shared" si="2"/>
        <v>-28140379</v>
      </c>
      <c r="I38" s="48">
        <f t="shared" si="2"/>
        <v>-32282871</v>
      </c>
      <c r="J38" s="48">
        <f t="shared" si="2"/>
        <v>30355273</v>
      </c>
      <c r="K38" s="48">
        <f t="shared" si="2"/>
        <v>-29681394</v>
      </c>
      <c r="L38" s="48">
        <f t="shared" si="2"/>
        <v>43959302</v>
      </c>
      <c r="M38" s="48">
        <f t="shared" si="2"/>
        <v>-11441868</v>
      </c>
      <c r="N38" s="48">
        <f t="shared" si="2"/>
        <v>2836040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33191313</v>
      </c>
      <c r="X38" s="48">
        <f>IF(F22=F36,0,X22-X36)</f>
        <v>34298000</v>
      </c>
      <c r="Y38" s="48">
        <f t="shared" si="2"/>
        <v>-1106687</v>
      </c>
      <c r="Z38" s="49">
        <f>+IF(X38&lt;&gt;0,+(Y38/X38)*100,0)</f>
        <v>-3.2266808560265905</v>
      </c>
      <c r="AA38" s="46">
        <f>+AA22-AA36</f>
        <v>-79240755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131568861</v>
      </c>
      <c r="F39" s="8">
        <v>131568861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131568861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-131568861</v>
      </c>
      <c r="F41" s="8">
        <v>-131568861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>
        <v>-85420000</v>
      </c>
      <c r="Y41" s="51">
        <v>85420000</v>
      </c>
      <c r="Z41" s="52">
        <v>-100</v>
      </c>
      <c r="AA41" s="53">
        <v>-131568861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-79240755</v>
      </c>
      <c r="F42" s="57">
        <f t="shared" si="3"/>
        <v>-79240755</v>
      </c>
      <c r="G42" s="57">
        <f t="shared" si="3"/>
        <v>90778523</v>
      </c>
      <c r="H42" s="57">
        <f t="shared" si="3"/>
        <v>-28140379</v>
      </c>
      <c r="I42" s="57">
        <f t="shared" si="3"/>
        <v>-32282871</v>
      </c>
      <c r="J42" s="57">
        <f t="shared" si="3"/>
        <v>30355273</v>
      </c>
      <c r="K42" s="57">
        <f t="shared" si="3"/>
        <v>-29681394</v>
      </c>
      <c r="L42" s="57">
        <f t="shared" si="3"/>
        <v>43959302</v>
      </c>
      <c r="M42" s="57">
        <f t="shared" si="3"/>
        <v>-11441868</v>
      </c>
      <c r="N42" s="57">
        <f t="shared" si="3"/>
        <v>2836040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33191313</v>
      </c>
      <c r="X42" s="57">
        <f t="shared" si="3"/>
        <v>-51122000</v>
      </c>
      <c r="Y42" s="57">
        <f t="shared" si="3"/>
        <v>84313313</v>
      </c>
      <c r="Z42" s="58">
        <f>+IF(X42&lt;&gt;0,+(Y42/X42)*100,0)</f>
        <v>-164.9256934392238</v>
      </c>
      <c r="AA42" s="55">
        <f>SUM(AA38:AA41)</f>
        <v>-79240755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-79240755</v>
      </c>
      <c r="F44" s="65">
        <f t="shared" si="4"/>
        <v>-79240755</v>
      </c>
      <c r="G44" s="65">
        <f t="shared" si="4"/>
        <v>90778523</v>
      </c>
      <c r="H44" s="65">
        <f t="shared" si="4"/>
        <v>-28140379</v>
      </c>
      <c r="I44" s="65">
        <f t="shared" si="4"/>
        <v>-32282871</v>
      </c>
      <c r="J44" s="65">
        <f t="shared" si="4"/>
        <v>30355273</v>
      </c>
      <c r="K44" s="65">
        <f t="shared" si="4"/>
        <v>-29681394</v>
      </c>
      <c r="L44" s="65">
        <f t="shared" si="4"/>
        <v>43959302</v>
      </c>
      <c r="M44" s="65">
        <f t="shared" si="4"/>
        <v>-11441868</v>
      </c>
      <c r="N44" s="65">
        <f t="shared" si="4"/>
        <v>2836040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33191313</v>
      </c>
      <c r="X44" s="65">
        <f t="shared" si="4"/>
        <v>-51122000</v>
      </c>
      <c r="Y44" s="65">
        <f t="shared" si="4"/>
        <v>84313313</v>
      </c>
      <c r="Z44" s="66">
        <f>+IF(X44&lt;&gt;0,+(Y44/X44)*100,0)</f>
        <v>-164.9256934392238</v>
      </c>
      <c r="AA44" s="63">
        <f>+AA42-AA43</f>
        <v>-79240755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-79240755</v>
      </c>
      <c r="F46" s="57">
        <f t="shared" si="5"/>
        <v>-79240755</v>
      </c>
      <c r="G46" s="57">
        <f t="shared" si="5"/>
        <v>90778523</v>
      </c>
      <c r="H46" s="57">
        <f t="shared" si="5"/>
        <v>-28140379</v>
      </c>
      <c r="I46" s="57">
        <f t="shared" si="5"/>
        <v>-32282871</v>
      </c>
      <c r="J46" s="57">
        <f t="shared" si="5"/>
        <v>30355273</v>
      </c>
      <c r="K46" s="57">
        <f t="shared" si="5"/>
        <v>-29681394</v>
      </c>
      <c r="L46" s="57">
        <f t="shared" si="5"/>
        <v>43959302</v>
      </c>
      <c r="M46" s="57">
        <f t="shared" si="5"/>
        <v>-11441868</v>
      </c>
      <c r="N46" s="57">
        <f t="shared" si="5"/>
        <v>2836040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33191313</v>
      </c>
      <c r="X46" s="57">
        <f t="shared" si="5"/>
        <v>-51122000</v>
      </c>
      <c r="Y46" s="57">
        <f t="shared" si="5"/>
        <v>84313313</v>
      </c>
      <c r="Z46" s="58">
        <f>+IF(X46&lt;&gt;0,+(Y46/X46)*100,0)</f>
        <v>-164.9256934392238</v>
      </c>
      <c r="AA46" s="55">
        <f>SUM(AA44:AA45)</f>
        <v>-79240755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-79240755</v>
      </c>
      <c r="F48" s="73">
        <f t="shared" si="6"/>
        <v>-79240755</v>
      </c>
      <c r="G48" s="73">
        <f t="shared" si="6"/>
        <v>90778523</v>
      </c>
      <c r="H48" s="74">
        <f t="shared" si="6"/>
        <v>-28140379</v>
      </c>
      <c r="I48" s="74">
        <f t="shared" si="6"/>
        <v>-32282871</v>
      </c>
      <c r="J48" s="74">
        <f t="shared" si="6"/>
        <v>30355273</v>
      </c>
      <c r="K48" s="74">
        <f t="shared" si="6"/>
        <v>-29681394</v>
      </c>
      <c r="L48" s="74">
        <f t="shared" si="6"/>
        <v>43959302</v>
      </c>
      <c r="M48" s="73">
        <f t="shared" si="6"/>
        <v>-11441868</v>
      </c>
      <c r="N48" s="73">
        <f t="shared" si="6"/>
        <v>2836040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33191313</v>
      </c>
      <c r="X48" s="74">
        <f t="shared" si="6"/>
        <v>-51122000</v>
      </c>
      <c r="Y48" s="74">
        <f t="shared" si="6"/>
        <v>84313313</v>
      </c>
      <c r="Z48" s="75">
        <f>+IF(X48&lt;&gt;0,+(Y48/X48)*100,0)</f>
        <v>-164.9256934392238</v>
      </c>
      <c r="AA48" s="76">
        <f>SUM(AA46:AA47)</f>
        <v>-79240755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/>
      <c r="Y12" s="8">
        <v>0</v>
      </c>
      <c r="Z12" s="2">
        <v>0</v>
      </c>
      <c r="AA12" s="6">
        <v>0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1142000</v>
      </c>
      <c r="F13" s="8">
        <v>1142000</v>
      </c>
      <c r="G13" s="8">
        <v>0</v>
      </c>
      <c r="H13" s="8">
        <v>75778</v>
      </c>
      <c r="I13" s="8">
        <v>149589</v>
      </c>
      <c r="J13" s="8">
        <v>225367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225367</v>
      </c>
      <c r="X13" s="8">
        <v>513100</v>
      </c>
      <c r="Y13" s="8">
        <v>-287733</v>
      </c>
      <c r="Z13" s="2">
        <v>-56.08</v>
      </c>
      <c r="AA13" s="6">
        <v>1142000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271061000</v>
      </c>
      <c r="F19" s="8">
        <v>271061000</v>
      </c>
      <c r="G19" s="8">
        <v>106163000</v>
      </c>
      <c r="H19" s="8">
        <v>3177000</v>
      </c>
      <c r="I19" s="8">
        <v>0</v>
      </c>
      <c r="J19" s="8">
        <v>109340000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109340000</v>
      </c>
      <c r="X19" s="8">
        <v>205784565</v>
      </c>
      <c r="Y19" s="8">
        <v>-96444565</v>
      </c>
      <c r="Z19" s="2">
        <v>-46.87</v>
      </c>
      <c r="AA19" s="6">
        <v>271061000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147000</v>
      </c>
      <c r="F20" s="26">
        <v>147000</v>
      </c>
      <c r="G20" s="26">
        <v>256896</v>
      </c>
      <c r="H20" s="26">
        <v>1357174</v>
      </c>
      <c r="I20" s="26">
        <v>53231</v>
      </c>
      <c r="J20" s="26">
        <v>1667301</v>
      </c>
      <c r="K20" s="26">
        <v>96624</v>
      </c>
      <c r="L20" s="26">
        <v>0</v>
      </c>
      <c r="M20" s="26">
        <v>0</v>
      </c>
      <c r="N20" s="26">
        <v>96624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1763925</v>
      </c>
      <c r="X20" s="26">
        <v>54600</v>
      </c>
      <c r="Y20" s="26">
        <v>1709325</v>
      </c>
      <c r="Z20" s="27">
        <v>3130.63</v>
      </c>
      <c r="AA20" s="28">
        <v>147000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272350000</v>
      </c>
      <c r="F22" s="35">
        <f t="shared" si="0"/>
        <v>272350000</v>
      </c>
      <c r="G22" s="35">
        <f t="shared" si="0"/>
        <v>106419896</v>
      </c>
      <c r="H22" s="35">
        <f t="shared" si="0"/>
        <v>4609952</v>
      </c>
      <c r="I22" s="35">
        <f t="shared" si="0"/>
        <v>202820</v>
      </c>
      <c r="J22" s="35">
        <f t="shared" si="0"/>
        <v>111232668</v>
      </c>
      <c r="K22" s="35">
        <f t="shared" si="0"/>
        <v>96624</v>
      </c>
      <c r="L22" s="35">
        <f t="shared" si="0"/>
        <v>0</v>
      </c>
      <c r="M22" s="35">
        <f t="shared" si="0"/>
        <v>0</v>
      </c>
      <c r="N22" s="35">
        <f t="shared" si="0"/>
        <v>96624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111329292</v>
      </c>
      <c r="X22" s="35">
        <f t="shared" si="0"/>
        <v>206352265</v>
      </c>
      <c r="Y22" s="35">
        <f t="shared" si="0"/>
        <v>-95022973</v>
      </c>
      <c r="Z22" s="36">
        <f>+IF(X22&lt;&gt;0,+(Y22/X22)*100,0)</f>
        <v>-46.048912038838054</v>
      </c>
      <c r="AA22" s="33">
        <f>SUM(AA5:AA21)</f>
        <v>272350000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129309000</v>
      </c>
      <c r="F25" s="8">
        <v>129309000</v>
      </c>
      <c r="G25" s="8">
        <v>11140851</v>
      </c>
      <c r="H25" s="8">
        <v>11058742</v>
      </c>
      <c r="I25" s="8">
        <v>10684179</v>
      </c>
      <c r="J25" s="8">
        <v>32883772</v>
      </c>
      <c r="K25" s="8">
        <v>10930003</v>
      </c>
      <c r="L25" s="8">
        <v>0</v>
      </c>
      <c r="M25" s="8">
        <v>0</v>
      </c>
      <c r="N25" s="8">
        <v>10930003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43813775</v>
      </c>
      <c r="X25" s="8">
        <v>62509795</v>
      </c>
      <c r="Y25" s="8">
        <v>-18696020</v>
      </c>
      <c r="Z25" s="2">
        <v>-29.91</v>
      </c>
      <c r="AA25" s="6">
        <v>129309000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13231000</v>
      </c>
      <c r="F26" s="8">
        <v>13231000</v>
      </c>
      <c r="G26" s="8">
        <v>1176472</v>
      </c>
      <c r="H26" s="8">
        <v>1109879</v>
      </c>
      <c r="I26" s="8">
        <v>1184247</v>
      </c>
      <c r="J26" s="8">
        <v>3470598</v>
      </c>
      <c r="K26" s="8">
        <v>1157618</v>
      </c>
      <c r="L26" s="8">
        <v>0</v>
      </c>
      <c r="M26" s="8">
        <v>0</v>
      </c>
      <c r="N26" s="8">
        <v>1157618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4628216</v>
      </c>
      <c r="X26" s="8">
        <v>6618289</v>
      </c>
      <c r="Y26" s="8">
        <v>-1990073</v>
      </c>
      <c r="Z26" s="2">
        <v>-30.07</v>
      </c>
      <c r="AA26" s="6">
        <v>13231000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7501000</v>
      </c>
      <c r="F28" s="8">
        <v>7501000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3750498</v>
      </c>
      <c r="Y28" s="8">
        <v>-3750498</v>
      </c>
      <c r="Z28" s="2">
        <v>-100</v>
      </c>
      <c r="AA28" s="6">
        <v>7501000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3847000</v>
      </c>
      <c r="F29" s="8">
        <v>3847000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1923498</v>
      </c>
      <c r="Y29" s="8">
        <v>-1923498</v>
      </c>
      <c r="Z29" s="2">
        <v>-100</v>
      </c>
      <c r="AA29" s="6">
        <v>3847000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1402000</v>
      </c>
      <c r="F31" s="8">
        <v>1402000</v>
      </c>
      <c r="G31" s="8">
        <v>379346</v>
      </c>
      <c r="H31" s="8">
        <v>319390</v>
      </c>
      <c r="I31" s="8">
        <v>87902</v>
      </c>
      <c r="J31" s="8">
        <v>786638</v>
      </c>
      <c r="K31" s="8">
        <v>432009</v>
      </c>
      <c r="L31" s="8">
        <v>0</v>
      </c>
      <c r="M31" s="8">
        <v>0</v>
      </c>
      <c r="N31" s="8">
        <v>432009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1218647</v>
      </c>
      <c r="X31" s="8">
        <v>957110</v>
      </c>
      <c r="Y31" s="8">
        <v>261537</v>
      </c>
      <c r="Z31" s="2">
        <v>27.33</v>
      </c>
      <c r="AA31" s="6">
        <v>1402000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76616000</v>
      </c>
      <c r="F32" s="8">
        <v>76616000</v>
      </c>
      <c r="G32" s="8">
        <v>14950446</v>
      </c>
      <c r="H32" s="8">
        <v>4974585</v>
      </c>
      <c r="I32" s="8">
        <v>7309838</v>
      </c>
      <c r="J32" s="8">
        <v>27234869</v>
      </c>
      <c r="K32" s="8">
        <v>3316439</v>
      </c>
      <c r="L32" s="8">
        <v>0</v>
      </c>
      <c r="M32" s="8">
        <v>0</v>
      </c>
      <c r="N32" s="8">
        <v>3316439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30551308</v>
      </c>
      <c r="X32" s="8">
        <v>28876851</v>
      </c>
      <c r="Y32" s="8">
        <v>1674457</v>
      </c>
      <c r="Z32" s="2">
        <v>5.8</v>
      </c>
      <c r="AA32" s="6">
        <v>76616000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2000000</v>
      </c>
      <c r="F33" s="8">
        <v>2000000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2000000</v>
      </c>
      <c r="Y33" s="8">
        <v>-2000000</v>
      </c>
      <c r="Z33" s="2">
        <v>-100</v>
      </c>
      <c r="AA33" s="6">
        <v>2000000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45002000</v>
      </c>
      <c r="F34" s="8">
        <v>45002000</v>
      </c>
      <c r="G34" s="8">
        <v>7910830</v>
      </c>
      <c r="H34" s="8">
        <v>5114494</v>
      </c>
      <c r="I34" s="8">
        <v>4133896</v>
      </c>
      <c r="J34" s="8">
        <v>17159220</v>
      </c>
      <c r="K34" s="8">
        <v>4823240</v>
      </c>
      <c r="L34" s="8">
        <v>0</v>
      </c>
      <c r="M34" s="8">
        <v>0</v>
      </c>
      <c r="N34" s="8">
        <v>4823240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21982460</v>
      </c>
      <c r="X34" s="8">
        <v>23273200</v>
      </c>
      <c r="Y34" s="8">
        <v>-1290740</v>
      </c>
      <c r="Z34" s="2">
        <v>-5.55</v>
      </c>
      <c r="AA34" s="6">
        <v>45002000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278908000</v>
      </c>
      <c r="F36" s="35">
        <f t="shared" si="1"/>
        <v>278908000</v>
      </c>
      <c r="G36" s="35">
        <f t="shared" si="1"/>
        <v>35557945</v>
      </c>
      <c r="H36" s="35">
        <f t="shared" si="1"/>
        <v>22577090</v>
      </c>
      <c r="I36" s="35">
        <f t="shared" si="1"/>
        <v>23400062</v>
      </c>
      <c r="J36" s="35">
        <f t="shared" si="1"/>
        <v>81535097</v>
      </c>
      <c r="K36" s="35">
        <f t="shared" si="1"/>
        <v>20659309</v>
      </c>
      <c r="L36" s="35">
        <f t="shared" si="1"/>
        <v>0</v>
      </c>
      <c r="M36" s="35">
        <f t="shared" si="1"/>
        <v>0</v>
      </c>
      <c r="N36" s="35">
        <f t="shared" si="1"/>
        <v>20659309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102194406</v>
      </c>
      <c r="X36" s="35">
        <f t="shared" si="1"/>
        <v>129909241</v>
      </c>
      <c r="Y36" s="35">
        <f t="shared" si="1"/>
        <v>-27714835</v>
      </c>
      <c r="Z36" s="36">
        <f>+IF(X36&lt;&gt;0,+(Y36/X36)*100,0)</f>
        <v>-21.33399809486994</v>
      </c>
      <c r="AA36" s="33">
        <f>SUM(AA25:AA35)</f>
        <v>278908000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-6558000</v>
      </c>
      <c r="F38" s="48">
        <f t="shared" si="2"/>
        <v>-6558000</v>
      </c>
      <c r="G38" s="48">
        <f t="shared" si="2"/>
        <v>70861951</v>
      </c>
      <c r="H38" s="48">
        <f t="shared" si="2"/>
        <v>-17967138</v>
      </c>
      <c r="I38" s="48">
        <f t="shared" si="2"/>
        <v>-23197242</v>
      </c>
      <c r="J38" s="48">
        <f t="shared" si="2"/>
        <v>29697571</v>
      </c>
      <c r="K38" s="48">
        <f t="shared" si="2"/>
        <v>-20562685</v>
      </c>
      <c r="L38" s="48">
        <f t="shared" si="2"/>
        <v>0</v>
      </c>
      <c r="M38" s="48">
        <f t="shared" si="2"/>
        <v>0</v>
      </c>
      <c r="N38" s="48">
        <f t="shared" si="2"/>
        <v>-20562685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9134886</v>
      </c>
      <c r="X38" s="48">
        <f>IF(F22=F36,0,X22-X36)</f>
        <v>76443024</v>
      </c>
      <c r="Y38" s="48">
        <f t="shared" si="2"/>
        <v>-67308138</v>
      </c>
      <c r="Z38" s="49">
        <f>+IF(X38&lt;&gt;0,+(Y38/X38)*100,0)</f>
        <v>-88.05007243041563</v>
      </c>
      <c r="AA38" s="46">
        <f>+AA22-AA36</f>
        <v>-6558000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1250000</v>
      </c>
      <c r="F39" s="8">
        <v>1250000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1250000</v>
      </c>
      <c r="Y39" s="8">
        <v>-1250000</v>
      </c>
      <c r="Z39" s="2">
        <v>-100</v>
      </c>
      <c r="AA39" s="6">
        <v>1250000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-5308000</v>
      </c>
      <c r="F42" s="57">
        <f t="shared" si="3"/>
        <v>-5308000</v>
      </c>
      <c r="G42" s="57">
        <f t="shared" si="3"/>
        <v>70861951</v>
      </c>
      <c r="H42" s="57">
        <f t="shared" si="3"/>
        <v>-17967138</v>
      </c>
      <c r="I42" s="57">
        <f t="shared" si="3"/>
        <v>-23197242</v>
      </c>
      <c r="J42" s="57">
        <f t="shared" si="3"/>
        <v>29697571</v>
      </c>
      <c r="K42" s="57">
        <f t="shared" si="3"/>
        <v>-20562685</v>
      </c>
      <c r="L42" s="57">
        <f t="shared" si="3"/>
        <v>0</v>
      </c>
      <c r="M42" s="57">
        <f t="shared" si="3"/>
        <v>0</v>
      </c>
      <c r="N42" s="57">
        <f t="shared" si="3"/>
        <v>-20562685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9134886</v>
      </c>
      <c r="X42" s="57">
        <f t="shared" si="3"/>
        <v>77693024</v>
      </c>
      <c r="Y42" s="57">
        <f t="shared" si="3"/>
        <v>-68558138</v>
      </c>
      <c r="Z42" s="58">
        <f>+IF(X42&lt;&gt;0,+(Y42/X42)*100,0)</f>
        <v>-88.24233434394316</v>
      </c>
      <c r="AA42" s="55">
        <f>SUM(AA38:AA41)</f>
        <v>-5308000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-5308000</v>
      </c>
      <c r="F44" s="65">
        <f t="shared" si="4"/>
        <v>-5308000</v>
      </c>
      <c r="G44" s="65">
        <f t="shared" si="4"/>
        <v>70861951</v>
      </c>
      <c r="H44" s="65">
        <f t="shared" si="4"/>
        <v>-17967138</v>
      </c>
      <c r="I44" s="65">
        <f t="shared" si="4"/>
        <v>-23197242</v>
      </c>
      <c r="J44" s="65">
        <f t="shared" si="4"/>
        <v>29697571</v>
      </c>
      <c r="K44" s="65">
        <f t="shared" si="4"/>
        <v>-20562685</v>
      </c>
      <c r="L44" s="65">
        <f t="shared" si="4"/>
        <v>0</v>
      </c>
      <c r="M44" s="65">
        <f t="shared" si="4"/>
        <v>0</v>
      </c>
      <c r="N44" s="65">
        <f t="shared" si="4"/>
        <v>-20562685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9134886</v>
      </c>
      <c r="X44" s="65">
        <f t="shared" si="4"/>
        <v>77693024</v>
      </c>
      <c r="Y44" s="65">
        <f t="shared" si="4"/>
        <v>-68558138</v>
      </c>
      <c r="Z44" s="66">
        <f>+IF(X44&lt;&gt;0,+(Y44/X44)*100,0)</f>
        <v>-88.24233434394316</v>
      </c>
      <c r="AA44" s="63">
        <f>+AA42-AA43</f>
        <v>-5308000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-5308000</v>
      </c>
      <c r="F46" s="57">
        <f t="shared" si="5"/>
        <v>-5308000</v>
      </c>
      <c r="G46" s="57">
        <f t="shared" si="5"/>
        <v>70861951</v>
      </c>
      <c r="H46" s="57">
        <f t="shared" si="5"/>
        <v>-17967138</v>
      </c>
      <c r="I46" s="57">
        <f t="shared" si="5"/>
        <v>-23197242</v>
      </c>
      <c r="J46" s="57">
        <f t="shared" si="5"/>
        <v>29697571</v>
      </c>
      <c r="K46" s="57">
        <f t="shared" si="5"/>
        <v>-20562685</v>
      </c>
      <c r="L46" s="57">
        <f t="shared" si="5"/>
        <v>0</v>
      </c>
      <c r="M46" s="57">
        <f t="shared" si="5"/>
        <v>0</v>
      </c>
      <c r="N46" s="57">
        <f t="shared" si="5"/>
        <v>-20562685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9134886</v>
      </c>
      <c r="X46" s="57">
        <f t="shared" si="5"/>
        <v>77693024</v>
      </c>
      <c r="Y46" s="57">
        <f t="shared" si="5"/>
        <v>-68558138</v>
      </c>
      <c r="Z46" s="58">
        <f>+IF(X46&lt;&gt;0,+(Y46/X46)*100,0)</f>
        <v>-88.24233434394316</v>
      </c>
      <c r="AA46" s="55">
        <f>SUM(AA44:AA45)</f>
        <v>-5308000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-5308000</v>
      </c>
      <c r="F48" s="73">
        <f t="shared" si="6"/>
        <v>-5308000</v>
      </c>
      <c r="G48" s="73">
        <f t="shared" si="6"/>
        <v>70861951</v>
      </c>
      <c r="H48" s="74">
        <f t="shared" si="6"/>
        <v>-17967138</v>
      </c>
      <c r="I48" s="74">
        <f t="shared" si="6"/>
        <v>-23197242</v>
      </c>
      <c r="J48" s="74">
        <f t="shared" si="6"/>
        <v>29697571</v>
      </c>
      <c r="K48" s="74">
        <f t="shared" si="6"/>
        <v>-20562685</v>
      </c>
      <c r="L48" s="74">
        <f t="shared" si="6"/>
        <v>0</v>
      </c>
      <c r="M48" s="73">
        <f t="shared" si="6"/>
        <v>0</v>
      </c>
      <c r="N48" s="73">
        <f t="shared" si="6"/>
        <v>-20562685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9134886</v>
      </c>
      <c r="X48" s="74">
        <f t="shared" si="6"/>
        <v>77693024</v>
      </c>
      <c r="Y48" s="74">
        <f t="shared" si="6"/>
        <v>-68558138</v>
      </c>
      <c r="Z48" s="75">
        <f>+IF(X48&lt;&gt;0,+(Y48/X48)*100,0)</f>
        <v>-88.24233434394316</v>
      </c>
      <c r="AA48" s="76">
        <f>SUM(AA46:AA47)</f>
        <v>-5308000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9738543</v>
      </c>
      <c r="D5" s="6">
        <v>0</v>
      </c>
      <c r="E5" s="7">
        <v>36784000</v>
      </c>
      <c r="F5" s="8">
        <v>36784000</v>
      </c>
      <c r="G5" s="8">
        <v>21753409</v>
      </c>
      <c r="H5" s="8">
        <v>0</v>
      </c>
      <c r="I5" s="8">
        <v>0</v>
      </c>
      <c r="J5" s="8">
        <v>21753409</v>
      </c>
      <c r="K5" s="8">
        <v>0</v>
      </c>
      <c r="L5" s="8">
        <v>36595089</v>
      </c>
      <c r="M5" s="8">
        <v>3718562</v>
      </c>
      <c r="N5" s="8">
        <v>40313651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62067060</v>
      </c>
      <c r="X5" s="8">
        <v>36784000</v>
      </c>
      <c r="Y5" s="8">
        <v>25283060</v>
      </c>
      <c r="Z5" s="2">
        <v>68.73</v>
      </c>
      <c r="AA5" s="6">
        <v>36784000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/>
      <c r="Y10" s="26">
        <v>0</v>
      </c>
      <c r="Z10" s="27">
        <v>0</v>
      </c>
      <c r="AA10" s="28">
        <v>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1041011</v>
      </c>
      <c r="D12" s="6">
        <v>0</v>
      </c>
      <c r="E12" s="7">
        <v>1509816</v>
      </c>
      <c r="F12" s="8">
        <v>1509816</v>
      </c>
      <c r="G12" s="8">
        <v>141567</v>
      </c>
      <c r="H12" s="8">
        <v>109676</v>
      </c>
      <c r="I12" s="8">
        <v>133067</v>
      </c>
      <c r="J12" s="8">
        <v>384310</v>
      </c>
      <c r="K12" s="8">
        <v>149500</v>
      </c>
      <c r="L12" s="8">
        <v>150153</v>
      </c>
      <c r="M12" s="8">
        <v>150873</v>
      </c>
      <c r="N12" s="8">
        <v>450526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834836</v>
      </c>
      <c r="X12" s="8">
        <v>754998</v>
      </c>
      <c r="Y12" s="8">
        <v>79838</v>
      </c>
      <c r="Z12" s="2">
        <v>10.57</v>
      </c>
      <c r="AA12" s="6">
        <v>1509816</v>
      </c>
    </row>
    <row r="13" spans="1:27" ht="13.5">
      <c r="A13" s="23" t="s">
        <v>40</v>
      </c>
      <c r="B13" s="29"/>
      <c r="C13" s="6">
        <v>1361998</v>
      </c>
      <c r="D13" s="6">
        <v>0</v>
      </c>
      <c r="E13" s="7">
        <v>1500000</v>
      </c>
      <c r="F13" s="8">
        <v>1500000</v>
      </c>
      <c r="G13" s="8">
        <v>89442</v>
      </c>
      <c r="H13" s="8">
        <v>188504</v>
      </c>
      <c r="I13" s="8">
        <v>159144</v>
      </c>
      <c r="J13" s="8">
        <v>437090</v>
      </c>
      <c r="K13" s="8">
        <v>129796</v>
      </c>
      <c r="L13" s="8">
        <v>0</v>
      </c>
      <c r="M13" s="8">
        <v>174235</v>
      </c>
      <c r="N13" s="8">
        <v>304031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741121</v>
      </c>
      <c r="X13" s="8">
        <v>760000</v>
      </c>
      <c r="Y13" s="8">
        <v>-18879</v>
      </c>
      <c r="Z13" s="2">
        <v>-2.48</v>
      </c>
      <c r="AA13" s="6">
        <v>1500000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75677228</v>
      </c>
      <c r="D19" s="6">
        <v>0</v>
      </c>
      <c r="E19" s="7">
        <v>88717000</v>
      </c>
      <c r="F19" s="8">
        <v>88717000</v>
      </c>
      <c r="G19" s="8">
        <v>34406000</v>
      </c>
      <c r="H19" s="8">
        <v>1655769</v>
      </c>
      <c r="I19" s="8">
        <v>0</v>
      </c>
      <c r="J19" s="8">
        <v>36061769</v>
      </c>
      <c r="K19" s="8">
        <v>0</v>
      </c>
      <c r="L19" s="8">
        <v>21936000</v>
      </c>
      <c r="M19" s="8">
        <v>0</v>
      </c>
      <c r="N19" s="8">
        <v>21936000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57997769</v>
      </c>
      <c r="X19" s="8">
        <v>62726900</v>
      </c>
      <c r="Y19" s="8">
        <v>-4729131</v>
      </c>
      <c r="Z19" s="2">
        <v>-7.54</v>
      </c>
      <c r="AA19" s="6">
        <v>88717000</v>
      </c>
    </row>
    <row r="20" spans="1:27" ht="13.5">
      <c r="A20" s="23" t="s">
        <v>47</v>
      </c>
      <c r="B20" s="29"/>
      <c r="C20" s="6">
        <v>7396463</v>
      </c>
      <c r="D20" s="6">
        <v>0</v>
      </c>
      <c r="E20" s="7">
        <v>7600000</v>
      </c>
      <c r="F20" s="26">
        <v>7600000</v>
      </c>
      <c r="G20" s="26">
        <v>66125</v>
      </c>
      <c r="H20" s="26">
        <v>56118</v>
      </c>
      <c r="I20" s="26">
        <v>11015</v>
      </c>
      <c r="J20" s="26">
        <v>133258</v>
      </c>
      <c r="K20" s="26">
        <v>50012</v>
      </c>
      <c r="L20" s="26">
        <v>21089</v>
      </c>
      <c r="M20" s="26">
        <v>17234</v>
      </c>
      <c r="N20" s="26">
        <v>88335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221593</v>
      </c>
      <c r="X20" s="26">
        <v>4570000</v>
      </c>
      <c r="Y20" s="26">
        <v>-4348407</v>
      </c>
      <c r="Z20" s="27">
        <v>-95.15</v>
      </c>
      <c r="AA20" s="28">
        <v>7600000</v>
      </c>
    </row>
    <row r="21" spans="1:27" ht="13.5">
      <c r="A21" s="23" t="s">
        <v>48</v>
      </c>
      <c r="B21" s="29"/>
      <c r="C21" s="6">
        <v>1041000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96256243</v>
      </c>
      <c r="D22" s="33">
        <f>SUM(D5:D21)</f>
        <v>0</v>
      </c>
      <c r="E22" s="34">
        <f t="shared" si="0"/>
        <v>136110816</v>
      </c>
      <c r="F22" s="35">
        <f t="shared" si="0"/>
        <v>136110816</v>
      </c>
      <c r="G22" s="35">
        <f t="shared" si="0"/>
        <v>56456543</v>
      </c>
      <c r="H22" s="35">
        <f t="shared" si="0"/>
        <v>2010067</v>
      </c>
      <c r="I22" s="35">
        <f t="shared" si="0"/>
        <v>303226</v>
      </c>
      <c r="J22" s="35">
        <f t="shared" si="0"/>
        <v>58769836</v>
      </c>
      <c r="K22" s="35">
        <f t="shared" si="0"/>
        <v>329308</v>
      </c>
      <c r="L22" s="35">
        <f t="shared" si="0"/>
        <v>58702331</v>
      </c>
      <c r="M22" s="35">
        <f t="shared" si="0"/>
        <v>4060904</v>
      </c>
      <c r="N22" s="35">
        <f t="shared" si="0"/>
        <v>63092543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121862379</v>
      </c>
      <c r="X22" s="35">
        <f t="shared" si="0"/>
        <v>105595898</v>
      </c>
      <c r="Y22" s="35">
        <f t="shared" si="0"/>
        <v>16266481</v>
      </c>
      <c r="Z22" s="36">
        <f>+IF(X22&lt;&gt;0,+(Y22/X22)*100,0)</f>
        <v>15.404462965029191</v>
      </c>
      <c r="AA22" s="33">
        <f>SUM(AA5:AA21)</f>
        <v>136110816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36493922</v>
      </c>
      <c r="D25" s="6">
        <v>0</v>
      </c>
      <c r="E25" s="7">
        <v>43561380</v>
      </c>
      <c r="F25" s="8">
        <v>43561380</v>
      </c>
      <c r="G25" s="8">
        <v>3130695</v>
      </c>
      <c r="H25" s="8">
        <v>3086958</v>
      </c>
      <c r="I25" s="8">
        <v>3140773</v>
      </c>
      <c r="J25" s="8">
        <v>9358426</v>
      </c>
      <c r="K25" s="8">
        <v>3058896</v>
      </c>
      <c r="L25" s="8">
        <v>5214906</v>
      </c>
      <c r="M25" s="8">
        <v>3361324</v>
      </c>
      <c r="N25" s="8">
        <v>11635126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20993552</v>
      </c>
      <c r="X25" s="8">
        <v>21780498</v>
      </c>
      <c r="Y25" s="8">
        <v>-786946</v>
      </c>
      <c r="Z25" s="2">
        <v>-3.61</v>
      </c>
      <c r="AA25" s="6">
        <v>43561380</v>
      </c>
    </row>
    <row r="26" spans="1:27" ht="13.5">
      <c r="A26" s="25" t="s">
        <v>52</v>
      </c>
      <c r="B26" s="24"/>
      <c r="C26" s="6">
        <v>8602846</v>
      </c>
      <c r="D26" s="6">
        <v>0</v>
      </c>
      <c r="E26" s="7">
        <v>8715000</v>
      </c>
      <c r="F26" s="8">
        <v>8715000</v>
      </c>
      <c r="G26" s="8">
        <v>683318</v>
      </c>
      <c r="H26" s="8">
        <v>707596</v>
      </c>
      <c r="I26" s="8">
        <v>775496</v>
      </c>
      <c r="J26" s="8">
        <v>2166410</v>
      </c>
      <c r="K26" s="8">
        <v>758676</v>
      </c>
      <c r="L26" s="8">
        <v>727629</v>
      </c>
      <c r="M26" s="8">
        <v>874771</v>
      </c>
      <c r="N26" s="8">
        <v>2361076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4527486</v>
      </c>
      <c r="X26" s="8">
        <v>4357500</v>
      </c>
      <c r="Y26" s="8">
        <v>169986</v>
      </c>
      <c r="Z26" s="2">
        <v>3.9</v>
      </c>
      <c r="AA26" s="6">
        <v>8715000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3120000</v>
      </c>
      <c r="F27" s="8">
        <v>3120000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3120000</v>
      </c>
    </row>
    <row r="28" spans="1:27" ht="13.5">
      <c r="A28" s="25" t="s">
        <v>54</v>
      </c>
      <c r="B28" s="24"/>
      <c r="C28" s="6">
        <v>7238383</v>
      </c>
      <c r="D28" s="6">
        <v>0</v>
      </c>
      <c r="E28" s="7">
        <v>7800000</v>
      </c>
      <c r="F28" s="8">
        <v>7800000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7800000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80000</v>
      </c>
      <c r="F29" s="8">
        <v>80000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40002</v>
      </c>
      <c r="Y29" s="8">
        <v>-40002</v>
      </c>
      <c r="Z29" s="2">
        <v>-100</v>
      </c>
      <c r="AA29" s="6">
        <v>80000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3.5">
      <c r="A31" s="25" t="s">
        <v>57</v>
      </c>
      <c r="B31" s="24"/>
      <c r="C31" s="6">
        <v>4567003</v>
      </c>
      <c r="D31" s="6">
        <v>0</v>
      </c>
      <c r="E31" s="7">
        <v>4050000</v>
      </c>
      <c r="F31" s="8">
        <v>4050000</v>
      </c>
      <c r="G31" s="8">
        <v>500328</v>
      </c>
      <c r="H31" s="8">
        <v>425669</v>
      </c>
      <c r="I31" s="8">
        <v>469790</v>
      </c>
      <c r="J31" s="8">
        <v>1395787</v>
      </c>
      <c r="K31" s="8">
        <v>3000</v>
      </c>
      <c r="L31" s="8">
        <v>275208</v>
      </c>
      <c r="M31" s="8">
        <v>373204</v>
      </c>
      <c r="N31" s="8">
        <v>651412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2047199</v>
      </c>
      <c r="X31" s="8">
        <v>2500000</v>
      </c>
      <c r="Y31" s="8">
        <v>-452801</v>
      </c>
      <c r="Z31" s="2">
        <v>-18.11</v>
      </c>
      <c r="AA31" s="6">
        <v>4050000</v>
      </c>
    </row>
    <row r="32" spans="1:27" ht="13.5">
      <c r="A32" s="25" t="s">
        <v>58</v>
      </c>
      <c r="B32" s="24"/>
      <c r="C32" s="6">
        <v>9544512</v>
      </c>
      <c r="D32" s="6">
        <v>0</v>
      </c>
      <c r="E32" s="7">
        <v>3820000</v>
      </c>
      <c r="F32" s="8">
        <v>3820000</v>
      </c>
      <c r="G32" s="8">
        <v>405651</v>
      </c>
      <c r="H32" s="8">
        <v>485718</v>
      </c>
      <c r="I32" s="8">
        <v>498472</v>
      </c>
      <c r="J32" s="8">
        <v>1389841</v>
      </c>
      <c r="K32" s="8">
        <v>461369</v>
      </c>
      <c r="L32" s="8">
        <v>436625</v>
      </c>
      <c r="M32" s="8">
        <v>436625</v>
      </c>
      <c r="N32" s="8">
        <v>1334619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2724460</v>
      </c>
      <c r="X32" s="8">
        <v>1600002</v>
      </c>
      <c r="Y32" s="8">
        <v>1124458</v>
      </c>
      <c r="Z32" s="2">
        <v>70.28</v>
      </c>
      <c r="AA32" s="6">
        <v>3820000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28781680</v>
      </c>
      <c r="D34" s="6">
        <v>0</v>
      </c>
      <c r="E34" s="7">
        <v>39810181</v>
      </c>
      <c r="F34" s="8">
        <v>39810181</v>
      </c>
      <c r="G34" s="8">
        <v>3840344</v>
      </c>
      <c r="H34" s="8">
        <v>2098850</v>
      </c>
      <c r="I34" s="8">
        <v>2471413</v>
      </c>
      <c r="J34" s="8">
        <v>8410607</v>
      </c>
      <c r="K34" s="8">
        <v>1768435</v>
      </c>
      <c r="L34" s="8">
        <v>1878706</v>
      </c>
      <c r="M34" s="8">
        <v>4847414</v>
      </c>
      <c r="N34" s="8">
        <v>8494555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16905162</v>
      </c>
      <c r="X34" s="8">
        <v>19905000</v>
      </c>
      <c r="Y34" s="8">
        <v>-2999838</v>
      </c>
      <c r="Z34" s="2">
        <v>-15.07</v>
      </c>
      <c r="AA34" s="6">
        <v>39810181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95228346</v>
      </c>
      <c r="D36" s="33">
        <f>SUM(D25:D35)</f>
        <v>0</v>
      </c>
      <c r="E36" s="34">
        <f t="shared" si="1"/>
        <v>110956561</v>
      </c>
      <c r="F36" s="35">
        <f t="shared" si="1"/>
        <v>110956561</v>
      </c>
      <c r="G36" s="35">
        <f t="shared" si="1"/>
        <v>8560336</v>
      </c>
      <c r="H36" s="35">
        <f t="shared" si="1"/>
        <v>6804791</v>
      </c>
      <c r="I36" s="35">
        <f t="shared" si="1"/>
        <v>7355944</v>
      </c>
      <c r="J36" s="35">
        <f t="shared" si="1"/>
        <v>22721071</v>
      </c>
      <c r="K36" s="35">
        <f t="shared" si="1"/>
        <v>6050376</v>
      </c>
      <c r="L36" s="35">
        <f t="shared" si="1"/>
        <v>8533074</v>
      </c>
      <c r="M36" s="35">
        <f t="shared" si="1"/>
        <v>9893338</v>
      </c>
      <c r="N36" s="35">
        <f t="shared" si="1"/>
        <v>24476788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47197859</v>
      </c>
      <c r="X36" s="35">
        <f t="shared" si="1"/>
        <v>50183002</v>
      </c>
      <c r="Y36" s="35">
        <f t="shared" si="1"/>
        <v>-2985143</v>
      </c>
      <c r="Z36" s="36">
        <f>+IF(X36&lt;&gt;0,+(Y36/X36)*100,0)</f>
        <v>-5.948514200087113</v>
      </c>
      <c r="AA36" s="33">
        <f>SUM(AA25:AA35)</f>
        <v>110956561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1027897</v>
      </c>
      <c r="D38" s="46">
        <f>+D22-D36</f>
        <v>0</v>
      </c>
      <c r="E38" s="47">
        <f t="shared" si="2"/>
        <v>25154255</v>
      </c>
      <c r="F38" s="48">
        <f t="shared" si="2"/>
        <v>25154255</v>
      </c>
      <c r="G38" s="48">
        <f t="shared" si="2"/>
        <v>47896207</v>
      </c>
      <c r="H38" s="48">
        <f t="shared" si="2"/>
        <v>-4794724</v>
      </c>
      <c r="I38" s="48">
        <f t="shared" si="2"/>
        <v>-7052718</v>
      </c>
      <c r="J38" s="48">
        <f t="shared" si="2"/>
        <v>36048765</v>
      </c>
      <c r="K38" s="48">
        <f t="shared" si="2"/>
        <v>-5721068</v>
      </c>
      <c r="L38" s="48">
        <f t="shared" si="2"/>
        <v>50169257</v>
      </c>
      <c r="M38" s="48">
        <f t="shared" si="2"/>
        <v>-5832434</v>
      </c>
      <c r="N38" s="48">
        <f t="shared" si="2"/>
        <v>38615755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74664520</v>
      </c>
      <c r="X38" s="48">
        <f>IF(F22=F36,0,X22-X36)</f>
        <v>55412896</v>
      </c>
      <c r="Y38" s="48">
        <f t="shared" si="2"/>
        <v>19251624</v>
      </c>
      <c r="Z38" s="49">
        <f>+IF(X38&lt;&gt;0,+(Y38/X38)*100,0)</f>
        <v>34.74213655969181</v>
      </c>
      <c r="AA38" s="46">
        <f>+AA22-AA36</f>
        <v>25154255</v>
      </c>
    </row>
    <row r="39" spans="1:27" ht="13.5">
      <c r="A39" s="23" t="s">
        <v>64</v>
      </c>
      <c r="B39" s="29"/>
      <c r="C39" s="6">
        <v>38796000</v>
      </c>
      <c r="D39" s="6">
        <v>0</v>
      </c>
      <c r="E39" s="7">
        <v>26364000</v>
      </c>
      <c r="F39" s="8">
        <v>26364000</v>
      </c>
      <c r="G39" s="8">
        <v>12950000</v>
      </c>
      <c r="H39" s="8">
        <v>0</v>
      </c>
      <c r="I39" s="8">
        <v>500000</v>
      </c>
      <c r="J39" s="8">
        <v>13450000</v>
      </c>
      <c r="K39" s="8">
        <v>0</v>
      </c>
      <c r="L39" s="8">
        <v>0</v>
      </c>
      <c r="M39" s="8">
        <v>10382000</v>
      </c>
      <c r="N39" s="8">
        <v>10382000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23832000</v>
      </c>
      <c r="X39" s="8">
        <v>13182000</v>
      </c>
      <c r="Y39" s="8">
        <v>10650000</v>
      </c>
      <c r="Z39" s="2">
        <v>80.79</v>
      </c>
      <c r="AA39" s="6">
        <v>26364000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39823897</v>
      </c>
      <c r="D42" s="55">
        <f>SUM(D38:D41)</f>
        <v>0</v>
      </c>
      <c r="E42" s="56">
        <f t="shared" si="3"/>
        <v>51518255</v>
      </c>
      <c r="F42" s="57">
        <f t="shared" si="3"/>
        <v>51518255</v>
      </c>
      <c r="G42" s="57">
        <f t="shared" si="3"/>
        <v>60846207</v>
      </c>
      <c r="H42" s="57">
        <f t="shared" si="3"/>
        <v>-4794724</v>
      </c>
      <c r="I42" s="57">
        <f t="shared" si="3"/>
        <v>-6552718</v>
      </c>
      <c r="J42" s="57">
        <f t="shared" si="3"/>
        <v>49498765</v>
      </c>
      <c r="K42" s="57">
        <f t="shared" si="3"/>
        <v>-5721068</v>
      </c>
      <c r="L42" s="57">
        <f t="shared" si="3"/>
        <v>50169257</v>
      </c>
      <c r="M42" s="57">
        <f t="shared" si="3"/>
        <v>4549566</v>
      </c>
      <c r="N42" s="57">
        <f t="shared" si="3"/>
        <v>48997755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98496520</v>
      </c>
      <c r="X42" s="57">
        <f t="shared" si="3"/>
        <v>68594896</v>
      </c>
      <c r="Y42" s="57">
        <f t="shared" si="3"/>
        <v>29901624</v>
      </c>
      <c r="Z42" s="58">
        <f>+IF(X42&lt;&gt;0,+(Y42/X42)*100,0)</f>
        <v>43.59161649578126</v>
      </c>
      <c r="AA42" s="55">
        <f>SUM(AA38:AA41)</f>
        <v>51518255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39823897</v>
      </c>
      <c r="D44" s="63">
        <f>+D42-D43</f>
        <v>0</v>
      </c>
      <c r="E44" s="64">
        <f t="shared" si="4"/>
        <v>51518255</v>
      </c>
      <c r="F44" s="65">
        <f t="shared" si="4"/>
        <v>51518255</v>
      </c>
      <c r="G44" s="65">
        <f t="shared" si="4"/>
        <v>60846207</v>
      </c>
      <c r="H44" s="65">
        <f t="shared" si="4"/>
        <v>-4794724</v>
      </c>
      <c r="I44" s="65">
        <f t="shared" si="4"/>
        <v>-6552718</v>
      </c>
      <c r="J44" s="65">
        <f t="shared" si="4"/>
        <v>49498765</v>
      </c>
      <c r="K44" s="65">
        <f t="shared" si="4"/>
        <v>-5721068</v>
      </c>
      <c r="L44" s="65">
        <f t="shared" si="4"/>
        <v>50169257</v>
      </c>
      <c r="M44" s="65">
        <f t="shared" si="4"/>
        <v>4549566</v>
      </c>
      <c r="N44" s="65">
        <f t="shared" si="4"/>
        <v>48997755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98496520</v>
      </c>
      <c r="X44" s="65">
        <f t="shared" si="4"/>
        <v>68594896</v>
      </c>
      <c r="Y44" s="65">
        <f t="shared" si="4"/>
        <v>29901624</v>
      </c>
      <c r="Z44" s="66">
        <f>+IF(X44&lt;&gt;0,+(Y44/X44)*100,0)</f>
        <v>43.59161649578126</v>
      </c>
      <c r="AA44" s="63">
        <f>+AA42-AA43</f>
        <v>51518255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39823897</v>
      </c>
      <c r="D46" s="55">
        <f>SUM(D44:D45)</f>
        <v>0</v>
      </c>
      <c r="E46" s="56">
        <f t="shared" si="5"/>
        <v>51518255</v>
      </c>
      <c r="F46" s="57">
        <f t="shared" si="5"/>
        <v>51518255</v>
      </c>
      <c r="G46" s="57">
        <f t="shared" si="5"/>
        <v>60846207</v>
      </c>
      <c r="H46" s="57">
        <f t="shared" si="5"/>
        <v>-4794724</v>
      </c>
      <c r="I46" s="57">
        <f t="shared" si="5"/>
        <v>-6552718</v>
      </c>
      <c r="J46" s="57">
        <f t="shared" si="5"/>
        <v>49498765</v>
      </c>
      <c r="K46" s="57">
        <f t="shared" si="5"/>
        <v>-5721068</v>
      </c>
      <c r="L46" s="57">
        <f t="shared" si="5"/>
        <v>50169257</v>
      </c>
      <c r="M46" s="57">
        <f t="shared" si="5"/>
        <v>4549566</v>
      </c>
      <c r="N46" s="57">
        <f t="shared" si="5"/>
        <v>48997755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98496520</v>
      </c>
      <c r="X46" s="57">
        <f t="shared" si="5"/>
        <v>68594896</v>
      </c>
      <c r="Y46" s="57">
        <f t="shared" si="5"/>
        <v>29901624</v>
      </c>
      <c r="Z46" s="58">
        <f>+IF(X46&lt;&gt;0,+(Y46/X46)*100,0)</f>
        <v>43.59161649578126</v>
      </c>
      <c r="AA46" s="55">
        <f>SUM(AA44:AA45)</f>
        <v>51518255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39823897</v>
      </c>
      <c r="D48" s="71">
        <f>SUM(D46:D47)</f>
        <v>0</v>
      </c>
      <c r="E48" s="72">
        <f t="shared" si="6"/>
        <v>51518255</v>
      </c>
      <c r="F48" s="73">
        <f t="shared" si="6"/>
        <v>51518255</v>
      </c>
      <c r="G48" s="73">
        <f t="shared" si="6"/>
        <v>60846207</v>
      </c>
      <c r="H48" s="74">
        <f t="shared" si="6"/>
        <v>-4794724</v>
      </c>
      <c r="I48" s="74">
        <f t="shared" si="6"/>
        <v>-6552718</v>
      </c>
      <c r="J48" s="74">
        <f t="shared" si="6"/>
        <v>49498765</v>
      </c>
      <c r="K48" s="74">
        <f t="shared" si="6"/>
        <v>-5721068</v>
      </c>
      <c r="L48" s="74">
        <f t="shared" si="6"/>
        <v>50169257</v>
      </c>
      <c r="M48" s="73">
        <f t="shared" si="6"/>
        <v>4549566</v>
      </c>
      <c r="N48" s="73">
        <f t="shared" si="6"/>
        <v>48997755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98496520</v>
      </c>
      <c r="X48" s="74">
        <f t="shared" si="6"/>
        <v>68594896</v>
      </c>
      <c r="Y48" s="74">
        <f t="shared" si="6"/>
        <v>29901624</v>
      </c>
      <c r="Z48" s="75">
        <f>+IF(X48&lt;&gt;0,+(Y48/X48)*100,0)</f>
        <v>43.59161649578126</v>
      </c>
      <c r="AA48" s="76">
        <f>SUM(AA46:AA47)</f>
        <v>51518255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97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12160200</v>
      </c>
      <c r="D5" s="6">
        <v>0</v>
      </c>
      <c r="E5" s="7">
        <v>10840720</v>
      </c>
      <c r="F5" s="8">
        <v>10840720</v>
      </c>
      <c r="G5" s="8">
        <v>1003318</v>
      </c>
      <c r="H5" s="8">
        <v>1057099</v>
      </c>
      <c r="I5" s="8">
        <v>1057099</v>
      </c>
      <c r="J5" s="8">
        <v>3117516</v>
      </c>
      <c r="K5" s="8">
        <v>0</v>
      </c>
      <c r="L5" s="8">
        <v>2155256</v>
      </c>
      <c r="M5" s="8">
        <v>0</v>
      </c>
      <c r="N5" s="8">
        <v>2155256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5272772</v>
      </c>
      <c r="X5" s="8">
        <v>5420358</v>
      </c>
      <c r="Y5" s="8">
        <v>-147586</v>
      </c>
      <c r="Z5" s="2">
        <v>-2.72</v>
      </c>
      <c r="AA5" s="6">
        <v>10840720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29522410</v>
      </c>
      <c r="D7" s="6">
        <v>0</v>
      </c>
      <c r="E7" s="7">
        <v>36623607</v>
      </c>
      <c r="F7" s="8">
        <v>36623607</v>
      </c>
      <c r="G7" s="8">
        <v>2117842</v>
      </c>
      <c r="H7" s="8">
        <v>2117842</v>
      </c>
      <c r="I7" s="8">
        <v>1677039</v>
      </c>
      <c r="J7" s="8">
        <v>5912723</v>
      </c>
      <c r="K7" s="8">
        <v>0</v>
      </c>
      <c r="L7" s="8">
        <v>3713478</v>
      </c>
      <c r="M7" s="8">
        <v>0</v>
      </c>
      <c r="N7" s="8">
        <v>3713478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9626201</v>
      </c>
      <c r="X7" s="8">
        <v>18769599</v>
      </c>
      <c r="Y7" s="8">
        <v>-9143398</v>
      </c>
      <c r="Z7" s="2">
        <v>-48.71</v>
      </c>
      <c r="AA7" s="6">
        <v>36623607</v>
      </c>
    </row>
    <row r="8" spans="1:27" ht="13.5">
      <c r="A8" s="25" t="s">
        <v>35</v>
      </c>
      <c r="B8" s="24"/>
      <c r="C8" s="6">
        <v>5220547</v>
      </c>
      <c r="D8" s="6">
        <v>0</v>
      </c>
      <c r="E8" s="7">
        <v>6722831</v>
      </c>
      <c r="F8" s="8">
        <v>6722831</v>
      </c>
      <c r="G8" s="8">
        <v>399553</v>
      </c>
      <c r="H8" s="8">
        <v>507401</v>
      </c>
      <c r="I8" s="8">
        <v>401142</v>
      </c>
      <c r="J8" s="8">
        <v>1308096</v>
      </c>
      <c r="K8" s="8">
        <v>0</v>
      </c>
      <c r="L8" s="8">
        <v>1533023</v>
      </c>
      <c r="M8" s="8">
        <v>0</v>
      </c>
      <c r="N8" s="8">
        <v>1533023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2841119</v>
      </c>
      <c r="X8" s="8">
        <v>3557498</v>
      </c>
      <c r="Y8" s="8">
        <v>-716379</v>
      </c>
      <c r="Z8" s="2">
        <v>-20.14</v>
      </c>
      <c r="AA8" s="6">
        <v>6722831</v>
      </c>
    </row>
    <row r="9" spans="1:27" ht="13.5">
      <c r="A9" s="25" t="s">
        <v>36</v>
      </c>
      <c r="B9" s="24"/>
      <c r="C9" s="6">
        <v>3900802</v>
      </c>
      <c r="D9" s="6">
        <v>0</v>
      </c>
      <c r="E9" s="7">
        <v>5410490</v>
      </c>
      <c r="F9" s="8">
        <v>5410490</v>
      </c>
      <c r="G9" s="8">
        <v>395529</v>
      </c>
      <c r="H9" s="8">
        <v>617834</v>
      </c>
      <c r="I9" s="8">
        <v>617855</v>
      </c>
      <c r="J9" s="8">
        <v>1631218</v>
      </c>
      <c r="K9" s="8">
        <v>0</v>
      </c>
      <c r="L9" s="8">
        <v>1235556</v>
      </c>
      <c r="M9" s="8">
        <v>0</v>
      </c>
      <c r="N9" s="8">
        <v>1235556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2866774</v>
      </c>
      <c r="X9" s="8">
        <v>2705244</v>
      </c>
      <c r="Y9" s="8">
        <v>161530</v>
      </c>
      <c r="Z9" s="2">
        <v>5.97</v>
      </c>
      <c r="AA9" s="6">
        <v>5410490</v>
      </c>
    </row>
    <row r="10" spans="1:27" ht="13.5">
      <c r="A10" s="25" t="s">
        <v>37</v>
      </c>
      <c r="B10" s="24"/>
      <c r="C10" s="6">
        <v>9155636</v>
      </c>
      <c r="D10" s="6">
        <v>0</v>
      </c>
      <c r="E10" s="7">
        <v>6912822</v>
      </c>
      <c r="F10" s="26">
        <v>6912822</v>
      </c>
      <c r="G10" s="26">
        <v>758230</v>
      </c>
      <c r="H10" s="26">
        <v>758230</v>
      </c>
      <c r="I10" s="26">
        <v>648340</v>
      </c>
      <c r="J10" s="26">
        <v>2164800</v>
      </c>
      <c r="K10" s="26">
        <v>0</v>
      </c>
      <c r="L10" s="26">
        <v>1300024</v>
      </c>
      <c r="M10" s="26">
        <v>0</v>
      </c>
      <c r="N10" s="26">
        <v>1300024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3464824</v>
      </c>
      <c r="X10" s="26">
        <v>3456408</v>
      </c>
      <c r="Y10" s="26">
        <v>8416</v>
      </c>
      <c r="Z10" s="27">
        <v>0.24</v>
      </c>
      <c r="AA10" s="28">
        <v>6912822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16288</v>
      </c>
      <c r="H11" s="8">
        <v>16288</v>
      </c>
      <c r="I11" s="8">
        <v>7906</v>
      </c>
      <c r="J11" s="8">
        <v>40482</v>
      </c>
      <c r="K11" s="8">
        <v>0</v>
      </c>
      <c r="L11" s="8">
        <v>3592</v>
      </c>
      <c r="M11" s="8">
        <v>0</v>
      </c>
      <c r="N11" s="8">
        <v>3592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44074</v>
      </c>
      <c r="X11" s="8"/>
      <c r="Y11" s="8">
        <v>44074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614707</v>
      </c>
      <c r="D12" s="6">
        <v>0</v>
      </c>
      <c r="E12" s="7">
        <v>577670</v>
      </c>
      <c r="F12" s="8">
        <v>577670</v>
      </c>
      <c r="G12" s="8">
        <v>0</v>
      </c>
      <c r="H12" s="8">
        <v>69197</v>
      </c>
      <c r="I12" s="8">
        <v>26024</v>
      </c>
      <c r="J12" s="8">
        <v>95221</v>
      </c>
      <c r="K12" s="8">
        <v>0</v>
      </c>
      <c r="L12" s="8">
        <v>36824</v>
      </c>
      <c r="M12" s="8">
        <v>0</v>
      </c>
      <c r="N12" s="8">
        <v>36824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132045</v>
      </c>
      <c r="X12" s="8">
        <v>288834</v>
      </c>
      <c r="Y12" s="8">
        <v>-156789</v>
      </c>
      <c r="Z12" s="2">
        <v>-54.28</v>
      </c>
      <c r="AA12" s="6">
        <v>577670</v>
      </c>
    </row>
    <row r="13" spans="1:27" ht="13.5">
      <c r="A13" s="23" t="s">
        <v>40</v>
      </c>
      <c r="B13" s="29"/>
      <c r="C13" s="6">
        <v>142520</v>
      </c>
      <c r="D13" s="6">
        <v>0</v>
      </c>
      <c r="E13" s="7">
        <v>26597</v>
      </c>
      <c r="F13" s="8">
        <v>26597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26597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1001603</v>
      </c>
      <c r="F16" s="8">
        <v>1001603</v>
      </c>
      <c r="G16" s="8">
        <v>3040</v>
      </c>
      <c r="H16" s="8">
        <v>275</v>
      </c>
      <c r="I16" s="8">
        <v>366</v>
      </c>
      <c r="J16" s="8">
        <v>3681</v>
      </c>
      <c r="K16" s="8">
        <v>0</v>
      </c>
      <c r="L16" s="8">
        <v>256</v>
      </c>
      <c r="M16" s="8">
        <v>0</v>
      </c>
      <c r="N16" s="8">
        <v>256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3937</v>
      </c>
      <c r="X16" s="8">
        <v>500802</v>
      </c>
      <c r="Y16" s="8">
        <v>-496865</v>
      </c>
      <c r="Z16" s="2">
        <v>-99.21</v>
      </c>
      <c r="AA16" s="6">
        <v>1001603</v>
      </c>
    </row>
    <row r="17" spans="1:27" ht="13.5">
      <c r="A17" s="23" t="s">
        <v>44</v>
      </c>
      <c r="B17" s="29"/>
      <c r="C17" s="6">
        <v>2249707</v>
      </c>
      <c r="D17" s="6">
        <v>0</v>
      </c>
      <c r="E17" s="7">
        <v>1968912</v>
      </c>
      <c r="F17" s="8">
        <v>1968912</v>
      </c>
      <c r="G17" s="8">
        <v>202700</v>
      </c>
      <c r="H17" s="8">
        <v>0</v>
      </c>
      <c r="I17" s="8">
        <v>0</v>
      </c>
      <c r="J17" s="8">
        <v>202700</v>
      </c>
      <c r="K17" s="8">
        <v>0</v>
      </c>
      <c r="L17" s="8">
        <v>31494</v>
      </c>
      <c r="M17" s="8">
        <v>0</v>
      </c>
      <c r="N17" s="8">
        <v>31494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234194</v>
      </c>
      <c r="X17" s="8">
        <v>984456</v>
      </c>
      <c r="Y17" s="8">
        <v>-750262</v>
      </c>
      <c r="Z17" s="2">
        <v>-76.21</v>
      </c>
      <c r="AA17" s="6">
        <v>1968912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72996751</v>
      </c>
      <c r="D19" s="6">
        <v>0</v>
      </c>
      <c r="E19" s="7">
        <v>78046000</v>
      </c>
      <c r="F19" s="8">
        <v>78046000</v>
      </c>
      <c r="G19" s="8">
        <v>31178000</v>
      </c>
      <c r="H19" s="8">
        <v>934000</v>
      </c>
      <c r="I19" s="8">
        <v>232200</v>
      </c>
      <c r="J19" s="8">
        <v>32344200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32344200</v>
      </c>
      <c r="X19" s="8">
        <v>59932000</v>
      </c>
      <c r="Y19" s="8">
        <v>-27587800</v>
      </c>
      <c r="Z19" s="2">
        <v>-46.03</v>
      </c>
      <c r="AA19" s="6">
        <v>78046000</v>
      </c>
    </row>
    <row r="20" spans="1:27" ht="13.5">
      <c r="A20" s="23" t="s">
        <v>47</v>
      </c>
      <c r="B20" s="29"/>
      <c r="C20" s="6">
        <v>4594692</v>
      </c>
      <c r="D20" s="6">
        <v>0</v>
      </c>
      <c r="E20" s="7">
        <v>5133366</v>
      </c>
      <c r="F20" s="26">
        <v>5133366</v>
      </c>
      <c r="G20" s="26">
        <v>115932</v>
      </c>
      <c r="H20" s="26">
        <v>98851</v>
      </c>
      <c r="I20" s="26">
        <v>54663</v>
      </c>
      <c r="J20" s="26">
        <v>269446</v>
      </c>
      <c r="K20" s="26">
        <v>0</v>
      </c>
      <c r="L20" s="26">
        <v>56510</v>
      </c>
      <c r="M20" s="26">
        <v>0</v>
      </c>
      <c r="N20" s="26">
        <v>56510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325956</v>
      </c>
      <c r="X20" s="26">
        <v>2566680</v>
      </c>
      <c r="Y20" s="26">
        <v>-2240724</v>
      </c>
      <c r="Z20" s="27">
        <v>-87.3</v>
      </c>
      <c r="AA20" s="28">
        <v>5133366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62115</v>
      </c>
      <c r="F21" s="8">
        <v>62115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62115</v>
      </c>
    </row>
    <row r="22" spans="1:27" ht="24.75" customHeight="1">
      <c r="A22" s="31" t="s">
        <v>49</v>
      </c>
      <c r="B22" s="32"/>
      <c r="C22" s="33">
        <f aca="true" t="shared" si="0" ref="C22:Y22">SUM(C5:C21)</f>
        <v>140557972</v>
      </c>
      <c r="D22" s="33">
        <f>SUM(D5:D21)</f>
        <v>0</v>
      </c>
      <c r="E22" s="34">
        <f t="shared" si="0"/>
        <v>153326733</v>
      </c>
      <c r="F22" s="35">
        <f t="shared" si="0"/>
        <v>153326733</v>
      </c>
      <c r="G22" s="35">
        <f t="shared" si="0"/>
        <v>36190432</v>
      </c>
      <c r="H22" s="35">
        <f t="shared" si="0"/>
        <v>6177017</v>
      </c>
      <c r="I22" s="35">
        <f t="shared" si="0"/>
        <v>4722634</v>
      </c>
      <c r="J22" s="35">
        <f t="shared" si="0"/>
        <v>47090083</v>
      </c>
      <c r="K22" s="35">
        <f t="shared" si="0"/>
        <v>0</v>
      </c>
      <c r="L22" s="35">
        <f t="shared" si="0"/>
        <v>10066013</v>
      </c>
      <c r="M22" s="35">
        <f t="shared" si="0"/>
        <v>0</v>
      </c>
      <c r="N22" s="35">
        <f t="shared" si="0"/>
        <v>10066013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57156096</v>
      </c>
      <c r="X22" s="35">
        <f t="shared" si="0"/>
        <v>98181879</v>
      </c>
      <c r="Y22" s="35">
        <f t="shared" si="0"/>
        <v>-41025783</v>
      </c>
      <c r="Z22" s="36">
        <f>+IF(X22&lt;&gt;0,+(Y22/X22)*100,0)</f>
        <v>-41.785493838430206</v>
      </c>
      <c r="AA22" s="33">
        <f>SUM(AA5:AA21)</f>
        <v>153326733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65170651</v>
      </c>
      <c r="D25" s="6">
        <v>0</v>
      </c>
      <c r="E25" s="7">
        <v>68268626</v>
      </c>
      <c r="F25" s="8">
        <v>68268626</v>
      </c>
      <c r="G25" s="8">
        <v>5790707</v>
      </c>
      <c r="H25" s="8">
        <v>6094503</v>
      </c>
      <c r="I25" s="8">
        <v>5352941</v>
      </c>
      <c r="J25" s="8">
        <v>17238151</v>
      </c>
      <c r="K25" s="8">
        <v>0</v>
      </c>
      <c r="L25" s="8">
        <v>5175770</v>
      </c>
      <c r="M25" s="8">
        <v>0</v>
      </c>
      <c r="N25" s="8">
        <v>5175770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22413921</v>
      </c>
      <c r="X25" s="8">
        <v>34134312</v>
      </c>
      <c r="Y25" s="8">
        <v>-11720391</v>
      </c>
      <c r="Z25" s="2">
        <v>-34.34</v>
      </c>
      <c r="AA25" s="6">
        <v>68268626</v>
      </c>
    </row>
    <row r="26" spans="1:27" ht="13.5">
      <c r="A26" s="25" t="s">
        <v>52</v>
      </c>
      <c r="B26" s="24"/>
      <c r="C26" s="6">
        <v>8975423</v>
      </c>
      <c r="D26" s="6">
        <v>0</v>
      </c>
      <c r="E26" s="7">
        <v>8921624</v>
      </c>
      <c r="F26" s="8">
        <v>8921624</v>
      </c>
      <c r="G26" s="8">
        <v>0</v>
      </c>
      <c r="H26" s="8">
        <v>0</v>
      </c>
      <c r="I26" s="8">
        <v>686378</v>
      </c>
      <c r="J26" s="8">
        <v>686378</v>
      </c>
      <c r="K26" s="8">
        <v>0</v>
      </c>
      <c r="L26" s="8">
        <v>736838</v>
      </c>
      <c r="M26" s="8">
        <v>0</v>
      </c>
      <c r="N26" s="8">
        <v>736838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1423216</v>
      </c>
      <c r="X26" s="8">
        <v>4460814</v>
      </c>
      <c r="Y26" s="8">
        <v>-3037598</v>
      </c>
      <c r="Z26" s="2">
        <v>-68.1</v>
      </c>
      <c r="AA26" s="6">
        <v>8921624</v>
      </c>
    </row>
    <row r="27" spans="1:27" ht="13.5">
      <c r="A27" s="25" t="s">
        <v>53</v>
      </c>
      <c r="B27" s="24"/>
      <c r="C27" s="6">
        <v>62792853</v>
      </c>
      <c r="D27" s="6">
        <v>0</v>
      </c>
      <c r="E27" s="7">
        <v>5860987</v>
      </c>
      <c r="F27" s="8">
        <v>5860987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5860987</v>
      </c>
    </row>
    <row r="28" spans="1:27" ht="13.5">
      <c r="A28" s="25" t="s">
        <v>54</v>
      </c>
      <c r="B28" s="24"/>
      <c r="C28" s="6">
        <v>19799568</v>
      </c>
      <c r="D28" s="6">
        <v>0</v>
      </c>
      <c r="E28" s="7">
        <v>993841</v>
      </c>
      <c r="F28" s="8">
        <v>993841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993841</v>
      </c>
    </row>
    <row r="29" spans="1:27" ht="13.5">
      <c r="A29" s="25" t="s">
        <v>55</v>
      </c>
      <c r="B29" s="24"/>
      <c r="C29" s="6">
        <v>762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3.5">
      <c r="A30" s="25" t="s">
        <v>56</v>
      </c>
      <c r="B30" s="24"/>
      <c r="C30" s="6">
        <v>27032074</v>
      </c>
      <c r="D30" s="6">
        <v>0</v>
      </c>
      <c r="E30" s="7">
        <v>31661785</v>
      </c>
      <c r="F30" s="8">
        <v>31661785</v>
      </c>
      <c r="G30" s="8">
        <v>52713</v>
      </c>
      <c r="H30" s="8">
        <v>5790806</v>
      </c>
      <c r="I30" s="8">
        <v>4307892</v>
      </c>
      <c r="J30" s="8">
        <v>10151411</v>
      </c>
      <c r="K30" s="8">
        <v>0</v>
      </c>
      <c r="L30" s="8">
        <v>203304</v>
      </c>
      <c r="M30" s="8">
        <v>0</v>
      </c>
      <c r="N30" s="8">
        <v>203304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10354715</v>
      </c>
      <c r="X30" s="8">
        <v>16109944</v>
      </c>
      <c r="Y30" s="8">
        <v>-5755229</v>
      </c>
      <c r="Z30" s="2">
        <v>-35.72</v>
      </c>
      <c r="AA30" s="6">
        <v>31661785</v>
      </c>
    </row>
    <row r="31" spans="1:27" ht="13.5">
      <c r="A31" s="25" t="s">
        <v>57</v>
      </c>
      <c r="B31" s="24"/>
      <c r="C31" s="6">
        <v>4137575</v>
      </c>
      <c r="D31" s="6">
        <v>0</v>
      </c>
      <c r="E31" s="7">
        <v>3918301</v>
      </c>
      <c r="F31" s="8">
        <v>3918301</v>
      </c>
      <c r="G31" s="8">
        <v>500815</v>
      </c>
      <c r="H31" s="8">
        <v>651702</v>
      </c>
      <c r="I31" s="8">
        <v>519106</v>
      </c>
      <c r="J31" s="8">
        <v>1671623</v>
      </c>
      <c r="K31" s="8">
        <v>0</v>
      </c>
      <c r="L31" s="8">
        <v>262634</v>
      </c>
      <c r="M31" s="8">
        <v>0</v>
      </c>
      <c r="N31" s="8">
        <v>262634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1934257</v>
      </c>
      <c r="X31" s="8">
        <v>1959150</v>
      </c>
      <c r="Y31" s="8">
        <v>-24893</v>
      </c>
      <c r="Z31" s="2">
        <v>-1.27</v>
      </c>
      <c r="AA31" s="6">
        <v>3918301</v>
      </c>
    </row>
    <row r="32" spans="1:27" ht="13.5">
      <c r="A32" s="25" t="s">
        <v>58</v>
      </c>
      <c r="B32" s="24"/>
      <c r="C32" s="6">
        <v>4841437</v>
      </c>
      <c r="D32" s="6">
        <v>0</v>
      </c>
      <c r="E32" s="7">
        <v>5129845</v>
      </c>
      <c r="F32" s="8">
        <v>5129845</v>
      </c>
      <c r="G32" s="8">
        <v>60192</v>
      </c>
      <c r="H32" s="8">
        <v>20192</v>
      </c>
      <c r="I32" s="8">
        <v>711194</v>
      </c>
      <c r="J32" s="8">
        <v>791578</v>
      </c>
      <c r="K32" s="8">
        <v>0</v>
      </c>
      <c r="L32" s="8">
        <v>286080</v>
      </c>
      <c r="M32" s="8">
        <v>0</v>
      </c>
      <c r="N32" s="8">
        <v>286080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1077658</v>
      </c>
      <c r="X32" s="8">
        <v>2564922</v>
      </c>
      <c r="Y32" s="8">
        <v>-1487264</v>
      </c>
      <c r="Z32" s="2">
        <v>-57.98</v>
      </c>
      <c r="AA32" s="6">
        <v>5129845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28873805</v>
      </c>
      <c r="D34" s="6">
        <v>0</v>
      </c>
      <c r="E34" s="7">
        <v>28490626</v>
      </c>
      <c r="F34" s="8">
        <v>28490626</v>
      </c>
      <c r="G34" s="8">
        <v>1894520</v>
      </c>
      <c r="H34" s="8">
        <v>3028114</v>
      </c>
      <c r="I34" s="8">
        <v>2518098</v>
      </c>
      <c r="J34" s="8">
        <v>7440732</v>
      </c>
      <c r="K34" s="8">
        <v>0</v>
      </c>
      <c r="L34" s="8">
        <v>2510628</v>
      </c>
      <c r="M34" s="8">
        <v>0</v>
      </c>
      <c r="N34" s="8">
        <v>2510628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9951360</v>
      </c>
      <c r="X34" s="8">
        <v>14245314</v>
      </c>
      <c r="Y34" s="8">
        <v>-4293954</v>
      </c>
      <c r="Z34" s="2">
        <v>-30.14</v>
      </c>
      <c r="AA34" s="6">
        <v>28490626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221624148</v>
      </c>
      <c r="D36" s="33">
        <f>SUM(D25:D35)</f>
        <v>0</v>
      </c>
      <c r="E36" s="34">
        <f t="shared" si="1"/>
        <v>153245635</v>
      </c>
      <c r="F36" s="35">
        <f t="shared" si="1"/>
        <v>153245635</v>
      </c>
      <c r="G36" s="35">
        <f t="shared" si="1"/>
        <v>8298947</v>
      </c>
      <c r="H36" s="35">
        <f t="shared" si="1"/>
        <v>15585317</v>
      </c>
      <c r="I36" s="35">
        <f t="shared" si="1"/>
        <v>14095609</v>
      </c>
      <c r="J36" s="35">
        <f t="shared" si="1"/>
        <v>37979873</v>
      </c>
      <c r="K36" s="35">
        <f t="shared" si="1"/>
        <v>0</v>
      </c>
      <c r="L36" s="35">
        <f t="shared" si="1"/>
        <v>9175254</v>
      </c>
      <c r="M36" s="35">
        <f t="shared" si="1"/>
        <v>0</v>
      </c>
      <c r="N36" s="35">
        <f t="shared" si="1"/>
        <v>9175254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47155127</v>
      </c>
      <c r="X36" s="35">
        <f t="shared" si="1"/>
        <v>73474456</v>
      </c>
      <c r="Y36" s="35">
        <f t="shared" si="1"/>
        <v>-26319329</v>
      </c>
      <c r="Z36" s="36">
        <f>+IF(X36&lt;&gt;0,+(Y36/X36)*100,0)</f>
        <v>-35.821060042962415</v>
      </c>
      <c r="AA36" s="33">
        <f>SUM(AA25:AA35)</f>
        <v>153245635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-81066176</v>
      </c>
      <c r="D38" s="46">
        <f>+D22-D36</f>
        <v>0</v>
      </c>
      <c r="E38" s="47">
        <f t="shared" si="2"/>
        <v>81098</v>
      </c>
      <c r="F38" s="48">
        <f t="shared" si="2"/>
        <v>81098</v>
      </c>
      <c r="G38" s="48">
        <f t="shared" si="2"/>
        <v>27891485</v>
      </c>
      <c r="H38" s="48">
        <f t="shared" si="2"/>
        <v>-9408300</v>
      </c>
      <c r="I38" s="48">
        <f t="shared" si="2"/>
        <v>-9372975</v>
      </c>
      <c r="J38" s="48">
        <f t="shared" si="2"/>
        <v>9110210</v>
      </c>
      <c r="K38" s="48">
        <f t="shared" si="2"/>
        <v>0</v>
      </c>
      <c r="L38" s="48">
        <f t="shared" si="2"/>
        <v>890759</v>
      </c>
      <c r="M38" s="48">
        <f t="shared" si="2"/>
        <v>0</v>
      </c>
      <c r="N38" s="48">
        <f t="shared" si="2"/>
        <v>890759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10000969</v>
      </c>
      <c r="X38" s="48">
        <f>IF(F22=F36,0,X22-X36)</f>
        <v>24707423</v>
      </c>
      <c r="Y38" s="48">
        <f t="shared" si="2"/>
        <v>-14706454</v>
      </c>
      <c r="Z38" s="49">
        <f>+IF(X38&lt;&gt;0,+(Y38/X38)*100,0)</f>
        <v>-59.522411544093444</v>
      </c>
      <c r="AA38" s="46">
        <f>+AA22-AA36</f>
        <v>81098</v>
      </c>
    </row>
    <row r="39" spans="1:27" ht="13.5">
      <c r="A39" s="23" t="s">
        <v>64</v>
      </c>
      <c r="B39" s="29"/>
      <c r="C39" s="6">
        <v>54987708</v>
      </c>
      <c r="D39" s="6">
        <v>0</v>
      </c>
      <c r="E39" s="7">
        <v>27493000</v>
      </c>
      <c r="F39" s="8">
        <v>27493000</v>
      </c>
      <c r="G39" s="8">
        <v>13522000</v>
      </c>
      <c r="H39" s="8">
        <v>0</v>
      </c>
      <c r="I39" s="8">
        <v>0</v>
      </c>
      <c r="J39" s="8">
        <v>13522000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13522000</v>
      </c>
      <c r="X39" s="8">
        <v>16050000</v>
      </c>
      <c r="Y39" s="8">
        <v>-2528000</v>
      </c>
      <c r="Z39" s="2">
        <v>-15.75</v>
      </c>
      <c r="AA39" s="6">
        <v>27493000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51491914</v>
      </c>
      <c r="D41" s="50">
        <v>0</v>
      </c>
      <c r="E41" s="7">
        <v>0</v>
      </c>
      <c r="F41" s="8">
        <v>0</v>
      </c>
      <c r="G41" s="51">
        <v>3968916</v>
      </c>
      <c r="H41" s="51">
        <v>3018848</v>
      </c>
      <c r="I41" s="51">
        <v>2081766</v>
      </c>
      <c r="J41" s="8">
        <v>9069530</v>
      </c>
      <c r="K41" s="51">
        <v>0</v>
      </c>
      <c r="L41" s="51">
        <v>5154883</v>
      </c>
      <c r="M41" s="8">
        <v>0</v>
      </c>
      <c r="N41" s="51">
        <v>5154883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14224413</v>
      </c>
      <c r="X41" s="8"/>
      <c r="Y41" s="51">
        <v>14224413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25413446</v>
      </c>
      <c r="D42" s="55">
        <f>SUM(D38:D41)</f>
        <v>0</v>
      </c>
      <c r="E42" s="56">
        <f t="shared" si="3"/>
        <v>27574098</v>
      </c>
      <c r="F42" s="57">
        <f t="shared" si="3"/>
        <v>27574098</v>
      </c>
      <c r="G42" s="57">
        <f t="shared" si="3"/>
        <v>45382401</v>
      </c>
      <c r="H42" s="57">
        <f t="shared" si="3"/>
        <v>-6389452</v>
      </c>
      <c r="I42" s="57">
        <f t="shared" si="3"/>
        <v>-7291209</v>
      </c>
      <c r="J42" s="57">
        <f t="shared" si="3"/>
        <v>31701740</v>
      </c>
      <c r="K42" s="57">
        <f t="shared" si="3"/>
        <v>0</v>
      </c>
      <c r="L42" s="57">
        <f t="shared" si="3"/>
        <v>6045642</v>
      </c>
      <c r="M42" s="57">
        <f t="shared" si="3"/>
        <v>0</v>
      </c>
      <c r="N42" s="57">
        <f t="shared" si="3"/>
        <v>6045642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37747382</v>
      </c>
      <c r="X42" s="57">
        <f t="shared" si="3"/>
        <v>40757423</v>
      </c>
      <c r="Y42" s="57">
        <f t="shared" si="3"/>
        <v>-3010041</v>
      </c>
      <c r="Z42" s="58">
        <f>+IF(X42&lt;&gt;0,+(Y42/X42)*100,0)</f>
        <v>-7.38525838593868</v>
      </c>
      <c r="AA42" s="55">
        <f>SUM(AA38:AA41)</f>
        <v>27574098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25413446</v>
      </c>
      <c r="D44" s="63">
        <f>+D42-D43</f>
        <v>0</v>
      </c>
      <c r="E44" s="64">
        <f t="shared" si="4"/>
        <v>27574098</v>
      </c>
      <c r="F44" s="65">
        <f t="shared" si="4"/>
        <v>27574098</v>
      </c>
      <c r="G44" s="65">
        <f t="shared" si="4"/>
        <v>45382401</v>
      </c>
      <c r="H44" s="65">
        <f t="shared" si="4"/>
        <v>-6389452</v>
      </c>
      <c r="I44" s="65">
        <f t="shared" si="4"/>
        <v>-7291209</v>
      </c>
      <c r="J44" s="65">
        <f t="shared" si="4"/>
        <v>31701740</v>
      </c>
      <c r="K44" s="65">
        <f t="shared" si="4"/>
        <v>0</v>
      </c>
      <c r="L44" s="65">
        <f t="shared" si="4"/>
        <v>6045642</v>
      </c>
      <c r="M44" s="65">
        <f t="shared" si="4"/>
        <v>0</v>
      </c>
      <c r="N44" s="65">
        <f t="shared" si="4"/>
        <v>6045642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37747382</v>
      </c>
      <c r="X44" s="65">
        <f t="shared" si="4"/>
        <v>40757423</v>
      </c>
      <c r="Y44" s="65">
        <f t="shared" si="4"/>
        <v>-3010041</v>
      </c>
      <c r="Z44" s="66">
        <f>+IF(X44&lt;&gt;0,+(Y44/X44)*100,0)</f>
        <v>-7.38525838593868</v>
      </c>
      <c r="AA44" s="63">
        <f>+AA42-AA43</f>
        <v>27574098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25413446</v>
      </c>
      <c r="D46" s="55">
        <f>SUM(D44:D45)</f>
        <v>0</v>
      </c>
      <c r="E46" s="56">
        <f t="shared" si="5"/>
        <v>27574098</v>
      </c>
      <c r="F46" s="57">
        <f t="shared" si="5"/>
        <v>27574098</v>
      </c>
      <c r="G46" s="57">
        <f t="shared" si="5"/>
        <v>45382401</v>
      </c>
      <c r="H46" s="57">
        <f t="shared" si="5"/>
        <v>-6389452</v>
      </c>
      <c r="I46" s="57">
        <f t="shared" si="5"/>
        <v>-7291209</v>
      </c>
      <c r="J46" s="57">
        <f t="shared" si="5"/>
        <v>31701740</v>
      </c>
      <c r="K46" s="57">
        <f t="shared" si="5"/>
        <v>0</v>
      </c>
      <c r="L46" s="57">
        <f t="shared" si="5"/>
        <v>6045642</v>
      </c>
      <c r="M46" s="57">
        <f t="shared" si="5"/>
        <v>0</v>
      </c>
      <c r="N46" s="57">
        <f t="shared" si="5"/>
        <v>6045642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37747382</v>
      </c>
      <c r="X46" s="57">
        <f t="shared" si="5"/>
        <v>40757423</v>
      </c>
      <c r="Y46" s="57">
        <f t="shared" si="5"/>
        <v>-3010041</v>
      </c>
      <c r="Z46" s="58">
        <f>+IF(X46&lt;&gt;0,+(Y46/X46)*100,0)</f>
        <v>-7.38525838593868</v>
      </c>
      <c r="AA46" s="55">
        <f>SUM(AA44:AA45)</f>
        <v>27574098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25413446</v>
      </c>
      <c r="D48" s="71">
        <f>SUM(D46:D47)</f>
        <v>0</v>
      </c>
      <c r="E48" s="72">
        <f t="shared" si="6"/>
        <v>27574098</v>
      </c>
      <c r="F48" s="73">
        <f t="shared" si="6"/>
        <v>27574098</v>
      </c>
      <c r="G48" s="73">
        <f t="shared" si="6"/>
        <v>45382401</v>
      </c>
      <c r="H48" s="74">
        <f t="shared" si="6"/>
        <v>-6389452</v>
      </c>
      <c r="I48" s="74">
        <f t="shared" si="6"/>
        <v>-7291209</v>
      </c>
      <c r="J48" s="74">
        <f t="shared" si="6"/>
        <v>31701740</v>
      </c>
      <c r="K48" s="74">
        <f t="shared" si="6"/>
        <v>0</v>
      </c>
      <c r="L48" s="74">
        <f t="shared" si="6"/>
        <v>6045642</v>
      </c>
      <c r="M48" s="73">
        <f t="shared" si="6"/>
        <v>0</v>
      </c>
      <c r="N48" s="73">
        <f t="shared" si="6"/>
        <v>6045642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37747382</v>
      </c>
      <c r="X48" s="74">
        <f t="shared" si="6"/>
        <v>40757423</v>
      </c>
      <c r="Y48" s="74">
        <f t="shared" si="6"/>
        <v>-3010041</v>
      </c>
      <c r="Z48" s="75">
        <f>+IF(X48&lt;&gt;0,+(Y48/X48)*100,0)</f>
        <v>-7.38525838593868</v>
      </c>
      <c r="AA48" s="76">
        <f>SUM(AA46:AA47)</f>
        <v>27574098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2015-02-02T09:23:31Z</dcterms:created>
  <dcterms:modified xsi:type="dcterms:W3CDTF">2015-02-16T09:49:13Z</dcterms:modified>
  <cp:category/>
  <cp:version/>
  <cp:contentType/>
  <cp:contentStatus/>
</cp:coreProperties>
</file>