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'DC45'!$A$1:$AA$57</definedName>
    <definedName name="_xlnm.Print_Area" localSheetId="11">'DC6'!$A$1:$AA$57</definedName>
    <definedName name="_xlnm.Print_Area" localSheetId="20">'DC7'!$A$1:$AA$57</definedName>
    <definedName name="_xlnm.Print_Area" localSheetId="27">'DC8'!$A$1:$AA$57</definedName>
    <definedName name="_xlnm.Print_Area" localSheetId="32">'DC9'!$A$1:$AA$57</definedName>
    <definedName name="_xlnm.Print_Area" localSheetId="5">'NC061'!$A$1:$AA$57</definedName>
    <definedName name="_xlnm.Print_Area" localSheetId="6">'NC062'!$A$1:$AA$57</definedName>
    <definedName name="_xlnm.Print_Area" localSheetId="7">'NC064'!$A$1:$AA$57</definedName>
    <definedName name="_xlnm.Print_Area" localSheetId="8">'NC065'!$A$1:$AA$57</definedName>
    <definedName name="_xlnm.Print_Area" localSheetId="9">'NC066'!$A$1:$AA$57</definedName>
    <definedName name="_xlnm.Print_Area" localSheetId="10">'NC067'!$A$1:$AA$57</definedName>
    <definedName name="_xlnm.Print_Area" localSheetId="12">'NC071'!$A$1:$AA$57</definedName>
    <definedName name="_xlnm.Print_Area" localSheetId="13">'NC072'!$A$1:$AA$57</definedName>
    <definedName name="_xlnm.Print_Area" localSheetId="14">'NC073'!$A$1:$AA$57</definedName>
    <definedName name="_xlnm.Print_Area" localSheetId="15">'NC074'!$A$1:$AA$57</definedName>
    <definedName name="_xlnm.Print_Area" localSheetId="16">'NC075'!$A$1:$AA$57</definedName>
    <definedName name="_xlnm.Print_Area" localSheetId="17">'NC076'!$A$1:$AA$57</definedName>
    <definedName name="_xlnm.Print_Area" localSheetId="18">'NC077'!$A$1:$AA$57</definedName>
    <definedName name="_xlnm.Print_Area" localSheetId="19">'NC078'!$A$1:$AA$57</definedName>
    <definedName name="_xlnm.Print_Area" localSheetId="21">'NC081'!$A$1:$AA$57</definedName>
    <definedName name="_xlnm.Print_Area" localSheetId="22">'NC082'!$A$1:$AA$57</definedName>
    <definedName name="_xlnm.Print_Area" localSheetId="23">'NC083'!$A$1:$AA$57</definedName>
    <definedName name="_xlnm.Print_Area" localSheetId="24">'NC084'!$A$1:$AA$57</definedName>
    <definedName name="_xlnm.Print_Area" localSheetId="25">'NC085'!$A$1:$AA$57</definedName>
    <definedName name="_xlnm.Print_Area" localSheetId="26">'NC086'!$A$1:$AA$57</definedName>
    <definedName name="_xlnm.Print_Area" localSheetId="28">'NC091'!$A$1:$AA$57</definedName>
    <definedName name="_xlnm.Print_Area" localSheetId="29">'NC092'!$A$1:$AA$57</definedName>
    <definedName name="_xlnm.Print_Area" localSheetId="30">'NC093'!$A$1:$AA$57</definedName>
    <definedName name="_xlnm.Print_Area" localSheetId="31">'NC094'!$A$1:$AA$57</definedName>
    <definedName name="_xlnm.Print_Area" localSheetId="1">'NC451'!$A$1:$AA$57</definedName>
    <definedName name="_xlnm.Print_Area" localSheetId="2">'NC452'!$A$1:$AA$57</definedName>
    <definedName name="_xlnm.Print_Area" localSheetId="3">'NC453'!$A$1:$AA$57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<sst xmlns="http://schemas.openxmlformats.org/spreadsheetml/2006/main" count="2508" uniqueCount="107">
  <si>
    <t>Northern Cape: Joe Morolong(NC451)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</si>
  <si>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</si>
  <si>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</si>
  <si>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</si>
  <si>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</si>
  <si>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</si>
  <si>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</si>
  <si>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</si>
  <si>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</si>
  <si>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</si>
  <si>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</si>
  <si>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</si>
  <si>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</si>
  <si>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</si>
  <si>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</si>
  <si>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</si>
  <si>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</si>
  <si>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</si>
  <si>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</si>
  <si>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</si>
  <si>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</si>
  <si>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</si>
  <si>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</si>
  <si>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</si>
  <si>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</si>
  <si>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</si>
  <si>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</si>
  <si>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</si>
  <si>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</si>
  <si>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</si>
  <si>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</si>
  <si>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</si>
  <si>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</si>
  <si>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</si>
  <si>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</si>
  <si>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</si>
  <si>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</si>
  <si>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</si>
  <si>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</si>
  <si>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</si>
  <si>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</si>
  <si>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</si>
  <si>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</si>
  <si>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</si>
  <si>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</si>
  <si>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</si>
  <si>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</si>
  <si>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</si>
  <si>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</si>
  <si>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</si>
  <si>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</si>
  <si>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</si>
  <si>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</si>
  <si>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</si>
  <si>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</si>
  <si>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</si>
  <si>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</si>
  <si>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</si>
  <si>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</si>
  <si>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</si>
  <si>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</si>
  <si>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</si>
  <si>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</si>
  <si>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</si>
  <si>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</si>
  <si>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</si>
  <si>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</si>
  <si>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</si>
  <si>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</si>
  <si>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</si>
  <si>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</si>
  <si>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</si>
  <si>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</si>
  <si>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</si>
  <si>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C4 Quarterly Budget Statement - Financial Performance (revenue and expenditure) for 2nd Quarter ended 31 December 2014 (Figures Finalised as at 2015/01/31)</t>
  </si>
  <si>
    <t>Northern Cape: Gamagara(NC453) - Table C4 Quarterly Budget Statement - Financial Performance (revenue and expenditure) for 2nd Quarter ended 31 December 2014 (Figures Finalised as at 2015/01/31)</t>
  </si>
  <si>
    <t>Northern Cape: John Taolo Gaetsewe(DC45) - Table C4 Quarterly Budget Statement - Financial Performance (revenue and expenditure) for 2nd Quarter ended 31 December 2014 (Figures Finalised as at 2015/01/31)</t>
  </si>
  <si>
    <t>Northern Cape: Richtersveld(NC061) - Table C4 Quarterly Budget Statement - Financial Performance (revenue and expenditure) for 2nd Quarter ended 31 December 2014 (Figures Finalised as at 2015/01/31)</t>
  </si>
  <si>
    <t>Northern Cape: Nama Khoi(NC062) - Table C4 Quarterly Budget Statement - Financial Performance (revenue and expenditure) for 2nd Quarter ended 31 December 2014 (Figures Finalised as at 2015/01/31)</t>
  </si>
  <si>
    <t>Northern Cape: Kamiesberg(NC064) - Table C4 Quarterly Budget Statement - Financial Performance (revenue and expenditure) for 2nd Quarter ended 31 December 2014 (Figures Finalised as at 2015/01/31)</t>
  </si>
  <si>
    <t>Northern Cape: Hantam(NC065) - Table C4 Quarterly Budget Statement - Financial Performance (revenue and expenditure) for 2nd Quarter ended 31 December 2014 (Figures Finalised as at 2015/01/31)</t>
  </si>
  <si>
    <t>Northern Cape: Karoo Hoogland(NC066) - Table C4 Quarterly Budget Statement - Financial Performance (revenue and expenditure) for 2nd Quarter ended 31 December 2014 (Figures Finalised as at 2015/01/31)</t>
  </si>
  <si>
    <t>Northern Cape: Khai-Ma(NC067) - Table C4 Quarterly Budget Statement - Financial Performance (revenue and expenditure) for 2nd Quarter ended 31 December 2014 (Figures Finalised as at 2015/01/31)</t>
  </si>
  <si>
    <t>Northern Cape: Namakwa(DC6) - Table C4 Quarterly Budget Statement - Financial Performance (revenue and expenditure) for 2nd Quarter ended 31 December 2014 (Figures Finalised as at 2015/01/31)</t>
  </si>
  <si>
    <t>Northern Cape: Ubuntu(NC071) - Table C4 Quarterly Budget Statement - Financial Performance (revenue and expenditure) for 2nd Quarter ended 31 December 2014 (Figures Finalised as at 2015/01/31)</t>
  </si>
  <si>
    <t>Northern Cape: Umsobomvu(NC072) - Table C4 Quarterly Budget Statement - Financial Performance (revenue and expenditure) for 2nd Quarter ended 31 December 2014 (Figures Finalised as at 2015/01/31)</t>
  </si>
  <si>
    <t>Northern Cape: Emthanjeni(NC073) - Table C4 Quarterly Budget Statement - Financial Performance (revenue and expenditure) for 2nd Quarter ended 31 December 2014 (Figures Finalised as at 2015/01/31)</t>
  </si>
  <si>
    <t>Northern Cape: Kareeberg(NC074) - Table C4 Quarterly Budget Statement - Financial Performance (revenue and expenditure) for 2nd Quarter ended 31 December 2014 (Figures Finalised as at 2015/01/31)</t>
  </si>
  <si>
    <t>Northern Cape: Renosterberg(NC075) - Table C4 Quarterly Budget Statement - Financial Performance (revenue and expenditure) for 2nd Quarter ended 31 December 2014 (Figures Finalised as at 2015/01/31)</t>
  </si>
  <si>
    <t>Northern Cape: Thembelihle(NC076) - Table C4 Quarterly Budget Statement - Financial Performance (revenue and expenditure) for 2nd Quarter ended 31 December 2014 (Figures Finalised as at 2015/01/31)</t>
  </si>
  <si>
    <t>Northern Cape: Siyathemba(NC077) - Table C4 Quarterly Budget Statement - Financial Performance (revenue and expenditure) for 2nd Quarter ended 31 December 2014 (Figures Finalised as at 2015/01/31)</t>
  </si>
  <si>
    <t>Northern Cape: Siyancuma(NC078) - Table C4 Quarterly Budget Statement - Financial Performance (revenue and expenditure) for 2nd Quarter ended 31 December 2014 (Figures Finalised as at 2015/01/31)</t>
  </si>
  <si>
    <t>Northern Cape: Pixley Ka Seme (Nc)(DC7) - Table C4 Quarterly Budget Statement - Financial Performance (revenue and expenditure) for 2nd Quarter ended 31 December 2014 (Figures Finalised as at 2015/01/31)</t>
  </si>
  <si>
    <t>Northern Cape: Mier(NC081) - Table C4 Quarterly Budget Statement - Financial Performance (revenue and expenditure) for 2nd Quarter ended 31 December 2014 (Figures Finalised as at 2015/01/31)</t>
  </si>
  <si>
    <t>Northern Cape: !Kai! Garib(NC082) - Table C4 Quarterly Budget Statement - Financial Performance (revenue and expenditure) for 2nd Quarter ended 31 December 2014 (Figures Finalised as at 2015/01/31)</t>
  </si>
  <si>
    <t>Northern Cape: //Khara Hais(NC083) - Table C4 Quarterly Budget Statement - Financial Performance (revenue and expenditure) for 2nd Quarter ended 31 December 2014 (Figures Finalised as at 2015/01/31)</t>
  </si>
  <si>
    <t>Northern Cape: !Kheis(NC084) - Table C4 Quarterly Budget Statement - Financial Performance (revenue and expenditure) for 2nd Quarter ended 31 December 2014 (Figures Finalised as at 2015/01/31)</t>
  </si>
  <si>
    <t>Northern Cape: Tsantsabane(NC085) - Table C4 Quarterly Budget Statement - Financial Performance (revenue and expenditure) for 2nd Quarter ended 31 December 2014 (Figures Finalised as at 2015/01/31)</t>
  </si>
  <si>
    <t>Northern Cape: Kgatelopele(NC086) - Table C4 Quarterly Budget Statement - Financial Performance (revenue and expenditure) for 2nd Quarter ended 31 December 2014 (Figures Finalised as at 2015/01/31)</t>
  </si>
  <si>
    <t>Northern Cape: Z F Mgcawu(DC8) - Table C4 Quarterly Budget Statement - Financial Performance (revenue and expenditure) for 2nd Quarter ended 31 December 2014 (Figures Finalised as at 2015/01/31)</t>
  </si>
  <si>
    <t>Northern Cape: Sol Plaatje(NC091) - Table C4 Quarterly Budget Statement - Financial Performance (revenue and expenditure) for 2nd Quarter ended 31 December 2014 (Figures Finalised as at 2015/01/31)</t>
  </si>
  <si>
    <t>Northern Cape: Dikgatlong(NC092) - Table C4 Quarterly Budget Statement - Financial Performance (revenue and expenditure) for 2nd Quarter ended 31 December 2014 (Figures Finalised as at 2015/01/31)</t>
  </si>
  <si>
    <t>Northern Cape: Magareng(NC093) - Table C4 Quarterly Budget Statement - Financial Performance (revenue and expenditure) for 2nd Quarter ended 31 December 2014 (Figures Finalised as at 2015/01/31)</t>
  </si>
  <si>
    <t>Northern Cape: Phokwane(NC094) - Table C4 Quarterly Budget Statement - Financial Performance (revenue and expenditure) for 2nd Quarter ended 31 December 2014 (Figures Finalised as at 2015/01/31)</t>
  </si>
  <si>
    <t>Northern Cape: Frances Baard(DC9)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</si>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</sst>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610044565</v>
      </c>
      <c r="D5" s="6">
        <v>0</v>
      </c>
      <c r="E5" s="7">
        <v>1114069141</v>
      </c>
      <c r="F5" s="8">
        <v>1114069141</v>
      </c>
      <c r="G5" s="8">
        <v>532390188</v>
      </c>
      <c r="H5" s="8">
        <v>55990589</v>
      </c>
      <c r="I5" s="8">
        <v>65254007</v>
      </c>
      <c r="J5" s="8">
        <v>653634784</v>
      </c>
      <c r="K5" s="8">
        <v>49845793</v>
      </c>
      <c r="L5" s="8">
        <v>14614474</v>
      </c>
      <c r="M5" s="8">
        <v>50425226</v>
      </c>
      <c r="N5" s="8">
        <v>114885493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768520277</v>
      </c>
      <c r="X5" s="8">
        <v>528241182</v>
      </c>
      <c r="Y5" s="8">
        <v>240279095</v>
      </c>
      <c r="Z5" s="2">
        <v>45.49</v>
      </c>
      <c r="AA5" s="6">
        <v>1114069141</v>
      </c>
    </row>
    <row r="6" spans="1:27" ht="13.5">
      <c r="A6" s="23" t="s">
        <v>33</v>
      </c>
      <c r="B6" s="24"/>
      <c r="C6" s="6">
        <v>5722415</v>
      </c>
      <c r="D6" s="6">
        <v>0</v>
      </c>
      <c r="E6" s="7">
        <v>4481540</v>
      </c>
      <c r="F6" s="8">
        <v>4481540</v>
      </c>
      <c r="G6" s="8">
        <v>336686</v>
      </c>
      <c r="H6" s="8">
        <v>413261</v>
      </c>
      <c r="I6" s="8">
        <v>-22847</v>
      </c>
      <c r="J6" s="8">
        <v>727100</v>
      </c>
      <c r="K6" s="8">
        <v>751200</v>
      </c>
      <c r="L6" s="8">
        <v>666744</v>
      </c>
      <c r="M6" s="8">
        <v>661728</v>
      </c>
      <c r="N6" s="8">
        <v>2079672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2806772</v>
      </c>
      <c r="X6" s="8">
        <v>2049380</v>
      </c>
      <c r="Y6" s="8">
        <v>757392</v>
      </c>
      <c r="Z6" s="2">
        <v>36.96</v>
      </c>
      <c r="AA6" s="6">
        <v>4481540</v>
      </c>
    </row>
    <row r="7" spans="1:27" ht="13.5">
      <c r="A7" s="25" t="s">
        <v>34</v>
      </c>
      <c r="B7" s="24"/>
      <c r="C7" s="6">
        <v>1215786155</v>
      </c>
      <c r="D7" s="6">
        <v>0</v>
      </c>
      <c r="E7" s="7">
        <v>1532406938</v>
      </c>
      <c r="F7" s="8">
        <v>1532406938</v>
      </c>
      <c r="G7" s="8">
        <v>115966154</v>
      </c>
      <c r="H7" s="8">
        <v>117282196</v>
      </c>
      <c r="I7" s="8">
        <v>108972501</v>
      </c>
      <c r="J7" s="8">
        <v>342220851</v>
      </c>
      <c r="K7" s="8">
        <v>101453093</v>
      </c>
      <c r="L7" s="8">
        <v>80710656</v>
      </c>
      <c r="M7" s="8">
        <v>96886964</v>
      </c>
      <c r="N7" s="8">
        <v>279050713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621271564</v>
      </c>
      <c r="X7" s="8">
        <v>763141980</v>
      </c>
      <c r="Y7" s="8">
        <v>-141870416</v>
      </c>
      <c r="Z7" s="2">
        <v>-18.59</v>
      </c>
      <c r="AA7" s="6">
        <v>1532406938</v>
      </c>
    </row>
    <row r="8" spans="1:27" ht="13.5">
      <c r="A8" s="25" t="s">
        <v>35</v>
      </c>
      <c r="B8" s="24"/>
      <c r="C8" s="6">
        <v>451345324</v>
      </c>
      <c r="D8" s="6">
        <v>0</v>
      </c>
      <c r="E8" s="7">
        <v>604465544</v>
      </c>
      <c r="F8" s="8">
        <v>604465544</v>
      </c>
      <c r="G8" s="8">
        <v>37879140</v>
      </c>
      <c r="H8" s="8">
        <v>40091200</v>
      </c>
      <c r="I8" s="8">
        <v>43613455</v>
      </c>
      <c r="J8" s="8">
        <v>121583795</v>
      </c>
      <c r="K8" s="8">
        <v>44572656</v>
      </c>
      <c r="L8" s="8">
        <v>44852444</v>
      </c>
      <c r="M8" s="8">
        <v>38658168</v>
      </c>
      <c r="N8" s="8">
        <v>128083268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249667063</v>
      </c>
      <c r="X8" s="8">
        <v>278062346</v>
      </c>
      <c r="Y8" s="8">
        <v>-28395283</v>
      </c>
      <c r="Z8" s="2">
        <v>-10.21</v>
      </c>
      <c r="AA8" s="6">
        <v>604465544</v>
      </c>
    </row>
    <row r="9" spans="1:27" ht="13.5">
      <c r="A9" s="25" t="s">
        <v>36</v>
      </c>
      <c r="B9" s="24"/>
      <c r="C9" s="6">
        <v>181859602</v>
      </c>
      <c r="D9" s="6">
        <v>0</v>
      </c>
      <c r="E9" s="7">
        <v>234659149</v>
      </c>
      <c r="F9" s="8">
        <v>234659149</v>
      </c>
      <c r="G9" s="8">
        <v>19860037</v>
      </c>
      <c r="H9" s="8">
        <v>22430073</v>
      </c>
      <c r="I9" s="8">
        <v>25583422</v>
      </c>
      <c r="J9" s="8">
        <v>67873532</v>
      </c>
      <c r="K9" s="8">
        <v>9906688</v>
      </c>
      <c r="L9" s="8">
        <v>17100297</v>
      </c>
      <c r="M9" s="8">
        <v>18091947</v>
      </c>
      <c r="N9" s="8">
        <v>45098932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112972464</v>
      </c>
      <c r="X9" s="8">
        <v>112999622</v>
      </c>
      <c r="Y9" s="8">
        <v>-27158</v>
      </c>
      <c r="Z9" s="2">
        <v>-0.02</v>
      </c>
      <c r="AA9" s="6">
        <v>234659149</v>
      </c>
    </row>
    <row r="10" spans="1:27" ht="13.5">
      <c r="A10" s="25" t="s">
        <v>37</v>
      </c>
      <c r="B10" s="24"/>
      <c r="C10" s="6">
        <v>158558333</v>
      </c>
      <c r="D10" s="6">
        <v>0</v>
      </c>
      <c r="E10" s="7">
        <v>187584292</v>
      </c>
      <c r="F10" s="26">
        <v>187584292</v>
      </c>
      <c r="G10" s="26">
        <v>16334031</v>
      </c>
      <c r="H10" s="26">
        <v>15869664</v>
      </c>
      <c r="I10" s="26">
        <v>15862079</v>
      </c>
      <c r="J10" s="26">
        <v>48065774</v>
      </c>
      <c r="K10" s="26">
        <v>12803643</v>
      </c>
      <c r="L10" s="26">
        <v>12653423</v>
      </c>
      <c r="M10" s="26">
        <v>13079621</v>
      </c>
      <c r="N10" s="26">
        <v>38536687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86602461</v>
      </c>
      <c r="X10" s="26">
        <v>91973362</v>
      </c>
      <c r="Y10" s="26">
        <v>-5370901</v>
      </c>
      <c r="Z10" s="27">
        <v>-5.84</v>
      </c>
      <c r="AA10" s="28">
        <v>187584292</v>
      </c>
    </row>
    <row r="11" spans="1:27" ht="13.5">
      <c r="A11" s="25" t="s">
        <v>38</v>
      </c>
      <c r="B11" s="29"/>
      <c r="C11" s="6">
        <v>-1182640</v>
      </c>
      <c r="D11" s="6">
        <v>0</v>
      </c>
      <c r="E11" s="7">
        <v>3054961</v>
      </c>
      <c r="F11" s="8">
        <v>3054961</v>
      </c>
      <c r="G11" s="8">
        <v>181412</v>
      </c>
      <c r="H11" s="8">
        <v>321216</v>
      </c>
      <c r="I11" s="8">
        <v>204398</v>
      </c>
      <c r="J11" s="8">
        <v>707026</v>
      </c>
      <c r="K11" s="8">
        <v>128647</v>
      </c>
      <c r="L11" s="8">
        <v>122317</v>
      </c>
      <c r="M11" s="8">
        <v>167475</v>
      </c>
      <c r="N11" s="8">
        <v>418439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1125465</v>
      </c>
      <c r="X11" s="8">
        <v>25333761</v>
      </c>
      <c r="Y11" s="8">
        <v>-24208296</v>
      </c>
      <c r="Z11" s="2">
        <v>-95.56</v>
      </c>
      <c r="AA11" s="6">
        <v>3054961</v>
      </c>
    </row>
    <row r="12" spans="1:27" ht="13.5">
      <c r="A12" s="25" t="s">
        <v>39</v>
      </c>
      <c r="B12" s="29"/>
      <c r="C12" s="6">
        <v>38660235</v>
      </c>
      <c r="D12" s="6">
        <v>0</v>
      </c>
      <c r="E12" s="7">
        <v>45362295</v>
      </c>
      <c r="F12" s="8">
        <v>45362295</v>
      </c>
      <c r="G12" s="8">
        <v>2743700</v>
      </c>
      <c r="H12" s="8">
        <v>2804786</v>
      </c>
      <c r="I12" s="8">
        <v>3121025</v>
      </c>
      <c r="J12" s="8">
        <v>8669511</v>
      </c>
      <c r="K12" s="8">
        <v>2304483</v>
      </c>
      <c r="L12" s="8">
        <v>2603604</v>
      </c>
      <c r="M12" s="8">
        <v>3503736</v>
      </c>
      <c r="N12" s="8">
        <v>8411823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17081334</v>
      </c>
      <c r="X12" s="8">
        <v>18982857</v>
      </c>
      <c r="Y12" s="8">
        <v>-1901523</v>
      </c>
      <c r="Z12" s="2">
        <v>-10.02</v>
      </c>
      <c r="AA12" s="6">
        <v>45362295</v>
      </c>
    </row>
    <row r="13" spans="1:27" ht="13.5">
      <c r="A13" s="23" t="s">
        <v>40</v>
      </c>
      <c r="B13" s="29"/>
      <c r="C13" s="6">
        <v>48206283</v>
      </c>
      <c r="D13" s="6">
        <v>0</v>
      </c>
      <c r="E13" s="7">
        <v>34405524</v>
      </c>
      <c r="F13" s="8">
        <v>34405524</v>
      </c>
      <c r="G13" s="8">
        <v>-2117049</v>
      </c>
      <c r="H13" s="8">
        <v>1641619</v>
      </c>
      <c r="I13" s="8">
        <v>3055626</v>
      </c>
      <c r="J13" s="8">
        <v>2580196</v>
      </c>
      <c r="K13" s="8">
        <v>3608971</v>
      </c>
      <c r="L13" s="8">
        <v>1278571</v>
      </c>
      <c r="M13" s="8">
        <v>2284765</v>
      </c>
      <c r="N13" s="8">
        <v>7172307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9752503</v>
      </c>
      <c r="X13" s="8">
        <v>14716027</v>
      </c>
      <c r="Y13" s="8">
        <v>-4963524</v>
      </c>
      <c r="Z13" s="2">
        <v>-33.73</v>
      </c>
      <c r="AA13" s="6">
        <v>34405524</v>
      </c>
    </row>
    <row r="14" spans="1:27" ht="13.5">
      <c r="A14" s="23" t="s">
        <v>41</v>
      </c>
      <c r="B14" s="29"/>
      <c r="C14" s="6">
        <v>114657409</v>
      </c>
      <c r="D14" s="6">
        <v>0</v>
      </c>
      <c r="E14" s="7">
        <v>102980547</v>
      </c>
      <c r="F14" s="8">
        <v>102980547</v>
      </c>
      <c r="G14" s="8">
        <v>10998421</v>
      </c>
      <c r="H14" s="8">
        <v>11240054</v>
      </c>
      <c r="I14" s="8">
        <v>12049519</v>
      </c>
      <c r="J14" s="8">
        <v>34287994</v>
      </c>
      <c r="K14" s="8">
        <v>12588591</v>
      </c>
      <c r="L14" s="8">
        <v>10924445</v>
      </c>
      <c r="M14" s="8">
        <v>12093218</v>
      </c>
      <c r="N14" s="8">
        <v>35606254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69894248</v>
      </c>
      <c r="X14" s="8">
        <v>42718344</v>
      </c>
      <c r="Y14" s="8">
        <v>27175904</v>
      </c>
      <c r="Z14" s="2">
        <v>63.62</v>
      </c>
      <c r="AA14" s="6">
        <v>102980547</v>
      </c>
    </row>
    <row r="15" spans="1:27" ht="13.5">
      <c r="A15" s="23" t="s">
        <v>42</v>
      </c>
      <c r="B15" s="29"/>
      <c r="C15" s="6">
        <v>6800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88443150</v>
      </c>
      <c r="D16" s="6">
        <v>0</v>
      </c>
      <c r="E16" s="7">
        <v>57170740</v>
      </c>
      <c r="F16" s="8">
        <v>57170740</v>
      </c>
      <c r="G16" s="8">
        <v>2210439</v>
      </c>
      <c r="H16" s="8">
        <v>815602</v>
      </c>
      <c r="I16" s="8">
        <v>1532408</v>
      </c>
      <c r="J16" s="8">
        <v>4558449</v>
      </c>
      <c r="K16" s="8">
        <v>1858716</v>
      </c>
      <c r="L16" s="8">
        <v>918306</v>
      </c>
      <c r="M16" s="8">
        <v>1190656</v>
      </c>
      <c r="N16" s="8">
        <v>3967678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8526127</v>
      </c>
      <c r="X16" s="8">
        <v>26765766</v>
      </c>
      <c r="Y16" s="8">
        <v>-18239639</v>
      </c>
      <c r="Z16" s="2">
        <v>-68.15</v>
      </c>
      <c r="AA16" s="6">
        <v>57170740</v>
      </c>
    </row>
    <row r="17" spans="1:27" ht="13.5">
      <c r="A17" s="23" t="s">
        <v>44</v>
      </c>
      <c r="B17" s="29"/>
      <c r="C17" s="6">
        <v>16685905</v>
      </c>
      <c r="D17" s="6">
        <v>0</v>
      </c>
      <c r="E17" s="7">
        <v>18891121</v>
      </c>
      <c r="F17" s="8">
        <v>18891121</v>
      </c>
      <c r="G17" s="8">
        <v>1227640</v>
      </c>
      <c r="H17" s="8">
        <v>1164546</v>
      </c>
      <c r="I17" s="8">
        <v>1548700</v>
      </c>
      <c r="J17" s="8">
        <v>3940886</v>
      </c>
      <c r="K17" s="8">
        <v>740007</v>
      </c>
      <c r="L17" s="8">
        <v>1003613</v>
      </c>
      <c r="M17" s="8">
        <v>626501</v>
      </c>
      <c r="N17" s="8">
        <v>2370121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6311007</v>
      </c>
      <c r="X17" s="8">
        <v>7936326</v>
      </c>
      <c r="Y17" s="8">
        <v>-1625319</v>
      </c>
      <c r="Z17" s="2">
        <v>-20.48</v>
      </c>
      <c r="AA17" s="6">
        <v>18891121</v>
      </c>
    </row>
    <row r="18" spans="1:27" ht="13.5">
      <c r="A18" s="25" t="s">
        <v>45</v>
      </c>
      <c r="B18" s="24"/>
      <c r="C18" s="6">
        <v>14859418</v>
      </c>
      <c r="D18" s="6">
        <v>0</v>
      </c>
      <c r="E18" s="7">
        <v>32843842</v>
      </c>
      <c r="F18" s="8">
        <v>32843842</v>
      </c>
      <c r="G18" s="8">
        <v>2878630</v>
      </c>
      <c r="H18" s="8">
        <v>1740125</v>
      </c>
      <c r="I18" s="8">
        <v>1915504</v>
      </c>
      <c r="J18" s="8">
        <v>6534259</v>
      </c>
      <c r="K18" s="8">
        <v>3356313</v>
      </c>
      <c r="L18" s="8">
        <v>565354</v>
      </c>
      <c r="M18" s="8">
        <v>2142685</v>
      </c>
      <c r="N18" s="8">
        <v>6064352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12598611</v>
      </c>
      <c r="X18" s="8">
        <v>16110025</v>
      </c>
      <c r="Y18" s="8">
        <v>-3511414</v>
      </c>
      <c r="Z18" s="2">
        <v>-21.8</v>
      </c>
      <c r="AA18" s="6">
        <v>32843842</v>
      </c>
    </row>
    <row r="19" spans="1:27" ht="13.5">
      <c r="A19" s="23" t="s">
        <v>46</v>
      </c>
      <c r="B19" s="29"/>
      <c r="C19" s="6">
        <v>1392954348</v>
      </c>
      <c r="D19" s="6">
        <v>0</v>
      </c>
      <c r="E19" s="7">
        <v>1505854635</v>
      </c>
      <c r="F19" s="8">
        <v>1505854635</v>
      </c>
      <c r="G19" s="8">
        <v>458538636</v>
      </c>
      <c r="H19" s="8">
        <v>53913162</v>
      </c>
      <c r="I19" s="8">
        <v>25438213</v>
      </c>
      <c r="J19" s="8">
        <v>537890011</v>
      </c>
      <c r="K19" s="8">
        <v>16850945</v>
      </c>
      <c r="L19" s="8">
        <v>219234236</v>
      </c>
      <c r="M19" s="8">
        <v>156530479</v>
      </c>
      <c r="N19" s="8">
        <v>392615660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930505671</v>
      </c>
      <c r="X19" s="8">
        <v>881663514</v>
      </c>
      <c r="Y19" s="8">
        <v>48842157</v>
      </c>
      <c r="Z19" s="2">
        <v>5.54</v>
      </c>
      <c r="AA19" s="6">
        <v>1505854635</v>
      </c>
    </row>
    <row r="20" spans="1:27" ht="13.5">
      <c r="A20" s="23" t="s">
        <v>47</v>
      </c>
      <c r="B20" s="29"/>
      <c r="C20" s="6">
        <v>194586362</v>
      </c>
      <c r="D20" s="6">
        <v>0</v>
      </c>
      <c r="E20" s="7">
        <v>210360015</v>
      </c>
      <c r="F20" s="26">
        <v>210360015</v>
      </c>
      <c r="G20" s="26">
        <v>3946511</v>
      </c>
      <c r="H20" s="26">
        <v>23996460</v>
      </c>
      <c r="I20" s="26">
        <v>17533913</v>
      </c>
      <c r="J20" s="26">
        <v>45476884</v>
      </c>
      <c r="K20" s="26">
        <v>19754008</v>
      </c>
      <c r="L20" s="26">
        <v>12743363</v>
      </c>
      <c r="M20" s="26">
        <v>20766815</v>
      </c>
      <c r="N20" s="26">
        <v>53264186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98741070</v>
      </c>
      <c r="X20" s="26">
        <v>75590890</v>
      </c>
      <c r="Y20" s="26">
        <v>23150180</v>
      </c>
      <c r="Z20" s="27">
        <v>30.63</v>
      </c>
      <c r="AA20" s="28">
        <v>210360015</v>
      </c>
    </row>
    <row r="21" spans="1:27" ht="13.5">
      <c r="A21" s="23" t="s">
        <v>48</v>
      </c>
      <c r="B21" s="29"/>
      <c r="C21" s="6">
        <v>31022448</v>
      </c>
      <c r="D21" s="6">
        <v>0</v>
      </c>
      <c r="E21" s="7">
        <v>60662630</v>
      </c>
      <c r="F21" s="8">
        <v>60662630</v>
      </c>
      <c r="G21" s="8">
        <v>3629</v>
      </c>
      <c r="H21" s="8">
        <v>22856</v>
      </c>
      <c r="I21" s="30">
        <v>2926707</v>
      </c>
      <c r="J21" s="8">
        <v>2953192</v>
      </c>
      <c r="K21" s="8">
        <v>-13018</v>
      </c>
      <c r="L21" s="8">
        <v>52948</v>
      </c>
      <c r="M21" s="8">
        <v>312030</v>
      </c>
      <c r="N21" s="8">
        <v>351960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3305152</v>
      </c>
      <c r="X21" s="8">
        <v>41367346</v>
      </c>
      <c r="Y21" s="8">
        <v>-38062194</v>
      </c>
      <c r="Z21" s="2">
        <v>-92.01</v>
      </c>
      <c r="AA21" s="6">
        <v>60662630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4562216112</v>
      </c>
      <c r="D22" s="33">
        <f>SUM(D5:D21)</f>
        <v>0</v>
      </c>
      <c r="E22" s="34">
        <f t="shared" si="0"/>
        <v>5749252914</v>
      </c>
      <c r="F22" s="35">
        <f t="shared" si="0"/>
        <v>5749252914</v>
      </c>
      <c r="G22" s="35">
        <f t="shared" si="0"/>
        <v>1203378205</v>
      </c>
      <c r="H22" s="35">
        <f t="shared" si="0"/>
        <v>349737409</v>
      </c>
      <c r="I22" s="35">
        <f t="shared" si="0"/>
        <v>328588630</v>
      </c>
      <c r="J22" s="35">
        <f t="shared" si="0"/>
        <v>1881704244</v>
      </c>
      <c r="K22" s="35">
        <f t="shared" si="0"/>
        <v>280510736</v>
      </c>
      <c r="L22" s="35">
        <f t="shared" si="0"/>
        <v>420044795</v>
      </c>
      <c r="M22" s="35">
        <f t="shared" si="0"/>
        <v>417422014</v>
      </c>
      <c r="N22" s="35">
        <f t="shared" si="0"/>
        <v>1117977545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2999681789</v>
      </c>
      <c r="X22" s="35">
        <f t="shared" si="0"/>
        <v>2927652728</v>
      </c>
      <c r="Y22" s="35">
        <f t="shared" si="0"/>
        <v>72029061</v>
      </c>
      <c r="Z22" s="36">
        <f>+IF(X22&lt;&gt;0,+(Y22/X22)*100,0)</f>
        <v>2.460300715010213</v>
      </c>
      <c r="AA22" s="33">
        <f>SUM(AA5:AA21)</f>
        <v>5749252914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1585788815</v>
      </c>
      <c r="D25" s="6">
        <v>0</v>
      </c>
      <c r="E25" s="7">
        <v>1954560957</v>
      </c>
      <c r="F25" s="8">
        <v>1954560957</v>
      </c>
      <c r="G25" s="8">
        <v>146403107</v>
      </c>
      <c r="H25" s="8">
        <v>144215598</v>
      </c>
      <c r="I25" s="8">
        <v>144807534</v>
      </c>
      <c r="J25" s="8">
        <v>435426239</v>
      </c>
      <c r="K25" s="8">
        <v>131354895</v>
      </c>
      <c r="L25" s="8">
        <v>158698480</v>
      </c>
      <c r="M25" s="8">
        <v>147928302</v>
      </c>
      <c r="N25" s="8">
        <v>437981677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873407916</v>
      </c>
      <c r="X25" s="8">
        <v>1011990949</v>
      </c>
      <c r="Y25" s="8">
        <v>-138583033</v>
      </c>
      <c r="Z25" s="2">
        <v>-13.69</v>
      </c>
      <c r="AA25" s="6">
        <v>1954560957</v>
      </c>
    </row>
    <row r="26" spans="1:27" ht="13.5">
      <c r="A26" s="25" t="s">
        <v>52</v>
      </c>
      <c r="B26" s="24"/>
      <c r="C26" s="6">
        <v>114185973</v>
      </c>
      <c r="D26" s="6">
        <v>0</v>
      </c>
      <c r="E26" s="7">
        <v>129905165</v>
      </c>
      <c r="F26" s="8">
        <v>129905165</v>
      </c>
      <c r="G26" s="8">
        <v>9802070</v>
      </c>
      <c r="H26" s="8">
        <v>9459187</v>
      </c>
      <c r="I26" s="8">
        <v>9292606</v>
      </c>
      <c r="J26" s="8">
        <v>28553863</v>
      </c>
      <c r="K26" s="8">
        <v>9158306</v>
      </c>
      <c r="L26" s="8">
        <v>8982445</v>
      </c>
      <c r="M26" s="8">
        <v>8863683</v>
      </c>
      <c r="N26" s="8">
        <v>27004434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55558297</v>
      </c>
      <c r="X26" s="8">
        <v>60213075</v>
      </c>
      <c r="Y26" s="8">
        <v>-4654778</v>
      </c>
      <c r="Z26" s="2">
        <v>-7.73</v>
      </c>
      <c r="AA26" s="6">
        <v>129905165</v>
      </c>
    </row>
    <row r="27" spans="1:27" ht="13.5">
      <c r="A27" s="25" t="s">
        <v>53</v>
      </c>
      <c r="B27" s="24"/>
      <c r="C27" s="6">
        <v>388075775</v>
      </c>
      <c r="D27" s="6">
        <v>0</v>
      </c>
      <c r="E27" s="7">
        <v>328782253</v>
      </c>
      <c r="F27" s="8">
        <v>328782253</v>
      </c>
      <c r="G27" s="8">
        <v>1765744</v>
      </c>
      <c r="H27" s="8">
        <v>145620269</v>
      </c>
      <c r="I27" s="8">
        <v>7881768</v>
      </c>
      <c r="J27" s="8">
        <v>155267781</v>
      </c>
      <c r="K27" s="8">
        <v>1449605</v>
      </c>
      <c r="L27" s="8">
        <v>436688</v>
      </c>
      <c r="M27" s="8">
        <v>5149928</v>
      </c>
      <c r="N27" s="8">
        <v>7036221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162304002</v>
      </c>
      <c r="X27" s="8">
        <v>212567452</v>
      </c>
      <c r="Y27" s="8">
        <v>-50263450</v>
      </c>
      <c r="Z27" s="2">
        <v>-23.65</v>
      </c>
      <c r="AA27" s="6">
        <v>328782253</v>
      </c>
    </row>
    <row r="28" spans="1:27" ht="13.5">
      <c r="A28" s="25" t="s">
        <v>54</v>
      </c>
      <c r="B28" s="24"/>
      <c r="C28" s="6">
        <v>579097505</v>
      </c>
      <c r="D28" s="6">
        <v>0</v>
      </c>
      <c r="E28" s="7">
        <v>458363784</v>
      </c>
      <c r="F28" s="8">
        <v>458363784</v>
      </c>
      <c r="G28" s="8">
        <v>6556070</v>
      </c>
      <c r="H28" s="8">
        <v>1986166</v>
      </c>
      <c r="I28" s="8">
        <v>41235649</v>
      </c>
      <c r="J28" s="8">
        <v>49777885</v>
      </c>
      <c r="K28" s="8">
        <v>8473438</v>
      </c>
      <c r="L28" s="8">
        <v>2354299</v>
      </c>
      <c r="M28" s="8">
        <v>8431904</v>
      </c>
      <c r="N28" s="8">
        <v>19259641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69037526</v>
      </c>
      <c r="X28" s="8">
        <v>156807241</v>
      </c>
      <c r="Y28" s="8">
        <v>-87769715</v>
      </c>
      <c r="Z28" s="2">
        <v>-55.97</v>
      </c>
      <c r="AA28" s="6">
        <v>458363784</v>
      </c>
    </row>
    <row r="29" spans="1:27" ht="13.5">
      <c r="A29" s="25" t="s">
        <v>55</v>
      </c>
      <c r="B29" s="24"/>
      <c r="C29" s="6">
        <v>85090522</v>
      </c>
      <c r="D29" s="6">
        <v>0</v>
      </c>
      <c r="E29" s="7">
        <v>78886681</v>
      </c>
      <c r="F29" s="8">
        <v>78886681</v>
      </c>
      <c r="G29" s="8">
        <v>787624</v>
      </c>
      <c r="H29" s="8">
        <v>471469</v>
      </c>
      <c r="I29" s="8">
        <v>873530</v>
      </c>
      <c r="J29" s="8">
        <v>2132623</v>
      </c>
      <c r="K29" s="8">
        <v>679217</v>
      </c>
      <c r="L29" s="8">
        <v>276675</v>
      </c>
      <c r="M29" s="8">
        <v>21351514</v>
      </c>
      <c r="N29" s="8">
        <v>22307406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24440029</v>
      </c>
      <c r="X29" s="8">
        <v>38775009</v>
      </c>
      <c r="Y29" s="8">
        <v>-14334980</v>
      </c>
      <c r="Z29" s="2">
        <v>-36.97</v>
      </c>
      <c r="AA29" s="6">
        <v>78886681</v>
      </c>
    </row>
    <row r="30" spans="1:27" ht="13.5">
      <c r="A30" s="25" t="s">
        <v>56</v>
      </c>
      <c r="B30" s="24"/>
      <c r="C30" s="6">
        <v>1039216426</v>
      </c>
      <c r="D30" s="6">
        <v>0</v>
      </c>
      <c r="E30" s="7">
        <v>1241903955</v>
      </c>
      <c r="F30" s="8">
        <v>1241903955</v>
      </c>
      <c r="G30" s="8">
        <v>72583857</v>
      </c>
      <c r="H30" s="8">
        <v>125218611</v>
      </c>
      <c r="I30" s="8">
        <v>89987693</v>
      </c>
      <c r="J30" s="8">
        <v>287790161</v>
      </c>
      <c r="K30" s="8">
        <v>91999988</v>
      </c>
      <c r="L30" s="8">
        <v>81912106</v>
      </c>
      <c r="M30" s="8">
        <v>77865342</v>
      </c>
      <c r="N30" s="8">
        <v>251777436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539567597</v>
      </c>
      <c r="X30" s="8">
        <v>614598841</v>
      </c>
      <c r="Y30" s="8">
        <v>-75031244</v>
      </c>
      <c r="Z30" s="2">
        <v>-12.21</v>
      </c>
      <c r="AA30" s="6">
        <v>1241903955</v>
      </c>
    </row>
    <row r="31" spans="1:27" ht="13.5">
      <c r="A31" s="25" t="s">
        <v>57</v>
      </c>
      <c r="B31" s="24"/>
      <c r="C31" s="6">
        <v>112017219</v>
      </c>
      <c r="D31" s="6">
        <v>0</v>
      </c>
      <c r="E31" s="7">
        <v>149213137</v>
      </c>
      <c r="F31" s="8">
        <v>149213137</v>
      </c>
      <c r="G31" s="8">
        <v>8372643</v>
      </c>
      <c r="H31" s="8">
        <v>14935201</v>
      </c>
      <c r="I31" s="8">
        <v>10791349</v>
      </c>
      <c r="J31" s="8">
        <v>34099193</v>
      </c>
      <c r="K31" s="8">
        <v>11873668</v>
      </c>
      <c r="L31" s="8">
        <v>9508769</v>
      </c>
      <c r="M31" s="8">
        <v>13063293</v>
      </c>
      <c r="N31" s="8">
        <v>34445730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68544923</v>
      </c>
      <c r="X31" s="8">
        <v>67097281</v>
      </c>
      <c r="Y31" s="8">
        <v>1447642</v>
      </c>
      <c r="Z31" s="2">
        <v>2.16</v>
      </c>
      <c r="AA31" s="6">
        <v>149213137</v>
      </c>
    </row>
    <row r="32" spans="1:27" ht="13.5">
      <c r="A32" s="25" t="s">
        <v>58</v>
      </c>
      <c r="B32" s="24"/>
      <c r="C32" s="6">
        <v>70963182</v>
      </c>
      <c r="D32" s="6">
        <v>0</v>
      </c>
      <c r="E32" s="7">
        <v>143554090</v>
      </c>
      <c r="F32" s="8">
        <v>143554090</v>
      </c>
      <c r="G32" s="8">
        <v>10723090</v>
      </c>
      <c r="H32" s="8">
        <v>7293877</v>
      </c>
      <c r="I32" s="8">
        <v>14563350</v>
      </c>
      <c r="J32" s="8">
        <v>32580317</v>
      </c>
      <c r="K32" s="8">
        <v>7635227</v>
      </c>
      <c r="L32" s="8">
        <v>6110526</v>
      </c>
      <c r="M32" s="8">
        <v>9732585</v>
      </c>
      <c r="N32" s="8">
        <v>23478338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56058655</v>
      </c>
      <c r="X32" s="8">
        <v>53731142</v>
      </c>
      <c r="Y32" s="8">
        <v>2327513</v>
      </c>
      <c r="Z32" s="2">
        <v>4.33</v>
      </c>
      <c r="AA32" s="6">
        <v>143554090</v>
      </c>
    </row>
    <row r="33" spans="1:27" ht="13.5">
      <c r="A33" s="25" t="s">
        <v>59</v>
      </c>
      <c r="B33" s="24"/>
      <c r="C33" s="6">
        <v>221341995</v>
      </c>
      <c r="D33" s="6">
        <v>0</v>
      </c>
      <c r="E33" s="7">
        <v>226290088</v>
      </c>
      <c r="F33" s="8">
        <v>226290088</v>
      </c>
      <c r="G33" s="8">
        <v>19217561</v>
      </c>
      <c r="H33" s="8">
        <v>11487033</v>
      </c>
      <c r="I33" s="8">
        <v>14116637</v>
      </c>
      <c r="J33" s="8">
        <v>44821231</v>
      </c>
      <c r="K33" s="8">
        <v>9038285</v>
      </c>
      <c r="L33" s="8">
        <v>32913076</v>
      </c>
      <c r="M33" s="8">
        <v>16669796</v>
      </c>
      <c r="N33" s="8">
        <v>58621157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103442388</v>
      </c>
      <c r="X33" s="8">
        <v>90410684</v>
      </c>
      <c r="Y33" s="8">
        <v>13031704</v>
      </c>
      <c r="Z33" s="2">
        <v>14.41</v>
      </c>
      <c r="AA33" s="6">
        <v>226290088</v>
      </c>
    </row>
    <row r="34" spans="1:27" ht="13.5">
      <c r="A34" s="25" t="s">
        <v>60</v>
      </c>
      <c r="B34" s="24"/>
      <c r="C34" s="6">
        <v>939151243</v>
      </c>
      <c r="D34" s="6">
        <v>0</v>
      </c>
      <c r="E34" s="7">
        <v>1029297620</v>
      </c>
      <c r="F34" s="8">
        <v>1029297620</v>
      </c>
      <c r="G34" s="8">
        <v>58700152</v>
      </c>
      <c r="H34" s="8">
        <v>82919229</v>
      </c>
      <c r="I34" s="8">
        <v>82728669</v>
      </c>
      <c r="J34" s="8">
        <v>224348050</v>
      </c>
      <c r="K34" s="8">
        <v>82009597</v>
      </c>
      <c r="L34" s="8">
        <v>55624151</v>
      </c>
      <c r="M34" s="8">
        <v>89179752</v>
      </c>
      <c r="N34" s="8">
        <v>226813500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451161550</v>
      </c>
      <c r="X34" s="8">
        <v>443908437</v>
      </c>
      <c r="Y34" s="8">
        <v>7253113</v>
      </c>
      <c r="Z34" s="2">
        <v>1.63</v>
      </c>
      <c r="AA34" s="6">
        <v>1029297620</v>
      </c>
    </row>
    <row r="35" spans="1:27" ht="13.5">
      <c r="A35" s="23" t="s">
        <v>61</v>
      </c>
      <c r="B35" s="29"/>
      <c r="C35" s="6">
        <v>15088210</v>
      </c>
      <c r="D35" s="6">
        <v>0</v>
      </c>
      <c r="E35" s="7">
        <v>228000</v>
      </c>
      <c r="F35" s="8">
        <v>228000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-12945</v>
      </c>
      <c r="N35" s="8">
        <v>-12945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-12945</v>
      </c>
      <c r="X35" s="8">
        <v>13674</v>
      </c>
      <c r="Y35" s="8">
        <v>-26619</v>
      </c>
      <c r="Z35" s="2">
        <v>-194.67</v>
      </c>
      <c r="AA35" s="6">
        <v>228000</v>
      </c>
    </row>
    <row r="36" spans="1:27" ht="12.75">
      <c r="A36" s="40" t="s">
        <v>62</v>
      </c>
      <c r="B36" s="32"/>
      <c r="C36" s="33">
        <f aca="true" t="shared" si="1" ref="C36:Y36">SUM(C25:C35)</f>
        <v>5150016865</v>
      </c>
      <c r="D36" s="33">
        <f>SUM(D25:D35)</f>
        <v>0</v>
      </c>
      <c r="E36" s="34">
        <f t="shared" si="1"/>
        <v>5740985730</v>
      </c>
      <c r="F36" s="35">
        <f t="shared" si="1"/>
        <v>5740985730</v>
      </c>
      <c r="G36" s="35">
        <f t="shared" si="1"/>
        <v>334911918</v>
      </c>
      <c r="H36" s="35">
        <f t="shared" si="1"/>
        <v>543606640</v>
      </c>
      <c r="I36" s="35">
        <f t="shared" si="1"/>
        <v>416278785</v>
      </c>
      <c r="J36" s="35">
        <f t="shared" si="1"/>
        <v>1294797343</v>
      </c>
      <c r="K36" s="35">
        <f t="shared" si="1"/>
        <v>353672226</v>
      </c>
      <c r="L36" s="35">
        <f t="shared" si="1"/>
        <v>356817215</v>
      </c>
      <c r="M36" s="35">
        <f t="shared" si="1"/>
        <v>398223154</v>
      </c>
      <c r="N36" s="35">
        <f t="shared" si="1"/>
        <v>1108712595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2403509938</v>
      </c>
      <c r="X36" s="35">
        <f t="shared" si="1"/>
        <v>2750113785</v>
      </c>
      <c r="Y36" s="35">
        <f t="shared" si="1"/>
        <v>-346603847</v>
      </c>
      <c r="Z36" s="36">
        <f>+IF(X36&lt;&gt;0,+(Y36/X36)*100,0)</f>
        <v>-12.60325477769277</v>
      </c>
      <c r="AA36" s="33">
        <f>SUM(AA25:AA35)</f>
        <v>5740985730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-587800753</v>
      </c>
      <c r="D38" s="46">
        <f>+D22-D36</f>
        <v>0</v>
      </c>
      <c r="E38" s="47">
        <f t="shared" si="2"/>
        <v>8267184</v>
      </c>
      <c r="F38" s="48">
        <f t="shared" si="2"/>
        <v>8267184</v>
      </c>
      <c r="G38" s="48">
        <f t="shared" si="2"/>
        <v>868466287</v>
      </c>
      <c r="H38" s="48">
        <f t="shared" si="2"/>
        <v>-193869231</v>
      </c>
      <c r="I38" s="48">
        <f t="shared" si="2"/>
        <v>-87690155</v>
      </c>
      <c r="J38" s="48">
        <f t="shared" si="2"/>
        <v>586906901</v>
      </c>
      <c r="K38" s="48">
        <f t="shared" si="2"/>
        <v>-73161490</v>
      </c>
      <c r="L38" s="48">
        <f t="shared" si="2"/>
        <v>63227580</v>
      </c>
      <c r="M38" s="48">
        <f t="shared" si="2"/>
        <v>19198860</v>
      </c>
      <c r="N38" s="48">
        <f t="shared" si="2"/>
        <v>9264950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596171851</v>
      </c>
      <c r="X38" s="48">
        <f>IF(F22=F36,0,X22-X36)</f>
        <v>177538943</v>
      </c>
      <c r="Y38" s="48">
        <f t="shared" si="2"/>
        <v>418632908</v>
      </c>
      <c r="Z38" s="49">
        <f>+IF(X38&lt;&gt;0,+(Y38/X38)*100,0)</f>
        <v>235.79779226239958</v>
      </c>
      <c r="AA38" s="46">
        <f>+AA22-AA36</f>
        <v>8267184</v>
      </c>
    </row>
    <row r="39" spans="1:27" ht="13.5">
      <c r="A39" s="23" t="s">
        <v>64</v>
      </c>
      <c r="B39" s="29"/>
      <c r="C39" s="6">
        <v>751531548</v>
      </c>
      <c r="D39" s="6">
        <v>0</v>
      </c>
      <c r="E39" s="7">
        <v>660702112</v>
      </c>
      <c r="F39" s="8">
        <v>660702112</v>
      </c>
      <c r="G39" s="8">
        <v>96604639</v>
      </c>
      <c r="H39" s="8">
        <v>40585461</v>
      </c>
      <c r="I39" s="8">
        <v>17804772</v>
      </c>
      <c r="J39" s="8">
        <v>154994872</v>
      </c>
      <c r="K39" s="8">
        <v>38235822</v>
      </c>
      <c r="L39" s="8">
        <v>45339657</v>
      </c>
      <c r="M39" s="8">
        <v>33311157</v>
      </c>
      <c r="N39" s="8">
        <v>116886636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271881508</v>
      </c>
      <c r="X39" s="8">
        <v>385968812</v>
      </c>
      <c r="Y39" s="8">
        <v>-114087304</v>
      </c>
      <c r="Z39" s="2">
        <v>-29.56</v>
      </c>
      <c r="AA39" s="6">
        <v>660702112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22249998</v>
      </c>
      <c r="Y40" s="26">
        <v>-22249998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720724</v>
      </c>
      <c r="D41" s="50">
        <v>0</v>
      </c>
      <c r="E41" s="7">
        <v>64500000</v>
      </c>
      <c r="F41" s="8">
        <v>64500000</v>
      </c>
      <c r="G41" s="51">
        <v>27183</v>
      </c>
      <c r="H41" s="51">
        <v>612238</v>
      </c>
      <c r="I41" s="51">
        <v>1512914</v>
      </c>
      <c r="J41" s="8">
        <v>2152335</v>
      </c>
      <c r="K41" s="51">
        <v>3549491</v>
      </c>
      <c r="L41" s="51">
        <v>1459375</v>
      </c>
      <c r="M41" s="8">
        <v>347418</v>
      </c>
      <c r="N41" s="51">
        <v>5356284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7508619</v>
      </c>
      <c r="X41" s="8"/>
      <c r="Y41" s="51">
        <v>7508619</v>
      </c>
      <c r="Z41" s="52">
        <v>0</v>
      </c>
      <c r="AA41" s="53">
        <v>64500000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164451519</v>
      </c>
      <c r="D42" s="55">
        <f>SUM(D38:D41)</f>
        <v>0</v>
      </c>
      <c r="E42" s="56">
        <f t="shared" si="3"/>
        <v>733469296</v>
      </c>
      <c r="F42" s="57">
        <f t="shared" si="3"/>
        <v>733469296</v>
      </c>
      <c r="G42" s="57">
        <f t="shared" si="3"/>
        <v>965098109</v>
      </c>
      <c r="H42" s="57">
        <f t="shared" si="3"/>
        <v>-152671532</v>
      </c>
      <c r="I42" s="57">
        <f t="shared" si="3"/>
        <v>-68372469</v>
      </c>
      <c r="J42" s="57">
        <f t="shared" si="3"/>
        <v>744054108</v>
      </c>
      <c r="K42" s="57">
        <f t="shared" si="3"/>
        <v>-31376177</v>
      </c>
      <c r="L42" s="57">
        <f t="shared" si="3"/>
        <v>110026612</v>
      </c>
      <c r="M42" s="57">
        <f t="shared" si="3"/>
        <v>52857435</v>
      </c>
      <c r="N42" s="57">
        <f t="shared" si="3"/>
        <v>131507870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875561978</v>
      </c>
      <c r="X42" s="57">
        <f t="shared" si="3"/>
        <v>585757753</v>
      </c>
      <c r="Y42" s="57">
        <f t="shared" si="3"/>
        <v>289804225</v>
      </c>
      <c r="Z42" s="58">
        <f>+IF(X42&lt;&gt;0,+(Y42/X42)*100,0)</f>
        <v>49.47509845422396</v>
      </c>
      <c r="AA42" s="55">
        <f>SUM(AA38:AA41)</f>
        <v>733469296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164451519</v>
      </c>
      <c r="D44" s="63">
        <f>+D42-D43</f>
        <v>0</v>
      </c>
      <c r="E44" s="64">
        <f t="shared" si="4"/>
        <v>733469296</v>
      </c>
      <c r="F44" s="65">
        <f t="shared" si="4"/>
        <v>733469296</v>
      </c>
      <c r="G44" s="65">
        <f t="shared" si="4"/>
        <v>965098109</v>
      </c>
      <c r="H44" s="65">
        <f t="shared" si="4"/>
        <v>-152671532</v>
      </c>
      <c r="I44" s="65">
        <f t="shared" si="4"/>
        <v>-68372469</v>
      </c>
      <c r="J44" s="65">
        <f t="shared" si="4"/>
        <v>744054108</v>
      </c>
      <c r="K44" s="65">
        <f t="shared" si="4"/>
        <v>-31376177</v>
      </c>
      <c r="L44" s="65">
        <f t="shared" si="4"/>
        <v>110026612</v>
      </c>
      <c r="M44" s="65">
        <f t="shared" si="4"/>
        <v>52857435</v>
      </c>
      <c r="N44" s="65">
        <f t="shared" si="4"/>
        <v>131507870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875561978</v>
      </c>
      <c r="X44" s="65">
        <f t="shared" si="4"/>
        <v>585757753</v>
      </c>
      <c r="Y44" s="65">
        <f t="shared" si="4"/>
        <v>289804225</v>
      </c>
      <c r="Z44" s="66">
        <f>+IF(X44&lt;&gt;0,+(Y44/X44)*100,0)</f>
        <v>49.47509845422396</v>
      </c>
      <c r="AA44" s="63">
        <f>+AA42-AA43</f>
        <v>733469296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164451519</v>
      </c>
      <c r="D46" s="55">
        <f>SUM(D44:D45)</f>
        <v>0</v>
      </c>
      <c r="E46" s="56">
        <f t="shared" si="5"/>
        <v>733469296</v>
      </c>
      <c r="F46" s="57">
        <f t="shared" si="5"/>
        <v>733469296</v>
      </c>
      <c r="G46" s="57">
        <f t="shared" si="5"/>
        <v>965098109</v>
      </c>
      <c r="H46" s="57">
        <f t="shared" si="5"/>
        <v>-152671532</v>
      </c>
      <c r="I46" s="57">
        <f t="shared" si="5"/>
        <v>-68372469</v>
      </c>
      <c r="J46" s="57">
        <f t="shared" si="5"/>
        <v>744054108</v>
      </c>
      <c r="K46" s="57">
        <f t="shared" si="5"/>
        <v>-31376177</v>
      </c>
      <c r="L46" s="57">
        <f t="shared" si="5"/>
        <v>110026612</v>
      </c>
      <c r="M46" s="57">
        <f t="shared" si="5"/>
        <v>52857435</v>
      </c>
      <c r="N46" s="57">
        <f t="shared" si="5"/>
        <v>131507870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875561978</v>
      </c>
      <c r="X46" s="57">
        <f t="shared" si="5"/>
        <v>585757753</v>
      </c>
      <c r="Y46" s="57">
        <f t="shared" si="5"/>
        <v>289804225</v>
      </c>
      <c r="Z46" s="58">
        <f>+IF(X46&lt;&gt;0,+(Y46/X46)*100,0)</f>
        <v>49.47509845422396</v>
      </c>
      <c r="AA46" s="55">
        <f>SUM(AA44:AA45)</f>
        <v>733469296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164451519</v>
      </c>
      <c r="D48" s="71">
        <f>SUM(D46:D47)</f>
        <v>0</v>
      </c>
      <c r="E48" s="72">
        <f t="shared" si="6"/>
        <v>733469296</v>
      </c>
      <c r="F48" s="73">
        <f t="shared" si="6"/>
        <v>733469296</v>
      </c>
      <c r="G48" s="73">
        <f t="shared" si="6"/>
        <v>965098109</v>
      </c>
      <c r="H48" s="74">
        <f t="shared" si="6"/>
        <v>-152671532</v>
      </c>
      <c r="I48" s="74">
        <f t="shared" si="6"/>
        <v>-68372469</v>
      </c>
      <c r="J48" s="74">
        <f t="shared" si="6"/>
        <v>744054108</v>
      </c>
      <c r="K48" s="74">
        <f t="shared" si="6"/>
        <v>-31376177</v>
      </c>
      <c r="L48" s="74">
        <f t="shared" si="6"/>
        <v>110026612</v>
      </c>
      <c r="M48" s="73">
        <f t="shared" si="6"/>
        <v>52857435</v>
      </c>
      <c r="N48" s="73">
        <f t="shared" si="6"/>
        <v>131507870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875561978</v>
      </c>
      <c r="X48" s="74">
        <f t="shared" si="6"/>
        <v>585757753</v>
      </c>
      <c r="Y48" s="74">
        <f t="shared" si="6"/>
        <v>289804225</v>
      </c>
      <c r="Z48" s="75">
        <f>+IF(X48&lt;&gt;0,+(Y48/X48)*100,0)</f>
        <v>49.47509845422396</v>
      </c>
      <c r="AA48" s="76">
        <f>SUM(AA46:AA47)</f>
        <v>733469296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4499439</v>
      </c>
      <c r="D5" s="6">
        <v>0</v>
      </c>
      <c r="E5" s="7">
        <v>4861787</v>
      </c>
      <c r="F5" s="8">
        <v>4861787</v>
      </c>
      <c r="G5" s="8">
        <v>5199391</v>
      </c>
      <c r="H5" s="8">
        <v>450512</v>
      </c>
      <c r="I5" s="8">
        <v>6952</v>
      </c>
      <c r="J5" s="8">
        <v>5656855</v>
      </c>
      <c r="K5" s="8">
        <v>-9736</v>
      </c>
      <c r="L5" s="8">
        <v>11234</v>
      </c>
      <c r="M5" s="8">
        <v>3094</v>
      </c>
      <c r="N5" s="8">
        <v>4592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5661447</v>
      </c>
      <c r="X5" s="8">
        <v>2495835</v>
      </c>
      <c r="Y5" s="8">
        <v>3165612</v>
      </c>
      <c r="Z5" s="2">
        <v>126.84</v>
      </c>
      <c r="AA5" s="6">
        <v>4861787</v>
      </c>
    </row>
    <row r="6" spans="1:27" ht="13.5">
      <c r="A6" s="23" t="s">
        <v>33</v>
      </c>
      <c r="B6" s="24"/>
      <c r="C6" s="6">
        <v>262140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7000274</v>
      </c>
      <c r="D7" s="6">
        <v>0</v>
      </c>
      <c r="E7" s="7">
        <v>8668991</v>
      </c>
      <c r="F7" s="8">
        <v>8668991</v>
      </c>
      <c r="G7" s="8">
        <v>754041</v>
      </c>
      <c r="H7" s="8">
        <v>600910</v>
      </c>
      <c r="I7" s="8">
        <v>771368</v>
      </c>
      <c r="J7" s="8">
        <v>2126319</v>
      </c>
      <c r="K7" s="8">
        <v>681558</v>
      </c>
      <c r="L7" s="8">
        <v>705176</v>
      </c>
      <c r="M7" s="8">
        <v>659836</v>
      </c>
      <c r="N7" s="8">
        <v>2046570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4172889</v>
      </c>
      <c r="X7" s="8">
        <v>4334496</v>
      </c>
      <c r="Y7" s="8">
        <v>-161607</v>
      </c>
      <c r="Z7" s="2">
        <v>-3.73</v>
      </c>
      <c r="AA7" s="6">
        <v>8668991</v>
      </c>
    </row>
    <row r="8" spans="1:27" ht="13.5">
      <c r="A8" s="25" t="s">
        <v>35</v>
      </c>
      <c r="B8" s="24"/>
      <c r="C8" s="6">
        <v>2022284</v>
      </c>
      <c r="D8" s="6">
        <v>0</v>
      </c>
      <c r="E8" s="7">
        <v>2700000</v>
      </c>
      <c r="F8" s="8">
        <v>2700000</v>
      </c>
      <c r="G8" s="8">
        <v>236302</v>
      </c>
      <c r="H8" s="8">
        <v>150025</v>
      </c>
      <c r="I8" s="8">
        <v>153302</v>
      </c>
      <c r="J8" s="8">
        <v>539629</v>
      </c>
      <c r="K8" s="8">
        <v>186962</v>
      </c>
      <c r="L8" s="8">
        <v>189099</v>
      </c>
      <c r="M8" s="8">
        <v>196053</v>
      </c>
      <c r="N8" s="8">
        <v>572114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1111743</v>
      </c>
      <c r="X8" s="8">
        <v>1350000</v>
      </c>
      <c r="Y8" s="8">
        <v>-238257</v>
      </c>
      <c r="Z8" s="2">
        <v>-17.65</v>
      </c>
      <c r="AA8" s="6">
        <v>2700000</v>
      </c>
    </row>
    <row r="9" spans="1:27" ht="13.5">
      <c r="A9" s="25" t="s">
        <v>36</v>
      </c>
      <c r="B9" s="24"/>
      <c r="C9" s="6">
        <v>3089475</v>
      </c>
      <c r="D9" s="6">
        <v>0</v>
      </c>
      <c r="E9" s="7">
        <v>3493000</v>
      </c>
      <c r="F9" s="8">
        <v>3493000</v>
      </c>
      <c r="G9" s="8">
        <v>329850</v>
      </c>
      <c r="H9" s="8">
        <v>295738</v>
      </c>
      <c r="I9" s="8">
        <v>316816</v>
      </c>
      <c r="J9" s="8">
        <v>942404</v>
      </c>
      <c r="K9" s="8">
        <v>315844</v>
      </c>
      <c r="L9" s="8">
        <v>308268</v>
      </c>
      <c r="M9" s="8">
        <v>308882</v>
      </c>
      <c r="N9" s="8">
        <v>932994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1875398</v>
      </c>
      <c r="X9" s="8">
        <v>1746498</v>
      </c>
      <c r="Y9" s="8">
        <v>128900</v>
      </c>
      <c r="Z9" s="2">
        <v>7.38</v>
      </c>
      <c r="AA9" s="6">
        <v>3493000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695194</v>
      </c>
      <c r="D12" s="6">
        <v>0</v>
      </c>
      <c r="E12" s="7">
        <v>0</v>
      </c>
      <c r="F12" s="8">
        <v>0</v>
      </c>
      <c r="G12" s="8">
        <v>52096</v>
      </c>
      <c r="H12" s="8">
        <v>74833</v>
      </c>
      <c r="I12" s="8">
        <v>45277</v>
      </c>
      <c r="J12" s="8">
        <v>172206</v>
      </c>
      <c r="K12" s="8">
        <v>46111</v>
      </c>
      <c r="L12" s="8">
        <v>43906</v>
      </c>
      <c r="M12" s="8">
        <v>54455</v>
      </c>
      <c r="N12" s="8">
        <v>144472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316678</v>
      </c>
      <c r="X12" s="8"/>
      <c r="Y12" s="8">
        <v>316678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146147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29180</v>
      </c>
      <c r="J13" s="8">
        <v>29180</v>
      </c>
      <c r="K13" s="8">
        <v>34</v>
      </c>
      <c r="L13" s="8">
        <v>7</v>
      </c>
      <c r="M13" s="8">
        <v>3652</v>
      </c>
      <c r="N13" s="8">
        <v>3693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32873</v>
      </c>
      <c r="X13" s="8"/>
      <c r="Y13" s="8">
        <v>32873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525779</v>
      </c>
      <c r="D14" s="6">
        <v>0</v>
      </c>
      <c r="E14" s="7">
        <v>0</v>
      </c>
      <c r="F14" s="8">
        <v>0</v>
      </c>
      <c r="G14" s="8">
        <v>67821</v>
      </c>
      <c r="H14" s="8">
        <v>69872</v>
      </c>
      <c r="I14" s="8">
        <v>74762</v>
      </c>
      <c r="J14" s="8">
        <v>212455</v>
      </c>
      <c r="K14" s="8">
        <v>76817</v>
      </c>
      <c r="L14" s="8">
        <v>79291</v>
      </c>
      <c r="M14" s="8">
        <v>78851</v>
      </c>
      <c r="N14" s="8">
        <v>234959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447414</v>
      </c>
      <c r="X14" s="8"/>
      <c r="Y14" s="8">
        <v>447414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5519</v>
      </c>
      <c r="D16" s="6">
        <v>0</v>
      </c>
      <c r="E16" s="7">
        <v>0</v>
      </c>
      <c r="F16" s="8">
        <v>0</v>
      </c>
      <c r="G16" s="8">
        <v>150</v>
      </c>
      <c r="H16" s="8">
        <v>180</v>
      </c>
      <c r="I16" s="8">
        <v>435</v>
      </c>
      <c r="J16" s="8">
        <v>765</v>
      </c>
      <c r="K16" s="8">
        <v>514</v>
      </c>
      <c r="L16" s="8">
        <v>2109</v>
      </c>
      <c r="M16" s="8">
        <v>104</v>
      </c>
      <c r="N16" s="8">
        <v>2727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3492</v>
      </c>
      <c r="X16" s="8"/>
      <c r="Y16" s="8">
        <v>3492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78791</v>
      </c>
      <c r="D17" s="6">
        <v>0</v>
      </c>
      <c r="E17" s="7">
        <v>0</v>
      </c>
      <c r="F17" s="8">
        <v>0</v>
      </c>
      <c r="G17" s="8">
        <v>0</v>
      </c>
      <c r="H17" s="8">
        <v>20</v>
      </c>
      <c r="I17" s="8">
        <v>12570</v>
      </c>
      <c r="J17" s="8">
        <v>12590</v>
      </c>
      <c r="K17" s="8">
        <v>0</v>
      </c>
      <c r="L17" s="8">
        <v>0</v>
      </c>
      <c r="M17" s="8">
        <v>4290</v>
      </c>
      <c r="N17" s="8">
        <v>4290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16880</v>
      </c>
      <c r="X17" s="8"/>
      <c r="Y17" s="8">
        <v>16880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220798</v>
      </c>
      <c r="D18" s="6">
        <v>0</v>
      </c>
      <c r="E18" s="7">
        <v>0</v>
      </c>
      <c r="F18" s="8">
        <v>0</v>
      </c>
      <c r="G18" s="8">
        <v>73</v>
      </c>
      <c r="H18" s="8">
        <v>22901</v>
      </c>
      <c r="I18" s="8">
        <v>17484</v>
      </c>
      <c r="J18" s="8">
        <v>40458</v>
      </c>
      <c r="K18" s="8">
        <v>13501</v>
      </c>
      <c r="L18" s="8">
        <v>33493</v>
      </c>
      <c r="M18" s="8">
        <v>17784</v>
      </c>
      <c r="N18" s="8">
        <v>64778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105236</v>
      </c>
      <c r="X18" s="8"/>
      <c r="Y18" s="8">
        <v>105236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17872328</v>
      </c>
      <c r="D19" s="6">
        <v>0</v>
      </c>
      <c r="E19" s="7">
        <v>17403000</v>
      </c>
      <c r="F19" s="8">
        <v>17403000</v>
      </c>
      <c r="G19" s="8">
        <v>7606000</v>
      </c>
      <c r="H19" s="8">
        <v>1341081</v>
      </c>
      <c r="I19" s="8">
        <v>0</v>
      </c>
      <c r="J19" s="8">
        <v>8947081</v>
      </c>
      <c r="K19" s="8">
        <v>15</v>
      </c>
      <c r="L19" s="8">
        <v>0</v>
      </c>
      <c r="M19" s="8">
        <v>4890000</v>
      </c>
      <c r="N19" s="8">
        <v>4890015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13837096</v>
      </c>
      <c r="X19" s="8">
        <v>11602000</v>
      </c>
      <c r="Y19" s="8">
        <v>2235096</v>
      </c>
      <c r="Z19" s="2">
        <v>19.26</v>
      </c>
      <c r="AA19" s="6">
        <v>17403000</v>
      </c>
    </row>
    <row r="20" spans="1:27" ht="13.5">
      <c r="A20" s="23" t="s">
        <v>47</v>
      </c>
      <c r="B20" s="29"/>
      <c r="C20" s="6">
        <v>277092</v>
      </c>
      <c r="D20" s="6">
        <v>0</v>
      </c>
      <c r="E20" s="7">
        <v>2341228</v>
      </c>
      <c r="F20" s="26">
        <v>2341228</v>
      </c>
      <c r="G20" s="26">
        <v>269521</v>
      </c>
      <c r="H20" s="26">
        <v>12662</v>
      </c>
      <c r="I20" s="26">
        <v>316574</v>
      </c>
      <c r="J20" s="26">
        <v>598757</v>
      </c>
      <c r="K20" s="26">
        <v>310403</v>
      </c>
      <c r="L20" s="26">
        <v>396157</v>
      </c>
      <c r="M20" s="26">
        <v>227600</v>
      </c>
      <c r="N20" s="26">
        <v>934160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1532917</v>
      </c>
      <c r="X20" s="26">
        <v>1171548</v>
      </c>
      <c r="Y20" s="26">
        <v>361369</v>
      </c>
      <c r="Z20" s="27">
        <v>30.85</v>
      </c>
      <c r="AA20" s="28">
        <v>2341228</v>
      </c>
    </row>
    <row r="21" spans="1:27" ht="13.5">
      <c r="A21" s="23" t="s">
        <v>48</v>
      </c>
      <c r="B21" s="29"/>
      <c r="C21" s="6">
        <v>234907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36930167</v>
      </c>
      <c r="D22" s="33">
        <f>SUM(D5:D21)</f>
        <v>0</v>
      </c>
      <c r="E22" s="34">
        <f t="shared" si="0"/>
        <v>39468006</v>
      </c>
      <c r="F22" s="35">
        <f t="shared" si="0"/>
        <v>39468006</v>
      </c>
      <c r="G22" s="35">
        <f t="shared" si="0"/>
        <v>14515245</v>
      </c>
      <c r="H22" s="35">
        <f t="shared" si="0"/>
        <v>3018734</v>
      </c>
      <c r="I22" s="35">
        <f t="shared" si="0"/>
        <v>1744720</v>
      </c>
      <c r="J22" s="35">
        <f t="shared" si="0"/>
        <v>19278699</v>
      </c>
      <c r="K22" s="35">
        <f t="shared" si="0"/>
        <v>1622023</v>
      </c>
      <c r="L22" s="35">
        <f t="shared" si="0"/>
        <v>1768740</v>
      </c>
      <c r="M22" s="35">
        <f t="shared" si="0"/>
        <v>6444601</v>
      </c>
      <c r="N22" s="35">
        <f t="shared" si="0"/>
        <v>9835364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29114063</v>
      </c>
      <c r="X22" s="35">
        <f t="shared" si="0"/>
        <v>22700377</v>
      </c>
      <c r="Y22" s="35">
        <f t="shared" si="0"/>
        <v>6413686</v>
      </c>
      <c r="Z22" s="36">
        <f>+IF(X22&lt;&gt;0,+(Y22/X22)*100,0)</f>
        <v>28.253654113321552</v>
      </c>
      <c r="AA22" s="33">
        <f>SUM(AA5:AA21)</f>
        <v>39468006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17201933</v>
      </c>
      <c r="D25" s="6">
        <v>0</v>
      </c>
      <c r="E25" s="7">
        <v>18157192</v>
      </c>
      <c r="F25" s="8">
        <v>18157192</v>
      </c>
      <c r="G25" s="8">
        <v>1516438</v>
      </c>
      <c r="H25" s="8">
        <v>1513028</v>
      </c>
      <c r="I25" s="8">
        <v>1516285</v>
      </c>
      <c r="J25" s="8">
        <v>4545751</v>
      </c>
      <c r="K25" s="8">
        <v>1694968</v>
      </c>
      <c r="L25" s="8">
        <v>1395449</v>
      </c>
      <c r="M25" s="8">
        <v>2366062</v>
      </c>
      <c r="N25" s="8">
        <v>5456479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10002230</v>
      </c>
      <c r="X25" s="8">
        <v>9078594</v>
      </c>
      <c r="Y25" s="8">
        <v>923636</v>
      </c>
      <c r="Z25" s="2">
        <v>10.17</v>
      </c>
      <c r="AA25" s="6">
        <v>18157192</v>
      </c>
    </row>
    <row r="26" spans="1:27" ht="13.5">
      <c r="A26" s="25" t="s">
        <v>52</v>
      </c>
      <c r="B26" s="24"/>
      <c r="C26" s="6">
        <v>1691001</v>
      </c>
      <c r="D26" s="6">
        <v>0</v>
      </c>
      <c r="E26" s="7">
        <v>1972994</v>
      </c>
      <c r="F26" s="8">
        <v>1972994</v>
      </c>
      <c r="G26" s="8">
        <v>155839</v>
      </c>
      <c r="H26" s="8">
        <v>155839</v>
      </c>
      <c r="I26" s="8">
        <v>155839</v>
      </c>
      <c r="J26" s="8">
        <v>467517</v>
      </c>
      <c r="K26" s="8">
        <v>155839</v>
      </c>
      <c r="L26" s="8">
        <v>155839</v>
      </c>
      <c r="M26" s="8">
        <v>140966</v>
      </c>
      <c r="N26" s="8">
        <v>452644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920161</v>
      </c>
      <c r="X26" s="8">
        <v>986496</v>
      </c>
      <c r="Y26" s="8">
        <v>-66335</v>
      </c>
      <c r="Z26" s="2">
        <v>-6.72</v>
      </c>
      <c r="AA26" s="6">
        <v>1972994</v>
      </c>
    </row>
    <row r="27" spans="1:27" ht="13.5">
      <c r="A27" s="25" t="s">
        <v>53</v>
      </c>
      <c r="B27" s="24"/>
      <c r="C27" s="6">
        <v>1327653</v>
      </c>
      <c r="D27" s="6">
        <v>0</v>
      </c>
      <c r="E27" s="7">
        <v>2841000</v>
      </c>
      <c r="F27" s="8">
        <v>2841000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1420500</v>
      </c>
      <c r="Y27" s="8">
        <v>-1420500</v>
      </c>
      <c r="Z27" s="2">
        <v>-100</v>
      </c>
      <c r="AA27" s="6">
        <v>2841000</v>
      </c>
    </row>
    <row r="28" spans="1:27" ht="13.5">
      <c r="A28" s="25" t="s">
        <v>54</v>
      </c>
      <c r="B28" s="24"/>
      <c r="C28" s="6">
        <v>15464204</v>
      </c>
      <c r="D28" s="6">
        <v>0</v>
      </c>
      <c r="E28" s="7">
        <v>14653000</v>
      </c>
      <c r="F28" s="8">
        <v>14653000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7326402</v>
      </c>
      <c r="Y28" s="8">
        <v>-7326402</v>
      </c>
      <c r="Z28" s="2">
        <v>-100</v>
      </c>
      <c r="AA28" s="6">
        <v>14653000</v>
      </c>
    </row>
    <row r="29" spans="1:27" ht="13.5">
      <c r="A29" s="25" t="s">
        <v>55</v>
      </c>
      <c r="B29" s="24"/>
      <c r="C29" s="6">
        <v>506604</v>
      </c>
      <c r="D29" s="6">
        <v>0</v>
      </c>
      <c r="E29" s="7">
        <v>0</v>
      </c>
      <c r="F29" s="8">
        <v>0</v>
      </c>
      <c r="G29" s="8">
        <v>11855</v>
      </c>
      <c r="H29" s="8">
        <v>11799</v>
      </c>
      <c r="I29" s="8">
        <v>0</v>
      </c>
      <c r="J29" s="8">
        <v>23654</v>
      </c>
      <c r="K29" s="8">
        <v>23066</v>
      </c>
      <c r="L29" s="8">
        <v>11253</v>
      </c>
      <c r="M29" s="8">
        <v>11572</v>
      </c>
      <c r="N29" s="8">
        <v>45891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69545</v>
      </c>
      <c r="X29" s="8"/>
      <c r="Y29" s="8">
        <v>69545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6541859</v>
      </c>
      <c r="D30" s="6">
        <v>0</v>
      </c>
      <c r="E30" s="7">
        <v>6800000</v>
      </c>
      <c r="F30" s="8">
        <v>6800000</v>
      </c>
      <c r="G30" s="8">
        <v>0</v>
      </c>
      <c r="H30" s="8">
        <v>987736</v>
      </c>
      <c r="I30" s="8">
        <v>730225</v>
      </c>
      <c r="J30" s="8">
        <v>1717961</v>
      </c>
      <c r="K30" s="8">
        <v>47222</v>
      </c>
      <c r="L30" s="8">
        <v>503231</v>
      </c>
      <c r="M30" s="8">
        <v>1215978</v>
      </c>
      <c r="N30" s="8">
        <v>1766431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3484392</v>
      </c>
      <c r="X30" s="8">
        <v>3400002</v>
      </c>
      <c r="Y30" s="8">
        <v>84390</v>
      </c>
      <c r="Z30" s="2">
        <v>2.48</v>
      </c>
      <c r="AA30" s="6">
        <v>6800000</v>
      </c>
    </row>
    <row r="31" spans="1:27" ht="13.5">
      <c r="A31" s="25" t="s">
        <v>57</v>
      </c>
      <c r="B31" s="24"/>
      <c r="C31" s="6">
        <v>956023</v>
      </c>
      <c r="D31" s="6">
        <v>0</v>
      </c>
      <c r="E31" s="7">
        <v>1181450</v>
      </c>
      <c r="F31" s="8">
        <v>1181450</v>
      </c>
      <c r="G31" s="8">
        <v>105723</v>
      </c>
      <c r="H31" s="8">
        <v>1454385</v>
      </c>
      <c r="I31" s="8">
        <v>618444</v>
      </c>
      <c r="J31" s="8">
        <v>2178552</v>
      </c>
      <c r="K31" s="8">
        <v>374984</v>
      </c>
      <c r="L31" s="8">
        <v>502953</v>
      </c>
      <c r="M31" s="8">
        <v>458469</v>
      </c>
      <c r="N31" s="8">
        <v>1336406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3514958</v>
      </c>
      <c r="X31" s="8"/>
      <c r="Y31" s="8">
        <v>3514958</v>
      </c>
      <c r="Z31" s="2">
        <v>0</v>
      </c>
      <c r="AA31" s="6">
        <v>1181450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2900</v>
      </c>
      <c r="D33" s="6">
        <v>0</v>
      </c>
      <c r="E33" s="7">
        <v>0</v>
      </c>
      <c r="F33" s="8">
        <v>0</v>
      </c>
      <c r="G33" s="8">
        <v>28000</v>
      </c>
      <c r="H33" s="8">
        <v>0</v>
      </c>
      <c r="I33" s="8">
        <v>0</v>
      </c>
      <c r="J33" s="8">
        <v>28000</v>
      </c>
      <c r="K33" s="8">
        <v>0</v>
      </c>
      <c r="L33" s="8">
        <v>0</v>
      </c>
      <c r="M33" s="8">
        <v>1184</v>
      </c>
      <c r="N33" s="8">
        <v>1184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29184</v>
      </c>
      <c r="X33" s="8"/>
      <c r="Y33" s="8">
        <v>29184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9724102</v>
      </c>
      <c r="D34" s="6">
        <v>0</v>
      </c>
      <c r="E34" s="7">
        <v>7481614</v>
      </c>
      <c r="F34" s="8">
        <v>7481614</v>
      </c>
      <c r="G34" s="8">
        <v>189055</v>
      </c>
      <c r="H34" s="8">
        <v>226612</v>
      </c>
      <c r="I34" s="8">
        <v>215836</v>
      </c>
      <c r="J34" s="8">
        <v>631503</v>
      </c>
      <c r="K34" s="8">
        <v>249844</v>
      </c>
      <c r="L34" s="8">
        <v>193771</v>
      </c>
      <c r="M34" s="8">
        <v>319016</v>
      </c>
      <c r="N34" s="8">
        <v>762631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1394134</v>
      </c>
      <c r="X34" s="8">
        <v>3739494</v>
      </c>
      <c r="Y34" s="8">
        <v>-2345360</v>
      </c>
      <c r="Z34" s="2">
        <v>-62.72</v>
      </c>
      <c r="AA34" s="6">
        <v>7481614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53416279</v>
      </c>
      <c r="D36" s="33">
        <f>SUM(D25:D35)</f>
        <v>0</v>
      </c>
      <c r="E36" s="34">
        <f t="shared" si="1"/>
        <v>53087250</v>
      </c>
      <c r="F36" s="35">
        <f t="shared" si="1"/>
        <v>53087250</v>
      </c>
      <c r="G36" s="35">
        <f t="shared" si="1"/>
        <v>2006910</v>
      </c>
      <c r="H36" s="35">
        <f t="shared" si="1"/>
        <v>4349399</v>
      </c>
      <c r="I36" s="35">
        <f t="shared" si="1"/>
        <v>3236629</v>
      </c>
      <c r="J36" s="35">
        <f t="shared" si="1"/>
        <v>9592938</v>
      </c>
      <c r="K36" s="35">
        <f t="shared" si="1"/>
        <v>2545923</v>
      </c>
      <c r="L36" s="35">
        <f t="shared" si="1"/>
        <v>2762496</v>
      </c>
      <c r="M36" s="35">
        <f t="shared" si="1"/>
        <v>4513247</v>
      </c>
      <c r="N36" s="35">
        <f t="shared" si="1"/>
        <v>9821666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19414604</v>
      </c>
      <c r="X36" s="35">
        <f t="shared" si="1"/>
        <v>25951488</v>
      </c>
      <c r="Y36" s="35">
        <f t="shared" si="1"/>
        <v>-6536884</v>
      </c>
      <c r="Z36" s="36">
        <f>+IF(X36&lt;&gt;0,+(Y36/X36)*100,0)</f>
        <v>-25.188860076154402</v>
      </c>
      <c r="AA36" s="33">
        <f>SUM(AA25:AA35)</f>
        <v>53087250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-16486112</v>
      </c>
      <c r="D38" s="46">
        <f>+D22-D36</f>
        <v>0</v>
      </c>
      <c r="E38" s="47">
        <f t="shared" si="2"/>
        <v>-13619244</v>
      </c>
      <c r="F38" s="48">
        <f t="shared" si="2"/>
        <v>-13619244</v>
      </c>
      <c r="G38" s="48">
        <f t="shared" si="2"/>
        <v>12508335</v>
      </c>
      <c r="H38" s="48">
        <f t="shared" si="2"/>
        <v>-1330665</v>
      </c>
      <c r="I38" s="48">
        <f t="shared" si="2"/>
        <v>-1491909</v>
      </c>
      <c r="J38" s="48">
        <f t="shared" si="2"/>
        <v>9685761</v>
      </c>
      <c r="K38" s="48">
        <f t="shared" si="2"/>
        <v>-923900</v>
      </c>
      <c r="L38" s="48">
        <f t="shared" si="2"/>
        <v>-993756</v>
      </c>
      <c r="M38" s="48">
        <f t="shared" si="2"/>
        <v>1931354</v>
      </c>
      <c r="N38" s="48">
        <f t="shared" si="2"/>
        <v>13698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9699459</v>
      </c>
      <c r="X38" s="48">
        <f>IF(F22=F36,0,X22-X36)</f>
        <v>-3251111</v>
      </c>
      <c r="Y38" s="48">
        <f t="shared" si="2"/>
        <v>12950570</v>
      </c>
      <c r="Z38" s="49">
        <f>+IF(X38&lt;&gt;0,+(Y38/X38)*100,0)</f>
        <v>-398.34290493311363</v>
      </c>
      <c r="AA38" s="46">
        <f>+AA22-AA36</f>
        <v>-13619244</v>
      </c>
    </row>
    <row r="39" spans="1:27" ht="13.5">
      <c r="A39" s="23" t="s">
        <v>64</v>
      </c>
      <c r="B39" s="29"/>
      <c r="C39" s="6">
        <v>12058652</v>
      </c>
      <c r="D39" s="6">
        <v>0</v>
      </c>
      <c r="E39" s="7">
        <v>0</v>
      </c>
      <c r="F39" s="8">
        <v>0</v>
      </c>
      <c r="G39" s="8">
        <v>7579000</v>
      </c>
      <c r="H39" s="8">
        <v>0</v>
      </c>
      <c r="I39" s="8">
        <v>0</v>
      </c>
      <c r="J39" s="8">
        <v>7579000</v>
      </c>
      <c r="K39" s="8">
        <v>546500</v>
      </c>
      <c r="L39" s="8">
        <v>392636</v>
      </c>
      <c r="M39" s="8">
        <v>1311000</v>
      </c>
      <c r="N39" s="8">
        <v>2250136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9829136</v>
      </c>
      <c r="X39" s="8"/>
      <c r="Y39" s="8">
        <v>9829136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13620</v>
      </c>
      <c r="H41" s="51">
        <v>612238</v>
      </c>
      <c r="I41" s="51">
        <v>1512914</v>
      </c>
      <c r="J41" s="8">
        <v>2138772</v>
      </c>
      <c r="K41" s="51">
        <v>3549491</v>
      </c>
      <c r="L41" s="51">
        <v>1459375</v>
      </c>
      <c r="M41" s="8">
        <v>347418</v>
      </c>
      <c r="N41" s="51">
        <v>5356284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7495056</v>
      </c>
      <c r="X41" s="8"/>
      <c r="Y41" s="51">
        <v>7495056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-4427460</v>
      </c>
      <c r="D42" s="55">
        <f>SUM(D38:D41)</f>
        <v>0</v>
      </c>
      <c r="E42" s="56">
        <f t="shared" si="3"/>
        <v>-13619244</v>
      </c>
      <c r="F42" s="57">
        <f t="shared" si="3"/>
        <v>-13619244</v>
      </c>
      <c r="G42" s="57">
        <f t="shared" si="3"/>
        <v>20100955</v>
      </c>
      <c r="H42" s="57">
        <f t="shared" si="3"/>
        <v>-718427</v>
      </c>
      <c r="I42" s="57">
        <f t="shared" si="3"/>
        <v>21005</v>
      </c>
      <c r="J42" s="57">
        <f t="shared" si="3"/>
        <v>19403533</v>
      </c>
      <c r="K42" s="57">
        <f t="shared" si="3"/>
        <v>3172091</v>
      </c>
      <c r="L42" s="57">
        <f t="shared" si="3"/>
        <v>858255</v>
      </c>
      <c r="M42" s="57">
        <f t="shared" si="3"/>
        <v>3589772</v>
      </c>
      <c r="N42" s="57">
        <f t="shared" si="3"/>
        <v>7620118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27023651</v>
      </c>
      <c r="X42" s="57">
        <f t="shared" si="3"/>
        <v>-3251111</v>
      </c>
      <c r="Y42" s="57">
        <f t="shared" si="3"/>
        <v>30274762</v>
      </c>
      <c r="Z42" s="58">
        <f>+IF(X42&lt;&gt;0,+(Y42/X42)*100,0)</f>
        <v>-931.212806945072</v>
      </c>
      <c r="AA42" s="55">
        <f>SUM(AA38:AA41)</f>
        <v>-13619244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-4427460</v>
      </c>
      <c r="D44" s="63">
        <f>+D42-D43</f>
        <v>0</v>
      </c>
      <c r="E44" s="64">
        <f t="shared" si="4"/>
        <v>-13619244</v>
      </c>
      <c r="F44" s="65">
        <f t="shared" si="4"/>
        <v>-13619244</v>
      </c>
      <c r="G44" s="65">
        <f t="shared" si="4"/>
        <v>20100955</v>
      </c>
      <c r="H44" s="65">
        <f t="shared" si="4"/>
        <v>-718427</v>
      </c>
      <c r="I44" s="65">
        <f t="shared" si="4"/>
        <v>21005</v>
      </c>
      <c r="J44" s="65">
        <f t="shared" si="4"/>
        <v>19403533</v>
      </c>
      <c r="K44" s="65">
        <f t="shared" si="4"/>
        <v>3172091</v>
      </c>
      <c r="L44" s="65">
        <f t="shared" si="4"/>
        <v>858255</v>
      </c>
      <c r="M44" s="65">
        <f t="shared" si="4"/>
        <v>3589772</v>
      </c>
      <c r="N44" s="65">
        <f t="shared" si="4"/>
        <v>7620118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27023651</v>
      </c>
      <c r="X44" s="65">
        <f t="shared" si="4"/>
        <v>-3251111</v>
      </c>
      <c r="Y44" s="65">
        <f t="shared" si="4"/>
        <v>30274762</v>
      </c>
      <c r="Z44" s="66">
        <f>+IF(X44&lt;&gt;0,+(Y44/X44)*100,0)</f>
        <v>-931.212806945072</v>
      </c>
      <c r="AA44" s="63">
        <f>+AA42-AA43</f>
        <v>-13619244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-4427460</v>
      </c>
      <c r="D46" s="55">
        <f>SUM(D44:D45)</f>
        <v>0</v>
      </c>
      <c r="E46" s="56">
        <f t="shared" si="5"/>
        <v>-13619244</v>
      </c>
      <c r="F46" s="57">
        <f t="shared" si="5"/>
        <v>-13619244</v>
      </c>
      <c r="G46" s="57">
        <f t="shared" si="5"/>
        <v>20100955</v>
      </c>
      <c r="H46" s="57">
        <f t="shared" si="5"/>
        <v>-718427</v>
      </c>
      <c r="I46" s="57">
        <f t="shared" si="5"/>
        <v>21005</v>
      </c>
      <c r="J46" s="57">
        <f t="shared" si="5"/>
        <v>19403533</v>
      </c>
      <c r="K46" s="57">
        <f t="shared" si="5"/>
        <v>3172091</v>
      </c>
      <c r="L46" s="57">
        <f t="shared" si="5"/>
        <v>858255</v>
      </c>
      <c r="M46" s="57">
        <f t="shared" si="5"/>
        <v>3589772</v>
      </c>
      <c r="N46" s="57">
        <f t="shared" si="5"/>
        <v>7620118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27023651</v>
      </c>
      <c r="X46" s="57">
        <f t="shared" si="5"/>
        <v>-3251111</v>
      </c>
      <c r="Y46" s="57">
        <f t="shared" si="5"/>
        <v>30274762</v>
      </c>
      <c r="Z46" s="58">
        <f>+IF(X46&lt;&gt;0,+(Y46/X46)*100,0)</f>
        <v>-931.212806945072</v>
      </c>
      <c r="AA46" s="55">
        <f>SUM(AA44:AA45)</f>
        <v>-13619244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-4427460</v>
      </c>
      <c r="D48" s="71">
        <f>SUM(D46:D47)</f>
        <v>0</v>
      </c>
      <c r="E48" s="72">
        <f t="shared" si="6"/>
        <v>-13619244</v>
      </c>
      <c r="F48" s="73">
        <f t="shared" si="6"/>
        <v>-13619244</v>
      </c>
      <c r="G48" s="73">
        <f t="shared" si="6"/>
        <v>20100955</v>
      </c>
      <c r="H48" s="74">
        <f t="shared" si="6"/>
        <v>-718427</v>
      </c>
      <c r="I48" s="74">
        <f t="shared" si="6"/>
        <v>21005</v>
      </c>
      <c r="J48" s="74">
        <f t="shared" si="6"/>
        <v>19403533</v>
      </c>
      <c r="K48" s="74">
        <f t="shared" si="6"/>
        <v>3172091</v>
      </c>
      <c r="L48" s="74">
        <f t="shared" si="6"/>
        <v>858255</v>
      </c>
      <c r="M48" s="73">
        <f t="shared" si="6"/>
        <v>3589772</v>
      </c>
      <c r="N48" s="73">
        <f t="shared" si="6"/>
        <v>7620118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27023651</v>
      </c>
      <c r="X48" s="74">
        <f t="shared" si="6"/>
        <v>-3251111</v>
      </c>
      <c r="Y48" s="74">
        <f t="shared" si="6"/>
        <v>30274762</v>
      </c>
      <c r="Z48" s="75">
        <f>+IF(X48&lt;&gt;0,+(Y48/X48)*100,0)</f>
        <v>-931.212806945072</v>
      </c>
      <c r="AA48" s="76">
        <f>SUM(AA46:AA47)</f>
        <v>-13619244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2810413</v>
      </c>
      <c r="D5" s="6">
        <v>0</v>
      </c>
      <c r="E5" s="7">
        <v>3319410</v>
      </c>
      <c r="F5" s="8">
        <v>3319410</v>
      </c>
      <c r="G5" s="8">
        <v>2999335</v>
      </c>
      <c r="H5" s="8">
        <v>460</v>
      </c>
      <c r="I5" s="8">
        <v>0</v>
      </c>
      <c r="J5" s="8">
        <v>2999795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2999795</v>
      </c>
      <c r="X5" s="8">
        <v>1659708</v>
      </c>
      <c r="Y5" s="8">
        <v>1340087</v>
      </c>
      <c r="Z5" s="2">
        <v>80.74</v>
      </c>
      <c r="AA5" s="6">
        <v>3319410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100000</v>
      </c>
      <c r="F6" s="8">
        <v>100000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49998</v>
      </c>
      <c r="Y6" s="8">
        <v>-49998</v>
      </c>
      <c r="Z6" s="2">
        <v>-100</v>
      </c>
      <c r="AA6" s="6">
        <v>100000</v>
      </c>
    </row>
    <row r="7" spans="1:27" ht="13.5">
      <c r="A7" s="25" t="s">
        <v>34</v>
      </c>
      <c r="B7" s="24"/>
      <c r="C7" s="6">
        <v>5742538</v>
      </c>
      <c r="D7" s="6">
        <v>0</v>
      </c>
      <c r="E7" s="7">
        <v>6763170</v>
      </c>
      <c r="F7" s="8">
        <v>6763170</v>
      </c>
      <c r="G7" s="8">
        <v>675384</v>
      </c>
      <c r="H7" s="8">
        <v>604999</v>
      </c>
      <c r="I7" s="8">
        <v>605840</v>
      </c>
      <c r="J7" s="8">
        <v>1886223</v>
      </c>
      <c r="K7" s="8">
        <v>538327</v>
      </c>
      <c r="L7" s="8">
        <v>494540</v>
      </c>
      <c r="M7" s="8">
        <v>467808</v>
      </c>
      <c r="N7" s="8">
        <v>1500675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3386898</v>
      </c>
      <c r="X7" s="8">
        <v>3381588</v>
      </c>
      <c r="Y7" s="8">
        <v>5310</v>
      </c>
      <c r="Z7" s="2">
        <v>0.16</v>
      </c>
      <c r="AA7" s="6">
        <v>6763170</v>
      </c>
    </row>
    <row r="8" spans="1:27" ht="13.5">
      <c r="A8" s="25" t="s">
        <v>35</v>
      </c>
      <c r="B8" s="24"/>
      <c r="C8" s="6">
        <v>5680126</v>
      </c>
      <c r="D8" s="6">
        <v>0</v>
      </c>
      <c r="E8" s="7">
        <v>6598810</v>
      </c>
      <c r="F8" s="8">
        <v>6598810</v>
      </c>
      <c r="G8" s="8">
        <v>504434</v>
      </c>
      <c r="H8" s="8">
        <v>305739</v>
      </c>
      <c r="I8" s="8">
        <v>427433</v>
      </c>
      <c r="J8" s="8">
        <v>1237606</v>
      </c>
      <c r="K8" s="8">
        <v>471549</v>
      </c>
      <c r="L8" s="8">
        <v>545341</v>
      </c>
      <c r="M8" s="8">
        <v>476342</v>
      </c>
      <c r="N8" s="8">
        <v>1493232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2730838</v>
      </c>
      <c r="X8" s="8">
        <v>3299406</v>
      </c>
      <c r="Y8" s="8">
        <v>-568568</v>
      </c>
      <c r="Z8" s="2">
        <v>-17.23</v>
      </c>
      <c r="AA8" s="6">
        <v>6598810</v>
      </c>
    </row>
    <row r="9" spans="1:27" ht="13.5">
      <c r="A9" s="25" t="s">
        <v>36</v>
      </c>
      <c r="B9" s="24"/>
      <c r="C9" s="6">
        <v>843192</v>
      </c>
      <c r="D9" s="6">
        <v>0</v>
      </c>
      <c r="E9" s="7">
        <v>1630930</v>
      </c>
      <c r="F9" s="8">
        <v>1630930</v>
      </c>
      <c r="G9" s="8">
        <v>78530</v>
      </c>
      <c r="H9" s="8">
        <v>79992</v>
      </c>
      <c r="I9" s="8">
        <v>62675</v>
      </c>
      <c r="J9" s="8">
        <v>221197</v>
      </c>
      <c r="K9" s="8">
        <v>87015</v>
      </c>
      <c r="L9" s="8">
        <v>79799</v>
      </c>
      <c r="M9" s="8">
        <v>76320</v>
      </c>
      <c r="N9" s="8">
        <v>243134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464331</v>
      </c>
      <c r="X9" s="8">
        <v>815466</v>
      </c>
      <c r="Y9" s="8">
        <v>-351135</v>
      </c>
      <c r="Z9" s="2">
        <v>-43.06</v>
      </c>
      <c r="AA9" s="6">
        <v>1630930</v>
      </c>
    </row>
    <row r="10" spans="1:27" ht="13.5">
      <c r="A10" s="25" t="s">
        <v>37</v>
      </c>
      <c r="B10" s="24"/>
      <c r="C10" s="6">
        <v>680061</v>
      </c>
      <c r="D10" s="6">
        <v>0</v>
      </c>
      <c r="E10" s="7">
        <v>763160</v>
      </c>
      <c r="F10" s="26">
        <v>763160</v>
      </c>
      <c r="G10" s="26">
        <v>67531</v>
      </c>
      <c r="H10" s="26">
        <v>67524</v>
      </c>
      <c r="I10" s="26">
        <v>64183</v>
      </c>
      <c r="J10" s="26">
        <v>199238</v>
      </c>
      <c r="K10" s="26">
        <v>68631</v>
      </c>
      <c r="L10" s="26">
        <v>64046</v>
      </c>
      <c r="M10" s="26">
        <v>66528</v>
      </c>
      <c r="N10" s="26">
        <v>199205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398443</v>
      </c>
      <c r="X10" s="26">
        <v>381582</v>
      </c>
      <c r="Y10" s="26">
        <v>16861</v>
      </c>
      <c r="Z10" s="27">
        <v>4.42</v>
      </c>
      <c r="AA10" s="28">
        <v>763160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48500</v>
      </c>
      <c r="F11" s="8">
        <v>48500</v>
      </c>
      <c r="G11" s="8">
        <v>546</v>
      </c>
      <c r="H11" s="8">
        <v>94</v>
      </c>
      <c r="I11" s="8">
        <v>1014</v>
      </c>
      <c r="J11" s="8">
        <v>1654</v>
      </c>
      <c r="K11" s="8">
        <v>677</v>
      </c>
      <c r="L11" s="8">
        <v>336</v>
      </c>
      <c r="M11" s="8">
        <v>54</v>
      </c>
      <c r="N11" s="8">
        <v>1067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2721</v>
      </c>
      <c r="X11" s="8">
        <v>23748</v>
      </c>
      <c r="Y11" s="8">
        <v>-21027</v>
      </c>
      <c r="Z11" s="2">
        <v>-88.54</v>
      </c>
      <c r="AA11" s="6">
        <v>48500</v>
      </c>
    </row>
    <row r="12" spans="1:27" ht="13.5">
      <c r="A12" s="25" t="s">
        <v>39</v>
      </c>
      <c r="B12" s="29"/>
      <c r="C12" s="6">
        <v>170159</v>
      </c>
      <c r="D12" s="6">
        <v>0</v>
      </c>
      <c r="E12" s="7">
        <v>1082500</v>
      </c>
      <c r="F12" s="8">
        <v>1082500</v>
      </c>
      <c r="G12" s="8">
        <v>10016</v>
      </c>
      <c r="H12" s="8">
        <v>10006</v>
      </c>
      <c r="I12" s="8">
        <v>13910</v>
      </c>
      <c r="J12" s="8">
        <v>33932</v>
      </c>
      <c r="K12" s="8">
        <v>10664</v>
      </c>
      <c r="L12" s="8">
        <v>11020</v>
      </c>
      <c r="M12" s="8">
        <v>45163</v>
      </c>
      <c r="N12" s="8">
        <v>66847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100779</v>
      </c>
      <c r="X12" s="8">
        <v>541248</v>
      </c>
      <c r="Y12" s="8">
        <v>-440469</v>
      </c>
      <c r="Z12" s="2">
        <v>-81.38</v>
      </c>
      <c r="AA12" s="6">
        <v>1082500</v>
      </c>
    </row>
    <row r="13" spans="1:27" ht="13.5">
      <c r="A13" s="23" t="s">
        <v>40</v>
      </c>
      <c r="B13" s="29"/>
      <c r="C13" s="6">
        <v>366699</v>
      </c>
      <c r="D13" s="6">
        <v>0</v>
      </c>
      <c r="E13" s="7">
        <v>200000</v>
      </c>
      <c r="F13" s="8">
        <v>200000</v>
      </c>
      <c r="G13" s="8">
        <v>26634</v>
      </c>
      <c r="H13" s="8">
        <v>0</v>
      </c>
      <c r="I13" s="8">
        <v>59219</v>
      </c>
      <c r="J13" s="8">
        <v>85853</v>
      </c>
      <c r="K13" s="8">
        <v>21718</v>
      </c>
      <c r="L13" s="8">
        <v>0</v>
      </c>
      <c r="M13" s="8">
        <v>30306</v>
      </c>
      <c r="N13" s="8">
        <v>52024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137877</v>
      </c>
      <c r="X13" s="8">
        <v>100002</v>
      </c>
      <c r="Y13" s="8">
        <v>37875</v>
      </c>
      <c r="Z13" s="2">
        <v>37.87</v>
      </c>
      <c r="AA13" s="6">
        <v>200000</v>
      </c>
    </row>
    <row r="14" spans="1:27" ht="13.5">
      <c r="A14" s="23" t="s">
        <v>41</v>
      </c>
      <c r="B14" s="29"/>
      <c r="C14" s="6">
        <v>729783</v>
      </c>
      <c r="D14" s="6">
        <v>0</v>
      </c>
      <c r="E14" s="7">
        <v>648000</v>
      </c>
      <c r="F14" s="8">
        <v>648000</v>
      </c>
      <c r="G14" s="8">
        <v>47931</v>
      </c>
      <c r="H14" s="8">
        <v>52763</v>
      </c>
      <c r="I14" s="8">
        <v>56152</v>
      </c>
      <c r="J14" s="8">
        <v>156846</v>
      </c>
      <c r="K14" s="8">
        <v>59035</v>
      </c>
      <c r="L14" s="8">
        <v>66926</v>
      </c>
      <c r="M14" s="8">
        <v>71375</v>
      </c>
      <c r="N14" s="8">
        <v>197336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354182</v>
      </c>
      <c r="X14" s="8">
        <v>324000</v>
      </c>
      <c r="Y14" s="8">
        <v>30182</v>
      </c>
      <c r="Z14" s="2">
        <v>9.32</v>
      </c>
      <c r="AA14" s="6">
        <v>648000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3050</v>
      </c>
      <c r="D16" s="6">
        <v>0</v>
      </c>
      <c r="E16" s="7">
        <v>30000</v>
      </c>
      <c r="F16" s="8">
        <v>30000</v>
      </c>
      <c r="G16" s="8">
        <v>200</v>
      </c>
      <c r="H16" s="8">
        <v>0</v>
      </c>
      <c r="I16" s="8">
        <v>0</v>
      </c>
      <c r="J16" s="8">
        <v>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200</v>
      </c>
      <c r="X16" s="8">
        <v>15000</v>
      </c>
      <c r="Y16" s="8">
        <v>-14800</v>
      </c>
      <c r="Z16" s="2">
        <v>-98.67</v>
      </c>
      <c r="AA16" s="6">
        <v>30000</v>
      </c>
    </row>
    <row r="17" spans="1:27" ht="13.5">
      <c r="A17" s="23" t="s">
        <v>44</v>
      </c>
      <c r="B17" s="29"/>
      <c r="C17" s="6">
        <v>26787</v>
      </c>
      <c r="D17" s="6">
        <v>0</v>
      </c>
      <c r="E17" s="7">
        <v>35550</v>
      </c>
      <c r="F17" s="8">
        <v>35550</v>
      </c>
      <c r="G17" s="8">
        <v>2714</v>
      </c>
      <c r="H17" s="8">
        <v>1666</v>
      </c>
      <c r="I17" s="8">
        <v>2907</v>
      </c>
      <c r="J17" s="8">
        <v>7287</v>
      </c>
      <c r="K17" s="8">
        <v>1463</v>
      </c>
      <c r="L17" s="8">
        <v>2078</v>
      </c>
      <c r="M17" s="8">
        <v>2388</v>
      </c>
      <c r="N17" s="8">
        <v>5929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13216</v>
      </c>
      <c r="X17" s="8">
        <v>17778</v>
      </c>
      <c r="Y17" s="8">
        <v>-4562</v>
      </c>
      <c r="Z17" s="2">
        <v>-25.66</v>
      </c>
      <c r="AA17" s="6">
        <v>35550</v>
      </c>
    </row>
    <row r="18" spans="1:27" ht="13.5">
      <c r="A18" s="25" t="s">
        <v>45</v>
      </c>
      <c r="B18" s="24"/>
      <c r="C18" s="6">
        <v>134018</v>
      </c>
      <c r="D18" s="6">
        <v>0</v>
      </c>
      <c r="E18" s="7">
        <v>135000</v>
      </c>
      <c r="F18" s="8">
        <v>135000</v>
      </c>
      <c r="G18" s="8">
        <v>13548</v>
      </c>
      <c r="H18" s="8">
        <v>11845</v>
      </c>
      <c r="I18" s="8">
        <v>14688</v>
      </c>
      <c r="J18" s="8">
        <v>40081</v>
      </c>
      <c r="K18" s="8">
        <v>10202</v>
      </c>
      <c r="L18" s="8">
        <v>12084</v>
      </c>
      <c r="M18" s="8">
        <v>13832</v>
      </c>
      <c r="N18" s="8">
        <v>36118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76199</v>
      </c>
      <c r="X18" s="8">
        <v>67500</v>
      </c>
      <c r="Y18" s="8">
        <v>8699</v>
      </c>
      <c r="Z18" s="2">
        <v>12.89</v>
      </c>
      <c r="AA18" s="6">
        <v>135000</v>
      </c>
    </row>
    <row r="19" spans="1:27" ht="13.5">
      <c r="A19" s="23" t="s">
        <v>46</v>
      </c>
      <c r="B19" s="29"/>
      <c r="C19" s="6">
        <v>25299702</v>
      </c>
      <c r="D19" s="6">
        <v>0</v>
      </c>
      <c r="E19" s="7">
        <v>23216180</v>
      </c>
      <c r="F19" s="8">
        <v>23216180</v>
      </c>
      <c r="G19" s="8">
        <v>2006303</v>
      </c>
      <c r="H19" s="8">
        <v>2420160</v>
      </c>
      <c r="I19" s="8">
        <v>3648014</v>
      </c>
      <c r="J19" s="8">
        <v>8074477</v>
      </c>
      <c r="K19" s="8">
        <v>1123686</v>
      </c>
      <c r="L19" s="8">
        <v>332120</v>
      </c>
      <c r="M19" s="8">
        <v>2260187</v>
      </c>
      <c r="N19" s="8">
        <v>3715993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11790470</v>
      </c>
      <c r="X19" s="8">
        <v>11608092</v>
      </c>
      <c r="Y19" s="8">
        <v>182378</v>
      </c>
      <c r="Z19" s="2">
        <v>1.57</v>
      </c>
      <c r="AA19" s="6">
        <v>23216180</v>
      </c>
    </row>
    <row r="20" spans="1:27" ht="13.5">
      <c r="A20" s="23" t="s">
        <v>47</v>
      </c>
      <c r="B20" s="29"/>
      <c r="C20" s="6">
        <v>238005</v>
      </c>
      <c r="D20" s="6">
        <v>0</v>
      </c>
      <c r="E20" s="7">
        <v>3977530</v>
      </c>
      <c r="F20" s="26">
        <v>3977530</v>
      </c>
      <c r="G20" s="26">
        <v>1691</v>
      </c>
      <c r="H20" s="26">
        <v>384</v>
      </c>
      <c r="I20" s="26">
        <v>4244</v>
      </c>
      <c r="J20" s="26">
        <v>6319</v>
      </c>
      <c r="K20" s="26">
        <v>2645</v>
      </c>
      <c r="L20" s="26">
        <v>1551</v>
      </c>
      <c r="M20" s="26">
        <v>948565</v>
      </c>
      <c r="N20" s="26">
        <v>952761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959080</v>
      </c>
      <c r="X20" s="26">
        <v>1989264</v>
      </c>
      <c r="Y20" s="26">
        <v>-1030184</v>
      </c>
      <c r="Z20" s="27">
        <v>-51.79</v>
      </c>
      <c r="AA20" s="28">
        <v>3977530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42724533</v>
      </c>
      <c r="D22" s="33">
        <f>SUM(D5:D21)</f>
        <v>0</v>
      </c>
      <c r="E22" s="34">
        <f t="shared" si="0"/>
        <v>48548740</v>
      </c>
      <c r="F22" s="35">
        <f t="shared" si="0"/>
        <v>48548740</v>
      </c>
      <c r="G22" s="35">
        <f t="shared" si="0"/>
        <v>6434797</v>
      </c>
      <c r="H22" s="35">
        <f t="shared" si="0"/>
        <v>3555632</v>
      </c>
      <c r="I22" s="35">
        <f t="shared" si="0"/>
        <v>4960279</v>
      </c>
      <c r="J22" s="35">
        <f t="shared" si="0"/>
        <v>14950708</v>
      </c>
      <c r="K22" s="35">
        <f t="shared" si="0"/>
        <v>2395612</v>
      </c>
      <c r="L22" s="35">
        <f t="shared" si="0"/>
        <v>1609841</v>
      </c>
      <c r="M22" s="35">
        <f t="shared" si="0"/>
        <v>4458868</v>
      </c>
      <c r="N22" s="35">
        <f t="shared" si="0"/>
        <v>8464321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23415029</v>
      </c>
      <c r="X22" s="35">
        <f t="shared" si="0"/>
        <v>24274380</v>
      </c>
      <c r="Y22" s="35">
        <f t="shared" si="0"/>
        <v>-859351</v>
      </c>
      <c r="Z22" s="36">
        <f>+IF(X22&lt;&gt;0,+(Y22/X22)*100,0)</f>
        <v>-3.5401563294304528</v>
      </c>
      <c r="AA22" s="33">
        <f>SUM(AA5:AA21)</f>
        <v>48548740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11245673</v>
      </c>
      <c r="D25" s="6">
        <v>0</v>
      </c>
      <c r="E25" s="7">
        <v>17461430</v>
      </c>
      <c r="F25" s="8">
        <v>17461430</v>
      </c>
      <c r="G25" s="8">
        <v>971547</v>
      </c>
      <c r="H25" s="8">
        <v>951651</v>
      </c>
      <c r="I25" s="8">
        <v>974588</v>
      </c>
      <c r="J25" s="8">
        <v>2897786</v>
      </c>
      <c r="K25" s="8">
        <v>922455</v>
      </c>
      <c r="L25" s="8">
        <v>938212</v>
      </c>
      <c r="M25" s="8">
        <v>953756</v>
      </c>
      <c r="N25" s="8">
        <v>2814423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5712209</v>
      </c>
      <c r="X25" s="8">
        <v>8730492</v>
      </c>
      <c r="Y25" s="8">
        <v>-3018283</v>
      </c>
      <c r="Z25" s="2">
        <v>-34.57</v>
      </c>
      <c r="AA25" s="6">
        <v>17461430</v>
      </c>
    </row>
    <row r="26" spans="1:27" ht="13.5">
      <c r="A26" s="25" t="s">
        <v>52</v>
      </c>
      <c r="B26" s="24"/>
      <c r="C26" s="6">
        <v>1736146</v>
      </c>
      <c r="D26" s="6">
        <v>0</v>
      </c>
      <c r="E26" s="7">
        <v>1858090</v>
      </c>
      <c r="F26" s="8">
        <v>1858090</v>
      </c>
      <c r="G26" s="8">
        <v>144679</v>
      </c>
      <c r="H26" s="8">
        <v>144679</v>
      </c>
      <c r="I26" s="8">
        <v>144679</v>
      </c>
      <c r="J26" s="8">
        <v>434037</v>
      </c>
      <c r="K26" s="8">
        <v>138218</v>
      </c>
      <c r="L26" s="8">
        <v>138218</v>
      </c>
      <c r="M26" s="8">
        <v>144679</v>
      </c>
      <c r="N26" s="8">
        <v>421115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855152</v>
      </c>
      <c r="X26" s="8">
        <v>929046</v>
      </c>
      <c r="Y26" s="8">
        <v>-73894</v>
      </c>
      <c r="Z26" s="2">
        <v>-7.95</v>
      </c>
      <c r="AA26" s="6">
        <v>1858090</v>
      </c>
    </row>
    <row r="27" spans="1:27" ht="13.5">
      <c r="A27" s="25" t="s">
        <v>53</v>
      </c>
      <c r="B27" s="24"/>
      <c r="C27" s="6">
        <v>5076685</v>
      </c>
      <c r="D27" s="6">
        <v>0</v>
      </c>
      <c r="E27" s="7">
        <v>2550000</v>
      </c>
      <c r="F27" s="8">
        <v>2550000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1275000</v>
      </c>
      <c r="Y27" s="8">
        <v>-1275000</v>
      </c>
      <c r="Z27" s="2">
        <v>-100</v>
      </c>
      <c r="AA27" s="6">
        <v>2550000</v>
      </c>
    </row>
    <row r="28" spans="1:27" ht="13.5">
      <c r="A28" s="25" t="s">
        <v>54</v>
      </c>
      <c r="B28" s="24"/>
      <c r="C28" s="6">
        <v>1789456</v>
      </c>
      <c r="D28" s="6">
        <v>0</v>
      </c>
      <c r="E28" s="7">
        <v>2886390</v>
      </c>
      <c r="F28" s="8">
        <v>2886390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1072600</v>
      </c>
      <c r="N28" s="8">
        <v>1072600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1072600</v>
      </c>
      <c r="X28" s="8">
        <v>1442880</v>
      </c>
      <c r="Y28" s="8">
        <v>-370280</v>
      </c>
      <c r="Z28" s="2">
        <v>-25.66</v>
      </c>
      <c r="AA28" s="6">
        <v>2886390</v>
      </c>
    </row>
    <row r="29" spans="1:27" ht="13.5">
      <c r="A29" s="25" t="s">
        <v>55</v>
      </c>
      <c r="B29" s="24"/>
      <c r="C29" s="6">
        <v>646485</v>
      </c>
      <c r="D29" s="6">
        <v>0</v>
      </c>
      <c r="E29" s="7">
        <v>226000</v>
      </c>
      <c r="F29" s="8">
        <v>226000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112998</v>
      </c>
      <c r="Y29" s="8">
        <v>-112998</v>
      </c>
      <c r="Z29" s="2">
        <v>-100</v>
      </c>
      <c r="AA29" s="6">
        <v>226000</v>
      </c>
    </row>
    <row r="30" spans="1:27" ht="13.5">
      <c r="A30" s="25" t="s">
        <v>56</v>
      </c>
      <c r="B30" s="24"/>
      <c r="C30" s="6">
        <v>8116010</v>
      </c>
      <c r="D30" s="6">
        <v>0</v>
      </c>
      <c r="E30" s="7">
        <v>7327200</v>
      </c>
      <c r="F30" s="8">
        <v>7327200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3663600</v>
      </c>
      <c r="Y30" s="8">
        <v>-3663600</v>
      </c>
      <c r="Z30" s="2">
        <v>-100</v>
      </c>
      <c r="AA30" s="6">
        <v>7327200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1633490</v>
      </c>
      <c r="F31" s="8">
        <v>1633490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816744</v>
      </c>
      <c r="Y31" s="8">
        <v>-816744</v>
      </c>
      <c r="Z31" s="2">
        <v>-100</v>
      </c>
      <c r="AA31" s="6">
        <v>1633490</v>
      </c>
    </row>
    <row r="32" spans="1:27" ht="13.5">
      <c r="A32" s="25" t="s">
        <v>58</v>
      </c>
      <c r="B32" s="24"/>
      <c r="C32" s="6">
        <v>289230</v>
      </c>
      <c r="D32" s="6">
        <v>0</v>
      </c>
      <c r="E32" s="7">
        <v>5000</v>
      </c>
      <c r="F32" s="8">
        <v>5000</v>
      </c>
      <c r="G32" s="8">
        <v>0</v>
      </c>
      <c r="H32" s="8">
        <v>21360</v>
      </c>
      <c r="I32" s="8">
        <v>7257</v>
      </c>
      <c r="J32" s="8">
        <v>28617</v>
      </c>
      <c r="K32" s="8">
        <v>27768</v>
      </c>
      <c r="L32" s="8">
        <v>50093</v>
      </c>
      <c r="M32" s="8">
        <v>0</v>
      </c>
      <c r="N32" s="8">
        <v>77861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106478</v>
      </c>
      <c r="X32" s="8">
        <v>2502</v>
      </c>
      <c r="Y32" s="8">
        <v>103976</v>
      </c>
      <c r="Z32" s="2">
        <v>4155.72</v>
      </c>
      <c r="AA32" s="6">
        <v>5000</v>
      </c>
    </row>
    <row r="33" spans="1:27" ht="13.5">
      <c r="A33" s="25" t="s">
        <v>59</v>
      </c>
      <c r="B33" s="24"/>
      <c r="C33" s="6">
        <v>11293590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7199092</v>
      </c>
      <c r="D34" s="6">
        <v>0</v>
      </c>
      <c r="E34" s="7">
        <v>15013190</v>
      </c>
      <c r="F34" s="8">
        <v>15013190</v>
      </c>
      <c r="G34" s="8">
        <v>1305280</v>
      </c>
      <c r="H34" s="8">
        <v>1410864</v>
      </c>
      <c r="I34" s="8">
        <v>1356547</v>
      </c>
      <c r="J34" s="8">
        <v>4072691</v>
      </c>
      <c r="K34" s="8">
        <v>1563738</v>
      </c>
      <c r="L34" s="8">
        <v>764602</v>
      </c>
      <c r="M34" s="8">
        <v>2527873</v>
      </c>
      <c r="N34" s="8">
        <v>4856213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8928904</v>
      </c>
      <c r="X34" s="8">
        <v>7506642</v>
      </c>
      <c r="Y34" s="8">
        <v>1422262</v>
      </c>
      <c r="Z34" s="2">
        <v>18.95</v>
      </c>
      <c r="AA34" s="6">
        <v>15013190</v>
      </c>
    </row>
    <row r="35" spans="1:27" ht="13.5">
      <c r="A35" s="23" t="s">
        <v>61</v>
      </c>
      <c r="B35" s="29"/>
      <c r="C35" s="6">
        <v>6083388</v>
      </c>
      <c r="D35" s="6">
        <v>0</v>
      </c>
      <c r="E35" s="7">
        <v>25000</v>
      </c>
      <c r="F35" s="8">
        <v>25000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12498</v>
      </c>
      <c r="Y35" s="8">
        <v>-12498</v>
      </c>
      <c r="Z35" s="2">
        <v>-100</v>
      </c>
      <c r="AA35" s="6">
        <v>25000</v>
      </c>
    </row>
    <row r="36" spans="1:27" ht="12.75">
      <c r="A36" s="40" t="s">
        <v>62</v>
      </c>
      <c r="B36" s="32"/>
      <c r="C36" s="33">
        <f aca="true" t="shared" si="1" ref="C36:Y36">SUM(C25:C35)</f>
        <v>53475755</v>
      </c>
      <c r="D36" s="33">
        <f>SUM(D25:D35)</f>
        <v>0</v>
      </c>
      <c r="E36" s="34">
        <f t="shared" si="1"/>
        <v>48985790</v>
      </c>
      <c r="F36" s="35">
        <f t="shared" si="1"/>
        <v>48985790</v>
      </c>
      <c r="G36" s="35">
        <f t="shared" si="1"/>
        <v>2421506</v>
      </c>
      <c r="H36" s="35">
        <f t="shared" si="1"/>
        <v>2528554</v>
      </c>
      <c r="I36" s="35">
        <f t="shared" si="1"/>
        <v>2483071</v>
      </c>
      <c r="J36" s="35">
        <f t="shared" si="1"/>
        <v>7433131</v>
      </c>
      <c r="K36" s="35">
        <f t="shared" si="1"/>
        <v>2652179</v>
      </c>
      <c r="L36" s="35">
        <f t="shared" si="1"/>
        <v>1891125</v>
      </c>
      <c r="M36" s="35">
        <f t="shared" si="1"/>
        <v>4698908</v>
      </c>
      <c r="N36" s="35">
        <f t="shared" si="1"/>
        <v>9242212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16675343</v>
      </c>
      <c r="X36" s="35">
        <f t="shared" si="1"/>
        <v>24492402</v>
      </c>
      <c r="Y36" s="35">
        <f t="shared" si="1"/>
        <v>-7817059</v>
      </c>
      <c r="Z36" s="36">
        <f>+IF(X36&lt;&gt;0,+(Y36/X36)*100,0)</f>
        <v>-31.9162612143962</v>
      </c>
      <c r="AA36" s="33">
        <f>SUM(AA25:AA35)</f>
        <v>48985790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-10751222</v>
      </c>
      <c r="D38" s="46">
        <f>+D22-D36</f>
        <v>0</v>
      </c>
      <c r="E38" s="47">
        <f t="shared" si="2"/>
        <v>-437050</v>
      </c>
      <c r="F38" s="48">
        <f t="shared" si="2"/>
        <v>-437050</v>
      </c>
      <c r="G38" s="48">
        <f t="shared" si="2"/>
        <v>4013291</v>
      </c>
      <c r="H38" s="48">
        <f t="shared" si="2"/>
        <v>1027078</v>
      </c>
      <c r="I38" s="48">
        <f t="shared" si="2"/>
        <v>2477208</v>
      </c>
      <c r="J38" s="48">
        <f t="shared" si="2"/>
        <v>7517577</v>
      </c>
      <c r="K38" s="48">
        <f t="shared" si="2"/>
        <v>-256567</v>
      </c>
      <c r="L38" s="48">
        <f t="shared" si="2"/>
        <v>-281284</v>
      </c>
      <c r="M38" s="48">
        <f t="shared" si="2"/>
        <v>-240040</v>
      </c>
      <c r="N38" s="48">
        <f t="shared" si="2"/>
        <v>-777891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6739686</v>
      </c>
      <c r="X38" s="48">
        <f>IF(F22=F36,0,X22-X36)</f>
        <v>-218022</v>
      </c>
      <c r="Y38" s="48">
        <f t="shared" si="2"/>
        <v>6957708</v>
      </c>
      <c r="Z38" s="49">
        <f>+IF(X38&lt;&gt;0,+(Y38/X38)*100,0)</f>
        <v>-3191.287117813799</v>
      </c>
      <c r="AA38" s="46">
        <f>+AA22-AA36</f>
        <v>-437050</v>
      </c>
    </row>
    <row r="39" spans="1:27" ht="13.5">
      <c r="A39" s="23" t="s">
        <v>64</v>
      </c>
      <c r="B39" s="29"/>
      <c r="C39" s="6">
        <v>10871438</v>
      </c>
      <c r="D39" s="6">
        <v>0</v>
      </c>
      <c r="E39" s="7">
        <v>19897440</v>
      </c>
      <c r="F39" s="8">
        <v>19897440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9867693</v>
      </c>
      <c r="N39" s="8">
        <v>9867693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9867693</v>
      </c>
      <c r="X39" s="8">
        <v>9948720</v>
      </c>
      <c r="Y39" s="8">
        <v>-81027</v>
      </c>
      <c r="Z39" s="2">
        <v>-0.81</v>
      </c>
      <c r="AA39" s="6">
        <v>19897440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120216</v>
      </c>
      <c r="D42" s="55">
        <f>SUM(D38:D41)</f>
        <v>0</v>
      </c>
      <c r="E42" s="56">
        <f t="shared" si="3"/>
        <v>19460390</v>
      </c>
      <c r="F42" s="57">
        <f t="shared" si="3"/>
        <v>19460390</v>
      </c>
      <c r="G42" s="57">
        <f t="shared" si="3"/>
        <v>4013291</v>
      </c>
      <c r="H42" s="57">
        <f t="shared" si="3"/>
        <v>1027078</v>
      </c>
      <c r="I42" s="57">
        <f t="shared" si="3"/>
        <v>2477208</v>
      </c>
      <c r="J42" s="57">
        <f t="shared" si="3"/>
        <v>7517577</v>
      </c>
      <c r="K42" s="57">
        <f t="shared" si="3"/>
        <v>-256567</v>
      </c>
      <c r="L42" s="57">
        <f t="shared" si="3"/>
        <v>-281284</v>
      </c>
      <c r="M42" s="57">
        <f t="shared" si="3"/>
        <v>9627653</v>
      </c>
      <c r="N42" s="57">
        <f t="shared" si="3"/>
        <v>9089802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16607379</v>
      </c>
      <c r="X42" s="57">
        <f t="shared" si="3"/>
        <v>9730698</v>
      </c>
      <c r="Y42" s="57">
        <f t="shared" si="3"/>
        <v>6876681</v>
      </c>
      <c r="Z42" s="58">
        <f>+IF(X42&lt;&gt;0,+(Y42/X42)*100,0)</f>
        <v>70.66996632718434</v>
      </c>
      <c r="AA42" s="55">
        <f>SUM(AA38:AA41)</f>
        <v>19460390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120216</v>
      </c>
      <c r="D44" s="63">
        <f>+D42-D43</f>
        <v>0</v>
      </c>
      <c r="E44" s="64">
        <f t="shared" si="4"/>
        <v>19460390</v>
      </c>
      <c r="F44" s="65">
        <f t="shared" si="4"/>
        <v>19460390</v>
      </c>
      <c r="G44" s="65">
        <f t="shared" si="4"/>
        <v>4013291</v>
      </c>
      <c r="H44" s="65">
        <f t="shared" si="4"/>
        <v>1027078</v>
      </c>
      <c r="I44" s="65">
        <f t="shared" si="4"/>
        <v>2477208</v>
      </c>
      <c r="J44" s="65">
        <f t="shared" si="4"/>
        <v>7517577</v>
      </c>
      <c r="K44" s="65">
        <f t="shared" si="4"/>
        <v>-256567</v>
      </c>
      <c r="L44" s="65">
        <f t="shared" si="4"/>
        <v>-281284</v>
      </c>
      <c r="M44" s="65">
        <f t="shared" si="4"/>
        <v>9627653</v>
      </c>
      <c r="N44" s="65">
        <f t="shared" si="4"/>
        <v>9089802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16607379</v>
      </c>
      <c r="X44" s="65">
        <f t="shared" si="4"/>
        <v>9730698</v>
      </c>
      <c r="Y44" s="65">
        <f t="shared" si="4"/>
        <v>6876681</v>
      </c>
      <c r="Z44" s="66">
        <f>+IF(X44&lt;&gt;0,+(Y44/X44)*100,0)</f>
        <v>70.66996632718434</v>
      </c>
      <c r="AA44" s="63">
        <f>+AA42-AA43</f>
        <v>19460390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120216</v>
      </c>
      <c r="D46" s="55">
        <f>SUM(D44:D45)</f>
        <v>0</v>
      </c>
      <c r="E46" s="56">
        <f t="shared" si="5"/>
        <v>19460390</v>
      </c>
      <c r="F46" s="57">
        <f t="shared" si="5"/>
        <v>19460390</v>
      </c>
      <c r="G46" s="57">
        <f t="shared" si="5"/>
        <v>4013291</v>
      </c>
      <c r="H46" s="57">
        <f t="shared" si="5"/>
        <v>1027078</v>
      </c>
      <c r="I46" s="57">
        <f t="shared" si="5"/>
        <v>2477208</v>
      </c>
      <c r="J46" s="57">
        <f t="shared" si="5"/>
        <v>7517577</v>
      </c>
      <c r="K46" s="57">
        <f t="shared" si="5"/>
        <v>-256567</v>
      </c>
      <c r="L46" s="57">
        <f t="shared" si="5"/>
        <v>-281284</v>
      </c>
      <c r="M46" s="57">
        <f t="shared" si="5"/>
        <v>9627653</v>
      </c>
      <c r="N46" s="57">
        <f t="shared" si="5"/>
        <v>9089802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16607379</v>
      </c>
      <c r="X46" s="57">
        <f t="shared" si="5"/>
        <v>9730698</v>
      </c>
      <c r="Y46" s="57">
        <f t="shared" si="5"/>
        <v>6876681</v>
      </c>
      <c r="Z46" s="58">
        <f>+IF(X46&lt;&gt;0,+(Y46/X46)*100,0)</f>
        <v>70.66996632718434</v>
      </c>
      <c r="AA46" s="55">
        <f>SUM(AA44:AA45)</f>
        <v>19460390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120216</v>
      </c>
      <c r="D48" s="71">
        <f>SUM(D46:D47)</f>
        <v>0</v>
      </c>
      <c r="E48" s="72">
        <f t="shared" si="6"/>
        <v>19460390</v>
      </c>
      <c r="F48" s="73">
        <f t="shared" si="6"/>
        <v>19460390</v>
      </c>
      <c r="G48" s="73">
        <f t="shared" si="6"/>
        <v>4013291</v>
      </c>
      <c r="H48" s="74">
        <f t="shared" si="6"/>
        <v>1027078</v>
      </c>
      <c r="I48" s="74">
        <f t="shared" si="6"/>
        <v>2477208</v>
      </c>
      <c r="J48" s="74">
        <f t="shared" si="6"/>
        <v>7517577</v>
      </c>
      <c r="K48" s="74">
        <f t="shared" si="6"/>
        <v>-256567</v>
      </c>
      <c r="L48" s="74">
        <f t="shared" si="6"/>
        <v>-281284</v>
      </c>
      <c r="M48" s="73">
        <f t="shared" si="6"/>
        <v>9627653</v>
      </c>
      <c r="N48" s="73">
        <f t="shared" si="6"/>
        <v>9089802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16607379</v>
      </c>
      <c r="X48" s="74">
        <f t="shared" si="6"/>
        <v>9730698</v>
      </c>
      <c r="Y48" s="74">
        <f t="shared" si="6"/>
        <v>6876681</v>
      </c>
      <c r="Z48" s="75">
        <f>+IF(X48&lt;&gt;0,+(Y48/X48)*100,0)</f>
        <v>70.66996632718434</v>
      </c>
      <c r="AA48" s="76">
        <f>SUM(AA46:AA47)</f>
        <v>19460390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644365</v>
      </c>
      <c r="D12" s="6">
        <v>0</v>
      </c>
      <c r="E12" s="7">
        <v>747000</v>
      </c>
      <c r="F12" s="8">
        <v>747000</v>
      </c>
      <c r="G12" s="8">
        <v>53716</v>
      </c>
      <c r="H12" s="8">
        <v>53943</v>
      </c>
      <c r="I12" s="8">
        <v>54022</v>
      </c>
      <c r="J12" s="8">
        <v>161681</v>
      </c>
      <c r="K12" s="8">
        <v>0</v>
      </c>
      <c r="L12" s="8">
        <v>107631</v>
      </c>
      <c r="M12" s="8">
        <v>53545</v>
      </c>
      <c r="N12" s="8">
        <v>161176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322857</v>
      </c>
      <c r="X12" s="8">
        <v>373500</v>
      </c>
      <c r="Y12" s="8">
        <v>-50643</v>
      </c>
      <c r="Z12" s="2">
        <v>-13.56</v>
      </c>
      <c r="AA12" s="6">
        <v>747000</v>
      </c>
    </row>
    <row r="13" spans="1:27" ht="13.5">
      <c r="A13" s="23" t="s">
        <v>40</v>
      </c>
      <c r="B13" s="29"/>
      <c r="C13" s="6">
        <v>2805106</v>
      </c>
      <c r="D13" s="6">
        <v>0</v>
      </c>
      <c r="E13" s="7">
        <v>1950000</v>
      </c>
      <c r="F13" s="8">
        <v>1950000</v>
      </c>
      <c r="G13" s="8">
        <v>39583</v>
      </c>
      <c r="H13" s="8">
        <v>67405</v>
      </c>
      <c r="I13" s="8">
        <v>62179</v>
      </c>
      <c r="J13" s="8">
        <v>169167</v>
      </c>
      <c r="K13" s="8">
        <v>57493</v>
      </c>
      <c r="L13" s="8">
        <v>72343</v>
      </c>
      <c r="M13" s="8">
        <v>52499</v>
      </c>
      <c r="N13" s="8">
        <v>182335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351502</v>
      </c>
      <c r="X13" s="8">
        <v>1474998</v>
      </c>
      <c r="Y13" s="8">
        <v>-1123496</v>
      </c>
      <c r="Z13" s="2">
        <v>-76.17</v>
      </c>
      <c r="AA13" s="6">
        <v>1950000</v>
      </c>
    </row>
    <row r="14" spans="1:27" ht="13.5">
      <c r="A14" s="23" t="s">
        <v>41</v>
      </c>
      <c r="B14" s="29"/>
      <c r="C14" s="6">
        <v>59053</v>
      </c>
      <c r="D14" s="6">
        <v>0</v>
      </c>
      <c r="E14" s="7">
        <v>100000</v>
      </c>
      <c r="F14" s="8">
        <v>100000</v>
      </c>
      <c r="G14" s="8">
        <v>5263</v>
      </c>
      <c r="H14" s="8">
        <v>5471</v>
      </c>
      <c r="I14" s="8">
        <v>4633</v>
      </c>
      <c r="J14" s="8">
        <v>15367</v>
      </c>
      <c r="K14" s="8">
        <v>0</v>
      </c>
      <c r="L14" s="8">
        <v>9491</v>
      </c>
      <c r="M14" s="8">
        <v>4753</v>
      </c>
      <c r="N14" s="8">
        <v>14244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29611</v>
      </c>
      <c r="X14" s="8">
        <v>49998</v>
      </c>
      <c r="Y14" s="8">
        <v>-20387</v>
      </c>
      <c r="Z14" s="2">
        <v>-40.78</v>
      </c>
      <c r="AA14" s="6">
        <v>100000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5000</v>
      </c>
      <c r="F16" s="8">
        <v>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2502</v>
      </c>
      <c r="Y16" s="8">
        <v>-2502</v>
      </c>
      <c r="Z16" s="2">
        <v>-100</v>
      </c>
      <c r="AA16" s="6">
        <v>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844841</v>
      </c>
      <c r="D18" s="6">
        <v>0</v>
      </c>
      <c r="E18" s="7">
        <v>6372460</v>
      </c>
      <c r="F18" s="8">
        <v>6372460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3560526</v>
      </c>
      <c r="Y18" s="8">
        <v>-3560526</v>
      </c>
      <c r="Z18" s="2">
        <v>-100</v>
      </c>
      <c r="AA18" s="6">
        <v>6372460</v>
      </c>
    </row>
    <row r="19" spans="1:27" ht="13.5">
      <c r="A19" s="23" t="s">
        <v>46</v>
      </c>
      <c r="B19" s="29"/>
      <c r="C19" s="6">
        <v>38151920</v>
      </c>
      <c r="D19" s="6">
        <v>0</v>
      </c>
      <c r="E19" s="7">
        <v>80623511</v>
      </c>
      <c r="F19" s="8">
        <v>80623511</v>
      </c>
      <c r="G19" s="8">
        <v>14138999</v>
      </c>
      <c r="H19" s="8">
        <v>512369</v>
      </c>
      <c r="I19" s="8">
        <v>448625</v>
      </c>
      <c r="J19" s="8">
        <v>15099993</v>
      </c>
      <c r="K19" s="8">
        <v>861504</v>
      </c>
      <c r="L19" s="8">
        <v>1528599</v>
      </c>
      <c r="M19" s="8">
        <v>13750327</v>
      </c>
      <c r="N19" s="8">
        <v>16140430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31240423</v>
      </c>
      <c r="X19" s="8">
        <v>21542562</v>
      </c>
      <c r="Y19" s="8">
        <v>9697861</v>
      </c>
      <c r="Z19" s="2">
        <v>45.02</v>
      </c>
      <c r="AA19" s="6">
        <v>80623511</v>
      </c>
    </row>
    <row r="20" spans="1:27" ht="13.5">
      <c r="A20" s="23" t="s">
        <v>47</v>
      </c>
      <c r="B20" s="29"/>
      <c r="C20" s="6">
        <v>872954</v>
      </c>
      <c r="D20" s="6">
        <v>0</v>
      </c>
      <c r="E20" s="7">
        <v>485000</v>
      </c>
      <c r="F20" s="26">
        <v>485000</v>
      </c>
      <c r="G20" s="26">
        <v>626503</v>
      </c>
      <c r="H20" s="26">
        <v>213480</v>
      </c>
      <c r="I20" s="26">
        <v>9460</v>
      </c>
      <c r="J20" s="26">
        <v>849443</v>
      </c>
      <c r="K20" s="26">
        <v>4</v>
      </c>
      <c r="L20" s="26">
        <v>18919</v>
      </c>
      <c r="M20" s="26">
        <v>9460</v>
      </c>
      <c r="N20" s="26">
        <v>28383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877826</v>
      </c>
      <c r="X20" s="26">
        <v>242502</v>
      </c>
      <c r="Y20" s="26">
        <v>635324</v>
      </c>
      <c r="Z20" s="27">
        <v>261.99</v>
      </c>
      <c r="AA20" s="28">
        <v>485000</v>
      </c>
    </row>
    <row r="21" spans="1:27" ht="13.5">
      <c r="A21" s="23" t="s">
        <v>48</v>
      </c>
      <c r="B21" s="29"/>
      <c r="C21" s="6">
        <v>13665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43391904</v>
      </c>
      <c r="D22" s="33">
        <f>SUM(D5:D21)</f>
        <v>0</v>
      </c>
      <c r="E22" s="34">
        <f t="shared" si="0"/>
        <v>90282971</v>
      </c>
      <c r="F22" s="35">
        <f t="shared" si="0"/>
        <v>90282971</v>
      </c>
      <c r="G22" s="35">
        <f t="shared" si="0"/>
        <v>14864064</v>
      </c>
      <c r="H22" s="35">
        <f t="shared" si="0"/>
        <v>852668</v>
      </c>
      <c r="I22" s="35">
        <f t="shared" si="0"/>
        <v>578919</v>
      </c>
      <c r="J22" s="35">
        <f t="shared" si="0"/>
        <v>16295651</v>
      </c>
      <c r="K22" s="35">
        <f t="shared" si="0"/>
        <v>919001</v>
      </c>
      <c r="L22" s="35">
        <f t="shared" si="0"/>
        <v>1736983</v>
      </c>
      <c r="M22" s="35">
        <f t="shared" si="0"/>
        <v>13870584</v>
      </c>
      <c r="N22" s="35">
        <f t="shared" si="0"/>
        <v>16526568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32822219</v>
      </c>
      <c r="X22" s="35">
        <f t="shared" si="0"/>
        <v>27246588</v>
      </c>
      <c r="Y22" s="35">
        <f t="shared" si="0"/>
        <v>5575631</v>
      </c>
      <c r="Z22" s="36">
        <f>+IF(X22&lt;&gt;0,+(Y22/X22)*100,0)</f>
        <v>20.46359345984899</v>
      </c>
      <c r="AA22" s="33">
        <f>SUM(AA5:AA21)</f>
        <v>90282971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25015832</v>
      </c>
      <c r="D25" s="6">
        <v>0</v>
      </c>
      <c r="E25" s="7">
        <v>34505777</v>
      </c>
      <c r="F25" s="8">
        <v>34505777</v>
      </c>
      <c r="G25" s="8">
        <v>3001131</v>
      </c>
      <c r="H25" s="8">
        <v>3039322</v>
      </c>
      <c r="I25" s="8">
        <v>3047913</v>
      </c>
      <c r="J25" s="8">
        <v>9088366</v>
      </c>
      <c r="K25" s="8">
        <v>2843366</v>
      </c>
      <c r="L25" s="8">
        <v>3984589</v>
      </c>
      <c r="M25" s="8">
        <v>2967261</v>
      </c>
      <c r="N25" s="8">
        <v>9795216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18883582</v>
      </c>
      <c r="X25" s="8">
        <v>16481952</v>
      </c>
      <c r="Y25" s="8">
        <v>2401630</v>
      </c>
      <c r="Z25" s="2">
        <v>14.57</v>
      </c>
      <c r="AA25" s="6">
        <v>34505777</v>
      </c>
    </row>
    <row r="26" spans="1:27" ht="13.5">
      <c r="A26" s="25" t="s">
        <v>52</v>
      </c>
      <c r="B26" s="24"/>
      <c r="C26" s="6">
        <v>2422303</v>
      </c>
      <c r="D26" s="6">
        <v>0</v>
      </c>
      <c r="E26" s="7">
        <v>2616458</v>
      </c>
      <c r="F26" s="8">
        <v>2616458</v>
      </c>
      <c r="G26" s="8">
        <v>208384</v>
      </c>
      <c r="H26" s="8">
        <v>204513</v>
      </c>
      <c r="I26" s="8">
        <v>205370</v>
      </c>
      <c r="J26" s="8">
        <v>618267</v>
      </c>
      <c r="K26" s="8">
        <v>202799</v>
      </c>
      <c r="L26" s="8">
        <v>206227</v>
      </c>
      <c r="M26" s="8">
        <v>203346</v>
      </c>
      <c r="N26" s="8">
        <v>612372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1230639</v>
      </c>
      <c r="X26" s="8">
        <v>1308228</v>
      </c>
      <c r="Y26" s="8">
        <v>-77589</v>
      </c>
      <c r="Z26" s="2">
        <v>-5.93</v>
      </c>
      <c r="AA26" s="6">
        <v>2616458</v>
      </c>
    </row>
    <row r="27" spans="1:27" ht="13.5">
      <c r="A27" s="25" t="s">
        <v>53</v>
      </c>
      <c r="B27" s="24"/>
      <c r="C27" s="6">
        <v>349828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1879112</v>
      </c>
      <c r="D28" s="6">
        <v>0</v>
      </c>
      <c r="E28" s="7">
        <v>2040000</v>
      </c>
      <c r="F28" s="8">
        <v>2040000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1020000</v>
      </c>
      <c r="Y28" s="8">
        <v>-1020000</v>
      </c>
      <c r="Z28" s="2">
        <v>-100</v>
      </c>
      <c r="AA28" s="6">
        <v>2040000</v>
      </c>
    </row>
    <row r="29" spans="1:27" ht="13.5">
      <c r="A29" s="25" t="s">
        <v>55</v>
      </c>
      <c r="B29" s="24"/>
      <c r="C29" s="6">
        <v>1494457</v>
      </c>
      <c r="D29" s="6">
        <v>0</v>
      </c>
      <c r="E29" s="7">
        <v>1491586</v>
      </c>
      <c r="F29" s="8">
        <v>1491586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745794</v>
      </c>
      <c r="Y29" s="8">
        <v>-745794</v>
      </c>
      <c r="Z29" s="2">
        <v>-100</v>
      </c>
      <c r="AA29" s="6">
        <v>1491586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469206</v>
      </c>
      <c r="D32" s="6">
        <v>0</v>
      </c>
      <c r="E32" s="7">
        <v>36894132</v>
      </c>
      <c r="F32" s="8">
        <v>36894132</v>
      </c>
      <c r="G32" s="8">
        <v>21902</v>
      </c>
      <c r="H32" s="8">
        <v>47284</v>
      </c>
      <c r="I32" s="8">
        <v>30339</v>
      </c>
      <c r="J32" s="8">
        <v>99525</v>
      </c>
      <c r="K32" s="8">
        <v>20527</v>
      </c>
      <c r="L32" s="8">
        <v>325101</v>
      </c>
      <c r="M32" s="8">
        <v>717956</v>
      </c>
      <c r="N32" s="8">
        <v>1063584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1163109</v>
      </c>
      <c r="X32" s="8">
        <v>1985538</v>
      </c>
      <c r="Y32" s="8">
        <v>-822429</v>
      </c>
      <c r="Z32" s="2">
        <v>-41.42</v>
      </c>
      <c r="AA32" s="6">
        <v>36894132</v>
      </c>
    </row>
    <row r="33" spans="1:27" ht="13.5">
      <c r="A33" s="25" t="s">
        <v>59</v>
      </c>
      <c r="B33" s="24"/>
      <c r="C33" s="6">
        <v>3425414</v>
      </c>
      <c r="D33" s="6">
        <v>0</v>
      </c>
      <c r="E33" s="7">
        <v>4500000</v>
      </c>
      <c r="F33" s="8">
        <v>4500000</v>
      </c>
      <c r="G33" s="8">
        <v>466231</v>
      </c>
      <c r="H33" s="8">
        <v>123400</v>
      </c>
      <c r="I33" s="8">
        <v>121094</v>
      </c>
      <c r="J33" s="8">
        <v>710725</v>
      </c>
      <c r="K33" s="8">
        <v>655198</v>
      </c>
      <c r="L33" s="8">
        <v>1376243</v>
      </c>
      <c r="M33" s="8">
        <v>1997411</v>
      </c>
      <c r="N33" s="8">
        <v>4028852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4739577</v>
      </c>
      <c r="X33" s="8">
        <v>1500000</v>
      </c>
      <c r="Y33" s="8">
        <v>3239577</v>
      </c>
      <c r="Z33" s="2">
        <v>215.97</v>
      </c>
      <c r="AA33" s="6">
        <v>4500000</v>
      </c>
    </row>
    <row r="34" spans="1:27" ht="13.5">
      <c r="A34" s="25" t="s">
        <v>60</v>
      </c>
      <c r="B34" s="24"/>
      <c r="C34" s="6">
        <v>16365397</v>
      </c>
      <c r="D34" s="6">
        <v>0</v>
      </c>
      <c r="E34" s="7">
        <v>17601577</v>
      </c>
      <c r="F34" s="8">
        <v>17601577</v>
      </c>
      <c r="G34" s="8">
        <v>1322751</v>
      </c>
      <c r="H34" s="8">
        <v>1327798</v>
      </c>
      <c r="I34" s="8">
        <v>1355815</v>
      </c>
      <c r="J34" s="8">
        <v>4006364</v>
      </c>
      <c r="K34" s="8">
        <v>2055448</v>
      </c>
      <c r="L34" s="8">
        <v>1613808</v>
      </c>
      <c r="M34" s="8">
        <v>2021525</v>
      </c>
      <c r="N34" s="8">
        <v>5690781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9697145</v>
      </c>
      <c r="X34" s="8">
        <v>8628708</v>
      </c>
      <c r="Y34" s="8">
        <v>1068437</v>
      </c>
      <c r="Z34" s="2">
        <v>12.38</v>
      </c>
      <c r="AA34" s="6">
        <v>17601577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51421549</v>
      </c>
      <c r="D36" s="33">
        <f>SUM(D25:D35)</f>
        <v>0</v>
      </c>
      <c r="E36" s="34">
        <f t="shared" si="1"/>
        <v>99649530</v>
      </c>
      <c r="F36" s="35">
        <f t="shared" si="1"/>
        <v>99649530</v>
      </c>
      <c r="G36" s="35">
        <f t="shared" si="1"/>
        <v>5020399</v>
      </c>
      <c r="H36" s="35">
        <f t="shared" si="1"/>
        <v>4742317</v>
      </c>
      <c r="I36" s="35">
        <f t="shared" si="1"/>
        <v>4760531</v>
      </c>
      <c r="J36" s="35">
        <f t="shared" si="1"/>
        <v>14523247</v>
      </c>
      <c r="K36" s="35">
        <f t="shared" si="1"/>
        <v>5777338</v>
      </c>
      <c r="L36" s="35">
        <f t="shared" si="1"/>
        <v>7505968</v>
      </c>
      <c r="M36" s="35">
        <f t="shared" si="1"/>
        <v>7907499</v>
      </c>
      <c r="N36" s="35">
        <f t="shared" si="1"/>
        <v>21190805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35714052</v>
      </c>
      <c r="X36" s="35">
        <f t="shared" si="1"/>
        <v>31670220</v>
      </c>
      <c r="Y36" s="35">
        <f t="shared" si="1"/>
        <v>4043832</v>
      </c>
      <c r="Z36" s="36">
        <f>+IF(X36&lt;&gt;0,+(Y36/X36)*100,0)</f>
        <v>12.768563022296656</v>
      </c>
      <c r="AA36" s="33">
        <f>SUM(AA25:AA35)</f>
        <v>99649530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-8029645</v>
      </c>
      <c r="D38" s="46">
        <f>+D22-D36</f>
        <v>0</v>
      </c>
      <c r="E38" s="47">
        <f t="shared" si="2"/>
        <v>-9366559</v>
      </c>
      <c r="F38" s="48">
        <f t="shared" si="2"/>
        <v>-9366559</v>
      </c>
      <c r="G38" s="48">
        <f t="shared" si="2"/>
        <v>9843665</v>
      </c>
      <c r="H38" s="48">
        <f t="shared" si="2"/>
        <v>-3889649</v>
      </c>
      <c r="I38" s="48">
        <f t="shared" si="2"/>
        <v>-4181612</v>
      </c>
      <c r="J38" s="48">
        <f t="shared" si="2"/>
        <v>1772404</v>
      </c>
      <c r="K38" s="48">
        <f t="shared" si="2"/>
        <v>-4858337</v>
      </c>
      <c r="L38" s="48">
        <f t="shared" si="2"/>
        <v>-5768985</v>
      </c>
      <c r="M38" s="48">
        <f t="shared" si="2"/>
        <v>5963085</v>
      </c>
      <c r="N38" s="48">
        <f t="shared" si="2"/>
        <v>-4664237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-2891833</v>
      </c>
      <c r="X38" s="48">
        <f>IF(F22=F36,0,X22-X36)</f>
        <v>-4423632</v>
      </c>
      <c r="Y38" s="48">
        <f t="shared" si="2"/>
        <v>1531799</v>
      </c>
      <c r="Z38" s="49">
        <f>+IF(X38&lt;&gt;0,+(Y38/X38)*100,0)</f>
        <v>-34.627631774071624</v>
      </c>
      <c r="AA38" s="46">
        <f>+AA22-AA36</f>
        <v>-9366559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846500</v>
      </c>
      <c r="F39" s="8">
        <v>846500</v>
      </c>
      <c r="G39" s="8">
        <v>0</v>
      </c>
      <c r="H39" s="8">
        <v>0</v>
      </c>
      <c r="I39" s="8">
        <v>740</v>
      </c>
      <c r="J39" s="8">
        <v>740</v>
      </c>
      <c r="K39" s="8">
        <v>6564</v>
      </c>
      <c r="L39" s="8">
        <v>0</v>
      </c>
      <c r="M39" s="8">
        <v>0</v>
      </c>
      <c r="N39" s="8">
        <v>6564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7304</v>
      </c>
      <c r="X39" s="8">
        <v>206502</v>
      </c>
      <c r="Y39" s="8">
        <v>-199198</v>
      </c>
      <c r="Z39" s="2">
        <v>-96.46</v>
      </c>
      <c r="AA39" s="6">
        <v>846500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-8029645</v>
      </c>
      <c r="D42" s="55">
        <f>SUM(D38:D41)</f>
        <v>0</v>
      </c>
      <c r="E42" s="56">
        <f t="shared" si="3"/>
        <v>-8520059</v>
      </c>
      <c r="F42" s="57">
        <f t="shared" si="3"/>
        <v>-8520059</v>
      </c>
      <c r="G42" s="57">
        <f t="shared" si="3"/>
        <v>9843665</v>
      </c>
      <c r="H42" s="57">
        <f t="shared" si="3"/>
        <v>-3889649</v>
      </c>
      <c r="I42" s="57">
        <f t="shared" si="3"/>
        <v>-4180872</v>
      </c>
      <c r="J42" s="57">
        <f t="shared" si="3"/>
        <v>1773144</v>
      </c>
      <c r="K42" s="57">
        <f t="shared" si="3"/>
        <v>-4851773</v>
      </c>
      <c r="L42" s="57">
        <f t="shared" si="3"/>
        <v>-5768985</v>
      </c>
      <c r="M42" s="57">
        <f t="shared" si="3"/>
        <v>5963085</v>
      </c>
      <c r="N42" s="57">
        <f t="shared" si="3"/>
        <v>-4657673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-2884529</v>
      </c>
      <c r="X42" s="57">
        <f t="shared" si="3"/>
        <v>-4217130</v>
      </c>
      <c r="Y42" s="57">
        <f t="shared" si="3"/>
        <v>1332601</v>
      </c>
      <c r="Z42" s="58">
        <f>+IF(X42&lt;&gt;0,+(Y42/X42)*100,0)</f>
        <v>-31.599713549262177</v>
      </c>
      <c r="AA42" s="55">
        <f>SUM(AA38:AA41)</f>
        <v>-8520059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-8029645</v>
      </c>
      <c r="D44" s="63">
        <f>+D42-D43</f>
        <v>0</v>
      </c>
      <c r="E44" s="64">
        <f t="shared" si="4"/>
        <v>-8520059</v>
      </c>
      <c r="F44" s="65">
        <f t="shared" si="4"/>
        <v>-8520059</v>
      </c>
      <c r="G44" s="65">
        <f t="shared" si="4"/>
        <v>9843665</v>
      </c>
      <c r="H44" s="65">
        <f t="shared" si="4"/>
        <v>-3889649</v>
      </c>
      <c r="I44" s="65">
        <f t="shared" si="4"/>
        <v>-4180872</v>
      </c>
      <c r="J44" s="65">
        <f t="shared" si="4"/>
        <v>1773144</v>
      </c>
      <c r="K44" s="65">
        <f t="shared" si="4"/>
        <v>-4851773</v>
      </c>
      <c r="L44" s="65">
        <f t="shared" si="4"/>
        <v>-5768985</v>
      </c>
      <c r="M44" s="65">
        <f t="shared" si="4"/>
        <v>5963085</v>
      </c>
      <c r="N44" s="65">
        <f t="shared" si="4"/>
        <v>-4657673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-2884529</v>
      </c>
      <c r="X44" s="65">
        <f t="shared" si="4"/>
        <v>-4217130</v>
      </c>
      <c r="Y44" s="65">
        <f t="shared" si="4"/>
        <v>1332601</v>
      </c>
      <c r="Z44" s="66">
        <f>+IF(X44&lt;&gt;0,+(Y44/X44)*100,0)</f>
        <v>-31.599713549262177</v>
      </c>
      <c r="AA44" s="63">
        <f>+AA42-AA43</f>
        <v>-8520059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-8029645</v>
      </c>
      <c r="D46" s="55">
        <f>SUM(D44:D45)</f>
        <v>0</v>
      </c>
      <c r="E46" s="56">
        <f t="shared" si="5"/>
        <v>-8520059</v>
      </c>
      <c r="F46" s="57">
        <f t="shared" si="5"/>
        <v>-8520059</v>
      </c>
      <c r="G46" s="57">
        <f t="shared" si="5"/>
        <v>9843665</v>
      </c>
      <c r="H46" s="57">
        <f t="shared" si="5"/>
        <v>-3889649</v>
      </c>
      <c r="I46" s="57">
        <f t="shared" si="5"/>
        <v>-4180872</v>
      </c>
      <c r="J46" s="57">
        <f t="shared" si="5"/>
        <v>1773144</v>
      </c>
      <c r="K46" s="57">
        <f t="shared" si="5"/>
        <v>-4851773</v>
      </c>
      <c r="L46" s="57">
        <f t="shared" si="5"/>
        <v>-5768985</v>
      </c>
      <c r="M46" s="57">
        <f t="shared" si="5"/>
        <v>5963085</v>
      </c>
      <c r="N46" s="57">
        <f t="shared" si="5"/>
        <v>-4657673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-2884529</v>
      </c>
      <c r="X46" s="57">
        <f t="shared" si="5"/>
        <v>-4217130</v>
      </c>
      <c r="Y46" s="57">
        <f t="shared" si="5"/>
        <v>1332601</v>
      </c>
      <c r="Z46" s="58">
        <f>+IF(X46&lt;&gt;0,+(Y46/X46)*100,0)</f>
        <v>-31.599713549262177</v>
      </c>
      <c r="AA46" s="55">
        <f>SUM(AA44:AA45)</f>
        <v>-8520059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-8029645</v>
      </c>
      <c r="D48" s="71">
        <f>SUM(D46:D47)</f>
        <v>0</v>
      </c>
      <c r="E48" s="72">
        <f t="shared" si="6"/>
        <v>-8520059</v>
      </c>
      <c r="F48" s="73">
        <f t="shared" si="6"/>
        <v>-8520059</v>
      </c>
      <c r="G48" s="73">
        <f t="shared" si="6"/>
        <v>9843665</v>
      </c>
      <c r="H48" s="74">
        <f t="shared" si="6"/>
        <v>-3889649</v>
      </c>
      <c r="I48" s="74">
        <f t="shared" si="6"/>
        <v>-4180872</v>
      </c>
      <c r="J48" s="74">
        <f t="shared" si="6"/>
        <v>1773144</v>
      </c>
      <c r="K48" s="74">
        <f t="shared" si="6"/>
        <v>-4851773</v>
      </c>
      <c r="L48" s="74">
        <f t="shared" si="6"/>
        <v>-5768985</v>
      </c>
      <c r="M48" s="73">
        <f t="shared" si="6"/>
        <v>5963085</v>
      </c>
      <c r="N48" s="73">
        <f t="shared" si="6"/>
        <v>-4657673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-2884529</v>
      </c>
      <c r="X48" s="74">
        <f t="shared" si="6"/>
        <v>-4217130</v>
      </c>
      <c r="Y48" s="74">
        <f t="shared" si="6"/>
        <v>1332601</v>
      </c>
      <c r="Z48" s="75">
        <f>+IF(X48&lt;&gt;0,+(Y48/X48)*100,0)</f>
        <v>-31.599713549262177</v>
      </c>
      <c r="AA48" s="76">
        <f>SUM(AA46:AA47)</f>
        <v>-8520059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2441770</v>
      </c>
      <c r="D5" s="6">
        <v>0</v>
      </c>
      <c r="E5" s="7">
        <v>7757000</v>
      </c>
      <c r="F5" s="8">
        <v>7757000</v>
      </c>
      <c r="G5" s="8">
        <v>248954</v>
      </c>
      <c r="H5" s="8">
        <v>73402</v>
      </c>
      <c r="I5" s="8">
        <v>71627</v>
      </c>
      <c r="J5" s="8">
        <v>393983</v>
      </c>
      <c r="K5" s="8">
        <v>82277</v>
      </c>
      <c r="L5" s="8">
        <v>0</v>
      </c>
      <c r="M5" s="8">
        <v>0</v>
      </c>
      <c r="N5" s="8">
        <v>82277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476260</v>
      </c>
      <c r="X5" s="8">
        <v>4876065</v>
      </c>
      <c r="Y5" s="8">
        <v>-4399805</v>
      </c>
      <c r="Z5" s="2">
        <v>-90.23</v>
      </c>
      <c r="AA5" s="6">
        <v>7757000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7111220</v>
      </c>
      <c r="D7" s="6">
        <v>0</v>
      </c>
      <c r="E7" s="7">
        <v>11614000</v>
      </c>
      <c r="F7" s="8">
        <v>11614000</v>
      </c>
      <c r="G7" s="8">
        <v>468230</v>
      </c>
      <c r="H7" s="8">
        <v>571642</v>
      </c>
      <c r="I7" s="8">
        <v>468923</v>
      </c>
      <c r="J7" s="8">
        <v>1508795</v>
      </c>
      <c r="K7" s="8">
        <v>505424</v>
      </c>
      <c r="L7" s="8">
        <v>0</v>
      </c>
      <c r="M7" s="8">
        <v>0</v>
      </c>
      <c r="N7" s="8">
        <v>505424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2014219</v>
      </c>
      <c r="X7" s="8">
        <v>5807022</v>
      </c>
      <c r="Y7" s="8">
        <v>-3792803</v>
      </c>
      <c r="Z7" s="2">
        <v>-65.31</v>
      </c>
      <c r="AA7" s="6">
        <v>11614000</v>
      </c>
    </row>
    <row r="8" spans="1:27" ht="13.5">
      <c r="A8" s="25" t="s">
        <v>35</v>
      </c>
      <c r="B8" s="24"/>
      <c r="C8" s="6">
        <v>5785508</v>
      </c>
      <c r="D8" s="6">
        <v>0</v>
      </c>
      <c r="E8" s="7">
        <v>6465000</v>
      </c>
      <c r="F8" s="8">
        <v>6465000</v>
      </c>
      <c r="G8" s="8">
        <v>538620</v>
      </c>
      <c r="H8" s="8">
        <v>643551</v>
      </c>
      <c r="I8" s="8">
        <v>1240256</v>
      </c>
      <c r="J8" s="8">
        <v>2422427</v>
      </c>
      <c r="K8" s="8">
        <v>793306</v>
      </c>
      <c r="L8" s="8">
        <v>0</v>
      </c>
      <c r="M8" s="8">
        <v>0</v>
      </c>
      <c r="N8" s="8">
        <v>793306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3215733</v>
      </c>
      <c r="X8" s="8">
        <v>3232434</v>
      </c>
      <c r="Y8" s="8">
        <v>-16701</v>
      </c>
      <c r="Z8" s="2">
        <v>-0.52</v>
      </c>
      <c r="AA8" s="6">
        <v>6465000</v>
      </c>
    </row>
    <row r="9" spans="1:27" ht="13.5">
      <c r="A9" s="25" t="s">
        <v>36</v>
      </c>
      <c r="B9" s="24"/>
      <c r="C9" s="6">
        <v>3522886</v>
      </c>
      <c r="D9" s="6">
        <v>0</v>
      </c>
      <c r="E9" s="7">
        <v>3305000</v>
      </c>
      <c r="F9" s="8">
        <v>3305000</v>
      </c>
      <c r="G9" s="8">
        <v>283696</v>
      </c>
      <c r="H9" s="8">
        <v>292800</v>
      </c>
      <c r="I9" s="8">
        <v>290120</v>
      </c>
      <c r="J9" s="8">
        <v>866616</v>
      </c>
      <c r="K9" s="8">
        <v>285308</v>
      </c>
      <c r="L9" s="8">
        <v>0</v>
      </c>
      <c r="M9" s="8">
        <v>0</v>
      </c>
      <c r="N9" s="8">
        <v>285308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1151924</v>
      </c>
      <c r="X9" s="8">
        <v>1652364</v>
      </c>
      <c r="Y9" s="8">
        <v>-500440</v>
      </c>
      <c r="Z9" s="2">
        <v>-30.29</v>
      </c>
      <c r="AA9" s="6">
        <v>3305000</v>
      </c>
    </row>
    <row r="10" spans="1:27" ht="13.5">
      <c r="A10" s="25" t="s">
        <v>37</v>
      </c>
      <c r="B10" s="24"/>
      <c r="C10" s="6">
        <v>2018762</v>
      </c>
      <c r="D10" s="6">
        <v>0</v>
      </c>
      <c r="E10" s="7">
        <v>3431000</v>
      </c>
      <c r="F10" s="26">
        <v>3431000</v>
      </c>
      <c r="G10" s="26">
        <v>344918</v>
      </c>
      <c r="H10" s="26">
        <v>345603</v>
      </c>
      <c r="I10" s="26">
        <v>346029</v>
      </c>
      <c r="J10" s="26">
        <v>1036550</v>
      </c>
      <c r="K10" s="26">
        <v>345758</v>
      </c>
      <c r="L10" s="26">
        <v>0</v>
      </c>
      <c r="M10" s="26">
        <v>0</v>
      </c>
      <c r="N10" s="26">
        <v>345758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1382308</v>
      </c>
      <c r="X10" s="26">
        <v>1715508</v>
      </c>
      <c r="Y10" s="26">
        <v>-333200</v>
      </c>
      <c r="Z10" s="27">
        <v>-19.42</v>
      </c>
      <c r="AA10" s="28">
        <v>3431000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437956</v>
      </c>
      <c r="D12" s="6">
        <v>0</v>
      </c>
      <c r="E12" s="7">
        <v>658000</v>
      </c>
      <c r="F12" s="8">
        <v>658000</v>
      </c>
      <c r="G12" s="8">
        <v>26643</v>
      </c>
      <c r="H12" s="8">
        <v>17653</v>
      </c>
      <c r="I12" s="8">
        <v>20542</v>
      </c>
      <c r="J12" s="8">
        <v>64838</v>
      </c>
      <c r="K12" s="8">
        <v>28100</v>
      </c>
      <c r="L12" s="8">
        <v>0</v>
      </c>
      <c r="M12" s="8">
        <v>0</v>
      </c>
      <c r="N12" s="8">
        <v>28100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92938</v>
      </c>
      <c r="X12" s="8">
        <v>328872</v>
      </c>
      <c r="Y12" s="8">
        <v>-235934</v>
      </c>
      <c r="Z12" s="2">
        <v>-71.74</v>
      </c>
      <c r="AA12" s="6">
        <v>658000</v>
      </c>
    </row>
    <row r="13" spans="1:27" ht="13.5">
      <c r="A13" s="23" t="s">
        <v>40</v>
      </c>
      <c r="B13" s="29"/>
      <c r="C13" s="6">
        <v>189124</v>
      </c>
      <c r="D13" s="6">
        <v>0</v>
      </c>
      <c r="E13" s="7">
        <v>388000</v>
      </c>
      <c r="F13" s="8">
        <v>388000</v>
      </c>
      <c r="G13" s="8">
        <v>94233</v>
      </c>
      <c r="H13" s="8">
        <v>11326</v>
      </c>
      <c r="I13" s="8">
        <v>14389</v>
      </c>
      <c r="J13" s="8">
        <v>119948</v>
      </c>
      <c r="K13" s="8">
        <v>14676</v>
      </c>
      <c r="L13" s="8">
        <v>0</v>
      </c>
      <c r="M13" s="8">
        <v>0</v>
      </c>
      <c r="N13" s="8">
        <v>14676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134624</v>
      </c>
      <c r="X13" s="8">
        <v>193998</v>
      </c>
      <c r="Y13" s="8">
        <v>-59374</v>
      </c>
      <c r="Z13" s="2">
        <v>-30.61</v>
      </c>
      <c r="AA13" s="6">
        <v>388000</v>
      </c>
    </row>
    <row r="14" spans="1:27" ht="13.5">
      <c r="A14" s="23" t="s">
        <v>41</v>
      </c>
      <c r="B14" s="29"/>
      <c r="C14" s="6">
        <v>1782380</v>
      </c>
      <c r="D14" s="6">
        <v>0</v>
      </c>
      <c r="E14" s="7">
        <v>2200000</v>
      </c>
      <c r="F14" s="8">
        <v>2200000</v>
      </c>
      <c r="G14" s="8">
        <v>190658</v>
      </c>
      <c r="H14" s="8">
        <v>296715</v>
      </c>
      <c r="I14" s="8">
        <v>195157</v>
      </c>
      <c r="J14" s="8">
        <v>682530</v>
      </c>
      <c r="K14" s="8">
        <v>214509</v>
      </c>
      <c r="L14" s="8">
        <v>0</v>
      </c>
      <c r="M14" s="8">
        <v>0</v>
      </c>
      <c r="N14" s="8">
        <v>214509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897039</v>
      </c>
      <c r="X14" s="8">
        <v>1099998</v>
      </c>
      <c r="Y14" s="8">
        <v>-202959</v>
      </c>
      <c r="Z14" s="2">
        <v>-18.45</v>
      </c>
      <c r="AA14" s="6">
        <v>2200000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52473517</v>
      </c>
      <c r="D16" s="6">
        <v>0</v>
      </c>
      <c r="E16" s="7">
        <v>21504000</v>
      </c>
      <c r="F16" s="8">
        <v>21504000</v>
      </c>
      <c r="G16" s="8">
        <v>1306645</v>
      </c>
      <c r="H16" s="8">
        <v>194937</v>
      </c>
      <c r="I16" s="8">
        <v>676572</v>
      </c>
      <c r="J16" s="8">
        <v>2178154</v>
      </c>
      <c r="K16" s="8">
        <v>413736</v>
      </c>
      <c r="L16" s="8">
        <v>0</v>
      </c>
      <c r="M16" s="8">
        <v>0</v>
      </c>
      <c r="N16" s="8">
        <v>413736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2591890</v>
      </c>
      <c r="X16" s="8">
        <v>10752102</v>
      </c>
      <c r="Y16" s="8">
        <v>-8160212</v>
      </c>
      <c r="Z16" s="2">
        <v>-75.89</v>
      </c>
      <c r="AA16" s="6">
        <v>21504000</v>
      </c>
    </row>
    <row r="17" spans="1:27" ht="13.5">
      <c r="A17" s="23" t="s">
        <v>44</v>
      </c>
      <c r="B17" s="29"/>
      <c r="C17" s="6">
        <v>988021</v>
      </c>
      <c r="D17" s="6">
        <v>0</v>
      </c>
      <c r="E17" s="7">
        <v>1063000</v>
      </c>
      <c r="F17" s="8">
        <v>1063000</v>
      </c>
      <c r="G17" s="8">
        <v>85626</v>
      </c>
      <c r="H17" s="8">
        <v>105253</v>
      </c>
      <c r="I17" s="8">
        <v>91948</v>
      </c>
      <c r="J17" s="8">
        <v>282827</v>
      </c>
      <c r="K17" s="8">
        <v>103216</v>
      </c>
      <c r="L17" s="8">
        <v>0</v>
      </c>
      <c r="M17" s="8">
        <v>0</v>
      </c>
      <c r="N17" s="8">
        <v>103216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386043</v>
      </c>
      <c r="X17" s="8">
        <v>531480</v>
      </c>
      <c r="Y17" s="8">
        <v>-145437</v>
      </c>
      <c r="Z17" s="2">
        <v>-27.36</v>
      </c>
      <c r="AA17" s="6">
        <v>1063000</v>
      </c>
    </row>
    <row r="18" spans="1:27" ht="13.5">
      <c r="A18" s="25" t="s">
        <v>45</v>
      </c>
      <c r="B18" s="24"/>
      <c r="C18" s="6">
        <v>12855</v>
      </c>
      <c r="D18" s="6">
        <v>0</v>
      </c>
      <c r="E18" s="7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7500</v>
      </c>
      <c r="Y18" s="8">
        <v>-7500</v>
      </c>
      <c r="Z18" s="2">
        <v>-100</v>
      </c>
      <c r="AA18" s="6">
        <v>15000</v>
      </c>
    </row>
    <row r="19" spans="1:27" ht="13.5">
      <c r="A19" s="23" t="s">
        <v>46</v>
      </c>
      <c r="B19" s="29"/>
      <c r="C19" s="6">
        <v>30114716</v>
      </c>
      <c r="D19" s="6">
        <v>0</v>
      </c>
      <c r="E19" s="7">
        <v>26240000</v>
      </c>
      <c r="F19" s="8">
        <v>26240000</v>
      </c>
      <c r="G19" s="8">
        <v>10408721</v>
      </c>
      <c r="H19" s="8">
        <v>325099</v>
      </c>
      <c r="I19" s="8">
        <v>0</v>
      </c>
      <c r="J19" s="8">
        <v>10733820</v>
      </c>
      <c r="K19" s="8">
        <v>109253</v>
      </c>
      <c r="L19" s="8">
        <v>0</v>
      </c>
      <c r="M19" s="8">
        <v>0</v>
      </c>
      <c r="N19" s="8">
        <v>109253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10843073</v>
      </c>
      <c r="X19" s="8">
        <v>20190400</v>
      </c>
      <c r="Y19" s="8">
        <v>-9347327</v>
      </c>
      <c r="Z19" s="2">
        <v>-46.3</v>
      </c>
      <c r="AA19" s="6">
        <v>26240000</v>
      </c>
    </row>
    <row r="20" spans="1:27" ht="13.5">
      <c r="A20" s="23" t="s">
        <v>47</v>
      </c>
      <c r="B20" s="29"/>
      <c r="C20" s="6">
        <v>332309</v>
      </c>
      <c r="D20" s="6">
        <v>0</v>
      </c>
      <c r="E20" s="7">
        <v>790000</v>
      </c>
      <c r="F20" s="26">
        <v>790000</v>
      </c>
      <c r="G20" s="26">
        <v>1886929</v>
      </c>
      <c r="H20" s="26">
        <v>2097071</v>
      </c>
      <c r="I20" s="26">
        <v>2441870</v>
      </c>
      <c r="J20" s="26">
        <v>6425870</v>
      </c>
      <c r="K20" s="26">
        <v>2188124</v>
      </c>
      <c r="L20" s="26">
        <v>0</v>
      </c>
      <c r="M20" s="26">
        <v>0</v>
      </c>
      <c r="N20" s="26">
        <v>2188124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8613994</v>
      </c>
      <c r="X20" s="26">
        <v>395088</v>
      </c>
      <c r="Y20" s="26">
        <v>8218906</v>
      </c>
      <c r="Z20" s="27">
        <v>2080.27</v>
      </c>
      <c r="AA20" s="28">
        <v>790000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45000</v>
      </c>
      <c r="F21" s="8">
        <v>45000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22500</v>
      </c>
      <c r="Y21" s="8">
        <v>-22500</v>
      </c>
      <c r="Z21" s="2">
        <v>-100</v>
      </c>
      <c r="AA21" s="6">
        <v>45000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107211024</v>
      </c>
      <c r="D22" s="33">
        <f>SUM(D5:D21)</f>
        <v>0</v>
      </c>
      <c r="E22" s="34">
        <f t="shared" si="0"/>
        <v>85475000</v>
      </c>
      <c r="F22" s="35">
        <f t="shared" si="0"/>
        <v>85475000</v>
      </c>
      <c r="G22" s="35">
        <f t="shared" si="0"/>
        <v>15883873</v>
      </c>
      <c r="H22" s="35">
        <f t="shared" si="0"/>
        <v>4975052</v>
      </c>
      <c r="I22" s="35">
        <f t="shared" si="0"/>
        <v>5857433</v>
      </c>
      <c r="J22" s="35">
        <f t="shared" si="0"/>
        <v>26716358</v>
      </c>
      <c r="K22" s="35">
        <f t="shared" si="0"/>
        <v>5083687</v>
      </c>
      <c r="L22" s="35">
        <f t="shared" si="0"/>
        <v>0</v>
      </c>
      <c r="M22" s="35">
        <f t="shared" si="0"/>
        <v>0</v>
      </c>
      <c r="N22" s="35">
        <f t="shared" si="0"/>
        <v>5083687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31800045</v>
      </c>
      <c r="X22" s="35">
        <f t="shared" si="0"/>
        <v>50805331</v>
      </c>
      <c r="Y22" s="35">
        <f t="shared" si="0"/>
        <v>-19005286</v>
      </c>
      <c r="Z22" s="36">
        <f>+IF(X22&lt;&gt;0,+(Y22/X22)*100,0)</f>
        <v>-37.40805467835649</v>
      </c>
      <c r="AA22" s="33">
        <f>SUM(AA5:AA21)</f>
        <v>85475000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24732334</v>
      </c>
      <c r="D25" s="6">
        <v>0</v>
      </c>
      <c r="E25" s="7">
        <v>31664000</v>
      </c>
      <c r="F25" s="8">
        <v>31664000</v>
      </c>
      <c r="G25" s="8">
        <v>2398022</v>
      </c>
      <c r="H25" s="8">
        <v>2294681</v>
      </c>
      <c r="I25" s="8">
        <v>2250342</v>
      </c>
      <c r="J25" s="8">
        <v>6943045</v>
      </c>
      <c r="K25" s="8">
        <v>2211082</v>
      </c>
      <c r="L25" s="8">
        <v>0</v>
      </c>
      <c r="M25" s="8">
        <v>0</v>
      </c>
      <c r="N25" s="8">
        <v>2211082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9154127</v>
      </c>
      <c r="X25" s="8">
        <v>15954624</v>
      </c>
      <c r="Y25" s="8">
        <v>-6800497</v>
      </c>
      <c r="Z25" s="2">
        <v>-42.62</v>
      </c>
      <c r="AA25" s="6">
        <v>31664000</v>
      </c>
    </row>
    <row r="26" spans="1:27" ht="13.5">
      <c r="A26" s="25" t="s">
        <v>52</v>
      </c>
      <c r="B26" s="24"/>
      <c r="C26" s="6">
        <v>2359485</v>
      </c>
      <c r="D26" s="6">
        <v>0</v>
      </c>
      <c r="E26" s="7">
        <v>2837000</v>
      </c>
      <c r="F26" s="8">
        <v>2837000</v>
      </c>
      <c r="G26" s="8">
        <v>180005</v>
      </c>
      <c r="H26" s="8">
        <v>180005</v>
      </c>
      <c r="I26" s="8">
        <v>180005</v>
      </c>
      <c r="J26" s="8">
        <v>540015</v>
      </c>
      <c r="K26" s="8">
        <v>180005</v>
      </c>
      <c r="L26" s="8">
        <v>0</v>
      </c>
      <c r="M26" s="8">
        <v>0</v>
      </c>
      <c r="N26" s="8">
        <v>180005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720020</v>
      </c>
      <c r="X26" s="8">
        <v>1174152</v>
      </c>
      <c r="Y26" s="8">
        <v>-454132</v>
      </c>
      <c r="Z26" s="2">
        <v>-38.68</v>
      </c>
      <c r="AA26" s="6">
        <v>2837000</v>
      </c>
    </row>
    <row r="27" spans="1:27" ht="13.5">
      <c r="A27" s="25" t="s">
        <v>53</v>
      </c>
      <c r="B27" s="24"/>
      <c r="C27" s="6">
        <v>35605749</v>
      </c>
      <c r="D27" s="6">
        <v>0</v>
      </c>
      <c r="E27" s="7">
        <v>3930000</v>
      </c>
      <c r="F27" s="8">
        <v>3930000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3930000</v>
      </c>
    </row>
    <row r="28" spans="1:27" ht="13.5">
      <c r="A28" s="25" t="s">
        <v>54</v>
      </c>
      <c r="B28" s="24"/>
      <c r="C28" s="6">
        <v>5948667</v>
      </c>
      <c r="D28" s="6">
        <v>0</v>
      </c>
      <c r="E28" s="7">
        <v>6396000</v>
      </c>
      <c r="F28" s="8">
        <v>6396000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6396000</v>
      </c>
    </row>
    <row r="29" spans="1:27" ht="13.5">
      <c r="A29" s="25" t="s">
        <v>55</v>
      </c>
      <c r="B29" s="24"/>
      <c r="C29" s="6">
        <v>900353</v>
      </c>
      <c r="D29" s="6">
        <v>0</v>
      </c>
      <c r="E29" s="7">
        <v>769000</v>
      </c>
      <c r="F29" s="8">
        <v>769000</v>
      </c>
      <c r="G29" s="8">
        <v>57341</v>
      </c>
      <c r="H29" s="8">
        <v>31481</v>
      </c>
      <c r="I29" s="8">
        <v>26178</v>
      </c>
      <c r="J29" s="8">
        <v>115000</v>
      </c>
      <c r="K29" s="8">
        <v>27566</v>
      </c>
      <c r="L29" s="8">
        <v>0</v>
      </c>
      <c r="M29" s="8">
        <v>0</v>
      </c>
      <c r="N29" s="8">
        <v>27566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142566</v>
      </c>
      <c r="X29" s="8">
        <v>384732</v>
      </c>
      <c r="Y29" s="8">
        <v>-242166</v>
      </c>
      <c r="Z29" s="2">
        <v>-62.94</v>
      </c>
      <c r="AA29" s="6">
        <v>769000</v>
      </c>
    </row>
    <row r="30" spans="1:27" ht="13.5">
      <c r="A30" s="25" t="s">
        <v>56</v>
      </c>
      <c r="B30" s="24"/>
      <c r="C30" s="6">
        <v>12782651</v>
      </c>
      <c r="D30" s="6">
        <v>0</v>
      </c>
      <c r="E30" s="7">
        <v>10715000</v>
      </c>
      <c r="F30" s="8">
        <v>10715000</v>
      </c>
      <c r="G30" s="8">
        <v>0</v>
      </c>
      <c r="H30" s="8">
        <v>0</v>
      </c>
      <c r="I30" s="8">
        <v>0</v>
      </c>
      <c r="J30" s="8">
        <v>0</v>
      </c>
      <c r="K30" s="8">
        <v>157501</v>
      </c>
      <c r="L30" s="8">
        <v>0</v>
      </c>
      <c r="M30" s="8">
        <v>0</v>
      </c>
      <c r="N30" s="8">
        <v>157501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157501</v>
      </c>
      <c r="X30" s="8">
        <v>5357556</v>
      </c>
      <c r="Y30" s="8">
        <v>-5200055</v>
      </c>
      <c r="Z30" s="2">
        <v>-97.06</v>
      </c>
      <c r="AA30" s="6">
        <v>10715000</v>
      </c>
    </row>
    <row r="31" spans="1:27" ht="13.5">
      <c r="A31" s="25" t="s">
        <v>57</v>
      </c>
      <c r="B31" s="24"/>
      <c r="C31" s="6">
        <v>1255587</v>
      </c>
      <c r="D31" s="6">
        <v>0</v>
      </c>
      <c r="E31" s="7">
        <v>0</v>
      </c>
      <c r="F31" s="8">
        <v>0</v>
      </c>
      <c r="G31" s="8">
        <v>213723</v>
      </c>
      <c r="H31" s="8">
        <v>126338</v>
      </c>
      <c r="I31" s="8">
        <v>47476</v>
      </c>
      <c r="J31" s="8">
        <v>387537</v>
      </c>
      <c r="K31" s="8">
        <v>103032</v>
      </c>
      <c r="L31" s="8">
        <v>0</v>
      </c>
      <c r="M31" s="8">
        <v>0</v>
      </c>
      <c r="N31" s="8">
        <v>103032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490569</v>
      </c>
      <c r="X31" s="8"/>
      <c r="Y31" s="8">
        <v>490569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7142222</v>
      </c>
      <c r="D32" s="6">
        <v>0</v>
      </c>
      <c r="E32" s="7">
        <v>14005000</v>
      </c>
      <c r="F32" s="8">
        <v>14005000</v>
      </c>
      <c r="G32" s="8">
        <v>565447</v>
      </c>
      <c r="H32" s="8">
        <v>218608</v>
      </c>
      <c r="I32" s="8">
        <v>546996</v>
      </c>
      <c r="J32" s="8">
        <v>1331051</v>
      </c>
      <c r="K32" s="8">
        <v>223995</v>
      </c>
      <c r="L32" s="8">
        <v>0</v>
      </c>
      <c r="M32" s="8">
        <v>0</v>
      </c>
      <c r="N32" s="8">
        <v>223995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1555046</v>
      </c>
      <c r="X32" s="8">
        <v>7002498</v>
      </c>
      <c r="Y32" s="8">
        <v>-5447452</v>
      </c>
      <c r="Z32" s="2">
        <v>-77.79</v>
      </c>
      <c r="AA32" s="6">
        <v>14005000</v>
      </c>
    </row>
    <row r="33" spans="1:27" ht="13.5">
      <c r="A33" s="25" t="s">
        <v>59</v>
      </c>
      <c r="B33" s="24"/>
      <c r="C33" s="6">
        <v>6849945</v>
      </c>
      <c r="D33" s="6">
        <v>0</v>
      </c>
      <c r="E33" s="7">
        <v>4029000</v>
      </c>
      <c r="F33" s="8">
        <v>4029000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2014422</v>
      </c>
      <c r="Y33" s="8">
        <v>-2014422</v>
      </c>
      <c r="Z33" s="2">
        <v>-100</v>
      </c>
      <c r="AA33" s="6">
        <v>4029000</v>
      </c>
    </row>
    <row r="34" spans="1:27" ht="13.5">
      <c r="A34" s="25" t="s">
        <v>60</v>
      </c>
      <c r="B34" s="24"/>
      <c r="C34" s="6">
        <v>7928929</v>
      </c>
      <c r="D34" s="6">
        <v>0</v>
      </c>
      <c r="E34" s="7">
        <v>13252000</v>
      </c>
      <c r="F34" s="8">
        <v>13252000</v>
      </c>
      <c r="G34" s="8">
        <v>537372</v>
      </c>
      <c r="H34" s="8">
        <v>1130398</v>
      </c>
      <c r="I34" s="8">
        <v>531776</v>
      </c>
      <c r="J34" s="8">
        <v>2199546</v>
      </c>
      <c r="K34" s="8">
        <v>1488036</v>
      </c>
      <c r="L34" s="8">
        <v>0</v>
      </c>
      <c r="M34" s="8">
        <v>0</v>
      </c>
      <c r="N34" s="8">
        <v>1488036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3687582</v>
      </c>
      <c r="X34" s="8">
        <v>6625686</v>
      </c>
      <c r="Y34" s="8">
        <v>-2938104</v>
      </c>
      <c r="Z34" s="2">
        <v>-44.34</v>
      </c>
      <c r="AA34" s="6">
        <v>13252000</v>
      </c>
    </row>
    <row r="35" spans="1:27" ht="13.5">
      <c r="A35" s="23" t="s">
        <v>61</v>
      </c>
      <c r="B35" s="29"/>
      <c r="C35" s="6">
        <v>652957</v>
      </c>
      <c r="D35" s="6">
        <v>0</v>
      </c>
      <c r="E35" s="7">
        <v>1000</v>
      </c>
      <c r="F35" s="8">
        <v>1000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564</v>
      </c>
      <c r="Y35" s="8">
        <v>-564</v>
      </c>
      <c r="Z35" s="2">
        <v>-100</v>
      </c>
      <c r="AA35" s="6">
        <v>1000</v>
      </c>
    </row>
    <row r="36" spans="1:27" ht="12.75">
      <c r="A36" s="40" t="s">
        <v>62</v>
      </c>
      <c r="B36" s="32"/>
      <c r="C36" s="33">
        <f aca="true" t="shared" si="1" ref="C36:Y36">SUM(C25:C35)</f>
        <v>106158879</v>
      </c>
      <c r="D36" s="33">
        <f>SUM(D25:D35)</f>
        <v>0</v>
      </c>
      <c r="E36" s="34">
        <f t="shared" si="1"/>
        <v>87598000</v>
      </c>
      <c r="F36" s="35">
        <f t="shared" si="1"/>
        <v>87598000</v>
      </c>
      <c r="G36" s="35">
        <f t="shared" si="1"/>
        <v>3951910</v>
      </c>
      <c r="H36" s="35">
        <f t="shared" si="1"/>
        <v>3981511</v>
      </c>
      <c r="I36" s="35">
        <f t="shared" si="1"/>
        <v>3582773</v>
      </c>
      <c r="J36" s="35">
        <f t="shared" si="1"/>
        <v>11516194</v>
      </c>
      <c r="K36" s="35">
        <f t="shared" si="1"/>
        <v>4391217</v>
      </c>
      <c r="L36" s="35">
        <f t="shared" si="1"/>
        <v>0</v>
      </c>
      <c r="M36" s="35">
        <f t="shared" si="1"/>
        <v>0</v>
      </c>
      <c r="N36" s="35">
        <f t="shared" si="1"/>
        <v>4391217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15907411</v>
      </c>
      <c r="X36" s="35">
        <f t="shared" si="1"/>
        <v>38514234</v>
      </c>
      <c r="Y36" s="35">
        <f t="shared" si="1"/>
        <v>-22606823</v>
      </c>
      <c r="Z36" s="36">
        <f>+IF(X36&lt;&gt;0,+(Y36/X36)*100,0)</f>
        <v>-58.697319541653094</v>
      </c>
      <c r="AA36" s="33">
        <f>SUM(AA25:AA35)</f>
        <v>87598000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1052145</v>
      </c>
      <c r="D38" s="46">
        <f>+D22-D36</f>
        <v>0</v>
      </c>
      <c r="E38" s="47">
        <f t="shared" si="2"/>
        <v>-2123000</v>
      </c>
      <c r="F38" s="48">
        <f t="shared" si="2"/>
        <v>-2123000</v>
      </c>
      <c r="G38" s="48">
        <f t="shared" si="2"/>
        <v>11931963</v>
      </c>
      <c r="H38" s="48">
        <f t="shared" si="2"/>
        <v>993541</v>
      </c>
      <c r="I38" s="48">
        <f t="shared" si="2"/>
        <v>2274660</v>
      </c>
      <c r="J38" s="48">
        <f t="shared" si="2"/>
        <v>15200164</v>
      </c>
      <c r="K38" s="48">
        <f t="shared" si="2"/>
        <v>692470</v>
      </c>
      <c r="L38" s="48">
        <f t="shared" si="2"/>
        <v>0</v>
      </c>
      <c r="M38" s="48">
        <f t="shared" si="2"/>
        <v>0</v>
      </c>
      <c r="N38" s="48">
        <f t="shared" si="2"/>
        <v>692470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15892634</v>
      </c>
      <c r="X38" s="48">
        <f>IF(F22=F36,0,X22-X36)</f>
        <v>12291097</v>
      </c>
      <c r="Y38" s="48">
        <f t="shared" si="2"/>
        <v>3601537</v>
      </c>
      <c r="Z38" s="49">
        <f>+IF(X38&lt;&gt;0,+(Y38/X38)*100,0)</f>
        <v>29.30199802344738</v>
      </c>
      <c r="AA38" s="46">
        <f>+AA22-AA36</f>
        <v>-2123000</v>
      </c>
    </row>
    <row r="39" spans="1:27" ht="13.5">
      <c r="A39" s="23" t="s">
        <v>64</v>
      </c>
      <c r="B39" s="29"/>
      <c r="C39" s="6">
        <v>12069660</v>
      </c>
      <c r="D39" s="6">
        <v>0</v>
      </c>
      <c r="E39" s="7">
        <v>11155000</v>
      </c>
      <c r="F39" s="8">
        <v>11155000</v>
      </c>
      <c r="G39" s="8">
        <v>0</v>
      </c>
      <c r="H39" s="8">
        <v>258109</v>
      </c>
      <c r="I39" s="8">
        <v>39868</v>
      </c>
      <c r="J39" s="8">
        <v>297977</v>
      </c>
      <c r="K39" s="8">
        <v>651998</v>
      </c>
      <c r="L39" s="8">
        <v>0</v>
      </c>
      <c r="M39" s="8">
        <v>0</v>
      </c>
      <c r="N39" s="8">
        <v>651998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949975</v>
      </c>
      <c r="X39" s="8">
        <v>7468850</v>
      </c>
      <c r="Y39" s="8">
        <v>-6518875</v>
      </c>
      <c r="Z39" s="2">
        <v>-87.28</v>
      </c>
      <c r="AA39" s="6">
        <v>11155000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13121805</v>
      </c>
      <c r="D42" s="55">
        <f>SUM(D38:D41)</f>
        <v>0</v>
      </c>
      <c r="E42" s="56">
        <f t="shared" si="3"/>
        <v>9032000</v>
      </c>
      <c r="F42" s="57">
        <f t="shared" si="3"/>
        <v>9032000</v>
      </c>
      <c r="G42" s="57">
        <f t="shared" si="3"/>
        <v>11931963</v>
      </c>
      <c r="H42" s="57">
        <f t="shared" si="3"/>
        <v>1251650</v>
      </c>
      <c r="I42" s="57">
        <f t="shared" si="3"/>
        <v>2314528</v>
      </c>
      <c r="J42" s="57">
        <f t="shared" si="3"/>
        <v>15498141</v>
      </c>
      <c r="K42" s="57">
        <f t="shared" si="3"/>
        <v>1344468</v>
      </c>
      <c r="L42" s="57">
        <f t="shared" si="3"/>
        <v>0</v>
      </c>
      <c r="M42" s="57">
        <f t="shared" si="3"/>
        <v>0</v>
      </c>
      <c r="N42" s="57">
        <f t="shared" si="3"/>
        <v>1344468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16842609</v>
      </c>
      <c r="X42" s="57">
        <f t="shared" si="3"/>
        <v>19759947</v>
      </c>
      <c r="Y42" s="57">
        <f t="shared" si="3"/>
        <v>-2917338</v>
      </c>
      <c r="Z42" s="58">
        <f>+IF(X42&lt;&gt;0,+(Y42/X42)*100,0)</f>
        <v>-14.76389587482193</v>
      </c>
      <c r="AA42" s="55">
        <f>SUM(AA38:AA41)</f>
        <v>9032000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13121805</v>
      </c>
      <c r="D44" s="63">
        <f>+D42-D43</f>
        <v>0</v>
      </c>
      <c r="E44" s="64">
        <f t="shared" si="4"/>
        <v>9032000</v>
      </c>
      <c r="F44" s="65">
        <f t="shared" si="4"/>
        <v>9032000</v>
      </c>
      <c r="G44" s="65">
        <f t="shared" si="4"/>
        <v>11931963</v>
      </c>
      <c r="H44" s="65">
        <f t="shared" si="4"/>
        <v>1251650</v>
      </c>
      <c r="I44" s="65">
        <f t="shared" si="4"/>
        <v>2314528</v>
      </c>
      <c r="J44" s="65">
        <f t="shared" si="4"/>
        <v>15498141</v>
      </c>
      <c r="K44" s="65">
        <f t="shared" si="4"/>
        <v>1344468</v>
      </c>
      <c r="L44" s="65">
        <f t="shared" si="4"/>
        <v>0</v>
      </c>
      <c r="M44" s="65">
        <f t="shared" si="4"/>
        <v>0</v>
      </c>
      <c r="N44" s="65">
        <f t="shared" si="4"/>
        <v>1344468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16842609</v>
      </c>
      <c r="X44" s="65">
        <f t="shared" si="4"/>
        <v>19759947</v>
      </c>
      <c r="Y44" s="65">
        <f t="shared" si="4"/>
        <v>-2917338</v>
      </c>
      <c r="Z44" s="66">
        <f>+IF(X44&lt;&gt;0,+(Y44/X44)*100,0)</f>
        <v>-14.76389587482193</v>
      </c>
      <c r="AA44" s="63">
        <f>+AA42-AA43</f>
        <v>9032000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13121805</v>
      </c>
      <c r="D46" s="55">
        <f>SUM(D44:D45)</f>
        <v>0</v>
      </c>
      <c r="E46" s="56">
        <f t="shared" si="5"/>
        <v>9032000</v>
      </c>
      <c r="F46" s="57">
        <f t="shared" si="5"/>
        <v>9032000</v>
      </c>
      <c r="G46" s="57">
        <f t="shared" si="5"/>
        <v>11931963</v>
      </c>
      <c r="H46" s="57">
        <f t="shared" si="5"/>
        <v>1251650</v>
      </c>
      <c r="I46" s="57">
        <f t="shared" si="5"/>
        <v>2314528</v>
      </c>
      <c r="J46" s="57">
        <f t="shared" si="5"/>
        <v>15498141</v>
      </c>
      <c r="K46" s="57">
        <f t="shared" si="5"/>
        <v>1344468</v>
      </c>
      <c r="L46" s="57">
        <f t="shared" si="5"/>
        <v>0</v>
      </c>
      <c r="M46" s="57">
        <f t="shared" si="5"/>
        <v>0</v>
      </c>
      <c r="N46" s="57">
        <f t="shared" si="5"/>
        <v>1344468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16842609</v>
      </c>
      <c r="X46" s="57">
        <f t="shared" si="5"/>
        <v>19759947</v>
      </c>
      <c r="Y46" s="57">
        <f t="shared" si="5"/>
        <v>-2917338</v>
      </c>
      <c r="Z46" s="58">
        <f>+IF(X46&lt;&gt;0,+(Y46/X46)*100,0)</f>
        <v>-14.76389587482193</v>
      </c>
      <c r="AA46" s="55">
        <f>SUM(AA44:AA45)</f>
        <v>9032000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13121805</v>
      </c>
      <c r="D48" s="71">
        <f>SUM(D46:D47)</f>
        <v>0</v>
      </c>
      <c r="E48" s="72">
        <f t="shared" si="6"/>
        <v>9032000</v>
      </c>
      <c r="F48" s="73">
        <f t="shared" si="6"/>
        <v>9032000</v>
      </c>
      <c r="G48" s="73">
        <f t="shared" si="6"/>
        <v>11931963</v>
      </c>
      <c r="H48" s="74">
        <f t="shared" si="6"/>
        <v>1251650</v>
      </c>
      <c r="I48" s="74">
        <f t="shared" si="6"/>
        <v>2314528</v>
      </c>
      <c r="J48" s="74">
        <f t="shared" si="6"/>
        <v>15498141</v>
      </c>
      <c r="K48" s="74">
        <f t="shared" si="6"/>
        <v>1344468</v>
      </c>
      <c r="L48" s="74">
        <f t="shared" si="6"/>
        <v>0</v>
      </c>
      <c r="M48" s="73">
        <f t="shared" si="6"/>
        <v>0</v>
      </c>
      <c r="N48" s="73">
        <f t="shared" si="6"/>
        <v>1344468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16842609</v>
      </c>
      <c r="X48" s="74">
        <f t="shared" si="6"/>
        <v>19759947</v>
      </c>
      <c r="Y48" s="74">
        <f t="shared" si="6"/>
        <v>-2917338</v>
      </c>
      <c r="Z48" s="75">
        <f>+IF(X48&lt;&gt;0,+(Y48/X48)*100,0)</f>
        <v>-14.76389587482193</v>
      </c>
      <c r="AA48" s="76">
        <f>SUM(AA46:AA47)</f>
        <v>9032000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4631572</v>
      </c>
      <c r="D5" s="6">
        <v>0</v>
      </c>
      <c r="E5" s="7">
        <v>5030845</v>
      </c>
      <c r="F5" s="8">
        <v>5030845</v>
      </c>
      <c r="G5" s="8">
        <v>1153618</v>
      </c>
      <c r="H5" s="8">
        <v>1469443</v>
      </c>
      <c r="I5" s="8">
        <v>555791</v>
      </c>
      <c r="J5" s="8">
        <v>3178852</v>
      </c>
      <c r="K5" s="8">
        <v>560970</v>
      </c>
      <c r="L5" s="8">
        <v>318668</v>
      </c>
      <c r="M5" s="8">
        <v>569931</v>
      </c>
      <c r="N5" s="8">
        <v>1449569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4628421</v>
      </c>
      <c r="X5" s="8">
        <v>2405397</v>
      </c>
      <c r="Y5" s="8">
        <v>2223024</v>
      </c>
      <c r="Z5" s="2">
        <v>92.42</v>
      </c>
      <c r="AA5" s="6">
        <v>5030845</v>
      </c>
    </row>
    <row r="6" spans="1:27" ht="13.5">
      <c r="A6" s="23" t="s">
        <v>33</v>
      </c>
      <c r="B6" s="24"/>
      <c r="C6" s="6">
        <v>170266</v>
      </c>
      <c r="D6" s="6">
        <v>0</v>
      </c>
      <c r="E6" s="7">
        <v>168540</v>
      </c>
      <c r="F6" s="8">
        <v>168540</v>
      </c>
      <c r="G6" s="8">
        <v>13806</v>
      </c>
      <c r="H6" s="8">
        <v>13706</v>
      </c>
      <c r="I6" s="8">
        <v>13673</v>
      </c>
      <c r="J6" s="8">
        <v>41185</v>
      </c>
      <c r="K6" s="8">
        <v>18451</v>
      </c>
      <c r="L6" s="8">
        <v>25586</v>
      </c>
      <c r="M6" s="8">
        <v>23496</v>
      </c>
      <c r="N6" s="8">
        <v>67533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108718</v>
      </c>
      <c r="X6" s="8">
        <v>13000</v>
      </c>
      <c r="Y6" s="8">
        <v>95718</v>
      </c>
      <c r="Z6" s="2">
        <v>736.29</v>
      </c>
      <c r="AA6" s="6">
        <v>168540</v>
      </c>
    </row>
    <row r="7" spans="1:27" ht="13.5">
      <c r="A7" s="25" t="s">
        <v>34</v>
      </c>
      <c r="B7" s="24"/>
      <c r="C7" s="6">
        <v>22230485</v>
      </c>
      <c r="D7" s="6">
        <v>0</v>
      </c>
      <c r="E7" s="7">
        <v>27752812</v>
      </c>
      <c r="F7" s="8">
        <v>27752812</v>
      </c>
      <c r="G7" s="8">
        <v>3202337</v>
      </c>
      <c r="H7" s="8">
        <v>625079</v>
      </c>
      <c r="I7" s="8">
        <v>1740933</v>
      </c>
      <c r="J7" s="8">
        <v>5568349</v>
      </c>
      <c r="K7" s="8">
        <v>1589696</v>
      </c>
      <c r="L7" s="8">
        <v>1527571</v>
      </c>
      <c r="M7" s="8">
        <v>1697713</v>
      </c>
      <c r="N7" s="8">
        <v>4814980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10383329</v>
      </c>
      <c r="X7" s="8">
        <v>14254101</v>
      </c>
      <c r="Y7" s="8">
        <v>-3870772</v>
      </c>
      <c r="Z7" s="2">
        <v>-27.16</v>
      </c>
      <c r="AA7" s="6">
        <v>27752812</v>
      </c>
    </row>
    <row r="8" spans="1:27" ht="13.5">
      <c r="A8" s="25" t="s">
        <v>35</v>
      </c>
      <c r="B8" s="24"/>
      <c r="C8" s="6">
        <v>11039542</v>
      </c>
      <c r="D8" s="6">
        <v>0</v>
      </c>
      <c r="E8" s="7">
        <v>9931254</v>
      </c>
      <c r="F8" s="8">
        <v>9931254</v>
      </c>
      <c r="G8" s="8">
        <v>883609</v>
      </c>
      <c r="H8" s="8">
        <v>929560</v>
      </c>
      <c r="I8" s="8">
        <v>1003147</v>
      </c>
      <c r="J8" s="8">
        <v>2816316</v>
      </c>
      <c r="K8" s="8">
        <v>1066137</v>
      </c>
      <c r="L8" s="8">
        <v>966898</v>
      </c>
      <c r="M8" s="8">
        <v>1126887</v>
      </c>
      <c r="N8" s="8">
        <v>3159922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5976238</v>
      </c>
      <c r="X8" s="8">
        <v>4484642</v>
      </c>
      <c r="Y8" s="8">
        <v>1491596</v>
      </c>
      <c r="Z8" s="2">
        <v>33.26</v>
      </c>
      <c r="AA8" s="6">
        <v>9931254</v>
      </c>
    </row>
    <row r="9" spans="1:27" ht="13.5">
      <c r="A9" s="25" t="s">
        <v>36</v>
      </c>
      <c r="B9" s="24"/>
      <c r="C9" s="6">
        <v>7008543</v>
      </c>
      <c r="D9" s="6">
        <v>0</v>
      </c>
      <c r="E9" s="7">
        <v>7417821</v>
      </c>
      <c r="F9" s="8">
        <v>7417821</v>
      </c>
      <c r="G9" s="8">
        <v>648214</v>
      </c>
      <c r="H9" s="8">
        <v>649870</v>
      </c>
      <c r="I9" s="8">
        <v>648001</v>
      </c>
      <c r="J9" s="8">
        <v>1946085</v>
      </c>
      <c r="K9" s="8">
        <v>651176</v>
      </c>
      <c r="L9" s="8">
        <v>650476</v>
      </c>
      <c r="M9" s="8">
        <v>655344</v>
      </c>
      <c r="N9" s="8">
        <v>1956996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3903081</v>
      </c>
      <c r="X9" s="8">
        <v>3708912</v>
      </c>
      <c r="Y9" s="8">
        <v>194169</v>
      </c>
      <c r="Z9" s="2">
        <v>5.24</v>
      </c>
      <c r="AA9" s="6">
        <v>7417821</v>
      </c>
    </row>
    <row r="10" spans="1:27" ht="13.5">
      <c r="A10" s="25" t="s">
        <v>37</v>
      </c>
      <c r="B10" s="24"/>
      <c r="C10" s="6">
        <v>5455432</v>
      </c>
      <c r="D10" s="6">
        <v>0</v>
      </c>
      <c r="E10" s="7">
        <v>5725794</v>
      </c>
      <c r="F10" s="26">
        <v>5725794</v>
      </c>
      <c r="G10" s="26">
        <v>490998</v>
      </c>
      <c r="H10" s="26">
        <v>492200</v>
      </c>
      <c r="I10" s="26">
        <v>521068</v>
      </c>
      <c r="J10" s="26">
        <v>1504266</v>
      </c>
      <c r="K10" s="26">
        <v>494342</v>
      </c>
      <c r="L10" s="26">
        <v>493656</v>
      </c>
      <c r="M10" s="26">
        <v>495731</v>
      </c>
      <c r="N10" s="26">
        <v>1483729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2987995</v>
      </c>
      <c r="X10" s="26">
        <v>2754972</v>
      </c>
      <c r="Y10" s="26">
        <v>233023</v>
      </c>
      <c r="Z10" s="27">
        <v>8.46</v>
      </c>
      <c r="AA10" s="28">
        <v>5725794</v>
      </c>
    </row>
    <row r="11" spans="1:27" ht="13.5">
      <c r="A11" s="25" t="s">
        <v>38</v>
      </c>
      <c r="B11" s="29"/>
      <c r="C11" s="6">
        <v>150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406806</v>
      </c>
      <c r="D12" s="6">
        <v>0</v>
      </c>
      <c r="E12" s="7">
        <v>395540</v>
      </c>
      <c r="F12" s="8">
        <v>395540</v>
      </c>
      <c r="G12" s="8">
        <v>87704</v>
      </c>
      <c r="H12" s="8">
        <v>83835</v>
      </c>
      <c r="I12" s="8">
        <v>84203</v>
      </c>
      <c r="J12" s="8">
        <v>255742</v>
      </c>
      <c r="K12" s="8">
        <v>86234</v>
      </c>
      <c r="L12" s="8">
        <v>85898</v>
      </c>
      <c r="M12" s="8">
        <v>83392</v>
      </c>
      <c r="N12" s="8">
        <v>255524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511266</v>
      </c>
      <c r="X12" s="8">
        <v>27390</v>
      </c>
      <c r="Y12" s="8">
        <v>483876</v>
      </c>
      <c r="Z12" s="2">
        <v>1766.62</v>
      </c>
      <c r="AA12" s="6">
        <v>395540</v>
      </c>
    </row>
    <row r="13" spans="1:27" ht="13.5">
      <c r="A13" s="23" t="s">
        <v>40</v>
      </c>
      <c r="B13" s="29"/>
      <c r="C13" s="6">
        <v>692873</v>
      </c>
      <c r="D13" s="6">
        <v>0</v>
      </c>
      <c r="E13" s="7">
        <v>312000</v>
      </c>
      <c r="F13" s="8">
        <v>312000</v>
      </c>
      <c r="G13" s="8">
        <v>6749</v>
      </c>
      <c r="H13" s="8">
        <v>57249</v>
      </c>
      <c r="I13" s="8">
        <v>116781</v>
      </c>
      <c r="J13" s="8">
        <v>180779</v>
      </c>
      <c r="K13" s="8">
        <v>4980</v>
      </c>
      <c r="L13" s="8">
        <v>57242</v>
      </c>
      <c r="M13" s="8">
        <v>5198</v>
      </c>
      <c r="N13" s="8">
        <v>67420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248199</v>
      </c>
      <c r="X13" s="8">
        <v>156000</v>
      </c>
      <c r="Y13" s="8">
        <v>92199</v>
      </c>
      <c r="Z13" s="2">
        <v>59.1</v>
      </c>
      <c r="AA13" s="6">
        <v>312000</v>
      </c>
    </row>
    <row r="14" spans="1:27" ht="13.5">
      <c r="A14" s="23" t="s">
        <v>41</v>
      </c>
      <c r="B14" s="29"/>
      <c r="C14" s="6">
        <v>1634306</v>
      </c>
      <c r="D14" s="6">
        <v>0</v>
      </c>
      <c r="E14" s="7">
        <v>1426994</v>
      </c>
      <c r="F14" s="8">
        <v>1426994</v>
      </c>
      <c r="G14" s="8">
        <v>126140</v>
      </c>
      <c r="H14" s="8">
        <v>303698</v>
      </c>
      <c r="I14" s="8">
        <v>48726</v>
      </c>
      <c r="J14" s="8">
        <v>478564</v>
      </c>
      <c r="K14" s="8">
        <v>183678</v>
      </c>
      <c r="L14" s="8">
        <v>153099</v>
      </c>
      <c r="M14" s="8">
        <v>158637</v>
      </c>
      <c r="N14" s="8">
        <v>495414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973978</v>
      </c>
      <c r="X14" s="8"/>
      <c r="Y14" s="8">
        <v>973978</v>
      </c>
      <c r="Z14" s="2">
        <v>0</v>
      </c>
      <c r="AA14" s="6">
        <v>1426994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684469</v>
      </c>
      <c r="D16" s="6">
        <v>0</v>
      </c>
      <c r="E16" s="7">
        <v>1575000</v>
      </c>
      <c r="F16" s="8">
        <v>1575000</v>
      </c>
      <c r="G16" s="8">
        <v>125594</v>
      </c>
      <c r="H16" s="8">
        <v>135014</v>
      </c>
      <c r="I16" s="8">
        <v>121178</v>
      </c>
      <c r="J16" s="8">
        <v>381786</v>
      </c>
      <c r="K16" s="8">
        <v>90094</v>
      </c>
      <c r="L16" s="8">
        <v>123527</v>
      </c>
      <c r="M16" s="8">
        <v>215688</v>
      </c>
      <c r="N16" s="8">
        <v>429309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811095</v>
      </c>
      <c r="X16" s="8">
        <v>787500</v>
      </c>
      <c r="Y16" s="8">
        <v>23595</v>
      </c>
      <c r="Z16" s="2">
        <v>3</v>
      </c>
      <c r="AA16" s="6">
        <v>1575000</v>
      </c>
    </row>
    <row r="17" spans="1:27" ht="13.5">
      <c r="A17" s="23" t="s">
        <v>44</v>
      </c>
      <c r="B17" s="29"/>
      <c r="C17" s="6">
        <v>531236</v>
      </c>
      <c r="D17" s="6">
        <v>0</v>
      </c>
      <c r="E17" s="7">
        <v>710282</v>
      </c>
      <c r="F17" s="8">
        <v>710282</v>
      </c>
      <c r="G17" s="8">
        <v>210841</v>
      </c>
      <c r="H17" s="8">
        <v>-10688</v>
      </c>
      <c r="I17" s="8">
        <v>172519</v>
      </c>
      <c r="J17" s="8">
        <v>372672</v>
      </c>
      <c r="K17" s="8">
        <v>7865</v>
      </c>
      <c r="L17" s="8">
        <v>22135</v>
      </c>
      <c r="M17" s="8">
        <v>-87862</v>
      </c>
      <c r="N17" s="8">
        <v>-57862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314810</v>
      </c>
      <c r="X17" s="8">
        <v>355140</v>
      </c>
      <c r="Y17" s="8">
        <v>-40330</v>
      </c>
      <c r="Z17" s="2">
        <v>-11.36</v>
      </c>
      <c r="AA17" s="6">
        <v>710282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33932000</v>
      </c>
      <c r="D19" s="6">
        <v>0</v>
      </c>
      <c r="E19" s="7">
        <v>36664400</v>
      </c>
      <c r="F19" s="8">
        <v>36664400</v>
      </c>
      <c r="G19" s="8">
        <v>14617000</v>
      </c>
      <c r="H19" s="8">
        <v>934000</v>
      </c>
      <c r="I19" s="8">
        <v>495500</v>
      </c>
      <c r="J19" s="8">
        <v>16046500</v>
      </c>
      <c r="K19" s="8">
        <v>0</v>
      </c>
      <c r="L19" s="8">
        <v>10067000</v>
      </c>
      <c r="M19" s="8">
        <v>0</v>
      </c>
      <c r="N19" s="8">
        <v>10067000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26113500</v>
      </c>
      <c r="X19" s="8">
        <v>20453000</v>
      </c>
      <c r="Y19" s="8">
        <v>5660500</v>
      </c>
      <c r="Z19" s="2">
        <v>27.68</v>
      </c>
      <c r="AA19" s="6">
        <v>36664400</v>
      </c>
    </row>
    <row r="20" spans="1:27" ht="13.5">
      <c r="A20" s="23" t="s">
        <v>47</v>
      </c>
      <c r="B20" s="29"/>
      <c r="C20" s="6">
        <v>6675300</v>
      </c>
      <c r="D20" s="6">
        <v>0</v>
      </c>
      <c r="E20" s="7">
        <v>4189588</v>
      </c>
      <c r="F20" s="26">
        <v>4189588</v>
      </c>
      <c r="G20" s="26">
        <v>34079</v>
      </c>
      <c r="H20" s="26">
        <v>49529</v>
      </c>
      <c r="I20" s="26">
        <v>29630</v>
      </c>
      <c r="J20" s="26">
        <v>113238</v>
      </c>
      <c r="K20" s="26">
        <v>62714</v>
      </c>
      <c r="L20" s="26">
        <v>18284</v>
      </c>
      <c r="M20" s="26">
        <v>28892</v>
      </c>
      <c r="N20" s="26">
        <v>109890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223128</v>
      </c>
      <c r="X20" s="26">
        <v>2094792</v>
      </c>
      <c r="Y20" s="26">
        <v>-1871664</v>
      </c>
      <c r="Z20" s="27">
        <v>-89.35</v>
      </c>
      <c r="AA20" s="28">
        <v>4189588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95092980</v>
      </c>
      <c r="D22" s="33">
        <f>SUM(D5:D21)</f>
        <v>0</v>
      </c>
      <c r="E22" s="34">
        <f t="shared" si="0"/>
        <v>101300870</v>
      </c>
      <c r="F22" s="35">
        <f t="shared" si="0"/>
        <v>101300870</v>
      </c>
      <c r="G22" s="35">
        <f t="shared" si="0"/>
        <v>21600689</v>
      </c>
      <c r="H22" s="35">
        <f t="shared" si="0"/>
        <v>5732495</v>
      </c>
      <c r="I22" s="35">
        <f t="shared" si="0"/>
        <v>5551150</v>
      </c>
      <c r="J22" s="35">
        <f t="shared" si="0"/>
        <v>32884334</v>
      </c>
      <c r="K22" s="35">
        <f t="shared" si="0"/>
        <v>4816337</v>
      </c>
      <c r="L22" s="35">
        <f t="shared" si="0"/>
        <v>14510040</v>
      </c>
      <c r="M22" s="35">
        <f t="shared" si="0"/>
        <v>4973047</v>
      </c>
      <c r="N22" s="35">
        <f t="shared" si="0"/>
        <v>24299424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57183758</v>
      </c>
      <c r="X22" s="35">
        <f t="shared" si="0"/>
        <v>51494846</v>
      </c>
      <c r="Y22" s="35">
        <f t="shared" si="0"/>
        <v>5688912</v>
      </c>
      <c r="Z22" s="36">
        <f>+IF(X22&lt;&gt;0,+(Y22/X22)*100,0)</f>
        <v>11.047536679690236</v>
      </c>
      <c r="AA22" s="33">
        <f>SUM(AA5:AA21)</f>
        <v>101300870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33695252</v>
      </c>
      <c r="D25" s="6">
        <v>0</v>
      </c>
      <c r="E25" s="7">
        <v>39056525</v>
      </c>
      <c r="F25" s="8">
        <v>39056525</v>
      </c>
      <c r="G25" s="8">
        <v>2746470</v>
      </c>
      <c r="H25" s="8">
        <v>2686485</v>
      </c>
      <c r="I25" s="8">
        <v>2667850</v>
      </c>
      <c r="J25" s="8">
        <v>8100805</v>
      </c>
      <c r="K25" s="8">
        <v>2641486</v>
      </c>
      <c r="L25" s="8">
        <v>2833932</v>
      </c>
      <c r="M25" s="8">
        <v>2776794</v>
      </c>
      <c r="N25" s="8">
        <v>8252212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16353017</v>
      </c>
      <c r="X25" s="8">
        <v>19528266</v>
      </c>
      <c r="Y25" s="8">
        <v>-3175249</v>
      </c>
      <c r="Z25" s="2">
        <v>-16.26</v>
      </c>
      <c r="AA25" s="6">
        <v>39056525</v>
      </c>
    </row>
    <row r="26" spans="1:27" ht="13.5">
      <c r="A26" s="25" t="s">
        <v>52</v>
      </c>
      <c r="B26" s="24"/>
      <c r="C26" s="6">
        <v>2992090</v>
      </c>
      <c r="D26" s="6">
        <v>0</v>
      </c>
      <c r="E26" s="7">
        <v>2944519</v>
      </c>
      <c r="F26" s="8">
        <v>2944519</v>
      </c>
      <c r="G26" s="8">
        <v>249087</v>
      </c>
      <c r="H26" s="8">
        <v>243916</v>
      </c>
      <c r="I26" s="8">
        <v>255152</v>
      </c>
      <c r="J26" s="8">
        <v>748155</v>
      </c>
      <c r="K26" s="8">
        <v>266527</v>
      </c>
      <c r="L26" s="8">
        <v>231170</v>
      </c>
      <c r="M26" s="8">
        <v>260545</v>
      </c>
      <c r="N26" s="8">
        <v>758242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1506397</v>
      </c>
      <c r="X26" s="8">
        <v>1472262</v>
      </c>
      <c r="Y26" s="8">
        <v>34135</v>
      </c>
      <c r="Z26" s="2">
        <v>2.32</v>
      </c>
      <c r="AA26" s="6">
        <v>2944519</v>
      </c>
    </row>
    <row r="27" spans="1:27" ht="13.5">
      <c r="A27" s="25" t="s">
        <v>53</v>
      </c>
      <c r="B27" s="24"/>
      <c r="C27" s="6">
        <v>8606162</v>
      </c>
      <c r="D27" s="6">
        <v>0</v>
      </c>
      <c r="E27" s="7">
        <v>5238063</v>
      </c>
      <c r="F27" s="8">
        <v>5238063</v>
      </c>
      <c r="G27" s="8">
        <v>436318</v>
      </c>
      <c r="H27" s="8">
        <v>436315</v>
      </c>
      <c r="I27" s="8">
        <v>436688</v>
      </c>
      <c r="J27" s="8">
        <v>1309321</v>
      </c>
      <c r="K27" s="8">
        <v>436688</v>
      </c>
      <c r="L27" s="8">
        <v>436688</v>
      </c>
      <c r="M27" s="8">
        <v>436688</v>
      </c>
      <c r="N27" s="8">
        <v>1310064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2619385</v>
      </c>
      <c r="X27" s="8">
        <v>2619030</v>
      </c>
      <c r="Y27" s="8">
        <v>355</v>
      </c>
      <c r="Z27" s="2">
        <v>0.01</v>
      </c>
      <c r="AA27" s="6">
        <v>5238063</v>
      </c>
    </row>
    <row r="28" spans="1:27" ht="13.5">
      <c r="A28" s="25" t="s">
        <v>54</v>
      </c>
      <c r="B28" s="24"/>
      <c r="C28" s="6">
        <v>27893034</v>
      </c>
      <c r="D28" s="6">
        <v>0</v>
      </c>
      <c r="E28" s="7">
        <v>23834140</v>
      </c>
      <c r="F28" s="8">
        <v>23834140</v>
      </c>
      <c r="G28" s="8">
        <v>1986179</v>
      </c>
      <c r="H28" s="8">
        <v>1986166</v>
      </c>
      <c r="I28" s="8">
        <v>1986171</v>
      </c>
      <c r="J28" s="8">
        <v>5958516</v>
      </c>
      <c r="K28" s="8">
        <v>1986171</v>
      </c>
      <c r="L28" s="8">
        <v>1986171</v>
      </c>
      <c r="M28" s="8">
        <v>1986171</v>
      </c>
      <c r="N28" s="8">
        <v>5958513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11917029</v>
      </c>
      <c r="X28" s="8">
        <v>11917068</v>
      </c>
      <c r="Y28" s="8">
        <v>-39</v>
      </c>
      <c r="Z28" s="2">
        <v>0</v>
      </c>
      <c r="AA28" s="6">
        <v>23834140</v>
      </c>
    </row>
    <row r="29" spans="1:27" ht="13.5">
      <c r="A29" s="25" t="s">
        <v>55</v>
      </c>
      <c r="B29" s="24"/>
      <c r="C29" s="6">
        <v>465601</v>
      </c>
      <c r="D29" s="6">
        <v>0</v>
      </c>
      <c r="E29" s="7">
        <v>296000</v>
      </c>
      <c r="F29" s="8">
        <v>296000</v>
      </c>
      <c r="G29" s="8">
        <v>33624</v>
      </c>
      <c r="H29" s="8">
        <v>34231</v>
      </c>
      <c r="I29" s="8">
        <v>34417</v>
      </c>
      <c r="J29" s="8">
        <v>102272</v>
      </c>
      <c r="K29" s="8">
        <v>34417</v>
      </c>
      <c r="L29" s="8">
        <v>30964</v>
      </c>
      <c r="M29" s="8">
        <v>31296</v>
      </c>
      <c r="N29" s="8">
        <v>96677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198949</v>
      </c>
      <c r="X29" s="8">
        <v>148002</v>
      </c>
      <c r="Y29" s="8">
        <v>50947</v>
      </c>
      <c r="Z29" s="2">
        <v>34.42</v>
      </c>
      <c r="AA29" s="6">
        <v>296000</v>
      </c>
    </row>
    <row r="30" spans="1:27" ht="13.5">
      <c r="A30" s="25" t="s">
        <v>56</v>
      </c>
      <c r="B30" s="24"/>
      <c r="C30" s="6">
        <v>18410486</v>
      </c>
      <c r="D30" s="6">
        <v>0</v>
      </c>
      <c r="E30" s="7">
        <v>18670000</v>
      </c>
      <c r="F30" s="8">
        <v>18670000</v>
      </c>
      <c r="G30" s="8">
        <v>25356</v>
      </c>
      <c r="H30" s="8">
        <v>2566300</v>
      </c>
      <c r="I30" s="8">
        <v>2390446</v>
      </c>
      <c r="J30" s="8">
        <v>4982102</v>
      </c>
      <c r="K30" s="8">
        <v>1252058</v>
      </c>
      <c r="L30" s="8">
        <v>1261220</v>
      </c>
      <c r="M30" s="8">
        <v>1188172</v>
      </c>
      <c r="N30" s="8">
        <v>3701450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8683552</v>
      </c>
      <c r="X30" s="8">
        <v>10000000</v>
      </c>
      <c r="Y30" s="8">
        <v>-1316448</v>
      </c>
      <c r="Z30" s="2">
        <v>-13.16</v>
      </c>
      <c r="AA30" s="6">
        <v>18670000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4562362</v>
      </c>
      <c r="F32" s="8">
        <v>4562362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2281182</v>
      </c>
      <c r="Y32" s="8">
        <v>-2281182</v>
      </c>
      <c r="Z32" s="2">
        <v>-100</v>
      </c>
      <c r="AA32" s="6">
        <v>4562362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32688428</v>
      </c>
      <c r="D34" s="6">
        <v>0</v>
      </c>
      <c r="E34" s="7">
        <v>31427172</v>
      </c>
      <c r="F34" s="8">
        <v>31427172</v>
      </c>
      <c r="G34" s="8">
        <v>2286760</v>
      </c>
      <c r="H34" s="8">
        <v>2689057</v>
      </c>
      <c r="I34" s="8">
        <v>3585370</v>
      </c>
      <c r="J34" s="8">
        <v>8561187</v>
      </c>
      <c r="K34" s="8">
        <v>2843756</v>
      </c>
      <c r="L34" s="8">
        <v>3239555</v>
      </c>
      <c r="M34" s="8">
        <v>3057231</v>
      </c>
      <c r="N34" s="8">
        <v>9140542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17701729</v>
      </c>
      <c r="X34" s="8">
        <v>15595054</v>
      </c>
      <c r="Y34" s="8">
        <v>2106675</v>
      </c>
      <c r="Z34" s="2">
        <v>13.51</v>
      </c>
      <c r="AA34" s="6">
        <v>31427172</v>
      </c>
    </row>
    <row r="35" spans="1:27" ht="13.5">
      <c r="A35" s="23" t="s">
        <v>61</v>
      </c>
      <c r="B35" s="29"/>
      <c r="C35" s="6">
        <v>28481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612</v>
      </c>
      <c r="Y35" s="8">
        <v>-612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124779534</v>
      </c>
      <c r="D36" s="33">
        <f>SUM(D25:D35)</f>
        <v>0</v>
      </c>
      <c r="E36" s="34">
        <f t="shared" si="1"/>
        <v>126028781</v>
      </c>
      <c r="F36" s="35">
        <f t="shared" si="1"/>
        <v>126028781</v>
      </c>
      <c r="G36" s="35">
        <f t="shared" si="1"/>
        <v>7763794</v>
      </c>
      <c r="H36" s="35">
        <f t="shared" si="1"/>
        <v>10642470</v>
      </c>
      <c r="I36" s="35">
        <f t="shared" si="1"/>
        <v>11356094</v>
      </c>
      <c r="J36" s="35">
        <f t="shared" si="1"/>
        <v>29762358</v>
      </c>
      <c r="K36" s="35">
        <f t="shared" si="1"/>
        <v>9461103</v>
      </c>
      <c r="L36" s="35">
        <f t="shared" si="1"/>
        <v>10019700</v>
      </c>
      <c r="M36" s="35">
        <f t="shared" si="1"/>
        <v>9736897</v>
      </c>
      <c r="N36" s="35">
        <f t="shared" si="1"/>
        <v>29217700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58980058</v>
      </c>
      <c r="X36" s="35">
        <f t="shared" si="1"/>
        <v>63561476</v>
      </c>
      <c r="Y36" s="35">
        <f t="shared" si="1"/>
        <v>-4581418</v>
      </c>
      <c r="Z36" s="36">
        <f>+IF(X36&lt;&gt;0,+(Y36/X36)*100,0)</f>
        <v>-7.207853385909415</v>
      </c>
      <c r="AA36" s="33">
        <f>SUM(AA25:AA35)</f>
        <v>126028781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-29686554</v>
      </c>
      <c r="D38" s="46">
        <f>+D22-D36</f>
        <v>0</v>
      </c>
      <c r="E38" s="47">
        <f t="shared" si="2"/>
        <v>-24727911</v>
      </c>
      <c r="F38" s="48">
        <f t="shared" si="2"/>
        <v>-24727911</v>
      </c>
      <c r="G38" s="48">
        <f t="shared" si="2"/>
        <v>13836895</v>
      </c>
      <c r="H38" s="48">
        <f t="shared" si="2"/>
        <v>-4909975</v>
      </c>
      <c r="I38" s="48">
        <f t="shared" si="2"/>
        <v>-5804944</v>
      </c>
      <c r="J38" s="48">
        <f t="shared" si="2"/>
        <v>3121976</v>
      </c>
      <c r="K38" s="48">
        <f t="shared" si="2"/>
        <v>-4644766</v>
      </c>
      <c r="L38" s="48">
        <f t="shared" si="2"/>
        <v>4490340</v>
      </c>
      <c r="M38" s="48">
        <f t="shared" si="2"/>
        <v>-4763850</v>
      </c>
      <c r="N38" s="48">
        <f t="shared" si="2"/>
        <v>-4918276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-1796300</v>
      </c>
      <c r="X38" s="48">
        <f>IF(F22=F36,0,X22-X36)</f>
        <v>-12066630</v>
      </c>
      <c r="Y38" s="48">
        <f t="shared" si="2"/>
        <v>10270330</v>
      </c>
      <c r="Z38" s="49">
        <f>+IF(X38&lt;&gt;0,+(Y38/X38)*100,0)</f>
        <v>-85.11349067635288</v>
      </c>
      <c r="AA38" s="46">
        <f>+AA22-AA36</f>
        <v>-24727911</v>
      </c>
    </row>
    <row r="39" spans="1:27" ht="13.5">
      <c r="A39" s="23" t="s">
        <v>64</v>
      </c>
      <c r="B39" s="29"/>
      <c r="C39" s="6">
        <v>52349106</v>
      </c>
      <c r="D39" s="6">
        <v>0</v>
      </c>
      <c r="E39" s="7">
        <v>43090600</v>
      </c>
      <c r="F39" s="8">
        <v>43090600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29080677</v>
      </c>
      <c r="Y39" s="8">
        <v>-29080677</v>
      </c>
      <c r="Z39" s="2">
        <v>-100</v>
      </c>
      <c r="AA39" s="6">
        <v>43090600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22662552</v>
      </c>
      <c r="D42" s="55">
        <f>SUM(D38:D41)</f>
        <v>0</v>
      </c>
      <c r="E42" s="56">
        <f t="shared" si="3"/>
        <v>18362689</v>
      </c>
      <c r="F42" s="57">
        <f t="shared" si="3"/>
        <v>18362689</v>
      </c>
      <c r="G42" s="57">
        <f t="shared" si="3"/>
        <v>13836895</v>
      </c>
      <c r="H42" s="57">
        <f t="shared" si="3"/>
        <v>-4909975</v>
      </c>
      <c r="I42" s="57">
        <f t="shared" si="3"/>
        <v>-5804944</v>
      </c>
      <c r="J42" s="57">
        <f t="shared" si="3"/>
        <v>3121976</v>
      </c>
      <c r="K42" s="57">
        <f t="shared" si="3"/>
        <v>-4644766</v>
      </c>
      <c r="L42" s="57">
        <f t="shared" si="3"/>
        <v>4490340</v>
      </c>
      <c r="M42" s="57">
        <f t="shared" si="3"/>
        <v>-4763850</v>
      </c>
      <c r="N42" s="57">
        <f t="shared" si="3"/>
        <v>-4918276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-1796300</v>
      </c>
      <c r="X42" s="57">
        <f t="shared" si="3"/>
        <v>17014047</v>
      </c>
      <c r="Y42" s="57">
        <f t="shared" si="3"/>
        <v>-18810347</v>
      </c>
      <c r="Z42" s="58">
        <f>+IF(X42&lt;&gt;0,+(Y42/X42)*100,0)</f>
        <v>-110.55774678417191</v>
      </c>
      <c r="AA42" s="55">
        <f>SUM(AA38:AA41)</f>
        <v>18362689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22662552</v>
      </c>
      <c r="D44" s="63">
        <f>+D42-D43</f>
        <v>0</v>
      </c>
      <c r="E44" s="64">
        <f t="shared" si="4"/>
        <v>18362689</v>
      </c>
      <c r="F44" s="65">
        <f t="shared" si="4"/>
        <v>18362689</v>
      </c>
      <c r="G44" s="65">
        <f t="shared" si="4"/>
        <v>13836895</v>
      </c>
      <c r="H44" s="65">
        <f t="shared" si="4"/>
        <v>-4909975</v>
      </c>
      <c r="I44" s="65">
        <f t="shared" si="4"/>
        <v>-5804944</v>
      </c>
      <c r="J44" s="65">
        <f t="shared" si="4"/>
        <v>3121976</v>
      </c>
      <c r="K44" s="65">
        <f t="shared" si="4"/>
        <v>-4644766</v>
      </c>
      <c r="L44" s="65">
        <f t="shared" si="4"/>
        <v>4490340</v>
      </c>
      <c r="M44" s="65">
        <f t="shared" si="4"/>
        <v>-4763850</v>
      </c>
      <c r="N44" s="65">
        <f t="shared" si="4"/>
        <v>-4918276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-1796300</v>
      </c>
      <c r="X44" s="65">
        <f t="shared" si="4"/>
        <v>17014047</v>
      </c>
      <c r="Y44" s="65">
        <f t="shared" si="4"/>
        <v>-18810347</v>
      </c>
      <c r="Z44" s="66">
        <f>+IF(X44&lt;&gt;0,+(Y44/X44)*100,0)</f>
        <v>-110.55774678417191</v>
      </c>
      <c r="AA44" s="63">
        <f>+AA42-AA43</f>
        <v>18362689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22662552</v>
      </c>
      <c r="D46" s="55">
        <f>SUM(D44:D45)</f>
        <v>0</v>
      </c>
      <c r="E46" s="56">
        <f t="shared" si="5"/>
        <v>18362689</v>
      </c>
      <c r="F46" s="57">
        <f t="shared" si="5"/>
        <v>18362689</v>
      </c>
      <c r="G46" s="57">
        <f t="shared" si="5"/>
        <v>13836895</v>
      </c>
      <c r="H46" s="57">
        <f t="shared" si="5"/>
        <v>-4909975</v>
      </c>
      <c r="I46" s="57">
        <f t="shared" si="5"/>
        <v>-5804944</v>
      </c>
      <c r="J46" s="57">
        <f t="shared" si="5"/>
        <v>3121976</v>
      </c>
      <c r="K46" s="57">
        <f t="shared" si="5"/>
        <v>-4644766</v>
      </c>
      <c r="L46" s="57">
        <f t="shared" si="5"/>
        <v>4490340</v>
      </c>
      <c r="M46" s="57">
        <f t="shared" si="5"/>
        <v>-4763850</v>
      </c>
      <c r="N46" s="57">
        <f t="shared" si="5"/>
        <v>-4918276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-1796300</v>
      </c>
      <c r="X46" s="57">
        <f t="shared" si="5"/>
        <v>17014047</v>
      </c>
      <c r="Y46" s="57">
        <f t="shared" si="5"/>
        <v>-18810347</v>
      </c>
      <c r="Z46" s="58">
        <f>+IF(X46&lt;&gt;0,+(Y46/X46)*100,0)</f>
        <v>-110.55774678417191</v>
      </c>
      <c r="AA46" s="55">
        <f>SUM(AA44:AA45)</f>
        <v>18362689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22662552</v>
      </c>
      <c r="D48" s="71">
        <f>SUM(D46:D47)</f>
        <v>0</v>
      </c>
      <c r="E48" s="72">
        <f t="shared" si="6"/>
        <v>18362689</v>
      </c>
      <c r="F48" s="73">
        <f t="shared" si="6"/>
        <v>18362689</v>
      </c>
      <c r="G48" s="73">
        <f t="shared" si="6"/>
        <v>13836895</v>
      </c>
      <c r="H48" s="74">
        <f t="shared" si="6"/>
        <v>-4909975</v>
      </c>
      <c r="I48" s="74">
        <f t="shared" si="6"/>
        <v>-5804944</v>
      </c>
      <c r="J48" s="74">
        <f t="shared" si="6"/>
        <v>3121976</v>
      </c>
      <c r="K48" s="74">
        <f t="shared" si="6"/>
        <v>-4644766</v>
      </c>
      <c r="L48" s="74">
        <f t="shared" si="6"/>
        <v>4490340</v>
      </c>
      <c r="M48" s="73">
        <f t="shared" si="6"/>
        <v>-4763850</v>
      </c>
      <c r="N48" s="73">
        <f t="shared" si="6"/>
        <v>-4918276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-1796300</v>
      </c>
      <c r="X48" s="74">
        <f t="shared" si="6"/>
        <v>17014047</v>
      </c>
      <c r="Y48" s="74">
        <f t="shared" si="6"/>
        <v>-18810347</v>
      </c>
      <c r="Z48" s="75">
        <f>+IF(X48&lt;&gt;0,+(Y48/X48)*100,0)</f>
        <v>-110.55774678417191</v>
      </c>
      <c r="AA48" s="76">
        <f>SUM(AA46:AA47)</f>
        <v>18362689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21035469</v>
      </c>
      <c r="D5" s="6">
        <v>0</v>
      </c>
      <c r="E5" s="7">
        <v>23784540</v>
      </c>
      <c r="F5" s="8">
        <v>23784540</v>
      </c>
      <c r="G5" s="8">
        <v>10495742</v>
      </c>
      <c r="H5" s="8">
        <v>1054603</v>
      </c>
      <c r="I5" s="8">
        <v>1054603</v>
      </c>
      <c r="J5" s="8">
        <v>12604948</v>
      </c>
      <c r="K5" s="8">
        <v>1054603</v>
      </c>
      <c r="L5" s="8">
        <v>1025843</v>
      </c>
      <c r="M5" s="8">
        <v>1052865</v>
      </c>
      <c r="N5" s="8">
        <v>3133311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15738259</v>
      </c>
      <c r="X5" s="8">
        <v>17158800</v>
      </c>
      <c r="Y5" s="8">
        <v>-1420541</v>
      </c>
      <c r="Z5" s="2">
        <v>-8.28</v>
      </c>
      <c r="AA5" s="6">
        <v>23784540</v>
      </c>
    </row>
    <row r="6" spans="1:27" ht="13.5">
      <c r="A6" s="23" t="s">
        <v>33</v>
      </c>
      <c r="B6" s="24"/>
      <c r="C6" s="6">
        <v>149924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56487600</v>
      </c>
      <c r="D7" s="6">
        <v>0</v>
      </c>
      <c r="E7" s="7">
        <v>53613903</v>
      </c>
      <c r="F7" s="8">
        <v>53613903</v>
      </c>
      <c r="G7" s="8">
        <v>3946700</v>
      </c>
      <c r="H7" s="8">
        <v>4114017</v>
      </c>
      <c r="I7" s="8">
        <v>3825361</v>
      </c>
      <c r="J7" s="8">
        <v>11886078</v>
      </c>
      <c r="K7" s="8">
        <v>3077941</v>
      </c>
      <c r="L7" s="8">
        <v>3284895</v>
      </c>
      <c r="M7" s="8">
        <v>3216892</v>
      </c>
      <c r="N7" s="8">
        <v>9579728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21465806</v>
      </c>
      <c r="X7" s="8">
        <v>29545000</v>
      </c>
      <c r="Y7" s="8">
        <v>-8079194</v>
      </c>
      <c r="Z7" s="2">
        <v>-27.35</v>
      </c>
      <c r="AA7" s="6">
        <v>53613903</v>
      </c>
    </row>
    <row r="8" spans="1:27" ht="13.5">
      <c r="A8" s="25" t="s">
        <v>35</v>
      </c>
      <c r="B8" s="24"/>
      <c r="C8" s="6">
        <v>18745519</v>
      </c>
      <c r="D8" s="6">
        <v>0</v>
      </c>
      <c r="E8" s="7">
        <v>24575065</v>
      </c>
      <c r="F8" s="8">
        <v>24575065</v>
      </c>
      <c r="G8" s="8">
        <v>1674663</v>
      </c>
      <c r="H8" s="8">
        <v>1799651</v>
      </c>
      <c r="I8" s="8">
        <v>1707330</v>
      </c>
      <c r="J8" s="8">
        <v>5181644</v>
      </c>
      <c r="K8" s="8">
        <v>1595952</v>
      </c>
      <c r="L8" s="8">
        <v>2142478</v>
      </c>
      <c r="M8" s="8">
        <v>1713047</v>
      </c>
      <c r="N8" s="8">
        <v>5451477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10633121</v>
      </c>
      <c r="X8" s="8">
        <v>11806000</v>
      </c>
      <c r="Y8" s="8">
        <v>-1172879</v>
      </c>
      <c r="Z8" s="2">
        <v>-9.93</v>
      </c>
      <c r="AA8" s="6">
        <v>24575065</v>
      </c>
    </row>
    <row r="9" spans="1:27" ht="13.5">
      <c r="A9" s="25" t="s">
        <v>36</v>
      </c>
      <c r="B9" s="24"/>
      <c r="C9" s="6">
        <v>10301577</v>
      </c>
      <c r="D9" s="6">
        <v>0</v>
      </c>
      <c r="E9" s="7">
        <v>13906439</v>
      </c>
      <c r="F9" s="8">
        <v>13906439</v>
      </c>
      <c r="G9" s="8">
        <v>1194037</v>
      </c>
      <c r="H9" s="8">
        <v>1191795</v>
      </c>
      <c r="I9" s="8">
        <v>1190638</v>
      </c>
      <c r="J9" s="8">
        <v>3576470</v>
      </c>
      <c r="K9" s="8">
        <v>1184630</v>
      </c>
      <c r="L9" s="8">
        <v>1192092</v>
      </c>
      <c r="M9" s="8">
        <v>1191745</v>
      </c>
      <c r="N9" s="8">
        <v>3568467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7144937</v>
      </c>
      <c r="X9" s="8">
        <v>6953220</v>
      </c>
      <c r="Y9" s="8">
        <v>191717</v>
      </c>
      <c r="Z9" s="2">
        <v>2.76</v>
      </c>
      <c r="AA9" s="6">
        <v>13906439</v>
      </c>
    </row>
    <row r="10" spans="1:27" ht="13.5">
      <c r="A10" s="25" t="s">
        <v>37</v>
      </c>
      <c r="B10" s="24"/>
      <c r="C10" s="6">
        <v>5705360</v>
      </c>
      <c r="D10" s="6">
        <v>0</v>
      </c>
      <c r="E10" s="7">
        <v>8347396</v>
      </c>
      <c r="F10" s="26">
        <v>8347396</v>
      </c>
      <c r="G10" s="26">
        <v>686378</v>
      </c>
      <c r="H10" s="26">
        <v>686207</v>
      </c>
      <c r="I10" s="26">
        <v>687067</v>
      </c>
      <c r="J10" s="26">
        <v>2059652</v>
      </c>
      <c r="K10" s="26">
        <v>682634</v>
      </c>
      <c r="L10" s="26">
        <v>687234</v>
      </c>
      <c r="M10" s="26">
        <v>687733</v>
      </c>
      <c r="N10" s="26">
        <v>2057601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4117253</v>
      </c>
      <c r="X10" s="26">
        <v>4132098</v>
      </c>
      <c r="Y10" s="26">
        <v>-14845</v>
      </c>
      <c r="Z10" s="27">
        <v>-0.36</v>
      </c>
      <c r="AA10" s="28">
        <v>8347396</v>
      </c>
    </row>
    <row r="11" spans="1:27" ht="13.5">
      <c r="A11" s="25" t="s">
        <v>38</v>
      </c>
      <c r="B11" s="29"/>
      <c r="C11" s="6">
        <v>414760</v>
      </c>
      <c r="D11" s="6">
        <v>0</v>
      </c>
      <c r="E11" s="7">
        <v>69100</v>
      </c>
      <c r="F11" s="8">
        <v>69100</v>
      </c>
      <c r="G11" s="8">
        <v>32649</v>
      </c>
      <c r="H11" s="8">
        <v>35626</v>
      </c>
      <c r="I11" s="8">
        <v>37666</v>
      </c>
      <c r="J11" s="8">
        <v>105941</v>
      </c>
      <c r="K11" s="8">
        <v>32778</v>
      </c>
      <c r="L11" s="8">
        <v>32906</v>
      </c>
      <c r="M11" s="8">
        <v>3722</v>
      </c>
      <c r="N11" s="8">
        <v>69406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175347</v>
      </c>
      <c r="X11" s="8">
        <v>31752</v>
      </c>
      <c r="Y11" s="8">
        <v>143595</v>
      </c>
      <c r="Z11" s="2">
        <v>452.24</v>
      </c>
      <c r="AA11" s="6">
        <v>69100</v>
      </c>
    </row>
    <row r="12" spans="1:27" ht="13.5">
      <c r="A12" s="25" t="s">
        <v>39</v>
      </c>
      <c r="B12" s="29"/>
      <c r="C12" s="6">
        <v>721563</v>
      </c>
      <c r="D12" s="6">
        <v>0</v>
      </c>
      <c r="E12" s="7">
        <v>755229</v>
      </c>
      <c r="F12" s="8">
        <v>755229</v>
      </c>
      <c r="G12" s="8">
        <v>58794</v>
      </c>
      <c r="H12" s="8">
        <v>59132</v>
      </c>
      <c r="I12" s="8">
        <v>66852</v>
      </c>
      <c r="J12" s="8">
        <v>184778</v>
      </c>
      <c r="K12" s="8">
        <v>62877</v>
      </c>
      <c r="L12" s="8">
        <v>61937</v>
      </c>
      <c r="M12" s="8">
        <v>88364</v>
      </c>
      <c r="N12" s="8">
        <v>213178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397956</v>
      </c>
      <c r="X12" s="8">
        <v>428100</v>
      </c>
      <c r="Y12" s="8">
        <v>-30144</v>
      </c>
      <c r="Z12" s="2">
        <v>-7.04</v>
      </c>
      <c r="AA12" s="6">
        <v>755229</v>
      </c>
    </row>
    <row r="13" spans="1:27" ht="13.5">
      <c r="A13" s="23" t="s">
        <v>40</v>
      </c>
      <c r="B13" s="29"/>
      <c r="C13" s="6">
        <v>1030475</v>
      </c>
      <c r="D13" s="6">
        <v>0</v>
      </c>
      <c r="E13" s="7">
        <v>940000</v>
      </c>
      <c r="F13" s="8">
        <v>940000</v>
      </c>
      <c r="G13" s="8">
        <v>17929</v>
      </c>
      <c r="H13" s="8">
        <v>19777</v>
      </c>
      <c r="I13" s="8">
        <v>0</v>
      </c>
      <c r="J13" s="8">
        <v>37706</v>
      </c>
      <c r="K13" s="8">
        <v>9698</v>
      </c>
      <c r="L13" s="8">
        <v>3510</v>
      </c>
      <c r="M13" s="8">
        <v>0</v>
      </c>
      <c r="N13" s="8">
        <v>13208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50914</v>
      </c>
      <c r="X13" s="8">
        <v>471466</v>
      </c>
      <c r="Y13" s="8">
        <v>-420552</v>
      </c>
      <c r="Z13" s="2">
        <v>-89.2</v>
      </c>
      <c r="AA13" s="6">
        <v>940000</v>
      </c>
    </row>
    <row r="14" spans="1:27" ht="13.5">
      <c r="A14" s="23" t="s">
        <v>41</v>
      </c>
      <c r="B14" s="29"/>
      <c r="C14" s="6">
        <v>625352</v>
      </c>
      <c r="D14" s="6">
        <v>0</v>
      </c>
      <c r="E14" s="7">
        <v>819350</v>
      </c>
      <c r="F14" s="8">
        <v>819350</v>
      </c>
      <c r="G14" s="8">
        <v>72495</v>
      </c>
      <c r="H14" s="8">
        <v>75783</v>
      </c>
      <c r="I14" s="8">
        <v>80203</v>
      </c>
      <c r="J14" s="8">
        <v>228481</v>
      </c>
      <c r="K14" s="8">
        <v>84099</v>
      </c>
      <c r="L14" s="8">
        <v>96728</v>
      </c>
      <c r="M14" s="8">
        <v>-63622</v>
      </c>
      <c r="N14" s="8">
        <v>117205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345686</v>
      </c>
      <c r="X14" s="8">
        <v>499000</v>
      </c>
      <c r="Y14" s="8">
        <v>-153314</v>
      </c>
      <c r="Z14" s="2">
        <v>-30.72</v>
      </c>
      <c r="AA14" s="6">
        <v>819350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19521175</v>
      </c>
      <c r="D16" s="6">
        <v>0</v>
      </c>
      <c r="E16" s="7">
        <v>6623680</v>
      </c>
      <c r="F16" s="8">
        <v>6623680</v>
      </c>
      <c r="G16" s="8">
        <v>25090</v>
      </c>
      <c r="H16" s="8">
        <v>41379</v>
      </c>
      <c r="I16" s="8">
        <v>28131</v>
      </c>
      <c r="J16" s="8">
        <v>94600</v>
      </c>
      <c r="K16" s="8">
        <v>765055</v>
      </c>
      <c r="L16" s="8">
        <v>12776</v>
      </c>
      <c r="M16" s="8">
        <v>295894</v>
      </c>
      <c r="N16" s="8">
        <v>1073725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1168325</v>
      </c>
      <c r="X16" s="8">
        <v>2700850</v>
      </c>
      <c r="Y16" s="8">
        <v>-1532525</v>
      </c>
      <c r="Z16" s="2">
        <v>-56.74</v>
      </c>
      <c r="AA16" s="6">
        <v>6623680</v>
      </c>
    </row>
    <row r="17" spans="1:27" ht="13.5">
      <c r="A17" s="23" t="s">
        <v>44</v>
      </c>
      <c r="B17" s="29"/>
      <c r="C17" s="6">
        <v>1304582</v>
      </c>
      <c r="D17" s="6">
        <v>0</v>
      </c>
      <c r="E17" s="7">
        <v>1874316</v>
      </c>
      <c r="F17" s="8">
        <v>1874316</v>
      </c>
      <c r="G17" s="8">
        <v>47550</v>
      </c>
      <c r="H17" s="8">
        <v>27466</v>
      </c>
      <c r="I17" s="8">
        <v>20261</v>
      </c>
      <c r="J17" s="8">
        <v>95277</v>
      </c>
      <c r="K17" s="8">
        <v>31471</v>
      </c>
      <c r="L17" s="8">
        <v>40400</v>
      </c>
      <c r="M17" s="8">
        <v>12082</v>
      </c>
      <c r="N17" s="8">
        <v>83953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179230</v>
      </c>
      <c r="X17" s="8">
        <v>734350</v>
      </c>
      <c r="Y17" s="8">
        <v>-555120</v>
      </c>
      <c r="Z17" s="2">
        <v>-75.59</v>
      </c>
      <c r="AA17" s="6">
        <v>1874316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45752312</v>
      </c>
      <c r="D19" s="6">
        <v>0</v>
      </c>
      <c r="E19" s="7">
        <v>39633000</v>
      </c>
      <c r="F19" s="8">
        <v>39633000</v>
      </c>
      <c r="G19" s="8">
        <v>348967</v>
      </c>
      <c r="H19" s="8">
        <v>15460519</v>
      </c>
      <c r="I19" s="8">
        <v>127112</v>
      </c>
      <c r="J19" s="8">
        <v>15936598</v>
      </c>
      <c r="K19" s="8">
        <v>501555</v>
      </c>
      <c r="L19" s="8">
        <v>12081000</v>
      </c>
      <c r="M19" s="8">
        <v>265854</v>
      </c>
      <c r="N19" s="8">
        <v>12848409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28785007</v>
      </c>
      <c r="X19" s="8">
        <v>33249720</v>
      </c>
      <c r="Y19" s="8">
        <v>-4464713</v>
      </c>
      <c r="Z19" s="2">
        <v>-13.43</v>
      </c>
      <c r="AA19" s="6">
        <v>39633000</v>
      </c>
    </row>
    <row r="20" spans="1:27" ht="13.5">
      <c r="A20" s="23" t="s">
        <v>47</v>
      </c>
      <c r="B20" s="29"/>
      <c r="C20" s="6">
        <v>3223461</v>
      </c>
      <c r="D20" s="6">
        <v>0</v>
      </c>
      <c r="E20" s="7">
        <v>25130879</v>
      </c>
      <c r="F20" s="26">
        <v>25130879</v>
      </c>
      <c r="G20" s="26">
        <v>1902217</v>
      </c>
      <c r="H20" s="26">
        <v>1672434</v>
      </c>
      <c r="I20" s="26">
        <v>1498592</v>
      </c>
      <c r="J20" s="26">
        <v>5073243</v>
      </c>
      <c r="K20" s="26">
        <v>1882966</v>
      </c>
      <c r="L20" s="26">
        <v>724071</v>
      </c>
      <c r="M20" s="26">
        <v>1359973</v>
      </c>
      <c r="N20" s="26">
        <v>3967010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9040253</v>
      </c>
      <c r="X20" s="26">
        <v>9497496</v>
      </c>
      <c r="Y20" s="26">
        <v>-457243</v>
      </c>
      <c r="Z20" s="27">
        <v>-4.81</v>
      </c>
      <c r="AA20" s="28">
        <v>25130879</v>
      </c>
    </row>
    <row r="21" spans="1:27" ht="13.5">
      <c r="A21" s="23" t="s">
        <v>48</v>
      </c>
      <c r="B21" s="29"/>
      <c r="C21" s="6">
        <v>164093</v>
      </c>
      <c r="D21" s="6">
        <v>0</v>
      </c>
      <c r="E21" s="7">
        <v>120000</v>
      </c>
      <c r="F21" s="8">
        <v>120000</v>
      </c>
      <c r="G21" s="8">
        <v>2575</v>
      </c>
      <c r="H21" s="8">
        <v>7481</v>
      </c>
      <c r="I21" s="30">
        <v>1035182</v>
      </c>
      <c r="J21" s="8">
        <v>1045238</v>
      </c>
      <c r="K21" s="8">
        <v>-27037</v>
      </c>
      <c r="L21" s="8">
        <v>53432</v>
      </c>
      <c r="M21" s="8">
        <v>1</v>
      </c>
      <c r="N21" s="8">
        <v>26396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1071634</v>
      </c>
      <c r="X21" s="8">
        <v>60000</v>
      </c>
      <c r="Y21" s="8">
        <v>1011634</v>
      </c>
      <c r="Z21" s="2">
        <v>1686.06</v>
      </c>
      <c r="AA21" s="6">
        <v>120000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185183222</v>
      </c>
      <c r="D22" s="33">
        <f>SUM(D5:D21)</f>
        <v>0</v>
      </c>
      <c r="E22" s="34">
        <f t="shared" si="0"/>
        <v>200192897</v>
      </c>
      <c r="F22" s="35">
        <f t="shared" si="0"/>
        <v>200192897</v>
      </c>
      <c r="G22" s="35">
        <f t="shared" si="0"/>
        <v>20505786</v>
      </c>
      <c r="H22" s="35">
        <f t="shared" si="0"/>
        <v>26245870</v>
      </c>
      <c r="I22" s="35">
        <f t="shared" si="0"/>
        <v>11358998</v>
      </c>
      <c r="J22" s="35">
        <f t="shared" si="0"/>
        <v>58110654</v>
      </c>
      <c r="K22" s="35">
        <f t="shared" si="0"/>
        <v>10939222</v>
      </c>
      <c r="L22" s="35">
        <f t="shared" si="0"/>
        <v>21439302</v>
      </c>
      <c r="M22" s="35">
        <f t="shared" si="0"/>
        <v>9824550</v>
      </c>
      <c r="N22" s="35">
        <f t="shared" si="0"/>
        <v>42203074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100313728</v>
      </c>
      <c r="X22" s="35">
        <f t="shared" si="0"/>
        <v>117267852</v>
      </c>
      <c r="Y22" s="35">
        <f t="shared" si="0"/>
        <v>-16954124</v>
      </c>
      <c r="Z22" s="36">
        <f>+IF(X22&lt;&gt;0,+(Y22/X22)*100,0)</f>
        <v>-14.457605994181593</v>
      </c>
      <c r="AA22" s="33">
        <f>SUM(AA5:AA21)</f>
        <v>200192897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59893633</v>
      </c>
      <c r="D25" s="6">
        <v>0</v>
      </c>
      <c r="E25" s="7">
        <v>62979514</v>
      </c>
      <c r="F25" s="8">
        <v>62979514</v>
      </c>
      <c r="G25" s="8">
        <v>4977018</v>
      </c>
      <c r="H25" s="8">
        <v>4936831</v>
      </c>
      <c r="I25" s="8">
        <v>5037604</v>
      </c>
      <c r="J25" s="8">
        <v>14951453</v>
      </c>
      <c r="K25" s="8">
        <v>5356699</v>
      </c>
      <c r="L25" s="8">
        <v>5258014</v>
      </c>
      <c r="M25" s="8">
        <v>5677691</v>
      </c>
      <c r="N25" s="8">
        <v>16292404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31243857</v>
      </c>
      <c r="X25" s="8">
        <v>30778200</v>
      </c>
      <c r="Y25" s="8">
        <v>465657</v>
      </c>
      <c r="Z25" s="2">
        <v>1.51</v>
      </c>
      <c r="AA25" s="6">
        <v>62979514</v>
      </c>
    </row>
    <row r="26" spans="1:27" ht="13.5">
      <c r="A26" s="25" t="s">
        <v>52</v>
      </c>
      <c r="B26" s="24"/>
      <c r="C26" s="6">
        <v>4157184</v>
      </c>
      <c r="D26" s="6">
        <v>0</v>
      </c>
      <c r="E26" s="7">
        <v>4308243</v>
      </c>
      <c r="F26" s="8">
        <v>4308243</v>
      </c>
      <c r="G26" s="8">
        <v>319143</v>
      </c>
      <c r="H26" s="8">
        <v>325227</v>
      </c>
      <c r="I26" s="8">
        <v>325227</v>
      </c>
      <c r="J26" s="8">
        <v>969597</v>
      </c>
      <c r="K26" s="8">
        <v>319143</v>
      </c>
      <c r="L26" s="8">
        <v>325227</v>
      </c>
      <c r="M26" s="8">
        <v>325227</v>
      </c>
      <c r="N26" s="8">
        <v>969597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1939194</v>
      </c>
      <c r="X26" s="8">
        <v>2154120</v>
      </c>
      <c r="Y26" s="8">
        <v>-214926</v>
      </c>
      <c r="Z26" s="2">
        <v>-9.98</v>
      </c>
      <c r="AA26" s="6">
        <v>4308243</v>
      </c>
    </row>
    <row r="27" spans="1:27" ht="13.5">
      <c r="A27" s="25" t="s">
        <v>53</v>
      </c>
      <c r="B27" s="24"/>
      <c r="C27" s="6">
        <v>47931544</v>
      </c>
      <c r="D27" s="6">
        <v>0</v>
      </c>
      <c r="E27" s="7">
        <v>10826537</v>
      </c>
      <c r="F27" s="8">
        <v>10826537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10826537</v>
      </c>
    </row>
    <row r="28" spans="1:27" ht="13.5">
      <c r="A28" s="25" t="s">
        <v>54</v>
      </c>
      <c r="B28" s="24"/>
      <c r="C28" s="6">
        <v>68084142</v>
      </c>
      <c r="D28" s="6">
        <v>0</v>
      </c>
      <c r="E28" s="7">
        <v>8680580</v>
      </c>
      <c r="F28" s="8">
        <v>8680580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8680580</v>
      </c>
    </row>
    <row r="29" spans="1:27" ht="13.5">
      <c r="A29" s="25" t="s">
        <v>55</v>
      </c>
      <c r="B29" s="24"/>
      <c r="C29" s="6">
        <v>1607928</v>
      </c>
      <c r="D29" s="6">
        <v>0</v>
      </c>
      <c r="E29" s="7">
        <v>1700309</v>
      </c>
      <c r="F29" s="8">
        <v>1700309</v>
      </c>
      <c r="G29" s="8">
        <v>34054</v>
      </c>
      <c r="H29" s="8">
        <v>32618</v>
      </c>
      <c r="I29" s="8">
        <v>161518</v>
      </c>
      <c r="J29" s="8">
        <v>228190</v>
      </c>
      <c r="K29" s="8">
        <v>32523</v>
      </c>
      <c r="L29" s="8">
        <v>29207</v>
      </c>
      <c r="M29" s="8">
        <v>640</v>
      </c>
      <c r="N29" s="8">
        <v>62370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290560</v>
      </c>
      <c r="X29" s="8">
        <v>857833</v>
      </c>
      <c r="Y29" s="8">
        <v>-567273</v>
      </c>
      <c r="Z29" s="2">
        <v>-66.13</v>
      </c>
      <c r="AA29" s="6">
        <v>1700309</v>
      </c>
    </row>
    <row r="30" spans="1:27" ht="13.5">
      <c r="A30" s="25" t="s">
        <v>56</v>
      </c>
      <c r="B30" s="24"/>
      <c r="C30" s="6">
        <v>43535580</v>
      </c>
      <c r="D30" s="6">
        <v>0</v>
      </c>
      <c r="E30" s="7">
        <v>47529004</v>
      </c>
      <c r="F30" s="8">
        <v>47529004</v>
      </c>
      <c r="G30" s="8">
        <v>6291715</v>
      </c>
      <c r="H30" s="8">
        <v>3150502</v>
      </c>
      <c r="I30" s="8">
        <v>4295836</v>
      </c>
      <c r="J30" s="8">
        <v>13738053</v>
      </c>
      <c r="K30" s="8">
        <v>3265561</v>
      </c>
      <c r="L30" s="8">
        <v>3188825</v>
      </c>
      <c r="M30" s="8">
        <v>3083476</v>
      </c>
      <c r="N30" s="8">
        <v>9537862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23275915</v>
      </c>
      <c r="X30" s="8">
        <v>28414900</v>
      </c>
      <c r="Y30" s="8">
        <v>-5138985</v>
      </c>
      <c r="Z30" s="2">
        <v>-18.09</v>
      </c>
      <c r="AA30" s="6">
        <v>47529004</v>
      </c>
    </row>
    <row r="31" spans="1:27" ht="13.5">
      <c r="A31" s="25" t="s">
        <v>57</v>
      </c>
      <c r="B31" s="24"/>
      <c r="C31" s="6">
        <v>5587721</v>
      </c>
      <c r="D31" s="6">
        <v>0</v>
      </c>
      <c r="E31" s="7">
        <v>8350214</v>
      </c>
      <c r="F31" s="8">
        <v>8350214</v>
      </c>
      <c r="G31" s="8">
        <v>203874</v>
      </c>
      <c r="H31" s="8">
        <v>697242</v>
      </c>
      <c r="I31" s="8">
        <v>99713</v>
      </c>
      <c r="J31" s="8">
        <v>1000829</v>
      </c>
      <c r="K31" s="8">
        <v>656954</v>
      </c>
      <c r="L31" s="8">
        <v>346366</v>
      </c>
      <c r="M31" s="8">
        <v>227792</v>
      </c>
      <c r="N31" s="8">
        <v>1231112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2231941</v>
      </c>
      <c r="X31" s="8">
        <v>3399300</v>
      </c>
      <c r="Y31" s="8">
        <v>-1167359</v>
      </c>
      <c r="Z31" s="2">
        <v>-34.34</v>
      </c>
      <c r="AA31" s="6">
        <v>8350214</v>
      </c>
    </row>
    <row r="32" spans="1:27" ht="13.5">
      <c r="A32" s="25" t="s">
        <v>58</v>
      </c>
      <c r="B32" s="24"/>
      <c r="C32" s="6">
        <v>7227685</v>
      </c>
      <c r="D32" s="6">
        <v>0</v>
      </c>
      <c r="E32" s="7">
        <v>8830182</v>
      </c>
      <c r="F32" s="8">
        <v>8830182</v>
      </c>
      <c r="G32" s="8">
        <v>596496</v>
      </c>
      <c r="H32" s="8">
        <v>338467</v>
      </c>
      <c r="I32" s="8">
        <v>511935</v>
      </c>
      <c r="J32" s="8">
        <v>1446898</v>
      </c>
      <c r="K32" s="8">
        <v>407789</v>
      </c>
      <c r="L32" s="8">
        <v>171996</v>
      </c>
      <c r="M32" s="8">
        <v>1093852</v>
      </c>
      <c r="N32" s="8">
        <v>1673637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3120535</v>
      </c>
      <c r="X32" s="8">
        <v>3777000</v>
      </c>
      <c r="Y32" s="8">
        <v>-656465</v>
      </c>
      <c r="Z32" s="2">
        <v>-17.38</v>
      </c>
      <c r="AA32" s="6">
        <v>8830182</v>
      </c>
    </row>
    <row r="33" spans="1:27" ht="13.5">
      <c r="A33" s="25" t="s">
        <v>59</v>
      </c>
      <c r="B33" s="24"/>
      <c r="C33" s="6">
        <v>750004</v>
      </c>
      <c r="D33" s="6">
        <v>0</v>
      </c>
      <c r="E33" s="7">
        <v>13669128</v>
      </c>
      <c r="F33" s="8">
        <v>13669128</v>
      </c>
      <c r="G33" s="8">
        <v>1462837</v>
      </c>
      <c r="H33" s="8">
        <v>903984</v>
      </c>
      <c r="I33" s="8">
        <v>533861</v>
      </c>
      <c r="J33" s="8">
        <v>2900682</v>
      </c>
      <c r="K33" s="8">
        <v>437382</v>
      </c>
      <c r="L33" s="8">
        <v>1424112</v>
      </c>
      <c r="M33" s="8">
        <v>1030772</v>
      </c>
      <c r="N33" s="8">
        <v>2892266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5792948</v>
      </c>
      <c r="X33" s="8">
        <v>7699456</v>
      </c>
      <c r="Y33" s="8">
        <v>-1906508</v>
      </c>
      <c r="Z33" s="2">
        <v>-24.76</v>
      </c>
      <c r="AA33" s="6">
        <v>13669128</v>
      </c>
    </row>
    <row r="34" spans="1:27" ht="13.5">
      <c r="A34" s="25" t="s">
        <v>60</v>
      </c>
      <c r="B34" s="24"/>
      <c r="C34" s="6">
        <v>26086966</v>
      </c>
      <c r="D34" s="6">
        <v>0</v>
      </c>
      <c r="E34" s="7">
        <v>34793481</v>
      </c>
      <c r="F34" s="8">
        <v>34793481</v>
      </c>
      <c r="G34" s="8">
        <v>2209260</v>
      </c>
      <c r="H34" s="8">
        <v>4901404</v>
      </c>
      <c r="I34" s="8">
        <v>2129789</v>
      </c>
      <c r="J34" s="8">
        <v>9240453</v>
      </c>
      <c r="K34" s="8">
        <v>2645268</v>
      </c>
      <c r="L34" s="8">
        <v>2044086</v>
      </c>
      <c r="M34" s="8">
        <v>1146565</v>
      </c>
      <c r="N34" s="8">
        <v>5835919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15076372</v>
      </c>
      <c r="X34" s="8">
        <v>16307368</v>
      </c>
      <c r="Y34" s="8">
        <v>-1230996</v>
      </c>
      <c r="Z34" s="2">
        <v>-7.55</v>
      </c>
      <c r="AA34" s="6">
        <v>34793481</v>
      </c>
    </row>
    <row r="35" spans="1:27" ht="13.5">
      <c r="A35" s="23" t="s">
        <v>61</v>
      </c>
      <c r="B35" s="29"/>
      <c r="C35" s="6">
        <v>203456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265065843</v>
      </c>
      <c r="D36" s="33">
        <f>SUM(D25:D35)</f>
        <v>0</v>
      </c>
      <c r="E36" s="34">
        <f t="shared" si="1"/>
        <v>201667192</v>
      </c>
      <c r="F36" s="35">
        <f t="shared" si="1"/>
        <v>201667192</v>
      </c>
      <c r="G36" s="35">
        <f t="shared" si="1"/>
        <v>16094397</v>
      </c>
      <c r="H36" s="35">
        <f t="shared" si="1"/>
        <v>15286275</v>
      </c>
      <c r="I36" s="35">
        <f t="shared" si="1"/>
        <v>13095483</v>
      </c>
      <c r="J36" s="35">
        <f t="shared" si="1"/>
        <v>44476155</v>
      </c>
      <c r="K36" s="35">
        <f t="shared" si="1"/>
        <v>13121319</v>
      </c>
      <c r="L36" s="35">
        <f t="shared" si="1"/>
        <v>12787833</v>
      </c>
      <c r="M36" s="35">
        <f t="shared" si="1"/>
        <v>12586015</v>
      </c>
      <c r="N36" s="35">
        <f t="shared" si="1"/>
        <v>38495167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82971322</v>
      </c>
      <c r="X36" s="35">
        <f t="shared" si="1"/>
        <v>93388177</v>
      </c>
      <c r="Y36" s="35">
        <f t="shared" si="1"/>
        <v>-10416855</v>
      </c>
      <c r="Z36" s="36">
        <f>+IF(X36&lt;&gt;0,+(Y36/X36)*100,0)</f>
        <v>-11.154361649012595</v>
      </c>
      <c r="AA36" s="33">
        <f>SUM(AA25:AA35)</f>
        <v>201667192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-79882621</v>
      </c>
      <c r="D38" s="46">
        <f>+D22-D36</f>
        <v>0</v>
      </c>
      <c r="E38" s="47">
        <f t="shared" si="2"/>
        <v>-1474295</v>
      </c>
      <c r="F38" s="48">
        <f t="shared" si="2"/>
        <v>-1474295</v>
      </c>
      <c r="G38" s="48">
        <f t="shared" si="2"/>
        <v>4411389</v>
      </c>
      <c r="H38" s="48">
        <f t="shared" si="2"/>
        <v>10959595</v>
      </c>
      <c r="I38" s="48">
        <f t="shared" si="2"/>
        <v>-1736485</v>
      </c>
      <c r="J38" s="48">
        <f t="shared" si="2"/>
        <v>13634499</v>
      </c>
      <c r="K38" s="48">
        <f t="shared" si="2"/>
        <v>-2182097</v>
      </c>
      <c r="L38" s="48">
        <f t="shared" si="2"/>
        <v>8651469</v>
      </c>
      <c r="M38" s="48">
        <f t="shared" si="2"/>
        <v>-2761465</v>
      </c>
      <c r="N38" s="48">
        <f t="shared" si="2"/>
        <v>3707907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17342406</v>
      </c>
      <c r="X38" s="48">
        <f>IF(F22=F36,0,X22-X36)</f>
        <v>23879675</v>
      </c>
      <c r="Y38" s="48">
        <f t="shared" si="2"/>
        <v>-6537269</v>
      </c>
      <c r="Z38" s="49">
        <f>+IF(X38&lt;&gt;0,+(Y38/X38)*100,0)</f>
        <v>-27.375870902765637</v>
      </c>
      <c r="AA38" s="46">
        <f>+AA22-AA36</f>
        <v>-1474295</v>
      </c>
    </row>
    <row r="39" spans="1:27" ht="13.5">
      <c r="A39" s="23" t="s">
        <v>64</v>
      </c>
      <c r="B39" s="29"/>
      <c r="C39" s="6">
        <v>13101844</v>
      </c>
      <c r="D39" s="6">
        <v>0</v>
      </c>
      <c r="E39" s="7">
        <v>29248000</v>
      </c>
      <c r="F39" s="8">
        <v>29248000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16948720</v>
      </c>
      <c r="Y39" s="8">
        <v>-16948720</v>
      </c>
      <c r="Z39" s="2">
        <v>-100</v>
      </c>
      <c r="AA39" s="6">
        <v>29248000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-66780777</v>
      </c>
      <c r="D42" s="55">
        <f>SUM(D38:D41)</f>
        <v>0</v>
      </c>
      <c r="E42" s="56">
        <f t="shared" si="3"/>
        <v>27773705</v>
      </c>
      <c r="F42" s="57">
        <f t="shared" si="3"/>
        <v>27773705</v>
      </c>
      <c r="G42" s="57">
        <f t="shared" si="3"/>
        <v>4411389</v>
      </c>
      <c r="H42" s="57">
        <f t="shared" si="3"/>
        <v>10959595</v>
      </c>
      <c r="I42" s="57">
        <f t="shared" si="3"/>
        <v>-1736485</v>
      </c>
      <c r="J42" s="57">
        <f t="shared" si="3"/>
        <v>13634499</v>
      </c>
      <c r="K42" s="57">
        <f t="shared" si="3"/>
        <v>-2182097</v>
      </c>
      <c r="L42" s="57">
        <f t="shared" si="3"/>
        <v>8651469</v>
      </c>
      <c r="M42" s="57">
        <f t="shared" si="3"/>
        <v>-2761465</v>
      </c>
      <c r="N42" s="57">
        <f t="shared" si="3"/>
        <v>3707907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17342406</v>
      </c>
      <c r="X42" s="57">
        <f t="shared" si="3"/>
        <v>40828395</v>
      </c>
      <c r="Y42" s="57">
        <f t="shared" si="3"/>
        <v>-23485989</v>
      </c>
      <c r="Z42" s="58">
        <f>+IF(X42&lt;&gt;0,+(Y42/X42)*100,0)</f>
        <v>-57.52366459666122</v>
      </c>
      <c r="AA42" s="55">
        <f>SUM(AA38:AA41)</f>
        <v>27773705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-66780777</v>
      </c>
      <c r="D44" s="63">
        <f>+D42-D43</f>
        <v>0</v>
      </c>
      <c r="E44" s="64">
        <f t="shared" si="4"/>
        <v>27773705</v>
      </c>
      <c r="F44" s="65">
        <f t="shared" si="4"/>
        <v>27773705</v>
      </c>
      <c r="G44" s="65">
        <f t="shared" si="4"/>
        <v>4411389</v>
      </c>
      <c r="H44" s="65">
        <f t="shared" si="4"/>
        <v>10959595</v>
      </c>
      <c r="I44" s="65">
        <f t="shared" si="4"/>
        <v>-1736485</v>
      </c>
      <c r="J44" s="65">
        <f t="shared" si="4"/>
        <v>13634499</v>
      </c>
      <c r="K44" s="65">
        <f t="shared" si="4"/>
        <v>-2182097</v>
      </c>
      <c r="L44" s="65">
        <f t="shared" si="4"/>
        <v>8651469</v>
      </c>
      <c r="M44" s="65">
        <f t="shared" si="4"/>
        <v>-2761465</v>
      </c>
      <c r="N44" s="65">
        <f t="shared" si="4"/>
        <v>3707907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17342406</v>
      </c>
      <c r="X44" s="65">
        <f t="shared" si="4"/>
        <v>40828395</v>
      </c>
      <c r="Y44" s="65">
        <f t="shared" si="4"/>
        <v>-23485989</v>
      </c>
      <c r="Z44" s="66">
        <f>+IF(X44&lt;&gt;0,+(Y44/X44)*100,0)</f>
        <v>-57.52366459666122</v>
      </c>
      <c r="AA44" s="63">
        <f>+AA42-AA43</f>
        <v>27773705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-66780777</v>
      </c>
      <c r="D46" s="55">
        <f>SUM(D44:D45)</f>
        <v>0</v>
      </c>
      <c r="E46" s="56">
        <f t="shared" si="5"/>
        <v>27773705</v>
      </c>
      <c r="F46" s="57">
        <f t="shared" si="5"/>
        <v>27773705</v>
      </c>
      <c r="G46" s="57">
        <f t="shared" si="5"/>
        <v>4411389</v>
      </c>
      <c r="H46" s="57">
        <f t="shared" si="5"/>
        <v>10959595</v>
      </c>
      <c r="I46" s="57">
        <f t="shared" si="5"/>
        <v>-1736485</v>
      </c>
      <c r="J46" s="57">
        <f t="shared" si="5"/>
        <v>13634499</v>
      </c>
      <c r="K46" s="57">
        <f t="shared" si="5"/>
        <v>-2182097</v>
      </c>
      <c r="L46" s="57">
        <f t="shared" si="5"/>
        <v>8651469</v>
      </c>
      <c r="M46" s="57">
        <f t="shared" si="5"/>
        <v>-2761465</v>
      </c>
      <c r="N46" s="57">
        <f t="shared" si="5"/>
        <v>3707907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17342406</v>
      </c>
      <c r="X46" s="57">
        <f t="shared" si="5"/>
        <v>40828395</v>
      </c>
      <c r="Y46" s="57">
        <f t="shared" si="5"/>
        <v>-23485989</v>
      </c>
      <c r="Z46" s="58">
        <f>+IF(X46&lt;&gt;0,+(Y46/X46)*100,0)</f>
        <v>-57.52366459666122</v>
      </c>
      <c r="AA46" s="55">
        <f>SUM(AA44:AA45)</f>
        <v>27773705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-66780777</v>
      </c>
      <c r="D48" s="71">
        <f>SUM(D46:D47)</f>
        <v>0</v>
      </c>
      <c r="E48" s="72">
        <f t="shared" si="6"/>
        <v>27773705</v>
      </c>
      <c r="F48" s="73">
        <f t="shared" si="6"/>
        <v>27773705</v>
      </c>
      <c r="G48" s="73">
        <f t="shared" si="6"/>
        <v>4411389</v>
      </c>
      <c r="H48" s="74">
        <f t="shared" si="6"/>
        <v>10959595</v>
      </c>
      <c r="I48" s="74">
        <f t="shared" si="6"/>
        <v>-1736485</v>
      </c>
      <c r="J48" s="74">
        <f t="shared" si="6"/>
        <v>13634499</v>
      </c>
      <c r="K48" s="74">
        <f t="shared" si="6"/>
        <v>-2182097</v>
      </c>
      <c r="L48" s="74">
        <f t="shared" si="6"/>
        <v>8651469</v>
      </c>
      <c r="M48" s="73">
        <f t="shared" si="6"/>
        <v>-2761465</v>
      </c>
      <c r="N48" s="73">
        <f t="shared" si="6"/>
        <v>3707907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17342406</v>
      </c>
      <c r="X48" s="74">
        <f t="shared" si="6"/>
        <v>40828395</v>
      </c>
      <c r="Y48" s="74">
        <f t="shared" si="6"/>
        <v>-23485989</v>
      </c>
      <c r="Z48" s="75">
        <f>+IF(X48&lt;&gt;0,+(Y48/X48)*100,0)</f>
        <v>-57.52366459666122</v>
      </c>
      <c r="AA48" s="76">
        <f>SUM(AA46:AA47)</f>
        <v>27773705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4237388</v>
      </c>
      <c r="D5" s="6">
        <v>0</v>
      </c>
      <c r="E5" s="7">
        <v>4141323</v>
      </c>
      <c r="F5" s="8">
        <v>4141323</v>
      </c>
      <c r="G5" s="8">
        <v>4281382</v>
      </c>
      <c r="H5" s="8">
        <v>-114443</v>
      </c>
      <c r="I5" s="8">
        <v>0</v>
      </c>
      <c r="J5" s="8">
        <v>4166939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4166939</v>
      </c>
      <c r="X5" s="8">
        <v>4141323</v>
      </c>
      <c r="Y5" s="8">
        <v>25616</v>
      </c>
      <c r="Z5" s="2">
        <v>0.62</v>
      </c>
      <c r="AA5" s="6">
        <v>4141323</v>
      </c>
    </row>
    <row r="6" spans="1:27" ht="13.5">
      <c r="A6" s="23" t="s">
        <v>33</v>
      </c>
      <c r="B6" s="24"/>
      <c r="C6" s="6">
        <v>186851</v>
      </c>
      <c r="D6" s="6">
        <v>0</v>
      </c>
      <c r="E6" s="7">
        <v>190000</v>
      </c>
      <c r="F6" s="8">
        <v>190000</v>
      </c>
      <c r="G6" s="8">
        <v>16596</v>
      </c>
      <c r="H6" s="8">
        <v>16638</v>
      </c>
      <c r="I6" s="8">
        <v>13301</v>
      </c>
      <c r="J6" s="8">
        <v>46535</v>
      </c>
      <c r="K6" s="8">
        <v>29271</v>
      </c>
      <c r="L6" s="8">
        <v>25288</v>
      </c>
      <c r="M6" s="8">
        <v>23419</v>
      </c>
      <c r="N6" s="8">
        <v>77978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124513</v>
      </c>
      <c r="X6" s="8">
        <v>105734</v>
      </c>
      <c r="Y6" s="8">
        <v>18779</v>
      </c>
      <c r="Z6" s="2">
        <v>17.76</v>
      </c>
      <c r="AA6" s="6">
        <v>190000</v>
      </c>
    </row>
    <row r="7" spans="1:27" ht="13.5">
      <c r="A7" s="25" t="s">
        <v>34</v>
      </c>
      <c r="B7" s="24"/>
      <c r="C7" s="6">
        <v>7610710</v>
      </c>
      <c r="D7" s="6">
        <v>0</v>
      </c>
      <c r="E7" s="7">
        <v>7980926</v>
      </c>
      <c r="F7" s="8">
        <v>7980926</v>
      </c>
      <c r="G7" s="8">
        <v>653096</v>
      </c>
      <c r="H7" s="8">
        <v>704662</v>
      </c>
      <c r="I7" s="8">
        <v>649328</v>
      </c>
      <c r="J7" s="8">
        <v>2007086</v>
      </c>
      <c r="K7" s="8">
        <v>645453</v>
      </c>
      <c r="L7" s="8">
        <v>593178</v>
      </c>
      <c r="M7" s="8">
        <v>516317</v>
      </c>
      <c r="N7" s="8">
        <v>1754948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3762034</v>
      </c>
      <c r="X7" s="8">
        <v>4054854</v>
      </c>
      <c r="Y7" s="8">
        <v>-292820</v>
      </c>
      <c r="Z7" s="2">
        <v>-7.22</v>
      </c>
      <c r="AA7" s="6">
        <v>7980926</v>
      </c>
    </row>
    <row r="8" spans="1:27" ht="13.5">
      <c r="A8" s="25" t="s">
        <v>35</v>
      </c>
      <c r="B8" s="24"/>
      <c r="C8" s="6">
        <v>3872495</v>
      </c>
      <c r="D8" s="6">
        <v>0</v>
      </c>
      <c r="E8" s="7">
        <v>4137237</v>
      </c>
      <c r="F8" s="8">
        <v>4137237</v>
      </c>
      <c r="G8" s="8">
        <v>327329</v>
      </c>
      <c r="H8" s="8">
        <v>334458</v>
      </c>
      <c r="I8" s="8">
        <v>390656</v>
      </c>
      <c r="J8" s="8">
        <v>1052443</v>
      </c>
      <c r="K8" s="8">
        <v>347385</v>
      </c>
      <c r="L8" s="8">
        <v>345532</v>
      </c>
      <c r="M8" s="8">
        <v>334677</v>
      </c>
      <c r="N8" s="8">
        <v>1027594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2080037</v>
      </c>
      <c r="X8" s="8">
        <v>2101996</v>
      </c>
      <c r="Y8" s="8">
        <v>-21959</v>
      </c>
      <c r="Z8" s="2">
        <v>-1.04</v>
      </c>
      <c r="AA8" s="6">
        <v>4137237</v>
      </c>
    </row>
    <row r="9" spans="1:27" ht="13.5">
      <c r="A9" s="25" t="s">
        <v>36</v>
      </c>
      <c r="B9" s="24"/>
      <c r="C9" s="6">
        <v>2396121</v>
      </c>
      <c r="D9" s="6">
        <v>0</v>
      </c>
      <c r="E9" s="7">
        <v>2478859</v>
      </c>
      <c r="F9" s="8">
        <v>2478859</v>
      </c>
      <c r="G9" s="8">
        <v>206964</v>
      </c>
      <c r="H9" s="8">
        <v>218555</v>
      </c>
      <c r="I9" s="8">
        <v>217377</v>
      </c>
      <c r="J9" s="8">
        <v>642896</v>
      </c>
      <c r="K9" s="8">
        <v>211074</v>
      </c>
      <c r="L9" s="8">
        <v>218324</v>
      </c>
      <c r="M9" s="8">
        <v>216842</v>
      </c>
      <c r="N9" s="8">
        <v>646240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1289136</v>
      </c>
      <c r="X9" s="8">
        <v>1259427</v>
      </c>
      <c r="Y9" s="8">
        <v>29709</v>
      </c>
      <c r="Z9" s="2">
        <v>2.36</v>
      </c>
      <c r="AA9" s="6">
        <v>2478859</v>
      </c>
    </row>
    <row r="10" spans="1:27" ht="13.5">
      <c r="A10" s="25" t="s">
        <v>37</v>
      </c>
      <c r="B10" s="24"/>
      <c r="C10" s="6">
        <v>3119131</v>
      </c>
      <c r="D10" s="6">
        <v>0</v>
      </c>
      <c r="E10" s="7">
        <v>3421030</v>
      </c>
      <c r="F10" s="26">
        <v>3421030</v>
      </c>
      <c r="G10" s="26">
        <v>283564</v>
      </c>
      <c r="H10" s="26">
        <v>286416</v>
      </c>
      <c r="I10" s="26">
        <v>286258</v>
      </c>
      <c r="J10" s="26">
        <v>856238</v>
      </c>
      <c r="K10" s="26">
        <v>284157</v>
      </c>
      <c r="L10" s="26">
        <v>284364</v>
      </c>
      <c r="M10" s="26">
        <v>282334</v>
      </c>
      <c r="N10" s="26">
        <v>850855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1707093</v>
      </c>
      <c r="X10" s="26">
        <v>1738115</v>
      </c>
      <c r="Y10" s="26">
        <v>-31022</v>
      </c>
      <c r="Z10" s="27">
        <v>-1.78</v>
      </c>
      <c r="AA10" s="28">
        <v>3421030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513160</v>
      </c>
      <c r="D12" s="6">
        <v>0</v>
      </c>
      <c r="E12" s="7">
        <v>483118</v>
      </c>
      <c r="F12" s="8">
        <v>483118</v>
      </c>
      <c r="G12" s="8">
        <v>136640</v>
      </c>
      <c r="H12" s="8">
        <v>3782</v>
      </c>
      <c r="I12" s="8">
        <v>17133</v>
      </c>
      <c r="J12" s="8">
        <v>157555</v>
      </c>
      <c r="K12" s="8">
        <v>5142</v>
      </c>
      <c r="L12" s="8">
        <v>6002</v>
      </c>
      <c r="M12" s="8">
        <v>3522</v>
      </c>
      <c r="N12" s="8">
        <v>14666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172221</v>
      </c>
      <c r="X12" s="8">
        <v>187567</v>
      </c>
      <c r="Y12" s="8">
        <v>-15346</v>
      </c>
      <c r="Z12" s="2">
        <v>-8.18</v>
      </c>
      <c r="AA12" s="6">
        <v>483118</v>
      </c>
    </row>
    <row r="13" spans="1:27" ht="13.5">
      <c r="A13" s="23" t="s">
        <v>40</v>
      </c>
      <c r="B13" s="29"/>
      <c r="C13" s="6">
        <v>1335243</v>
      </c>
      <c r="D13" s="6">
        <v>0</v>
      </c>
      <c r="E13" s="7">
        <v>1297000</v>
      </c>
      <c r="F13" s="8">
        <v>1297000</v>
      </c>
      <c r="G13" s="8">
        <v>17099</v>
      </c>
      <c r="H13" s="8">
        <v>65400</v>
      </c>
      <c r="I13" s="8">
        <v>173520</v>
      </c>
      <c r="J13" s="8">
        <v>256019</v>
      </c>
      <c r="K13" s="8">
        <v>124369</v>
      </c>
      <c r="L13" s="8">
        <v>86118</v>
      </c>
      <c r="M13" s="8">
        <v>172379</v>
      </c>
      <c r="N13" s="8">
        <v>382866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638885</v>
      </c>
      <c r="X13" s="8">
        <v>498997</v>
      </c>
      <c r="Y13" s="8">
        <v>139888</v>
      </c>
      <c r="Z13" s="2">
        <v>28.03</v>
      </c>
      <c r="AA13" s="6">
        <v>1297000</v>
      </c>
    </row>
    <row r="14" spans="1:27" ht="13.5">
      <c r="A14" s="23" t="s">
        <v>41</v>
      </c>
      <c r="B14" s="29"/>
      <c r="C14" s="6">
        <v>2955</v>
      </c>
      <c r="D14" s="6">
        <v>0</v>
      </c>
      <c r="E14" s="7">
        <v>3300</v>
      </c>
      <c r="F14" s="8">
        <v>3300</v>
      </c>
      <c r="G14" s="8">
        <v>229</v>
      </c>
      <c r="H14" s="8">
        <v>226</v>
      </c>
      <c r="I14" s="8">
        <v>224</v>
      </c>
      <c r="J14" s="8">
        <v>679</v>
      </c>
      <c r="K14" s="8">
        <v>0</v>
      </c>
      <c r="L14" s="8">
        <v>440</v>
      </c>
      <c r="M14" s="8">
        <v>216</v>
      </c>
      <c r="N14" s="8">
        <v>656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1335</v>
      </c>
      <c r="X14" s="8">
        <v>1548</v>
      </c>
      <c r="Y14" s="8">
        <v>-213</v>
      </c>
      <c r="Z14" s="2">
        <v>-13.76</v>
      </c>
      <c r="AA14" s="6">
        <v>3300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5910</v>
      </c>
      <c r="D16" s="6">
        <v>0</v>
      </c>
      <c r="E16" s="7">
        <v>12230</v>
      </c>
      <c r="F16" s="8">
        <v>12230</v>
      </c>
      <c r="G16" s="8">
        <v>4</v>
      </c>
      <c r="H16" s="8">
        <v>452</v>
      </c>
      <c r="I16" s="8">
        <v>45</v>
      </c>
      <c r="J16" s="8">
        <v>501</v>
      </c>
      <c r="K16" s="8">
        <v>1110</v>
      </c>
      <c r="L16" s="8">
        <v>570</v>
      </c>
      <c r="M16" s="8">
        <v>200</v>
      </c>
      <c r="N16" s="8">
        <v>1880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2381</v>
      </c>
      <c r="X16" s="8">
        <v>6141</v>
      </c>
      <c r="Y16" s="8">
        <v>-3760</v>
      </c>
      <c r="Z16" s="2">
        <v>-61.23</v>
      </c>
      <c r="AA16" s="6">
        <v>12230</v>
      </c>
    </row>
    <row r="17" spans="1:27" ht="13.5">
      <c r="A17" s="23" t="s">
        <v>44</v>
      </c>
      <c r="B17" s="29"/>
      <c r="C17" s="6">
        <v>8970</v>
      </c>
      <c r="D17" s="6">
        <v>0</v>
      </c>
      <c r="E17" s="7">
        <v>7420</v>
      </c>
      <c r="F17" s="8">
        <v>7420</v>
      </c>
      <c r="G17" s="8">
        <v>954</v>
      </c>
      <c r="H17" s="8">
        <v>954</v>
      </c>
      <c r="I17" s="8">
        <v>333</v>
      </c>
      <c r="J17" s="8">
        <v>2241</v>
      </c>
      <c r="K17" s="8">
        <v>414</v>
      </c>
      <c r="L17" s="8">
        <v>414</v>
      </c>
      <c r="M17" s="8">
        <v>318</v>
      </c>
      <c r="N17" s="8">
        <v>1146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3387</v>
      </c>
      <c r="X17" s="8">
        <v>2461</v>
      </c>
      <c r="Y17" s="8">
        <v>926</v>
      </c>
      <c r="Z17" s="2">
        <v>37.63</v>
      </c>
      <c r="AA17" s="6">
        <v>7420</v>
      </c>
    </row>
    <row r="18" spans="1:27" ht="13.5">
      <c r="A18" s="25" t="s">
        <v>45</v>
      </c>
      <c r="B18" s="24"/>
      <c r="C18" s="6">
        <v>139904</v>
      </c>
      <c r="D18" s="6">
        <v>0</v>
      </c>
      <c r="E18" s="7">
        <v>97000</v>
      </c>
      <c r="F18" s="8">
        <v>97000</v>
      </c>
      <c r="G18" s="8">
        <v>15805</v>
      </c>
      <c r="H18" s="8">
        <v>13614</v>
      </c>
      <c r="I18" s="8">
        <v>8240</v>
      </c>
      <c r="J18" s="8">
        <v>37659</v>
      </c>
      <c r="K18" s="8">
        <v>8305</v>
      </c>
      <c r="L18" s="8">
        <v>8945</v>
      </c>
      <c r="M18" s="8">
        <v>7552</v>
      </c>
      <c r="N18" s="8">
        <v>24802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62461</v>
      </c>
      <c r="X18" s="8">
        <v>40224</v>
      </c>
      <c r="Y18" s="8">
        <v>22237</v>
      </c>
      <c r="Z18" s="2">
        <v>55.28</v>
      </c>
      <c r="AA18" s="6">
        <v>97000</v>
      </c>
    </row>
    <row r="19" spans="1:27" ht="13.5">
      <c r="A19" s="23" t="s">
        <v>46</v>
      </c>
      <c r="B19" s="29"/>
      <c r="C19" s="6">
        <v>17905813</v>
      </c>
      <c r="D19" s="6">
        <v>0</v>
      </c>
      <c r="E19" s="7">
        <v>20489000</v>
      </c>
      <c r="F19" s="8">
        <v>20489000</v>
      </c>
      <c r="G19" s="8">
        <v>5976000</v>
      </c>
      <c r="H19" s="8">
        <v>0</v>
      </c>
      <c r="I19" s="8">
        <v>0</v>
      </c>
      <c r="J19" s="8">
        <v>5976000</v>
      </c>
      <c r="K19" s="8">
        <v>0</v>
      </c>
      <c r="L19" s="8">
        <v>0</v>
      </c>
      <c r="M19" s="8">
        <v>5031000</v>
      </c>
      <c r="N19" s="8">
        <v>5031000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11007000</v>
      </c>
      <c r="X19" s="8">
        <v>14729500</v>
      </c>
      <c r="Y19" s="8">
        <v>-3722500</v>
      </c>
      <c r="Z19" s="2">
        <v>-25.27</v>
      </c>
      <c r="AA19" s="6">
        <v>20489000</v>
      </c>
    </row>
    <row r="20" spans="1:27" ht="13.5">
      <c r="A20" s="23" t="s">
        <v>47</v>
      </c>
      <c r="B20" s="29"/>
      <c r="C20" s="6">
        <v>1369847</v>
      </c>
      <c r="D20" s="6">
        <v>0</v>
      </c>
      <c r="E20" s="7">
        <v>7240558</v>
      </c>
      <c r="F20" s="26">
        <v>7240558</v>
      </c>
      <c r="G20" s="26">
        <v>2713</v>
      </c>
      <c r="H20" s="26">
        <v>316405</v>
      </c>
      <c r="I20" s="26">
        <v>146918</v>
      </c>
      <c r="J20" s="26">
        <v>466036</v>
      </c>
      <c r="K20" s="26">
        <v>37019</v>
      </c>
      <c r="L20" s="26">
        <v>51729</v>
      </c>
      <c r="M20" s="26">
        <v>34698</v>
      </c>
      <c r="N20" s="26">
        <v>123446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589482</v>
      </c>
      <c r="X20" s="26">
        <v>899189</v>
      </c>
      <c r="Y20" s="26">
        <v>-309707</v>
      </c>
      <c r="Z20" s="27">
        <v>-34.44</v>
      </c>
      <c r="AA20" s="28">
        <v>7240558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42704498</v>
      </c>
      <c r="D22" s="33">
        <f>SUM(D5:D21)</f>
        <v>0</v>
      </c>
      <c r="E22" s="34">
        <f t="shared" si="0"/>
        <v>51979001</v>
      </c>
      <c r="F22" s="35">
        <f t="shared" si="0"/>
        <v>51979001</v>
      </c>
      <c r="G22" s="35">
        <f t="shared" si="0"/>
        <v>11918375</v>
      </c>
      <c r="H22" s="35">
        <f t="shared" si="0"/>
        <v>1847119</v>
      </c>
      <c r="I22" s="35">
        <f t="shared" si="0"/>
        <v>1903333</v>
      </c>
      <c r="J22" s="35">
        <f t="shared" si="0"/>
        <v>15668827</v>
      </c>
      <c r="K22" s="35">
        <f t="shared" si="0"/>
        <v>1693699</v>
      </c>
      <c r="L22" s="35">
        <f t="shared" si="0"/>
        <v>1620904</v>
      </c>
      <c r="M22" s="35">
        <f t="shared" si="0"/>
        <v>6623474</v>
      </c>
      <c r="N22" s="35">
        <f t="shared" si="0"/>
        <v>9938077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25606904</v>
      </c>
      <c r="X22" s="35">
        <f t="shared" si="0"/>
        <v>29767076</v>
      </c>
      <c r="Y22" s="35">
        <f t="shared" si="0"/>
        <v>-4160172</v>
      </c>
      <c r="Z22" s="36">
        <f>+IF(X22&lt;&gt;0,+(Y22/X22)*100,0)</f>
        <v>-13.975749583197222</v>
      </c>
      <c r="AA22" s="33">
        <f>SUM(AA5:AA21)</f>
        <v>51979001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13236780</v>
      </c>
      <c r="D25" s="6">
        <v>0</v>
      </c>
      <c r="E25" s="7">
        <v>15378405</v>
      </c>
      <c r="F25" s="8">
        <v>15378405</v>
      </c>
      <c r="G25" s="8">
        <v>1101935</v>
      </c>
      <c r="H25" s="8">
        <v>1121149</v>
      </c>
      <c r="I25" s="8">
        <v>1096880</v>
      </c>
      <c r="J25" s="8">
        <v>3319964</v>
      </c>
      <c r="K25" s="8">
        <v>1138996</v>
      </c>
      <c r="L25" s="8">
        <v>1123802</v>
      </c>
      <c r="M25" s="8">
        <v>1305756</v>
      </c>
      <c r="N25" s="8">
        <v>3568554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6888518</v>
      </c>
      <c r="X25" s="8">
        <v>7318880</v>
      </c>
      <c r="Y25" s="8">
        <v>-430362</v>
      </c>
      <c r="Z25" s="2">
        <v>-5.88</v>
      </c>
      <c r="AA25" s="6">
        <v>15378405</v>
      </c>
    </row>
    <row r="26" spans="1:27" ht="13.5">
      <c r="A26" s="25" t="s">
        <v>52</v>
      </c>
      <c r="B26" s="24"/>
      <c r="C26" s="6">
        <v>1912960</v>
      </c>
      <c r="D26" s="6">
        <v>0</v>
      </c>
      <c r="E26" s="7">
        <v>2018982</v>
      </c>
      <c r="F26" s="8">
        <v>2018982</v>
      </c>
      <c r="G26" s="8">
        <v>148093</v>
      </c>
      <c r="H26" s="8">
        <v>148093</v>
      </c>
      <c r="I26" s="8">
        <v>157035</v>
      </c>
      <c r="J26" s="8">
        <v>453221</v>
      </c>
      <c r="K26" s="8">
        <v>156259</v>
      </c>
      <c r="L26" s="8">
        <v>165271</v>
      </c>
      <c r="M26" s="8">
        <v>165955</v>
      </c>
      <c r="N26" s="8">
        <v>487485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940706</v>
      </c>
      <c r="X26" s="8">
        <v>956862</v>
      </c>
      <c r="Y26" s="8">
        <v>-16156</v>
      </c>
      <c r="Z26" s="2">
        <v>-1.69</v>
      </c>
      <c r="AA26" s="6">
        <v>2018982</v>
      </c>
    </row>
    <row r="27" spans="1:27" ht="13.5">
      <c r="A27" s="25" t="s">
        <v>53</v>
      </c>
      <c r="B27" s="24"/>
      <c r="C27" s="6">
        <v>1449360</v>
      </c>
      <c r="D27" s="6">
        <v>0</v>
      </c>
      <c r="E27" s="7">
        <v>2339502</v>
      </c>
      <c r="F27" s="8">
        <v>2339502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2339502</v>
      </c>
    </row>
    <row r="28" spans="1:27" ht="13.5">
      <c r="A28" s="25" t="s">
        <v>54</v>
      </c>
      <c r="B28" s="24"/>
      <c r="C28" s="6">
        <v>2734043</v>
      </c>
      <c r="D28" s="6">
        <v>0</v>
      </c>
      <c r="E28" s="7">
        <v>3671152</v>
      </c>
      <c r="F28" s="8">
        <v>3671152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3671152</v>
      </c>
    </row>
    <row r="29" spans="1:27" ht="13.5">
      <c r="A29" s="25" t="s">
        <v>55</v>
      </c>
      <c r="B29" s="24"/>
      <c r="C29" s="6">
        <v>811725</v>
      </c>
      <c r="D29" s="6">
        <v>0</v>
      </c>
      <c r="E29" s="7">
        <v>531013</v>
      </c>
      <c r="F29" s="8">
        <v>531013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531013</v>
      </c>
    </row>
    <row r="30" spans="1:27" ht="13.5">
      <c r="A30" s="25" t="s">
        <v>56</v>
      </c>
      <c r="B30" s="24"/>
      <c r="C30" s="6">
        <v>7904574</v>
      </c>
      <c r="D30" s="6">
        <v>0</v>
      </c>
      <c r="E30" s="7">
        <v>8543845</v>
      </c>
      <c r="F30" s="8">
        <v>8543845</v>
      </c>
      <c r="G30" s="8">
        <v>644553</v>
      </c>
      <c r="H30" s="8">
        <v>976151</v>
      </c>
      <c r="I30" s="8">
        <v>821610</v>
      </c>
      <c r="J30" s="8">
        <v>2442314</v>
      </c>
      <c r="K30" s="8">
        <v>589260</v>
      </c>
      <c r="L30" s="8">
        <v>637798</v>
      </c>
      <c r="M30" s="8">
        <v>618576</v>
      </c>
      <c r="N30" s="8">
        <v>1845634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4287948</v>
      </c>
      <c r="X30" s="8">
        <v>4688449</v>
      </c>
      <c r="Y30" s="8">
        <v>-400501</v>
      </c>
      <c r="Z30" s="2">
        <v>-8.54</v>
      </c>
      <c r="AA30" s="6">
        <v>8543845</v>
      </c>
    </row>
    <row r="31" spans="1:27" ht="13.5">
      <c r="A31" s="25" t="s">
        <v>57</v>
      </c>
      <c r="B31" s="24"/>
      <c r="C31" s="6">
        <v>494609</v>
      </c>
      <c r="D31" s="6">
        <v>0</v>
      </c>
      <c r="E31" s="7">
        <v>431200</v>
      </c>
      <c r="F31" s="8">
        <v>431200</v>
      </c>
      <c r="G31" s="8">
        <v>9916</v>
      </c>
      <c r="H31" s="8">
        <v>41181</v>
      </c>
      <c r="I31" s="8">
        <v>38347</v>
      </c>
      <c r="J31" s="8">
        <v>89444</v>
      </c>
      <c r="K31" s="8">
        <v>71594</v>
      </c>
      <c r="L31" s="8">
        <v>37595</v>
      </c>
      <c r="M31" s="8">
        <v>52424</v>
      </c>
      <c r="N31" s="8">
        <v>161613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251057</v>
      </c>
      <c r="X31" s="8">
        <v>225546</v>
      </c>
      <c r="Y31" s="8">
        <v>25511</v>
      </c>
      <c r="Z31" s="2">
        <v>11.31</v>
      </c>
      <c r="AA31" s="6">
        <v>431200</v>
      </c>
    </row>
    <row r="32" spans="1:27" ht="13.5">
      <c r="A32" s="25" t="s">
        <v>58</v>
      </c>
      <c r="B32" s="24"/>
      <c r="C32" s="6">
        <v>220170</v>
      </c>
      <c r="D32" s="6">
        <v>0</v>
      </c>
      <c r="E32" s="7">
        <v>541400</v>
      </c>
      <c r="F32" s="8">
        <v>541400</v>
      </c>
      <c r="G32" s="8">
        <v>13363</v>
      </c>
      <c r="H32" s="8">
        <v>7163</v>
      </c>
      <c r="I32" s="8">
        <v>3992</v>
      </c>
      <c r="J32" s="8">
        <v>24518</v>
      </c>
      <c r="K32" s="8">
        <v>0</v>
      </c>
      <c r="L32" s="8">
        <v>4081</v>
      </c>
      <c r="M32" s="8">
        <v>19947</v>
      </c>
      <c r="N32" s="8">
        <v>24028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48546</v>
      </c>
      <c r="X32" s="8">
        <v>283189</v>
      </c>
      <c r="Y32" s="8">
        <v>-234643</v>
      </c>
      <c r="Z32" s="2">
        <v>-82.86</v>
      </c>
      <c r="AA32" s="6">
        <v>541400</v>
      </c>
    </row>
    <row r="33" spans="1:27" ht="13.5">
      <c r="A33" s="25" t="s">
        <v>59</v>
      </c>
      <c r="B33" s="24"/>
      <c r="C33" s="6">
        <v>7536185</v>
      </c>
      <c r="D33" s="6">
        <v>0</v>
      </c>
      <c r="E33" s="7">
        <v>8302311</v>
      </c>
      <c r="F33" s="8">
        <v>8302311</v>
      </c>
      <c r="G33" s="8">
        <v>3711438</v>
      </c>
      <c r="H33" s="8">
        <v>0</v>
      </c>
      <c r="I33" s="8">
        <v>0</v>
      </c>
      <c r="J33" s="8">
        <v>3711438</v>
      </c>
      <c r="K33" s="8">
        <v>0</v>
      </c>
      <c r="L33" s="8">
        <v>0</v>
      </c>
      <c r="M33" s="8">
        <v>2766438</v>
      </c>
      <c r="N33" s="8">
        <v>2766438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6477876</v>
      </c>
      <c r="X33" s="8">
        <v>5023828</v>
      </c>
      <c r="Y33" s="8">
        <v>1454048</v>
      </c>
      <c r="Z33" s="2">
        <v>28.94</v>
      </c>
      <c r="AA33" s="6">
        <v>8302311</v>
      </c>
    </row>
    <row r="34" spans="1:27" ht="13.5">
      <c r="A34" s="25" t="s">
        <v>60</v>
      </c>
      <c r="B34" s="24"/>
      <c r="C34" s="6">
        <v>10902003</v>
      </c>
      <c r="D34" s="6">
        <v>0</v>
      </c>
      <c r="E34" s="7">
        <v>12019191</v>
      </c>
      <c r="F34" s="8">
        <v>12019191</v>
      </c>
      <c r="G34" s="8">
        <v>693308</v>
      </c>
      <c r="H34" s="8">
        <v>414240</v>
      </c>
      <c r="I34" s="8">
        <v>736679</v>
      </c>
      <c r="J34" s="8">
        <v>1844227</v>
      </c>
      <c r="K34" s="8">
        <v>1046103</v>
      </c>
      <c r="L34" s="8">
        <v>980161</v>
      </c>
      <c r="M34" s="8">
        <v>729972</v>
      </c>
      <c r="N34" s="8">
        <v>2756236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4600463</v>
      </c>
      <c r="X34" s="8">
        <v>3864756</v>
      </c>
      <c r="Y34" s="8">
        <v>735707</v>
      </c>
      <c r="Z34" s="2">
        <v>19.04</v>
      </c>
      <c r="AA34" s="6">
        <v>12019191</v>
      </c>
    </row>
    <row r="35" spans="1:27" ht="13.5">
      <c r="A35" s="23" t="s">
        <v>61</v>
      </c>
      <c r="B35" s="29"/>
      <c r="C35" s="6">
        <v>11885</v>
      </c>
      <c r="D35" s="6">
        <v>0</v>
      </c>
      <c r="E35" s="7">
        <v>2000</v>
      </c>
      <c r="F35" s="8">
        <v>2000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</v>
      </c>
    </row>
    <row r="36" spans="1:27" ht="12.75">
      <c r="A36" s="40" t="s">
        <v>62</v>
      </c>
      <c r="B36" s="32"/>
      <c r="C36" s="33">
        <f aca="true" t="shared" si="1" ref="C36:Y36">SUM(C25:C35)</f>
        <v>47214294</v>
      </c>
      <c r="D36" s="33">
        <f>SUM(D25:D35)</f>
        <v>0</v>
      </c>
      <c r="E36" s="34">
        <f t="shared" si="1"/>
        <v>53779001</v>
      </c>
      <c r="F36" s="35">
        <f t="shared" si="1"/>
        <v>53779001</v>
      </c>
      <c r="G36" s="35">
        <f t="shared" si="1"/>
        <v>6322606</v>
      </c>
      <c r="H36" s="35">
        <f t="shared" si="1"/>
        <v>2707977</v>
      </c>
      <c r="I36" s="35">
        <f t="shared" si="1"/>
        <v>2854543</v>
      </c>
      <c r="J36" s="35">
        <f t="shared" si="1"/>
        <v>11885126</v>
      </c>
      <c r="K36" s="35">
        <f t="shared" si="1"/>
        <v>3002212</v>
      </c>
      <c r="L36" s="35">
        <f t="shared" si="1"/>
        <v>2948708</v>
      </c>
      <c r="M36" s="35">
        <f t="shared" si="1"/>
        <v>5659068</v>
      </c>
      <c r="N36" s="35">
        <f t="shared" si="1"/>
        <v>11609988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23495114</v>
      </c>
      <c r="X36" s="35">
        <f t="shared" si="1"/>
        <v>22361510</v>
      </c>
      <c r="Y36" s="35">
        <f t="shared" si="1"/>
        <v>1133604</v>
      </c>
      <c r="Z36" s="36">
        <f>+IF(X36&lt;&gt;0,+(Y36/X36)*100,0)</f>
        <v>5.069442984843152</v>
      </c>
      <c r="AA36" s="33">
        <f>SUM(AA25:AA35)</f>
        <v>53779001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-4509796</v>
      </c>
      <c r="D38" s="46">
        <f>+D22-D36</f>
        <v>0</v>
      </c>
      <c r="E38" s="47">
        <f t="shared" si="2"/>
        <v>-1800000</v>
      </c>
      <c r="F38" s="48">
        <f t="shared" si="2"/>
        <v>-1800000</v>
      </c>
      <c r="G38" s="48">
        <f t="shared" si="2"/>
        <v>5595769</v>
      </c>
      <c r="H38" s="48">
        <f t="shared" si="2"/>
        <v>-860858</v>
      </c>
      <c r="I38" s="48">
        <f t="shared" si="2"/>
        <v>-951210</v>
      </c>
      <c r="J38" s="48">
        <f t="shared" si="2"/>
        <v>3783701</v>
      </c>
      <c r="K38" s="48">
        <f t="shared" si="2"/>
        <v>-1308513</v>
      </c>
      <c r="L38" s="48">
        <f t="shared" si="2"/>
        <v>-1327804</v>
      </c>
      <c r="M38" s="48">
        <f t="shared" si="2"/>
        <v>964406</v>
      </c>
      <c r="N38" s="48">
        <f t="shared" si="2"/>
        <v>-1671911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2111790</v>
      </c>
      <c r="X38" s="48">
        <f>IF(F22=F36,0,X22-X36)</f>
        <v>7405566</v>
      </c>
      <c r="Y38" s="48">
        <f t="shared" si="2"/>
        <v>-5293776</v>
      </c>
      <c r="Z38" s="49">
        <f>+IF(X38&lt;&gt;0,+(Y38/X38)*100,0)</f>
        <v>-71.48374614445405</v>
      </c>
      <c r="AA38" s="46">
        <f>+AA22-AA36</f>
        <v>-1800000</v>
      </c>
    </row>
    <row r="39" spans="1:27" ht="13.5">
      <c r="A39" s="23" t="s">
        <v>64</v>
      </c>
      <c r="B39" s="29"/>
      <c r="C39" s="6">
        <v>7357500</v>
      </c>
      <c r="D39" s="6">
        <v>0</v>
      </c>
      <c r="E39" s="7">
        <v>19848000</v>
      </c>
      <c r="F39" s="8">
        <v>19848000</v>
      </c>
      <c r="G39" s="8">
        <v>0</v>
      </c>
      <c r="H39" s="8">
        <v>0</v>
      </c>
      <c r="I39" s="8">
        <v>3301885</v>
      </c>
      <c r="J39" s="8">
        <v>3301885</v>
      </c>
      <c r="K39" s="8">
        <v>0</v>
      </c>
      <c r="L39" s="8">
        <v>0</v>
      </c>
      <c r="M39" s="8">
        <v>690171</v>
      </c>
      <c r="N39" s="8">
        <v>690171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3992056</v>
      </c>
      <c r="X39" s="8">
        <v>14700000</v>
      </c>
      <c r="Y39" s="8">
        <v>-10707944</v>
      </c>
      <c r="Z39" s="2">
        <v>-72.84</v>
      </c>
      <c r="AA39" s="6">
        <v>19848000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2847704</v>
      </c>
      <c r="D42" s="55">
        <f>SUM(D38:D41)</f>
        <v>0</v>
      </c>
      <c r="E42" s="56">
        <f t="shared" si="3"/>
        <v>18048000</v>
      </c>
      <c r="F42" s="57">
        <f t="shared" si="3"/>
        <v>18048000</v>
      </c>
      <c r="G42" s="57">
        <f t="shared" si="3"/>
        <v>5595769</v>
      </c>
      <c r="H42" s="57">
        <f t="shared" si="3"/>
        <v>-860858</v>
      </c>
      <c r="I42" s="57">
        <f t="shared" si="3"/>
        <v>2350675</v>
      </c>
      <c r="J42" s="57">
        <f t="shared" si="3"/>
        <v>7085586</v>
      </c>
      <c r="K42" s="57">
        <f t="shared" si="3"/>
        <v>-1308513</v>
      </c>
      <c r="L42" s="57">
        <f t="shared" si="3"/>
        <v>-1327804</v>
      </c>
      <c r="M42" s="57">
        <f t="shared" si="3"/>
        <v>1654577</v>
      </c>
      <c r="N42" s="57">
        <f t="shared" si="3"/>
        <v>-981740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6103846</v>
      </c>
      <c r="X42" s="57">
        <f t="shared" si="3"/>
        <v>22105566</v>
      </c>
      <c r="Y42" s="57">
        <f t="shared" si="3"/>
        <v>-16001720</v>
      </c>
      <c r="Z42" s="58">
        <f>+IF(X42&lt;&gt;0,+(Y42/X42)*100,0)</f>
        <v>-72.38774162127312</v>
      </c>
      <c r="AA42" s="55">
        <f>SUM(AA38:AA41)</f>
        <v>18048000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2847704</v>
      </c>
      <c r="D44" s="63">
        <f>+D42-D43</f>
        <v>0</v>
      </c>
      <c r="E44" s="64">
        <f t="shared" si="4"/>
        <v>18048000</v>
      </c>
      <c r="F44" s="65">
        <f t="shared" si="4"/>
        <v>18048000</v>
      </c>
      <c r="G44" s="65">
        <f t="shared" si="4"/>
        <v>5595769</v>
      </c>
      <c r="H44" s="65">
        <f t="shared" si="4"/>
        <v>-860858</v>
      </c>
      <c r="I44" s="65">
        <f t="shared" si="4"/>
        <v>2350675</v>
      </c>
      <c r="J44" s="65">
        <f t="shared" si="4"/>
        <v>7085586</v>
      </c>
      <c r="K44" s="65">
        <f t="shared" si="4"/>
        <v>-1308513</v>
      </c>
      <c r="L44" s="65">
        <f t="shared" si="4"/>
        <v>-1327804</v>
      </c>
      <c r="M44" s="65">
        <f t="shared" si="4"/>
        <v>1654577</v>
      </c>
      <c r="N44" s="65">
        <f t="shared" si="4"/>
        <v>-981740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6103846</v>
      </c>
      <c r="X44" s="65">
        <f t="shared" si="4"/>
        <v>22105566</v>
      </c>
      <c r="Y44" s="65">
        <f t="shared" si="4"/>
        <v>-16001720</v>
      </c>
      <c r="Z44" s="66">
        <f>+IF(X44&lt;&gt;0,+(Y44/X44)*100,0)</f>
        <v>-72.38774162127312</v>
      </c>
      <c r="AA44" s="63">
        <f>+AA42-AA43</f>
        <v>18048000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2847704</v>
      </c>
      <c r="D46" s="55">
        <f>SUM(D44:D45)</f>
        <v>0</v>
      </c>
      <c r="E46" s="56">
        <f t="shared" si="5"/>
        <v>18048000</v>
      </c>
      <c r="F46" s="57">
        <f t="shared" si="5"/>
        <v>18048000</v>
      </c>
      <c r="G46" s="57">
        <f t="shared" si="5"/>
        <v>5595769</v>
      </c>
      <c r="H46" s="57">
        <f t="shared" si="5"/>
        <v>-860858</v>
      </c>
      <c r="I46" s="57">
        <f t="shared" si="5"/>
        <v>2350675</v>
      </c>
      <c r="J46" s="57">
        <f t="shared" si="5"/>
        <v>7085586</v>
      </c>
      <c r="K46" s="57">
        <f t="shared" si="5"/>
        <v>-1308513</v>
      </c>
      <c r="L46" s="57">
        <f t="shared" si="5"/>
        <v>-1327804</v>
      </c>
      <c r="M46" s="57">
        <f t="shared" si="5"/>
        <v>1654577</v>
      </c>
      <c r="N46" s="57">
        <f t="shared" si="5"/>
        <v>-981740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6103846</v>
      </c>
      <c r="X46" s="57">
        <f t="shared" si="5"/>
        <v>22105566</v>
      </c>
      <c r="Y46" s="57">
        <f t="shared" si="5"/>
        <v>-16001720</v>
      </c>
      <c r="Z46" s="58">
        <f>+IF(X46&lt;&gt;0,+(Y46/X46)*100,0)</f>
        <v>-72.38774162127312</v>
      </c>
      <c r="AA46" s="55">
        <f>SUM(AA44:AA45)</f>
        <v>18048000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2847704</v>
      </c>
      <c r="D48" s="71">
        <f>SUM(D46:D47)</f>
        <v>0</v>
      </c>
      <c r="E48" s="72">
        <f t="shared" si="6"/>
        <v>18048000</v>
      </c>
      <c r="F48" s="73">
        <f t="shared" si="6"/>
        <v>18048000</v>
      </c>
      <c r="G48" s="73">
        <f t="shared" si="6"/>
        <v>5595769</v>
      </c>
      <c r="H48" s="74">
        <f t="shared" si="6"/>
        <v>-860858</v>
      </c>
      <c r="I48" s="74">
        <f t="shared" si="6"/>
        <v>2350675</v>
      </c>
      <c r="J48" s="74">
        <f t="shared" si="6"/>
        <v>7085586</v>
      </c>
      <c r="K48" s="74">
        <f t="shared" si="6"/>
        <v>-1308513</v>
      </c>
      <c r="L48" s="74">
        <f t="shared" si="6"/>
        <v>-1327804</v>
      </c>
      <c r="M48" s="73">
        <f t="shared" si="6"/>
        <v>1654577</v>
      </c>
      <c r="N48" s="73">
        <f t="shared" si="6"/>
        <v>-981740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6103846</v>
      </c>
      <c r="X48" s="74">
        <f t="shared" si="6"/>
        <v>22105566</v>
      </c>
      <c r="Y48" s="74">
        <f t="shared" si="6"/>
        <v>-16001720</v>
      </c>
      <c r="Z48" s="75">
        <f>+IF(X48&lt;&gt;0,+(Y48/X48)*100,0)</f>
        <v>-72.38774162127312</v>
      </c>
      <c r="AA48" s="76">
        <f>SUM(AA46:AA47)</f>
        <v>18048000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2963000</v>
      </c>
      <c r="F5" s="8">
        <v>2963000</v>
      </c>
      <c r="G5" s="8">
        <v>196987</v>
      </c>
      <c r="H5" s="8">
        <v>184558</v>
      </c>
      <c r="I5" s="8">
        <v>148103</v>
      </c>
      <c r="J5" s="8">
        <v>529648</v>
      </c>
      <c r="K5" s="8">
        <v>188038</v>
      </c>
      <c r="L5" s="8">
        <v>0</v>
      </c>
      <c r="M5" s="8">
        <v>0</v>
      </c>
      <c r="N5" s="8">
        <v>188038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717686</v>
      </c>
      <c r="X5" s="8">
        <v>2149600</v>
      </c>
      <c r="Y5" s="8">
        <v>-1431914</v>
      </c>
      <c r="Z5" s="2">
        <v>-66.61</v>
      </c>
      <c r="AA5" s="6">
        <v>2963000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8396900</v>
      </c>
      <c r="F7" s="8">
        <v>8396900</v>
      </c>
      <c r="G7" s="8">
        <v>493405</v>
      </c>
      <c r="H7" s="8">
        <v>172272</v>
      </c>
      <c r="I7" s="8">
        <v>539046</v>
      </c>
      <c r="J7" s="8">
        <v>1204723</v>
      </c>
      <c r="K7" s="8">
        <v>437226</v>
      </c>
      <c r="L7" s="8">
        <v>0</v>
      </c>
      <c r="M7" s="8">
        <v>0</v>
      </c>
      <c r="N7" s="8">
        <v>437226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1641949</v>
      </c>
      <c r="X7" s="8">
        <v>4034800</v>
      </c>
      <c r="Y7" s="8">
        <v>-2392851</v>
      </c>
      <c r="Z7" s="2">
        <v>-59.31</v>
      </c>
      <c r="AA7" s="6">
        <v>8396900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2853000</v>
      </c>
      <c r="F8" s="8">
        <v>2853000</v>
      </c>
      <c r="G8" s="8">
        <v>280853</v>
      </c>
      <c r="H8" s="8">
        <v>120597</v>
      </c>
      <c r="I8" s="8">
        <v>301921</v>
      </c>
      <c r="J8" s="8">
        <v>703371</v>
      </c>
      <c r="K8" s="8">
        <v>255429</v>
      </c>
      <c r="L8" s="8">
        <v>0</v>
      </c>
      <c r="M8" s="8">
        <v>0</v>
      </c>
      <c r="N8" s="8">
        <v>255429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958800</v>
      </c>
      <c r="X8" s="8">
        <v>1448400</v>
      </c>
      <c r="Y8" s="8">
        <v>-489600</v>
      </c>
      <c r="Z8" s="2">
        <v>-33.8</v>
      </c>
      <c r="AA8" s="6">
        <v>2853000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1909800</v>
      </c>
      <c r="F9" s="8">
        <v>1909800</v>
      </c>
      <c r="G9" s="8">
        <v>123508</v>
      </c>
      <c r="H9" s="8">
        <v>66091</v>
      </c>
      <c r="I9" s="8">
        <v>69662</v>
      </c>
      <c r="J9" s="8">
        <v>259261</v>
      </c>
      <c r="K9" s="8">
        <v>119704</v>
      </c>
      <c r="L9" s="8">
        <v>0</v>
      </c>
      <c r="M9" s="8">
        <v>0</v>
      </c>
      <c r="N9" s="8">
        <v>119704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378965</v>
      </c>
      <c r="X9" s="8">
        <v>882000</v>
      </c>
      <c r="Y9" s="8">
        <v>-503035</v>
      </c>
      <c r="Z9" s="2">
        <v>-57.03</v>
      </c>
      <c r="AA9" s="6">
        <v>1909800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830800</v>
      </c>
      <c r="F10" s="26">
        <v>830800</v>
      </c>
      <c r="G10" s="26">
        <v>82035</v>
      </c>
      <c r="H10" s="26">
        <v>52679</v>
      </c>
      <c r="I10" s="26">
        <v>76381</v>
      </c>
      <c r="J10" s="26">
        <v>211095</v>
      </c>
      <c r="K10" s="26">
        <v>65648</v>
      </c>
      <c r="L10" s="26">
        <v>0</v>
      </c>
      <c r="M10" s="26">
        <v>0</v>
      </c>
      <c r="N10" s="26">
        <v>65648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276743</v>
      </c>
      <c r="X10" s="26">
        <v>330000</v>
      </c>
      <c r="Y10" s="26">
        <v>-53257</v>
      </c>
      <c r="Z10" s="27">
        <v>-16.14</v>
      </c>
      <c r="AA10" s="28">
        <v>830800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184558</v>
      </c>
      <c r="I11" s="8">
        <v>0</v>
      </c>
      <c r="J11" s="8">
        <v>184558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184558</v>
      </c>
      <c r="X11" s="8"/>
      <c r="Y11" s="8">
        <v>184558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430000</v>
      </c>
      <c r="F12" s="8">
        <v>430000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214800</v>
      </c>
      <c r="Y12" s="8">
        <v>-214800</v>
      </c>
      <c r="Z12" s="2">
        <v>-100</v>
      </c>
      <c r="AA12" s="6">
        <v>430000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350000</v>
      </c>
      <c r="F13" s="8">
        <v>350000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194000</v>
      </c>
      <c r="Y13" s="8">
        <v>-194000</v>
      </c>
      <c r="Z13" s="2">
        <v>-100</v>
      </c>
      <c r="AA13" s="6">
        <v>350000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10500</v>
      </c>
      <c r="F16" s="8">
        <v>10500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5496</v>
      </c>
      <c r="Y16" s="8">
        <v>-5496</v>
      </c>
      <c r="Z16" s="2">
        <v>-100</v>
      </c>
      <c r="AA16" s="6">
        <v>10500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1000</v>
      </c>
      <c r="F17" s="8">
        <v>1000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65200</v>
      </c>
      <c r="F18" s="8">
        <v>65200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32400</v>
      </c>
      <c r="Y18" s="8">
        <v>-32400</v>
      </c>
      <c r="Z18" s="2">
        <v>-100</v>
      </c>
      <c r="AA18" s="6">
        <v>65200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19786000</v>
      </c>
      <c r="F19" s="8">
        <v>19786000</v>
      </c>
      <c r="G19" s="8">
        <v>8339000</v>
      </c>
      <c r="H19" s="8">
        <v>1334000</v>
      </c>
      <c r="I19" s="8">
        <v>0</v>
      </c>
      <c r="J19" s="8">
        <v>9673000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9673000</v>
      </c>
      <c r="X19" s="8">
        <v>15657800</v>
      </c>
      <c r="Y19" s="8">
        <v>-5984800</v>
      </c>
      <c r="Z19" s="2">
        <v>-38.22</v>
      </c>
      <c r="AA19" s="6">
        <v>19786000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52800</v>
      </c>
      <c r="F20" s="26">
        <v>52800</v>
      </c>
      <c r="G20" s="26">
        <v>240117</v>
      </c>
      <c r="H20" s="26">
        <v>41172</v>
      </c>
      <c r="I20" s="26">
        <v>22757</v>
      </c>
      <c r="J20" s="26">
        <v>304046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304046</v>
      </c>
      <c r="X20" s="26">
        <v>26400</v>
      </c>
      <c r="Y20" s="26">
        <v>277646</v>
      </c>
      <c r="Z20" s="27">
        <v>1051.69</v>
      </c>
      <c r="AA20" s="28">
        <v>52800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4550000</v>
      </c>
      <c r="F21" s="8">
        <v>4550000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4550000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42199000</v>
      </c>
      <c r="F22" s="35">
        <f t="shared" si="0"/>
        <v>42199000</v>
      </c>
      <c r="G22" s="35">
        <f t="shared" si="0"/>
        <v>9755905</v>
      </c>
      <c r="H22" s="35">
        <f t="shared" si="0"/>
        <v>2155927</v>
      </c>
      <c r="I22" s="35">
        <f t="shared" si="0"/>
        <v>1157870</v>
      </c>
      <c r="J22" s="35">
        <f t="shared" si="0"/>
        <v>13069702</v>
      </c>
      <c r="K22" s="35">
        <f t="shared" si="0"/>
        <v>1066045</v>
      </c>
      <c r="L22" s="35">
        <f t="shared" si="0"/>
        <v>0</v>
      </c>
      <c r="M22" s="35">
        <f t="shared" si="0"/>
        <v>0</v>
      </c>
      <c r="N22" s="35">
        <f t="shared" si="0"/>
        <v>1066045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14135747</v>
      </c>
      <c r="X22" s="35">
        <f t="shared" si="0"/>
        <v>24975696</v>
      </c>
      <c r="Y22" s="35">
        <f t="shared" si="0"/>
        <v>-10839949</v>
      </c>
      <c r="Z22" s="36">
        <f>+IF(X22&lt;&gt;0,+(Y22/X22)*100,0)</f>
        <v>-43.40198967828564</v>
      </c>
      <c r="AA22" s="33">
        <f>SUM(AA5:AA21)</f>
        <v>42199000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17188800</v>
      </c>
      <c r="F25" s="8">
        <v>17188800</v>
      </c>
      <c r="G25" s="8">
        <v>1589500</v>
      </c>
      <c r="H25" s="8">
        <v>1235033</v>
      </c>
      <c r="I25" s="8">
        <v>1240071</v>
      </c>
      <c r="J25" s="8">
        <v>4064604</v>
      </c>
      <c r="K25" s="8">
        <v>1808698</v>
      </c>
      <c r="L25" s="8">
        <v>0</v>
      </c>
      <c r="M25" s="8">
        <v>0</v>
      </c>
      <c r="N25" s="8">
        <v>1808698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5873302</v>
      </c>
      <c r="X25" s="8">
        <v>8450000</v>
      </c>
      <c r="Y25" s="8">
        <v>-2576698</v>
      </c>
      <c r="Z25" s="2">
        <v>-30.49</v>
      </c>
      <c r="AA25" s="6">
        <v>17188800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2007600</v>
      </c>
      <c r="F26" s="8">
        <v>2007600</v>
      </c>
      <c r="G26" s="8">
        <v>169000</v>
      </c>
      <c r="H26" s="8">
        <v>0</v>
      </c>
      <c r="I26" s="8">
        <v>0</v>
      </c>
      <c r="J26" s="8">
        <v>169000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169000</v>
      </c>
      <c r="X26" s="8">
        <v>1002000</v>
      </c>
      <c r="Y26" s="8">
        <v>-833000</v>
      </c>
      <c r="Z26" s="2">
        <v>-83.13</v>
      </c>
      <c r="AA26" s="6">
        <v>2007600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1181400</v>
      </c>
      <c r="F27" s="8">
        <v>1181400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1181400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4497600</v>
      </c>
      <c r="F28" s="8">
        <v>4497600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4497600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7005900</v>
      </c>
      <c r="F30" s="8">
        <v>7005900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3600000</v>
      </c>
      <c r="Y30" s="8">
        <v>-3600000</v>
      </c>
      <c r="Z30" s="2">
        <v>-100</v>
      </c>
      <c r="AA30" s="6">
        <v>7005900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290000</v>
      </c>
      <c r="F32" s="8">
        <v>290000</v>
      </c>
      <c r="G32" s="8">
        <v>18500</v>
      </c>
      <c r="H32" s="8">
        <v>0</v>
      </c>
      <c r="I32" s="8">
        <v>0</v>
      </c>
      <c r="J32" s="8">
        <v>18500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18500</v>
      </c>
      <c r="X32" s="8">
        <v>144600</v>
      </c>
      <c r="Y32" s="8">
        <v>-126100</v>
      </c>
      <c r="Z32" s="2">
        <v>-87.21</v>
      </c>
      <c r="AA32" s="6">
        <v>290000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8163800</v>
      </c>
      <c r="F34" s="8">
        <v>8163800</v>
      </c>
      <c r="G34" s="8">
        <v>947967</v>
      </c>
      <c r="H34" s="8">
        <v>1652343</v>
      </c>
      <c r="I34" s="8">
        <v>955397</v>
      </c>
      <c r="J34" s="8">
        <v>3555707</v>
      </c>
      <c r="K34" s="8">
        <v>1209477</v>
      </c>
      <c r="L34" s="8">
        <v>0</v>
      </c>
      <c r="M34" s="8">
        <v>0</v>
      </c>
      <c r="N34" s="8">
        <v>1209477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4765184</v>
      </c>
      <c r="X34" s="8">
        <v>4080600</v>
      </c>
      <c r="Y34" s="8">
        <v>684584</v>
      </c>
      <c r="Z34" s="2">
        <v>16.78</v>
      </c>
      <c r="AA34" s="6">
        <v>8163800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40335100</v>
      </c>
      <c r="F36" s="35">
        <f t="shared" si="1"/>
        <v>40335100</v>
      </c>
      <c r="G36" s="35">
        <f t="shared" si="1"/>
        <v>2724967</v>
      </c>
      <c r="H36" s="35">
        <f t="shared" si="1"/>
        <v>2887376</v>
      </c>
      <c r="I36" s="35">
        <f t="shared" si="1"/>
        <v>2195468</v>
      </c>
      <c r="J36" s="35">
        <f t="shared" si="1"/>
        <v>7807811</v>
      </c>
      <c r="K36" s="35">
        <f t="shared" si="1"/>
        <v>3018175</v>
      </c>
      <c r="L36" s="35">
        <f t="shared" si="1"/>
        <v>0</v>
      </c>
      <c r="M36" s="35">
        <f t="shared" si="1"/>
        <v>0</v>
      </c>
      <c r="N36" s="35">
        <f t="shared" si="1"/>
        <v>3018175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10825986</v>
      </c>
      <c r="X36" s="35">
        <f t="shared" si="1"/>
        <v>17277200</v>
      </c>
      <c r="Y36" s="35">
        <f t="shared" si="1"/>
        <v>-6451214</v>
      </c>
      <c r="Z36" s="36">
        <f>+IF(X36&lt;&gt;0,+(Y36/X36)*100,0)</f>
        <v>-37.33946472808094</v>
      </c>
      <c r="AA36" s="33">
        <f>SUM(AA25:AA35)</f>
        <v>40335100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1863900</v>
      </c>
      <c r="F38" s="48">
        <f t="shared" si="2"/>
        <v>1863900</v>
      </c>
      <c r="G38" s="48">
        <f t="shared" si="2"/>
        <v>7030938</v>
      </c>
      <c r="H38" s="48">
        <f t="shared" si="2"/>
        <v>-731449</v>
      </c>
      <c r="I38" s="48">
        <f t="shared" si="2"/>
        <v>-1037598</v>
      </c>
      <c r="J38" s="48">
        <f t="shared" si="2"/>
        <v>5261891</v>
      </c>
      <c r="K38" s="48">
        <f t="shared" si="2"/>
        <v>-1952130</v>
      </c>
      <c r="L38" s="48">
        <f t="shared" si="2"/>
        <v>0</v>
      </c>
      <c r="M38" s="48">
        <f t="shared" si="2"/>
        <v>0</v>
      </c>
      <c r="N38" s="48">
        <f t="shared" si="2"/>
        <v>-1952130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3309761</v>
      </c>
      <c r="X38" s="48">
        <f>IF(F22=F36,0,X22-X36)</f>
        <v>7698496</v>
      </c>
      <c r="Y38" s="48">
        <f t="shared" si="2"/>
        <v>-4388735</v>
      </c>
      <c r="Z38" s="49">
        <f>+IF(X38&lt;&gt;0,+(Y38/X38)*100,0)</f>
        <v>-57.00769345077272</v>
      </c>
      <c r="AA38" s="46">
        <f>+AA22-AA36</f>
        <v>1863900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7741000</v>
      </c>
      <c r="F39" s="8">
        <v>7741000</v>
      </c>
      <c r="G39" s="8">
        <v>7741000</v>
      </c>
      <c r="H39" s="8">
        <v>0</v>
      </c>
      <c r="I39" s="8">
        <v>0</v>
      </c>
      <c r="J39" s="8">
        <v>7741000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7741000</v>
      </c>
      <c r="X39" s="8">
        <v>3870250</v>
      </c>
      <c r="Y39" s="8">
        <v>3870750</v>
      </c>
      <c r="Z39" s="2">
        <v>100.01</v>
      </c>
      <c r="AA39" s="6">
        <v>7741000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9604900</v>
      </c>
      <c r="F42" s="57">
        <f t="shared" si="3"/>
        <v>9604900</v>
      </c>
      <c r="G42" s="57">
        <f t="shared" si="3"/>
        <v>14771938</v>
      </c>
      <c r="H42" s="57">
        <f t="shared" si="3"/>
        <v>-731449</v>
      </c>
      <c r="I42" s="57">
        <f t="shared" si="3"/>
        <v>-1037598</v>
      </c>
      <c r="J42" s="57">
        <f t="shared" si="3"/>
        <v>13002891</v>
      </c>
      <c r="K42" s="57">
        <f t="shared" si="3"/>
        <v>-1952130</v>
      </c>
      <c r="L42" s="57">
        <f t="shared" si="3"/>
        <v>0</v>
      </c>
      <c r="M42" s="57">
        <f t="shared" si="3"/>
        <v>0</v>
      </c>
      <c r="N42" s="57">
        <f t="shared" si="3"/>
        <v>-1952130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11050761</v>
      </c>
      <c r="X42" s="57">
        <f t="shared" si="3"/>
        <v>11568746</v>
      </c>
      <c r="Y42" s="57">
        <f t="shared" si="3"/>
        <v>-517985</v>
      </c>
      <c r="Z42" s="58">
        <f>+IF(X42&lt;&gt;0,+(Y42/X42)*100,0)</f>
        <v>-4.477451575131825</v>
      </c>
      <c r="AA42" s="55">
        <f>SUM(AA38:AA41)</f>
        <v>9604900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9604900</v>
      </c>
      <c r="F44" s="65">
        <f t="shared" si="4"/>
        <v>9604900</v>
      </c>
      <c r="G44" s="65">
        <f t="shared" si="4"/>
        <v>14771938</v>
      </c>
      <c r="H44" s="65">
        <f t="shared" si="4"/>
        <v>-731449</v>
      </c>
      <c r="I44" s="65">
        <f t="shared" si="4"/>
        <v>-1037598</v>
      </c>
      <c r="J44" s="65">
        <f t="shared" si="4"/>
        <v>13002891</v>
      </c>
      <c r="K44" s="65">
        <f t="shared" si="4"/>
        <v>-1952130</v>
      </c>
      <c r="L44" s="65">
        <f t="shared" si="4"/>
        <v>0</v>
      </c>
      <c r="M44" s="65">
        <f t="shared" si="4"/>
        <v>0</v>
      </c>
      <c r="N44" s="65">
        <f t="shared" si="4"/>
        <v>-1952130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11050761</v>
      </c>
      <c r="X44" s="65">
        <f t="shared" si="4"/>
        <v>11568746</v>
      </c>
      <c r="Y44" s="65">
        <f t="shared" si="4"/>
        <v>-517985</v>
      </c>
      <c r="Z44" s="66">
        <f>+IF(X44&lt;&gt;0,+(Y44/X44)*100,0)</f>
        <v>-4.477451575131825</v>
      </c>
      <c r="AA44" s="63">
        <f>+AA42-AA43</f>
        <v>9604900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9604900</v>
      </c>
      <c r="F46" s="57">
        <f t="shared" si="5"/>
        <v>9604900</v>
      </c>
      <c r="G46" s="57">
        <f t="shared" si="5"/>
        <v>14771938</v>
      </c>
      <c r="H46" s="57">
        <f t="shared" si="5"/>
        <v>-731449</v>
      </c>
      <c r="I46" s="57">
        <f t="shared" si="5"/>
        <v>-1037598</v>
      </c>
      <c r="J46" s="57">
        <f t="shared" si="5"/>
        <v>13002891</v>
      </c>
      <c r="K46" s="57">
        <f t="shared" si="5"/>
        <v>-1952130</v>
      </c>
      <c r="L46" s="57">
        <f t="shared" si="5"/>
        <v>0</v>
      </c>
      <c r="M46" s="57">
        <f t="shared" si="5"/>
        <v>0</v>
      </c>
      <c r="N46" s="57">
        <f t="shared" si="5"/>
        <v>-1952130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11050761</v>
      </c>
      <c r="X46" s="57">
        <f t="shared" si="5"/>
        <v>11568746</v>
      </c>
      <c r="Y46" s="57">
        <f t="shared" si="5"/>
        <v>-517985</v>
      </c>
      <c r="Z46" s="58">
        <f>+IF(X46&lt;&gt;0,+(Y46/X46)*100,0)</f>
        <v>-4.477451575131825</v>
      </c>
      <c r="AA46" s="55">
        <f>SUM(AA44:AA45)</f>
        <v>9604900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9604900</v>
      </c>
      <c r="F48" s="73">
        <f t="shared" si="6"/>
        <v>9604900</v>
      </c>
      <c r="G48" s="73">
        <f t="shared" si="6"/>
        <v>14771938</v>
      </c>
      <c r="H48" s="74">
        <f t="shared" si="6"/>
        <v>-731449</v>
      </c>
      <c r="I48" s="74">
        <f t="shared" si="6"/>
        <v>-1037598</v>
      </c>
      <c r="J48" s="74">
        <f t="shared" si="6"/>
        <v>13002891</v>
      </c>
      <c r="K48" s="74">
        <f t="shared" si="6"/>
        <v>-1952130</v>
      </c>
      <c r="L48" s="74">
        <f t="shared" si="6"/>
        <v>0</v>
      </c>
      <c r="M48" s="73">
        <f t="shared" si="6"/>
        <v>0</v>
      </c>
      <c r="N48" s="73">
        <f t="shared" si="6"/>
        <v>-1952130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11050761</v>
      </c>
      <c r="X48" s="74">
        <f t="shared" si="6"/>
        <v>11568746</v>
      </c>
      <c r="Y48" s="74">
        <f t="shared" si="6"/>
        <v>-517985</v>
      </c>
      <c r="Z48" s="75">
        <f>+IF(X48&lt;&gt;0,+(Y48/X48)*100,0)</f>
        <v>-4.477451575131825</v>
      </c>
      <c r="AA48" s="76">
        <f>SUM(AA46:AA47)</f>
        <v>9604900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3400848</v>
      </c>
      <c r="F5" s="8">
        <v>3400848</v>
      </c>
      <c r="G5" s="8">
        <v>3270773</v>
      </c>
      <c r="H5" s="8">
        <v>-354253</v>
      </c>
      <c r="I5" s="8">
        <v>-54072</v>
      </c>
      <c r="J5" s="8">
        <v>2862448</v>
      </c>
      <c r="K5" s="8">
        <v>-2190</v>
      </c>
      <c r="L5" s="8">
        <v>-48967</v>
      </c>
      <c r="M5" s="8">
        <v>-17864</v>
      </c>
      <c r="N5" s="8">
        <v>-69021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2793427</v>
      </c>
      <c r="X5" s="8">
        <v>1296918</v>
      </c>
      <c r="Y5" s="8">
        <v>1496509</v>
      </c>
      <c r="Z5" s="2">
        <v>115.39</v>
      </c>
      <c r="AA5" s="6">
        <v>3400848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9925430</v>
      </c>
      <c r="F7" s="8">
        <v>9925430</v>
      </c>
      <c r="G7" s="8">
        <v>1026959</v>
      </c>
      <c r="H7" s="8">
        <v>905335</v>
      </c>
      <c r="I7" s="8">
        <v>838133</v>
      </c>
      <c r="J7" s="8">
        <v>2770427</v>
      </c>
      <c r="K7" s="8">
        <v>883479</v>
      </c>
      <c r="L7" s="8">
        <v>495732</v>
      </c>
      <c r="M7" s="8">
        <v>642320</v>
      </c>
      <c r="N7" s="8">
        <v>2021531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4791958</v>
      </c>
      <c r="X7" s="8">
        <v>4745810</v>
      </c>
      <c r="Y7" s="8">
        <v>46148</v>
      </c>
      <c r="Z7" s="2">
        <v>0.97</v>
      </c>
      <c r="AA7" s="6">
        <v>9925430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3438274</v>
      </c>
      <c r="F8" s="8">
        <v>3438274</v>
      </c>
      <c r="G8" s="8">
        <v>271894</v>
      </c>
      <c r="H8" s="8">
        <v>-102395</v>
      </c>
      <c r="I8" s="8">
        <v>-243931</v>
      </c>
      <c r="J8" s="8">
        <v>-74432</v>
      </c>
      <c r="K8" s="8">
        <v>265366</v>
      </c>
      <c r="L8" s="8">
        <v>262045</v>
      </c>
      <c r="M8" s="8">
        <v>-33684</v>
      </c>
      <c r="N8" s="8">
        <v>493727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419295</v>
      </c>
      <c r="X8" s="8">
        <v>1643921</v>
      </c>
      <c r="Y8" s="8">
        <v>-1224626</v>
      </c>
      <c r="Z8" s="2">
        <v>-74.49</v>
      </c>
      <c r="AA8" s="6">
        <v>3438274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2491563</v>
      </c>
      <c r="F9" s="8">
        <v>2491563</v>
      </c>
      <c r="G9" s="8">
        <v>208427</v>
      </c>
      <c r="H9" s="8">
        <v>187951</v>
      </c>
      <c r="I9" s="8">
        <v>196887</v>
      </c>
      <c r="J9" s="8">
        <v>593265</v>
      </c>
      <c r="K9" s="8">
        <v>204993</v>
      </c>
      <c r="L9" s="8">
        <v>181480</v>
      </c>
      <c r="M9" s="8">
        <v>155095</v>
      </c>
      <c r="N9" s="8">
        <v>541568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1134833</v>
      </c>
      <c r="X9" s="8">
        <v>1242000</v>
      </c>
      <c r="Y9" s="8">
        <v>-107167</v>
      </c>
      <c r="Z9" s="2">
        <v>-8.63</v>
      </c>
      <c r="AA9" s="6">
        <v>2491563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1368152</v>
      </c>
      <c r="F10" s="26">
        <v>1368152</v>
      </c>
      <c r="G10" s="26">
        <v>109737</v>
      </c>
      <c r="H10" s="26">
        <v>102220</v>
      </c>
      <c r="I10" s="26">
        <v>103385</v>
      </c>
      <c r="J10" s="26">
        <v>315342</v>
      </c>
      <c r="K10" s="26">
        <v>107664</v>
      </c>
      <c r="L10" s="26">
        <v>83029</v>
      </c>
      <c r="M10" s="26">
        <v>68498</v>
      </c>
      <c r="N10" s="26">
        <v>259191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574533</v>
      </c>
      <c r="X10" s="26">
        <v>684000</v>
      </c>
      <c r="Y10" s="26">
        <v>-109467</v>
      </c>
      <c r="Z10" s="27">
        <v>-16</v>
      </c>
      <c r="AA10" s="28">
        <v>1368152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25230</v>
      </c>
      <c r="H11" s="8">
        <v>-13635</v>
      </c>
      <c r="I11" s="8">
        <v>33935</v>
      </c>
      <c r="J11" s="8">
        <v>45530</v>
      </c>
      <c r="K11" s="8">
        <v>0</v>
      </c>
      <c r="L11" s="8">
        <v>0</v>
      </c>
      <c r="M11" s="8">
        <v>58595</v>
      </c>
      <c r="N11" s="8">
        <v>58595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104125</v>
      </c>
      <c r="X11" s="8"/>
      <c r="Y11" s="8">
        <v>104125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488317</v>
      </c>
      <c r="F12" s="8">
        <v>488317</v>
      </c>
      <c r="G12" s="8">
        <v>24021</v>
      </c>
      <c r="H12" s="8">
        <v>22108</v>
      </c>
      <c r="I12" s="8">
        <v>103632</v>
      </c>
      <c r="J12" s="8">
        <v>149761</v>
      </c>
      <c r="K12" s="8">
        <v>29258</v>
      </c>
      <c r="L12" s="8">
        <v>34418</v>
      </c>
      <c r="M12" s="8">
        <v>35291</v>
      </c>
      <c r="N12" s="8">
        <v>98967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248728</v>
      </c>
      <c r="X12" s="8">
        <v>196253</v>
      </c>
      <c r="Y12" s="8">
        <v>52475</v>
      </c>
      <c r="Z12" s="2">
        <v>26.74</v>
      </c>
      <c r="AA12" s="6">
        <v>488317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346726</v>
      </c>
      <c r="F13" s="8">
        <v>346726</v>
      </c>
      <c r="G13" s="8">
        <v>4431</v>
      </c>
      <c r="H13" s="8">
        <v>56716</v>
      </c>
      <c r="I13" s="8">
        <v>25543</v>
      </c>
      <c r="J13" s="8">
        <v>86690</v>
      </c>
      <c r="K13" s="8">
        <v>-15477</v>
      </c>
      <c r="L13" s="8">
        <v>5262</v>
      </c>
      <c r="M13" s="8">
        <v>124002</v>
      </c>
      <c r="N13" s="8">
        <v>113787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200477</v>
      </c>
      <c r="X13" s="8"/>
      <c r="Y13" s="8">
        <v>200477</v>
      </c>
      <c r="Z13" s="2">
        <v>0</v>
      </c>
      <c r="AA13" s="6">
        <v>346726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3178348</v>
      </c>
      <c r="F14" s="8">
        <v>3178348</v>
      </c>
      <c r="G14" s="8">
        <v>68785</v>
      </c>
      <c r="H14" s="8">
        <v>88096</v>
      </c>
      <c r="I14" s="8">
        <v>77410</v>
      </c>
      <c r="J14" s="8">
        <v>234291</v>
      </c>
      <c r="K14" s="8">
        <v>81298</v>
      </c>
      <c r="L14" s="8">
        <v>62328</v>
      </c>
      <c r="M14" s="8">
        <v>75085</v>
      </c>
      <c r="N14" s="8">
        <v>218711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453002</v>
      </c>
      <c r="X14" s="8"/>
      <c r="Y14" s="8">
        <v>453002</v>
      </c>
      <c r="Z14" s="2">
        <v>0</v>
      </c>
      <c r="AA14" s="6">
        <v>3178348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4021200</v>
      </c>
      <c r="F16" s="8">
        <v>4021200</v>
      </c>
      <c r="G16" s="8">
        <v>39</v>
      </c>
      <c r="H16" s="8">
        <v>204</v>
      </c>
      <c r="I16" s="8">
        <v>1200</v>
      </c>
      <c r="J16" s="8">
        <v>1443</v>
      </c>
      <c r="K16" s="8">
        <v>1500</v>
      </c>
      <c r="L16" s="8">
        <v>1150</v>
      </c>
      <c r="M16" s="8">
        <v>1250</v>
      </c>
      <c r="N16" s="8">
        <v>3900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5343</v>
      </c>
      <c r="X16" s="8">
        <v>1042515</v>
      </c>
      <c r="Y16" s="8">
        <v>-1037172</v>
      </c>
      <c r="Z16" s="2">
        <v>-99.49</v>
      </c>
      <c r="AA16" s="6">
        <v>4021200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280031</v>
      </c>
      <c r="F17" s="8">
        <v>280031</v>
      </c>
      <c r="G17" s="8">
        <v>2125</v>
      </c>
      <c r="H17" s="8">
        <v>4340</v>
      </c>
      <c r="I17" s="8">
        <v>1814</v>
      </c>
      <c r="J17" s="8">
        <v>8279</v>
      </c>
      <c r="K17" s="8">
        <v>3264</v>
      </c>
      <c r="L17" s="8">
        <v>1629</v>
      </c>
      <c r="M17" s="8">
        <v>4060</v>
      </c>
      <c r="N17" s="8">
        <v>8953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17232</v>
      </c>
      <c r="X17" s="8">
        <v>103065</v>
      </c>
      <c r="Y17" s="8">
        <v>-85833</v>
      </c>
      <c r="Z17" s="2">
        <v>-83.28</v>
      </c>
      <c r="AA17" s="6">
        <v>280031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-1090</v>
      </c>
      <c r="H18" s="8">
        <v>2503</v>
      </c>
      <c r="I18" s="8">
        <v>42936</v>
      </c>
      <c r="J18" s="8">
        <v>44349</v>
      </c>
      <c r="K18" s="8">
        <v>13853</v>
      </c>
      <c r="L18" s="8">
        <v>8621</v>
      </c>
      <c r="M18" s="8">
        <v>5190</v>
      </c>
      <c r="N18" s="8">
        <v>27664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72013</v>
      </c>
      <c r="X18" s="8"/>
      <c r="Y18" s="8">
        <v>72013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21531900</v>
      </c>
      <c r="F19" s="8">
        <v>21531900</v>
      </c>
      <c r="G19" s="8">
        <v>6621158</v>
      </c>
      <c r="H19" s="8">
        <v>0</v>
      </c>
      <c r="I19" s="8">
        <v>-3630</v>
      </c>
      <c r="J19" s="8">
        <v>6617528</v>
      </c>
      <c r="K19" s="8">
        <v>0</v>
      </c>
      <c r="L19" s="8">
        <v>-2463</v>
      </c>
      <c r="M19" s="8">
        <v>9119000</v>
      </c>
      <c r="N19" s="8">
        <v>9116537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15734065</v>
      </c>
      <c r="X19" s="8">
        <v>14307439</v>
      </c>
      <c r="Y19" s="8">
        <v>1426626</v>
      </c>
      <c r="Z19" s="2">
        <v>9.97</v>
      </c>
      <c r="AA19" s="6">
        <v>21531900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818910</v>
      </c>
      <c r="F20" s="26">
        <v>818910</v>
      </c>
      <c r="G20" s="26">
        <v>252389</v>
      </c>
      <c r="H20" s="26">
        <v>27145</v>
      </c>
      <c r="I20" s="26">
        <v>67962</v>
      </c>
      <c r="J20" s="26">
        <v>347496</v>
      </c>
      <c r="K20" s="26">
        <v>60410</v>
      </c>
      <c r="L20" s="26">
        <v>41266</v>
      </c>
      <c r="M20" s="26">
        <v>1006030</v>
      </c>
      <c r="N20" s="26">
        <v>1107706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1455202</v>
      </c>
      <c r="X20" s="26">
        <v>432632</v>
      </c>
      <c r="Y20" s="26">
        <v>1022570</v>
      </c>
      <c r="Z20" s="27">
        <v>236.36</v>
      </c>
      <c r="AA20" s="28">
        <v>818910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879</v>
      </c>
      <c r="J21" s="8">
        <v>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879</v>
      </c>
      <c r="X21" s="8"/>
      <c r="Y21" s="8">
        <v>879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51289699</v>
      </c>
      <c r="F22" s="35">
        <f t="shared" si="0"/>
        <v>51289699</v>
      </c>
      <c r="G22" s="35">
        <f t="shared" si="0"/>
        <v>11884878</v>
      </c>
      <c r="H22" s="35">
        <f t="shared" si="0"/>
        <v>926335</v>
      </c>
      <c r="I22" s="35">
        <f t="shared" si="0"/>
        <v>1192083</v>
      </c>
      <c r="J22" s="35">
        <f t="shared" si="0"/>
        <v>14003296</v>
      </c>
      <c r="K22" s="35">
        <f t="shared" si="0"/>
        <v>1633418</v>
      </c>
      <c r="L22" s="35">
        <f t="shared" si="0"/>
        <v>1125530</v>
      </c>
      <c r="M22" s="35">
        <f t="shared" si="0"/>
        <v>11242868</v>
      </c>
      <c r="N22" s="35">
        <f t="shared" si="0"/>
        <v>14001816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28005112</v>
      </c>
      <c r="X22" s="35">
        <f t="shared" si="0"/>
        <v>25694553</v>
      </c>
      <c r="Y22" s="35">
        <f t="shared" si="0"/>
        <v>2310559</v>
      </c>
      <c r="Z22" s="36">
        <f>+IF(X22&lt;&gt;0,+(Y22/X22)*100,0)</f>
        <v>8.992407846129877</v>
      </c>
      <c r="AA22" s="33">
        <f>SUM(AA5:AA21)</f>
        <v>51289699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21324785</v>
      </c>
      <c r="F25" s="8">
        <v>21324785</v>
      </c>
      <c r="G25" s="8">
        <v>1631968</v>
      </c>
      <c r="H25" s="8">
        <v>1618783</v>
      </c>
      <c r="I25" s="8">
        <v>1700095</v>
      </c>
      <c r="J25" s="8">
        <v>4950846</v>
      </c>
      <c r="K25" s="8">
        <v>1592469</v>
      </c>
      <c r="L25" s="8">
        <v>1804804</v>
      </c>
      <c r="M25" s="8">
        <v>2333958</v>
      </c>
      <c r="N25" s="8">
        <v>5731231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10682077</v>
      </c>
      <c r="X25" s="8">
        <v>10938460</v>
      </c>
      <c r="Y25" s="8">
        <v>-256383</v>
      </c>
      <c r="Z25" s="2">
        <v>-2.34</v>
      </c>
      <c r="AA25" s="6">
        <v>21324785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2380013</v>
      </c>
      <c r="F26" s="8">
        <v>2380013</v>
      </c>
      <c r="G26" s="8">
        <v>126231</v>
      </c>
      <c r="H26" s="8">
        <v>154195</v>
      </c>
      <c r="I26" s="8">
        <v>154195</v>
      </c>
      <c r="J26" s="8">
        <v>434621</v>
      </c>
      <c r="K26" s="8">
        <v>126231</v>
      </c>
      <c r="L26" s="8">
        <v>126231</v>
      </c>
      <c r="M26" s="8">
        <v>126231</v>
      </c>
      <c r="N26" s="8">
        <v>378693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813314</v>
      </c>
      <c r="X26" s="8">
        <v>1194000</v>
      </c>
      <c r="Y26" s="8">
        <v>-380686</v>
      </c>
      <c r="Z26" s="2">
        <v>-31.88</v>
      </c>
      <c r="AA26" s="6">
        <v>2380013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8749043</v>
      </c>
      <c r="F27" s="8">
        <v>8749043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8749043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3290695</v>
      </c>
      <c r="F28" s="8">
        <v>3290695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3290695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393084</v>
      </c>
      <c r="F29" s="8">
        <v>393084</v>
      </c>
      <c r="G29" s="8">
        <v>48938</v>
      </c>
      <c r="H29" s="8">
        <v>62914</v>
      </c>
      <c r="I29" s="8">
        <v>194122</v>
      </c>
      <c r="J29" s="8">
        <v>305974</v>
      </c>
      <c r="K29" s="8">
        <v>160213</v>
      </c>
      <c r="L29" s="8">
        <v>121261</v>
      </c>
      <c r="M29" s="8">
        <v>60931</v>
      </c>
      <c r="N29" s="8">
        <v>342405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648379</v>
      </c>
      <c r="X29" s="8">
        <v>148288</v>
      </c>
      <c r="Y29" s="8">
        <v>500091</v>
      </c>
      <c r="Z29" s="2">
        <v>337.24</v>
      </c>
      <c r="AA29" s="6">
        <v>393084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6897840</v>
      </c>
      <c r="F30" s="8">
        <v>6897840</v>
      </c>
      <c r="G30" s="8">
        <v>0</v>
      </c>
      <c r="H30" s="8">
        <v>1365</v>
      </c>
      <c r="I30" s="8">
        <v>28977</v>
      </c>
      <c r="J30" s="8">
        <v>30342</v>
      </c>
      <c r="K30" s="8">
        <v>472210</v>
      </c>
      <c r="L30" s="8">
        <v>314040</v>
      </c>
      <c r="M30" s="8">
        <v>34960</v>
      </c>
      <c r="N30" s="8">
        <v>821210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851552</v>
      </c>
      <c r="X30" s="8">
        <v>2073188</v>
      </c>
      <c r="Y30" s="8">
        <v>-1221636</v>
      </c>
      <c r="Z30" s="2">
        <v>-58.93</v>
      </c>
      <c r="AA30" s="6">
        <v>6897840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1287995</v>
      </c>
      <c r="F31" s="8">
        <v>1287995</v>
      </c>
      <c r="G31" s="8">
        <v>20868</v>
      </c>
      <c r="H31" s="8">
        <v>36549</v>
      </c>
      <c r="I31" s="8">
        <v>65256</v>
      </c>
      <c r="J31" s="8">
        <v>122673</v>
      </c>
      <c r="K31" s="8">
        <v>50596</v>
      </c>
      <c r="L31" s="8">
        <v>181805</v>
      </c>
      <c r="M31" s="8">
        <v>56038</v>
      </c>
      <c r="N31" s="8">
        <v>288439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411112</v>
      </c>
      <c r="X31" s="8">
        <v>561041</v>
      </c>
      <c r="Y31" s="8">
        <v>-149929</v>
      </c>
      <c r="Z31" s="2">
        <v>-26.72</v>
      </c>
      <c r="AA31" s="6">
        <v>1287995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161080</v>
      </c>
      <c r="F32" s="8">
        <v>161080</v>
      </c>
      <c r="G32" s="8">
        <v>191534</v>
      </c>
      <c r="H32" s="8">
        <v>10941</v>
      </c>
      <c r="I32" s="8">
        <v>19540</v>
      </c>
      <c r="J32" s="8">
        <v>222015</v>
      </c>
      <c r="K32" s="8">
        <v>147995</v>
      </c>
      <c r="L32" s="8">
        <v>13935</v>
      </c>
      <c r="M32" s="8">
        <v>116504</v>
      </c>
      <c r="N32" s="8">
        <v>278434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500449</v>
      </c>
      <c r="X32" s="8">
        <v>51653</v>
      </c>
      <c r="Y32" s="8">
        <v>448796</v>
      </c>
      <c r="Z32" s="2">
        <v>868.87</v>
      </c>
      <c r="AA32" s="6">
        <v>161080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1312846</v>
      </c>
      <c r="F33" s="8">
        <v>1312846</v>
      </c>
      <c r="G33" s="8">
        <v>473765</v>
      </c>
      <c r="H33" s="8">
        <v>147531</v>
      </c>
      <c r="I33" s="8">
        <v>369503</v>
      </c>
      <c r="J33" s="8">
        <v>990799</v>
      </c>
      <c r="K33" s="8">
        <v>1467836</v>
      </c>
      <c r="L33" s="8">
        <v>226843</v>
      </c>
      <c r="M33" s="8">
        <v>-2179851</v>
      </c>
      <c r="N33" s="8">
        <v>-485172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505627</v>
      </c>
      <c r="X33" s="8">
        <v>537000</v>
      </c>
      <c r="Y33" s="8">
        <v>-31373</v>
      </c>
      <c r="Z33" s="2">
        <v>-5.84</v>
      </c>
      <c r="AA33" s="6">
        <v>1312846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9339857</v>
      </c>
      <c r="F34" s="8">
        <v>9339857</v>
      </c>
      <c r="G34" s="8">
        <v>192768</v>
      </c>
      <c r="H34" s="8">
        <v>435006</v>
      </c>
      <c r="I34" s="8">
        <v>518131</v>
      </c>
      <c r="J34" s="8">
        <v>1145905</v>
      </c>
      <c r="K34" s="8">
        <v>410767</v>
      </c>
      <c r="L34" s="8">
        <v>618452</v>
      </c>
      <c r="M34" s="8">
        <v>1646945</v>
      </c>
      <c r="N34" s="8">
        <v>2676164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3822069</v>
      </c>
      <c r="X34" s="8">
        <v>4222692</v>
      </c>
      <c r="Y34" s="8">
        <v>-400623</v>
      </c>
      <c r="Z34" s="2">
        <v>-9.49</v>
      </c>
      <c r="AA34" s="6">
        <v>9339857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55137238</v>
      </c>
      <c r="F36" s="35">
        <f t="shared" si="1"/>
        <v>55137238</v>
      </c>
      <c r="G36" s="35">
        <f t="shared" si="1"/>
        <v>2686072</v>
      </c>
      <c r="H36" s="35">
        <f t="shared" si="1"/>
        <v>2467284</v>
      </c>
      <c r="I36" s="35">
        <f t="shared" si="1"/>
        <v>3049819</v>
      </c>
      <c r="J36" s="35">
        <f t="shared" si="1"/>
        <v>8203175</v>
      </c>
      <c r="K36" s="35">
        <f t="shared" si="1"/>
        <v>4428317</v>
      </c>
      <c r="L36" s="35">
        <f t="shared" si="1"/>
        <v>3407371</v>
      </c>
      <c r="M36" s="35">
        <f t="shared" si="1"/>
        <v>2195716</v>
      </c>
      <c r="N36" s="35">
        <f t="shared" si="1"/>
        <v>10031404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18234579</v>
      </c>
      <c r="X36" s="35">
        <f t="shared" si="1"/>
        <v>19726322</v>
      </c>
      <c r="Y36" s="35">
        <f t="shared" si="1"/>
        <v>-1491743</v>
      </c>
      <c r="Z36" s="36">
        <f>+IF(X36&lt;&gt;0,+(Y36/X36)*100,0)</f>
        <v>-7.562195324602326</v>
      </c>
      <c r="AA36" s="33">
        <f>SUM(AA25:AA35)</f>
        <v>55137238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-3847539</v>
      </c>
      <c r="F38" s="48">
        <f t="shared" si="2"/>
        <v>-3847539</v>
      </c>
      <c r="G38" s="48">
        <f t="shared" si="2"/>
        <v>9198806</v>
      </c>
      <c r="H38" s="48">
        <f t="shared" si="2"/>
        <v>-1540949</v>
      </c>
      <c r="I38" s="48">
        <f t="shared" si="2"/>
        <v>-1857736</v>
      </c>
      <c r="J38" s="48">
        <f t="shared" si="2"/>
        <v>5800121</v>
      </c>
      <c r="K38" s="48">
        <f t="shared" si="2"/>
        <v>-2794899</v>
      </c>
      <c r="L38" s="48">
        <f t="shared" si="2"/>
        <v>-2281841</v>
      </c>
      <c r="M38" s="48">
        <f t="shared" si="2"/>
        <v>9047152</v>
      </c>
      <c r="N38" s="48">
        <f t="shared" si="2"/>
        <v>3970412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9770533</v>
      </c>
      <c r="X38" s="48">
        <f>IF(F22=F36,0,X22-X36)</f>
        <v>5968231</v>
      </c>
      <c r="Y38" s="48">
        <f t="shared" si="2"/>
        <v>3802302</v>
      </c>
      <c r="Z38" s="49">
        <f>+IF(X38&lt;&gt;0,+(Y38/X38)*100,0)</f>
        <v>63.7090286887354</v>
      </c>
      <c r="AA38" s="46">
        <f>+AA22-AA36</f>
        <v>-3847539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21088100</v>
      </c>
      <c r="F39" s="8">
        <v>21088100</v>
      </c>
      <c r="G39" s="8">
        <v>462572</v>
      </c>
      <c r="H39" s="8">
        <v>674336</v>
      </c>
      <c r="I39" s="8">
        <v>0</v>
      </c>
      <c r="J39" s="8">
        <v>1136908</v>
      </c>
      <c r="K39" s="8">
        <v>281375</v>
      </c>
      <c r="L39" s="8">
        <v>0</v>
      </c>
      <c r="M39" s="8">
        <v>63297</v>
      </c>
      <c r="N39" s="8">
        <v>344672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1481580</v>
      </c>
      <c r="X39" s="8">
        <v>17112820</v>
      </c>
      <c r="Y39" s="8">
        <v>-15631240</v>
      </c>
      <c r="Z39" s="2">
        <v>-91.34</v>
      </c>
      <c r="AA39" s="6">
        <v>21088100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17240561</v>
      </c>
      <c r="F42" s="57">
        <f t="shared" si="3"/>
        <v>17240561</v>
      </c>
      <c r="G42" s="57">
        <f t="shared" si="3"/>
        <v>9661378</v>
      </c>
      <c r="H42" s="57">
        <f t="shared" si="3"/>
        <v>-866613</v>
      </c>
      <c r="I42" s="57">
        <f t="shared" si="3"/>
        <v>-1857736</v>
      </c>
      <c r="J42" s="57">
        <f t="shared" si="3"/>
        <v>6937029</v>
      </c>
      <c r="K42" s="57">
        <f t="shared" si="3"/>
        <v>-2513524</v>
      </c>
      <c r="L42" s="57">
        <f t="shared" si="3"/>
        <v>-2281841</v>
      </c>
      <c r="M42" s="57">
        <f t="shared" si="3"/>
        <v>9110449</v>
      </c>
      <c r="N42" s="57">
        <f t="shared" si="3"/>
        <v>4315084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11252113</v>
      </c>
      <c r="X42" s="57">
        <f t="shared" si="3"/>
        <v>23081051</v>
      </c>
      <c r="Y42" s="57">
        <f t="shared" si="3"/>
        <v>-11828938</v>
      </c>
      <c r="Z42" s="58">
        <f>+IF(X42&lt;&gt;0,+(Y42/X42)*100,0)</f>
        <v>-51.24956398216008</v>
      </c>
      <c r="AA42" s="55">
        <f>SUM(AA38:AA41)</f>
        <v>17240561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17240561</v>
      </c>
      <c r="F44" s="65">
        <f t="shared" si="4"/>
        <v>17240561</v>
      </c>
      <c r="G44" s="65">
        <f t="shared" si="4"/>
        <v>9661378</v>
      </c>
      <c r="H44" s="65">
        <f t="shared" si="4"/>
        <v>-866613</v>
      </c>
      <c r="I44" s="65">
        <f t="shared" si="4"/>
        <v>-1857736</v>
      </c>
      <c r="J44" s="65">
        <f t="shared" si="4"/>
        <v>6937029</v>
      </c>
      <c r="K44" s="65">
        <f t="shared" si="4"/>
        <v>-2513524</v>
      </c>
      <c r="L44" s="65">
        <f t="shared" si="4"/>
        <v>-2281841</v>
      </c>
      <c r="M44" s="65">
        <f t="shared" si="4"/>
        <v>9110449</v>
      </c>
      <c r="N44" s="65">
        <f t="shared" si="4"/>
        <v>4315084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11252113</v>
      </c>
      <c r="X44" s="65">
        <f t="shared" si="4"/>
        <v>23081051</v>
      </c>
      <c r="Y44" s="65">
        <f t="shared" si="4"/>
        <v>-11828938</v>
      </c>
      <c r="Z44" s="66">
        <f>+IF(X44&lt;&gt;0,+(Y44/X44)*100,0)</f>
        <v>-51.24956398216008</v>
      </c>
      <c r="AA44" s="63">
        <f>+AA42-AA43</f>
        <v>17240561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17240561</v>
      </c>
      <c r="F46" s="57">
        <f t="shared" si="5"/>
        <v>17240561</v>
      </c>
      <c r="G46" s="57">
        <f t="shared" si="5"/>
        <v>9661378</v>
      </c>
      <c r="H46" s="57">
        <f t="shared" si="5"/>
        <v>-866613</v>
      </c>
      <c r="I46" s="57">
        <f t="shared" si="5"/>
        <v>-1857736</v>
      </c>
      <c r="J46" s="57">
        <f t="shared" si="5"/>
        <v>6937029</v>
      </c>
      <c r="K46" s="57">
        <f t="shared" si="5"/>
        <v>-2513524</v>
      </c>
      <c r="L46" s="57">
        <f t="shared" si="5"/>
        <v>-2281841</v>
      </c>
      <c r="M46" s="57">
        <f t="shared" si="5"/>
        <v>9110449</v>
      </c>
      <c r="N46" s="57">
        <f t="shared" si="5"/>
        <v>4315084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11252113</v>
      </c>
      <c r="X46" s="57">
        <f t="shared" si="5"/>
        <v>23081051</v>
      </c>
      <c r="Y46" s="57">
        <f t="shared" si="5"/>
        <v>-11828938</v>
      </c>
      <c r="Z46" s="58">
        <f>+IF(X46&lt;&gt;0,+(Y46/X46)*100,0)</f>
        <v>-51.24956398216008</v>
      </c>
      <c r="AA46" s="55">
        <f>SUM(AA44:AA45)</f>
        <v>17240561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17240561</v>
      </c>
      <c r="F48" s="73">
        <f t="shared" si="6"/>
        <v>17240561</v>
      </c>
      <c r="G48" s="73">
        <f t="shared" si="6"/>
        <v>9661378</v>
      </c>
      <c r="H48" s="74">
        <f t="shared" si="6"/>
        <v>-866613</v>
      </c>
      <c r="I48" s="74">
        <f t="shared" si="6"/>
        <v>-1857736</v>
      </c>
      <c r="J48" s="74">
        <f t="shared" si="6"/>
        <v>6937029</v>
      </c>
      <c r="K48" s="74">
        <f t="shared" si="6"/>
        <v>-2513524</v>
      </c>
      <c r="L48" s="74">
        <f t="shared" si="6"/>
        <v>-2281841</v>
      </c>
      <c r="M48" s="73">
        <f t="shared" si="6"/>
        <v>9110449</v>
      </c>
      <c r="N48" s="73">
        <f t="shared" si="6"/>
        <v>4315084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11252113</v>
      </c>
      <c r="X48" s="74">
        <f t="shared" si="6"/>
        <v>23081051</v>
      </c>
      <c r="Y48" s="74">
        <f t="shared" si="6"/>
        <v>-11828938</v>
      </c>
      <c r="Z48" s="75">
        <f>+IF(X48&lt;&gt;0,+(Y48/X48)*100,0)</f>
        <v>-51.24956398216008</v>
      </c>
      <c r="AA48" s="76">
        <f>SUM(AA46:AA47)</f>
        <v>17240561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7657781</v>
      </c>
      <c r="D5" s="6">
        <v>0</v>
      </c>
      <c r="E5" s="7">
        <v>8523000</v>
      </c>
      <c r="F5" s="8">
        <v>8523000</v>
      </c>
      <c r="G5" s="8">
        <v>21815</v>
      </c>
      <c r="H5" s="8">
        <v>8665631</v>
      </c>
      <c r="I5" s="8">
        <v>-236002</v>
      </c>
      <c r="J5" s="8">
        <v>8451444</v>
      </c>
      <c r="K5" s="8">
        <v>0</v>
      </c>
      <c r="L5" s="8">
        <v>603</v>
      </c>
      <c r="M5" s="8">
        <v>-1082</v>
      </c>
      <c r="N5" s="8">
        <v>-479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8450965</v>
      </c>
      <c r="X5" s="8">
        <v>8025000</v>
      </c>
      <c r="Y5" s="8">
        <v>425965</v>
      </c>
      <c r="Z5" s="2">
        <v>5.31</v>
      </c>
      <c r="AA5" s="6">
        <v>8523000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12169915</v>
      </c>
      <c r="D7" s="6">
        <v>0</v>
      </c>
      <c r="E7" s="7">
        <v>23191000</v>
      </c>
      <c r="F7" s="8">
        <v>23191000</v>
      </c>
      <c r="G7" s="8">
        <v>1453479</v>
      </c>
      <c r="H7" s="8">
        <v>1241849</v>
      </c>
      <c r="I7" s="8">
        <v>1192617</v>
      </c>
      <c r="J7" s="8">
        <v>3887945</v>
      </c>
      <c r="K7" s="8">
        <v>0</v>
      </c>
      <c r="L7" s="8">
        <v>1132753</v>
      </c>
      <c r="M7" s="8">
        <v>1118936</v>
      </c>
      <c r="N7" s="8">
        <v>2251689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6139634</v>
      </c>
      <c r="X7" s="8">
        <v>8038642</v>
      </c>
      <c r="Y7" s="8">
        <v>-1899008</v>
      </c>
      <c r="Z7" s="2">
        <v>-23.62</v>
      </c>
      <c r="AA7" s="6">
        <v>23191000</v>
      </c>
    </row>
    <row r="8" spans="1:27" ht="13.5">
      <c r="A8" s="25" t="s">
        <v>35</v>
      </c>
      <c r="B8" s="24"/>
      <c r="C8" s="6">
        <v>8105895</v>
      </c>
      <c r="D8" s="6">
        <v>0</v>
      </c>
      <c r="E8" s="7">
        <v>6985000</v>
      </c>
      <c r="F8" s="8">
        <v>6985000</v>
      </c>
      <c r="G8" s="8">
        <v>801546</v>
      </c>
      <c r="H8" s="8">
        <v>754952</v>
      </c>
      <c r="I8" s="8">
        <v>777606</v>
      </c>
      <c r="J8" s="8">
        <v>2334104</v>
      </c>
      <c r="K8" s="8">
        <v>0</v>
      </c>
      <c r="L8" s="8">
        <v>1043421</v>
      </c>
      <c r="M8" s="8">
        <v>892567</v>
      </c>
      <c r="N8" s="8">
        <v>1935988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4270092</v>
      </c>
      <c r="X8" s="8">
        <v>2345508</v>
      </c>
      <c r="Y8" s="8">
        <v>1924584</v>
      </c>
      <c r="Z8" s="2">
        <v>82.05</v>
      </c>
      <c r="AA8" s="6">
        <v>6985000</v>
      </c>
    </row>
    <row r="9" spans="1:27" ht="13.5">
      <c r="A9" s="25" t="s">
        <v>36</v>
      </c>
      <c r="B9" s="24"/>
      <c r="C9" s="6">
        <v>3065501</v>
      </c>
      <c r="D9" s="6">
        <v>0</v>
      </c>
      <c r="E9" s="7">
        <v>4215000</v>
      </c>
      <c r="F9" s="8">
        <v>4215000</v>
      </c>
      <c r="G9" s="8">
        <v>586736</v>
      </c>
      <c r="H9" s="8">
        <v>582249</v>
      </c>
      <c r="I9" s="8">
        <v>585713</v>
      </c>
      <c r="J9" s="8">
        <v>1754698</v>
      </c>
      <c r="K9" s="8">
        <v>0</v>
      </c>
      <c r="L9" s="8">
        <v>579766</v>
      </c>
      <c r="M9" s="8">
        <v>577194</v>
      </c>
      <c r="N9" s="8">
        <v>1156960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2911658</v>
      </c>
      <c r="X9" s="8">
        <v>1887768</v>
      </c>
      <c r="Y9" s="8">
        <v>1023890</v>
      </c>
      <c r="Z9" s="2">
        <v>54.24</v>
      </c>
      <c r="AA9" s="6">
        <v>4215000</v>
      </c>
    </row>
    <row r="10" spans="1:27" ht="13.5">
      <c r="A10" s="25" t="s">
        <v>37</v>
      </c>
      <c r="B10" s="24"/>
      <c r="C10" s="6">
        <v>1176593</v>
      </c>
      <c r="D10" s="6">
        <v>0</v>
      </c>
      <c r="E10" s="7">
        <v>723000</v>
      </c>
      <c r="F10" s="26">
        <v>723000</v>
      </c>
      <c r="G10" s="26">
        <v>230165</v>
      </c>
      <c r="H10" s="26">
        <v>231590</v>
      </c>
      <c r="I10" s="26">
        <v>231470</v>
      </c>
      <c r="J10" s="26">
        <v>693225</v>
      </c>
      <c r="K10" s="26">
        <v>0</v>
      </c>
      <c r="L10" s="26">
        <v>232777</v>
      </c>
      <c r="M10" s="26">
        <v>232135</v>
      </c>
      <c r="N10" s="26">
        <v>464912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1158137</v>
      </c>
      <c r="X10" s="26">
        <v>532548</v>
      </c>
      <c r="Y10" s="26">
        <v>625589</v>
      </c>
      <c r="Z10" s="27">
        <v>117.47</v>
      </c>
      <c r="AA10" s="28">
        <v>723000</v>
      </c>
    </row>
    <row r="11" spans="1:27" ht="13.5">
      <c r="A11" s="25" t="s">
        <v>38</v>
      </c>
      <c r="B11" s="29"/>
      <c r="C11" s="6">
        <v>39031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730173</v>
      </c>
      <c r="D12" s="6">
        <v>0</v>
      </c>
      <c r="E12" s="7">
        <v>880000</v>
      </c>
      <c r="F12" s="8">
        <v>880000</v>
      </c>
      <c r="G12" s="8">
        <v>23045</v>
      </c>
      <c r="H12" s="8">
        <v>66966</v>
      </c>
      <c r="I12" s="8">
        <v>57919</v>
      </c>
      <c r="J12" s="8">
        <v>147930</v>
      </c>
      <c r="K12" s="8">
        <v>0</v>
      </c>
      <c r="L12" s="8">
        <v>81987</v>
      </c>
      <c r="M12" s="8">
        <v>91415</v>
      </c>
      <c r="N12" s="8">
        <v>173402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321332</v>
      </c>
      <c r="X12" s="8">
        <v>400248</v>
      </c>
      <c r="Y12" s="8">
        <v>-78916</v>
      </c>
      <c r="Z12" s="2">
        <v>-19.72</v>
      </c>
      <c r="AA12" s="6">
        <v>880000</v>
      </c>
    </row>
    <row r="13" spans="1:27" ht="13.5">
      <c r="A13" s="23" t="s">
        <v>40</v>
      </c>
      <c r="B13" s="29"/>
      <c r="C13" s="6">
        <v>91832</v>
      </c>
      <c r="D13" s="6">
        <v>0</v>
      </c>
      <c r="E13" s="7">
        <v>400000</v>
      </c>
      <c r="F13" s="8">
        <v>400000</v>
      </c>
      <c r="G13" s="8">
        <v>-6034</v>
      </c>
      <c r="H13" s="8">
        <v>9266</v>
      </c>
      <c r="I13" s="8">
        <v>11297</v>
      </c>
      <c r="J13" s="8">
        <v>14529</v>
      </c>
      <c r="K13" s="8">
        <v>0</v>
      </c>
      <c r="L13" s="8">
        <v>4723</v>
      </c>
      <c r="M13" s="8">
        <v>6973</v>
      </c>
      <c r="N13" s="8">
        <v>11696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26225</v>
      </c>
      <c r="X13" s="8">
        <v>175002</v>
      </c>
      <c r="Y13" s="8">
        <v>-148777</v>
      </c>
      <c r="Z13" s="2">
        <v>-85.01</v>
      </c>
      <c r="AA13" s="6">
        <v>400000</v>
      </c>
    </row>
    <row r="14" spans="1:27" ht="13.5">
      <c r="A14" s="23" t="s">
        <v>41</v>
      </c>
      <c r="B14" s="29"/>
      <c r="C14" s="6">
        <v>641156</v>
      </c>
      <c r="D14" s="6">
        <v>0</v>
      </c>
      <c r="E14" s="7">
        <v>350000</v>
      </c>
      <c r="F14" s="8">
        <v>350000</v>
      </c>
      <c r="G14" s="8">
        <v>66128</v>
      </c>
      <c r="H14" s="8">
        <v>66218</v>
      </c>
      <c r="I14" s="8">
        <v>399877</v>
      </c>
      <c r="J14" s="8">
        <v>532223</v>
      </c>
      <c r="K14" s="8">
        <v>0</v>
      </c>
      <c r="L14" s="8">
        <v>71422</v>
      </c>
      <c r="M14" s="8">
        <v>73275</v>
      </c>
      <c r="N14" s="8">
        <v>144697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676920</v>
      </c>
      <c r="X14" s="8">
        <v>160002</v>
      </c>
      <c r="Y14" s="8">
        <v>516918</v>
      </c>
      <c r="Z14" s="2">
        <v>323.07</v>
      </c>
      <c r="AA14" s="6">
        <v>350000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32010</v>
      </c>
      <c r="D16" s="6">
        <v>0</v>
      </c>
      <c r="E16" s="7">
        <v>401000</v>
      </c>
      <c r="F16" s="8">
        <v>401000</v>
      </c>
      <c r="G16" s="8">
        <v>11201</v>
      </c>
      <c r="H16" s="8">
        <v>1350</v>
      </c>
      <c r="I16" s="8">
        <v>1200</v>
      </c>
      <c r="J16" s="8">
        <v>13751</v>
      </c>
      <c r="K16" s="8">
        <v>0</v>
      </c>
      <c r="L16" s="8">
        <v>3888</v>
      </c>
      <c r="M16" s="8">
        <v>350</v>
      </c>
      <c r="N16" s="8">
        <v>4238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17989</v>
      </c>
      <c r="X16" s="8">
        <v>108498</v>
      </c>
      <c r="Y16" s="8">
        <v>-90509</v>
      </c>
      <c r="Z16" s="2">
        <v>-83.42</v>
      </c>
      <c r="AA16" s="6">
        <v>401000</v>
      </c>
    </row>
    <row r="17" spans="1:27" ht="13.5">
      <c r="A17" s="23" t="s">
        <v>44</v>
      </c>
      <c r="B17" s="29"/>
      <c r="C17" s="6">
        <v>100</v>
      </c>
      <c r="D17" s="6">
        <v>0</v>
      </c>
      <c r="E17" s="7">
        <v>0</v>
      </c>
      <c r="F17" s="8">
        <v>0</v>
      </c>
      <c r="G17" s="8">
        <v>50</v>
      </c>
      <c r="H17" s="8">
        <v>50</v>
      </c>
      <c r="I17" s="8">
        <v>25</v>
      </c>
      <c r="J17" s="8">
        <v>125</v>
      </c>
      <c r="K17" s="8">
        <v>0</v>
      </c>
      <c r="L17" s="8">
        <v>125</v>
      </c>
      <c r="M17" s="8">
        <v>25</v>
      </c>
      <c r="N17" s="8">
        <v>150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275</v>
      </c>
      <c r="X17" s="8"/>
      <c r="Y17" s="8">
        <v>275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1093263</v>
      </c>
      <c r="D18" s="6">
        <v>0</v>
      </c>
      <c r="E18" s="7">
        <v>1032000</v>
      </c>
      <c r="F18" s="8">
        <v>1032000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529002</v>
      </c>
      <c r="Y18" s="8">
        <v>-529002</v>
      </c>
      <c r="Z18" s="2">
        <v>-100</v>
      </c>
      <c r="AA18" s="6">
        <v>1032000</v>
      </c>
    </row>
    <row r="19" spans="1:27" ht="13.5">
      <c r="A19" s="23" t="s">
        <v>46</v>
      </c>
      <c r="B19" s="29"/>
      <c r="C19" s="6">
        <v>47132923</v>
      </c>
      <c r="D19" s="6">
        <v>0</v>
      </c>
      <c r="E19" s="7">
        <v>22427000</v>
      </c>
      <c r="F19" s="8">
        <v>22427000</v>
      </c>
      <c r="G19" s="8">
        <v>10640639</v>
      </c>
      <c r="H19" s="8">
        <v>456287</v>
      </c>
      <c r="I19" s="8">
        <v>623</v>
      </c>
      <c r="J19" s="8">
        <v>11097549</v>
      </c>
      <c r="K19" s="8">
        <v>0</v>
      </c>
      <c r="L19" s="8">
        <v>7078511</v>
      </c>
      <c r="M19" s="8">
        <v>0</v>
      </c>
      <c r="N19" s="8">
        <v>7078511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18176060</v>
      </c>
      <c r="X19" s="8">
        <v>12799998</v>
      </c>
      <c r="Y19" s="8">
        <v>5376062</v>
      </c>
      <c r="Z19" s="2">
        <v>42</v>
      </c>
      <c r="AA19" s="6">
        <v>22427000</v>
      </c>
    </row>
    <row r="20" spans="1:27" ht="13.5">
      <c r="A20" s="23" t="s">
        <v>47</v>
      </c>
      <c r="B20" s="29"/>
      <c r="C20" s="6">
        <v>2358529</v>
      </c>
      <c r="D20" s="6">
        <v>0</v>
      </c>
      <c r="E20" s="7">
        <v>4862000</v>
      </c>
      <c r="F20" s="26">
        <v>4862000</v>
      </c>
      <c r="G20" s="26">
        <v>163664</v>
      </c>
      <c r="H20" s="26">
        <v>219186</v>
      </c>
      <c r="I20" s="26">
        <v>178029</v>
      </c>
      <c r="J20" s="26">
        <v>560879</v>
      </c>
      <c r="K20" s="26">
        <v>0</v>
      </c>
      <c r="L20" s="26">
        <v>209311</v>
      </c>
      <c r="M20" s="26">
        <v>158806</v>
      </c>
      <c r="N20" s="26">
        <v>368117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928996</v>
      </c>
      <c r="X20" s="26">
        <v>3788868</v>
      </c>
      <c r="Y20" s="26">
        <v>-2859872</v>
      </c>
      <c r="Z20" s="27">
        <v>-75.48</v>
      </c>
      <c r="AA20" s="28">
        <v>4862000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84294702</v>
      </c>
      <c r="D22" s="33">
        <f>SUM(D5:D21)</f>
        <v>0</v>
      </c>
      <c r="E22" s="34">
        <f t="shared" si="0"/>
        <v>73989000</v>
      </c>
      <c r="F22" s="35">
        <f t="shared" si="0"/>
        <v>73989000</v>
      </c>
      <c r="G22" s="35">
        <f t="shared" si="0"/>
        <v>13992434</v>
      </c>
      <c r="H22" s="35">
        <f t="shared" si="0"/>
        <v>12295594</v>
      </c>
      <c r="I22" s="35">
        <f t="shared" si="0"/>
        <v>3200374</v>
      </c>
      <c r="J22" s="35">
        <f t="shared" si="0"/>
        <v>29488402</v>
      </c>
      <c r="K22" s="35">
        <f t="shared" si="0"/>
        <v>0</v>
      </c>
      <c r="L22" s="35">
        <f t="shared" si="0"/>
        <v>10439287</v>
      </c>
      <c r="M22" s="35">
        <f t="shared" si="0"/>
        <v>3150594</v>
      </c>
      <c r="N22" s="35">
        <f t="shared" si="0"/>
        <v>13589881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43078283</v>
      </c>
      <c r="X22" s="35">
        <f t="shared" si="0"/>
        <v>38791084</v>
      </c>
      <c r="Y22" s="35">
        <f t="shared" si="0"/>
        <v>4287199</v>
      </c>
      <c r="Z22" s="36">
        <f>+IF(X22&lt;&gt;0,+(Y22/X22)*100,0)</f>
        <v>11.05202164497388</v>
      </c>
      <c r="AA22" s="33">
        <f>SUM(AA5:AA21)</f>
        <v>73989000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30589631</v>
      </c>
      <c r="D25" s="6">
        <v>0</v>
      </c>
      <c r="E25" s="7">
        <v>39192000</v>
      </c>
      <c r="F25" s="8">
        <v>39192000</v>
      </c>
      <c r="G25" s="8">
        <v>2731957</v>
      </c>
      <c r="H25" s="8">
        <v>2581876</v>
      </c>
      <c r="I25" s="8">
        <v>2459539</v>
      </c>
      <c r="J25" s="8">
        <v>7773372</v>
      </c>
      <c r="K25" s="8">
        <v>0</v>
      </c>
      <c r="L25" s="8">
        <v>2514454</v>
      </c>
      <c r="M25" s="8">
        <v>2662181</v>
      </c>
      <c r="N25" s="8">
        <v>5176635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12950007</v>
      </c>
      <c r="X25" s="8">
        <v>16583514</v>
      </c>
      <c r="Y25" s="8">
        <v>-3633507</v>
      </c>
      <c r="Z25" s="2">
        <v>-21.91</v>
      </c>
      <c r="AA25" s="6">
        <v>39192000</v>
      </c>
    </row>
    <row r="26" spans="1:27" ht="13.5">
      <c r="A26" s="25" t="s">
        <v>52</v>
      </c>
      <c r="B26" s="24"/>
      <c r="C26" s="6">
        <v>1927613</v>
      </c>
      <c r="D26" s="6">
        <v>0</v>
      </c>
      <c r="E26" s="7">
        <v>2575000</v>
      </c>
      <c r="F26" s="8">
        <v>2575000</v>
      </c>
      <c r="G26" s="8">
        <v>167293</v>
      </c>
      <c r="H26" s="8">
        <v>167293</v>
      </c>
      <c r="I26" s="8">
        <v>167293</v>
      </c>
      <c r="J26" s="8">
        <v>501879</v>
      </c>
      <c r="K26" s="8">
        <v>0</v>
      </c>
      <c r="L26" s="8">
        <v>167293</v>
      </c>
      <c r="M26" s="8">
        <v>167293</v>
      </c>
      <c r="N26" s="8">
        <v>334586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836465</v>
      </c>
      <c r="X26" s="8">
        <v>1246920</v>
      </c>
      <c r="Y26" s="8">
        <v>-410455</v>
      </c>
      <c r="Z26" s="2">
        <v>-32.92</v>
      </c>
      <c r="AA26" s="6">
        <v>2575000</v>
      </c>
    </row>
    <row r="27" spans="1:27" ht="13.5">
      <c r="A27" s="25" t="s">
        <v>53</v>
      </c>
      <c r="B27" s="24"/>
      <c r="C27" s="6">
        <v>7936569</v>
      </c>
      <c r="D27" s="6">
        <v>0</v>
      </c>
      <c r="E27" s="7">
        <v>3194000</v>
      </c>
      <c r="F27" s="8">
        <v>3194000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3194000</v>
      </c>
    </row>
    <row r="28" spans="1:27" ht="13.5">
      <c r="A28" s="25" t="s">
        <v>54</v>
      </c>
      <c r="B28" s="24"/>
      <c r="C28" s="6">
        <v>20308884</v>
      </c>
      <c r="D28" s="6">
        <v>0</v>
      </c>
      <c r="E28" s="7">
        <v>11105000</v>
      </c>
      <c r="F28" s="8">
        <v>11105000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11105000</v>
      </c>
    </row>
    <row r="29" spans="1:27" ht="13.5">
      <c r="A29" s="25" t="s">
        <v>55</v>
      </c>
      <c r="B29" s="24"/>
      <c r="C29" s="6">
        <v>1760976</v>
      </c>
      <c r="D29" s="6">
        <v>0</v>
      </c>
      <c r="E29" s="7">
        <v>793000</v>
      </c>
      <c r="F29" s="8">
        <v>793000</v>
      </c>
      <c r="G29" s="8">
        <v>1358</v>
      </c>
      <c r="H29" s="8">
        <v>286</v>
      </c>
      <c r="I29" s="8">
        <v>6205</v>
      </c>
      <c r="J29" s="8">
        <v>7849</v>
      </c>
      <c r="K29" s="8">
        <v>0</v>
      </c>
      <c r="L29" s="8">
        <v>2145</v>
      </c>
      <c r="M29" s="8">
        <v>5742</v>
      </c>
      <c r="N29" s="8">
        <v>7887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15736</v>
      </c>
      <c r="X29" s="8">
        <v>688218</v>
      </c>
      <c r="Y29" s="8">
        <v>-672482</v>
      </c>
      <c r="Z29" s="2">
        <v>-97.71</v>
      </c>
      <c r="AA29" s="6">
        <v>793000</v>
      </c>
    </row>
    <row r="30" spans="1:27" ht="13.5">
      <c r="A30" s="25" t="s">
        <v>56</v>
      </c>
      <c r="B30" s="24"/>
      <c r="C30" s="6">
        <v>13457492</v>
      </c>
      <c r="D30" s="6">
        <v>0</v>
      </c>
      <c r="E30" s="7">
        <v>14189000</v>
      </c>
      <c r="F30" s="8">
        <v>14189000</v>
      </c>
      <c r="G30" s="8">
        <v>1514859</v>
      </c>
      <c r="H30" s="8">
        <v>1642007</v>
      </c>
      <c r="I30" s="8">
        <v>-802360</v>
      </c>
      <c r="J30" s="8">
        <v>2354506</v>
      </c>
      <c r="K30" s="8">
        <v>0</v>
      </c>
      <c r="L30" s="8">
        <v>175439</v>
      </c>
      <c r="M30" s="8">
        <v>984364</v>
      </c>
      <c r="N30" s="8">
        <v>1159803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3514309</v>
      </c>
      <c r="X30" s="8">
        <v>8741976</v>
      </c>
      <c r="Y30" s="8">
        <v>-5227667</v>
      </c>
      <c r="Z30" s="2">
        <v>-59.8</v>
      </c>
      <c r="AA30" s="6">
        <v>14189000</v>
      </c>
    </row>
    <row r="31" spans="1:27" ht="13.5">
      <c r="A31" s="25" t="s">
        <v>57</v>
      </c>
      <c r="B31" s="24"/>
      <c r="C31" s="6">
        <v>4364864</v>
      </c>
      <c r="D31" s="6">
        <v>0</v>
      </c>
      <c r="E31" s="7">
        <v>0</v>
      </c>
      <c r="F31" s="8">
        <v>0</v>
      </c>
      <c r="G31" s="8">
        <v>84355</v>
      </c>
      <c r="H31" s="8">
        <v>93770</v>
      </c>
      <c r="I31" s="8">
        <v>231423</v>
      </c>
      <c r="J31" s="8">
        <v>409548</v>
      </c>
      <c r="K31" s="8">
        <v>0</v>
      </c>
      <c r="L31" s="8">
        <v>307794</v>
      </c>
      <c r="M31" s="8">
        <v>88598</v>
      </c>
      <c r="N31" s="8">
        <v>396392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805940</v>
      </c>
      <c r="X31" s="8"/>
      <c r="Y31" s="8">
        <v>805940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5861742</v>
      </c>
      <c r="D32" s="6">
        <v>0</v>
      </c>
      <c r="E32" s="7">
        <v>2075000</v>
      </c>
      <c r="F32" s="8">
        <v>2075000</v>
      </c>
      <c r="G32" s="8">
        <v>120266</v>
      </c>
      <c r="H32" s="8">
        <v>120349</v>
      </c>
      <c r="I32" s="8">
        <v>794668</v>
      </c>
      <c r="J32" s="8">
        <v>1035283</v>
      </c>
      <c r="K32" s="8">
        <v>0</v>
      </c>
      <c r="L32" s="8">
        <v>212426</v>
      </c>
      <c r="M32" s="8">
        <v>343825</v>
      </c>
      <c r="N32" s="8">
        <v>556251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1591534</v>
      </c>
      <c r="X32" s="8">
        <v>349998</v>
      </c>
      <c r="Y32" s="8">
        <v>1241536</v>
      </c>
      <c r="Z32" s="2">
        <v>354.73</v>
      </c>
      <c r="AA32" s="6">
        <v>2075000</v>
      </c>
    </row>
    <row r="33" spans="1:27" ht="13.5">
      <c r="A33" s="25" t="s">
        <v>59</v>
      </c>
      <c r="B33" s="24"/>
      <c r="C33" s="6">
        <v>848945</v>
      </c>
      <c r="D33" s="6">
        <v>0</v>
      </c>
      <c r="E33" s="7">
        <v>0</v>
      </c>
      <c r="F33" s="8">
        <v>0</v>
      </c>
      <c r="G33" s="8">
        <v>1677472</v>
      </c>
      <c r="H33" s="8">
        <v>731027</v>
      </c>
      <c r="I33" s="8">
        <v>760093</v>
      </c>
      <c r="J33" s="8">
        <v>3168592</v>
      </c>
      <c r="K33" s="8">
        <v>0</v>
      </c>
      <c r="L33" s="8">
        <v>755349</v>
      </c>
      <c r="M33" s="8">
        <v>911149</v>
      </c>
      <c r="N33" s="8">
        <v>1666498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4835090</v>
      </c>
      <c r="X33" s="8">
        <v>406500</v>
      </c>
      <c r="Y33" s="8">
        <v>4428590</v>
      </c>
      <c r="Z33" s="2">
        <v>1089.44</v>
      </c>
      <c r="AA33" s="6">
        <v>0</v>
      </c>
    </row>
    <row r="34" spans="1:27" ht="13.5">
      <c r="A34" s="25" t="s">
        <v>60</v>
      </c>
      <c r="B34" s="24"/>
      <c r="C34" s="6">
        <v>8758530</v>
      </c>
      <c r="D34" s="6">
        <v>0</v>
      </c>
      <c r="E34" s="7">
        <v>14963000</v>
      </c>
      <c r="F34" s="8">
        <v>14963000</v>
      </c>
      <c r="G34" s="8">
        <v>459188</v>
      </c>
      <c r="H34" s="8">
        <v>421213</v>
      </c>
      <c r="I34" s="8">
        <v>445590</v>
      </c>
      <c r="J34" s="8">
        <v>1325991</v>
      </c>
      <c r="K34" s="8">
        <v>0</v>
      </c>
      <c r="L34" s="8">
        <v>521429</v>
      </c>
      <c r="M34" s="8">
        <v>1201520</v>
      </c>
      <c r="N34" s="8">
        <v>1722949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3048940</v>
      </c>
      <c r="X34" s="8">
        <v>13598226</v>
      </c>
      <c r="Y34" s="8">
        <v>-10549286</v>
      </c>
      <c r="Z34" s="2">
        <v>-77.58</v>
      </c>
      <c r="AA34" s="6">
        <v>14963000</v>
      </c>
    </row>
    <row r="35" spans="1:27" ht="13.5">
      <c r="A35" s="23" t="s">
        <v>61</v>
      </c>
      <c r="B35" s="29"/>
      <c r="C35" s="6">
        <v>8571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95823817</v>
      </c>
      <c r="D36" s="33">
        <f>SUM(D25:D35)</f>
        <v>0</v>
      </c>
      <c r="E36" s="34">
        <f t="shared" si="1"/>
        <v>88086000</v>
      </c>
      <c r="F36" s="35">
        <f t="shared" si="1"/>
        <v>88086000</v>
      </c>
      <c r="G36" s="35">
        <f t="shared" si="1"/>
        <v>6756748</v>
      </c>
      <c r="H36" s="35">
        <f t="shared" si="1"/>
        <v>5757821</v>
      </c>
      <c r="I36" s="35">
        <f t="shared" si="1"/>
        <v>4062451</v>
      </c>
      <c r="J36" s="35">
        <f t="shared" si="1"/>
        <v>16577020</v>
      </c>
      <c r="K36" s="35">
        <f t="shared" si="1"/>
        <v>0</v>
      </c>
      <c r="L36" s="35">
        <f t="shared" si="1"/>
        <v>4656329</v>
      </c>
      <c r="M36" s="35">
        <f t="shared" si="1"/>
        <v>6364672</v>
      </c>
      <c r="N36" s="35">
        <f t="shared" si="1"/>
        <v>11021001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27598021</v>
      </c>
      <c r="X36" s="35">
        <f t="shared" si="1"/>
        <v>41615352</v>
      </c>
      <c r="Y36" s="35">
        <f t="shared" si="1"/>
        <v>-14017331</v>
      </c>
      <c r="Z36" s="36">
        <f>+IF(X36&lt;&gt;0,+(Y36/X36)*100,0)</f>
        <v>-33.683076860673914</v>
      </c>
      <c r="AA36" s="33">
        <f>SUM(AA25:AA35)</f>
        <v>88086000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-11529115</v>
      </c>
      <c r="D38" s="46">
        <f>+D22-D36</f>
        <v>0</v>
      </c>
      <c r="E38" s="47">
        <f t="shared" si="2"/>
        <v>-14097000</v>
      </c>
      <c r="F38" s="48">
        <f t="shared" si="2"/>
        <v>-14097000</v>
      </c>
      <c r="G38" s="48">
        <f t="shared" si="2"/>
        <v>7235686</v>
      </c>
      <c r="H38" s="48">
        <f t="shared" si="2"/>
        <v>6537773</v>
      </c>
      <c r="I38" s="48">
        <f t="shared" si="2"/>
        <v>-862077</v>
      </c>
      <c r="J38" s="48">
        <f t="shared" si="2"/>
        <v>12911382</v>
      </c>
      <c r="K38" s="48">
        <f t="shared" si="2"/>
        <v>0</v>
      </c>
      <c r="L38" s="48">
        <f t="shared" si="2"/>
        <v>5782958</v>
      </c>
      <c r="M38" s="48">
        <f t="shared" si="2"/>
        <v>-3214078</v>
      </c>
      <c r="N38" s="48">
        <f t="shared" si="2"/>
        <v>2568880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15480262</v>
      </c>
      <c r="X38" s="48">
        <f>IF(F22=F36,0,X22-X36)</f>
        <v>-2824268</v>
      </c>
      <c r="Y38" s="48">
        <f t="shared" si="2"/>
        <v>18304530</v>
      </c>
      <c r="Z38" s="49">
        <f>+IF(X38&lt;&gt;0,+(Y38/X38)*100,0)</f>
        <v>-648.1159011821825</v>
      </c>
      <c r="AA38" s="46">
        <f>+AA22-AA36</f>
        <v>-14097000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17283000</v>
      </c>
      <c r="F39" s="8">
        <v>17283000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10317498</v>
      </c>
      <c r="Y39" s="8">
        <v>-10317498</v>
      </c>
      <c r="Z39" s="2">
        <v>-100</v>
      </c>
      <c r="AA39" s="6">
        <v>17283000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-11529115</v>
      </c>
      <c r="D42" s="55">
        <f>SUM(D38:D41)</f>
        <v>0</v>
      </c>
      <c r="E42" s="56">
        <f t="shared" si="3"/>
        <v>3186000</v>
      </c>
      <c r="F42" s="57">
        <f t="shared" si="3"/>
        <v>3186000</v>
      </c>
      <c r="G42" s="57">
        <f t="shared" si="3"/>
        <v>7235686</v>
      </c>
      <c r="H42" s="57">
        <f t="shared" si="3"/>
        <v>6537773</v>
      </c>
      <c r="I42" s="57">
        <f t="shared" si="3"/>
        <v>-862077</v>
      </c>
      <c r="J42" s="57">
        <f t="shared" si="3"/>
        <v>12911382</v>
      </c>
      <c r="K42" s="57">
        <f t="shared" si="3"/>
        <v>0</v>
      </c>
      <c r="L42" s="57">
        <f t="shared" si="3"/>
        <v>5782958</v>
      </c>
      <c r="M42" s="57">
        <f t="shared" si="3"/>
        <v>-3214078</v>
      </c>
      <c r="N42" s="57">
        <f t="shared" si="3"/>
        <v>2568880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15480262</v>
      </c>
      <c r="X42" s="57">
        <f t="shared" si="3"/>
        <v>7493230</v>
      </c>
      <c r="Y42" s="57">
        <f t="shared" si="3"/>
        <v>7987032</v>
      </c>
      <c r="Z42" s="58">
        <f>+IF(X42&lt;&gt;0,+(Y42/X42)*100,0)</f>
        <v>106.58997521762979</v>
      </c>
      <c r="AA42" s="55">
        <f>SUM(AA38:AA41)</f>
        <v>3186000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-11529115</v>
      </c>
      <c r="D44" s="63">
        <f>+D42-D43</f>
        <v>0</v>
      </c>
      <c r="E44" s="64">
        <f t="shared" si="4"/>
        <v>3186000</v>
      </c>
      <c r="F44" s="65">
        <f t="shared" si="4"/>
        <v>3186000</v>
      </c>
      <c r="G44" s="65">
        <f t="shared" si="4"/>
        <v>7235686</v>
      </c>
      <c r="H44" s="65">
        <f t="shared" si="4"/>
        <v>6537773</v>
      </c>
      <c r="I44" s="65">
        <f t="shared" si="4"/>
        <v>-862077</v>
      </c>
      <c r="J44" s="65">
        <f t="shared" si="4"/>
        <v>12911382</v>
      </c>
      <c r="K44" s="65">
        <f t="shared" si="4"/>
        <v>0</v>
      </c>
      <c r="L44" s="65">
        <f t="shared" si="4"/>
        <v>5782958</v>
      </c>
      <c r="M44" s="65">
        <f t="shared" si="4"/>
        <v>-3214078</v>
      </c>
      <c r="N44" s="65">
        <f t="shared" si="4"/>
        <v>2568880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15480262</v>
      </c>
      <c r="X44" s="65">
        <f t="shared" si="4"/>
        <v>7493230</v>
      </c>
      <c r="Y44" s="65">
        <f t="shared" si="4"/>
        <v>7987032</v>
      </c>
      <c r="Z44" s="66">
        <f>+IF(X44&lt;&gt;0,+(Y44/X44)*100,0)</f>
        <v>106.58997521762979</v>
      </c>
      <c r="AA44" s="63">
        <f>+AA42-AA43</f>
        <v>3186000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-11529115</v>
      </c>
      <c r="D46" s="55">
        <f>SUM(D44:D45)</f>
        <v>0</v>
      </c>
      <c r="E46" s="56">
        <f t="shared" si="5"/>
        <v>3186000</v>
      </c>
      <c r="F46" s="57">
        <f t="shared" si="5"/>
        <v>3186000</v>
      </c>
      <c r="G46" s="57">
        <f t="shared" si="5"/>
        <v>7235686</v>
      </c>
      <c r="H46" s="57">
        <f t="shared" si="5"/>
        <v>6537773</v>
      </c>
      <c r="I46" s="57">
        <f t="shared" si="5"/>
        <v>-862077</v>
      </c>
      <c r="J46" s="57">
        <f t="shared" si="5"/>
        <v>12911382</v>
      </c>
      <c r="K46" s="57">
        <f t="shared" si="5"/>
        <v>0</v>
      </c>
      <c r="L46" s="57">
        <f t="shared" si="5"/>
        <v>5782958</v>
      </c>
      <c r="M46" s="57">
        <f t="shared" si="5"/>
        <v>-3214078</v>
      </c>
      <c r="N46" s="57">
        <f t="shared" si="5"/>
        <v>2568880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15480262</v>
      </c>
      <c r="X46" s="57">
        <f t="shared" si="5"/>
        <v>7493230</v>
      </c>
      <c r="Y46" s="57">
        <f t="shared" si="5"/>
        <v>7987032</v>
      </c>
      <c r="Z46" s="58">
        <f>+IF(X46&lt;&gt;0,+(Y46/X46)*100,0)</f>
        <v>106.58997521762979</v>
      </c>
      <c r="AA46" s="55">
        <f>SUM(AA44:AA45)</f>
        <v>3186000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-11529115</v>
      </c>
      <c r="D48" s="71">
        <f>SUM(D46:D47)</f>
        <v>0</v>
      </c>
      <c r="E48" s="72">
        <f t="shared" si="6"/>
        <v>3186000</v>
      </c>
      <c r="F48" s="73">
        <f t="shared" si="6"/>
        <v>3186000</v>
      </c>
      <c r="G48" s="73">
        <f t="shared" si="6"/>
        <v>7235686</v>
      </c>
      <c r="H48" s="74">
        <f t="shared" si="6"/>
        <v>6537773</v>
      </c>
      <c r="I48" s="74">
        <f t="shared" si="6"/>
        <v>-862077</v>
      </c>
      <c r="J48" s="74">
        <f t="shared" si="6"/>
        <v>12911382</v>
      </c>
      <c r="K48" s="74">
        <f t="shared" si="6"/>
        <v>0</v>
      </c>
      <c r="L48" s="74">
        <f t="shared" si="6"/>
        <v>5782958</v>
      </c>
      <c r="M48" s="73">
        <f t="shared" si="6"/>
        <v>-3214078</v>
      </c>
      <c r="N48" s="73">
        <f t="shared" si="6"/>
        <v>2568880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15480262</v>
      </c>
      <c r="X48" s="74">
        <f t="shared" si="6"/>
        <v>7493230</v>
      </c>
      <c r="Y48" s="74">
        <f t="shared" si="6"/>
        <v>7987032</v>
      </c>
      <c r="Z48" s="75">
        <f>+IF(X48&lt;&gt;0,+(Y48/X48)*100,0)</f>
        <v>106.58997521762979</v>
      </c>
      <c r="AA48" s="76">
        <f>SUM(AA46:AA47)</f>
        <v>3186000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3370642</v>
      </c>
      <c r="D5" s="6">
        <v>0</v>
      </c>
      <c r="E5" s="7">
        <v>9651027</v>
      </c>
      <c r="F5" s="8">
        <v>9651027</v>
      </c>
      <c r="G5" s="8">
        <v>0</v>
      </c>
      <c r="H5" s="8">
        <v>133988</v>
      </c>
      <c r="I5" s="8">
        <v>0</v>
      </c>
      <c r="J5" s="8">
        <v>133988</v>
      </c>
      <c r="K5" s="8">
        <v>149694</v>
      </c>
      <c r="L5" s="8">
        <v>140410</v>
      </c>
      <c r="M5" s="8">
        <v>55</v>
      </c>
      <c r="N5" s="8">
        <v>290159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424147</v>
      </c>
      <c r="X5" s="8">
        <v>3596784</v>
      </c>
      <c r="Y5" s="8">
        <v>-3172637</v>
      </c>
      <c r="Z5" s="2">
        <v>-88.21</v>
      </c>
      <c r="AA5" s="6">
        <v>9651027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4914111</v>
      </c>
      <c r="D7" s="6">
        <v>0</v>
      </c>
      <c r="E7" s="7">
        <v>7249380</v>
      </c>
      <c r="F7" s="8">
        <v>7249380</v>
      </c>
      <c r="G7" s="8">
        <v>161099</v>
      </c>
      <c r="H7" s="8">
        <v>392773</v>
      </c>
      <c r="I7" s="8">
        <v>131428</v>
      </c>
      <c r="J7" s="8">
        <v>685300</v>
      </c>
      <c r="K7" s="8">
        <v>347684</v>
      </c>
      <c r="L7" s="8">
        <v>355342</v>
      </c>
      <c r="M7" s="8">
        <v>422508</v>
      </c>
      <c r="N7" s="8">
        <v>1125534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1810834</v>
      </c>
      <c r="X7" s="8">
        <v>3624690</v>
      </c>
      <c r="Y7" s="8">
        <v>-1813856</v>
      </c>
      <c r="Z7" s="2">
        <v>-50.04</v>
      </c>
      <c r="AA7" s="6">
        <v>7249380</v>
      </c>
    </row>
    <row r="8" spans="1:27" ht="13.5">
      <c r="A8" s="25" t="s">
        <v>35</v>
      </c>
      <c r="B8" s="24"/>
      <c r="C8" s="6">
        <v>5314596</v>
      </c>
      <c r="D8" s="6">
        <v>0</v>
      </c>
      <c r="E8" s="7">
        <v>6419200</v>
      </c>
      <c r="F8" s="8">
        <v>6419200</v>
      </c>
      <c r="G8" s="8">
        <v>701686</v>
      </c>
      <c r="H8" s="8">
        <v>870095</v>
      </c>
      <c r="I8" s="8">
        <v>305624</v>
      </c>
      <c r="J8" s="8">
        <v>1877405</v>
      </c>
      <c r="K8" s="8">
        <v>935621</v>
      </c>
      <c r="L8" s="8">
        <v>103412</v>
      </c>
      <c r="M8" s="8">
        <v>619702</v>
      </c>
      <c r="N8" s="8">
        <v>1658735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3536140</v>
      </c>
      <c r="X8" s="8">
        <v>3209598</v>
      </c>
      <c r="Y8" s="8">
        <v>326542</v>
      </c>
      <c r="Z8" s="2">
        <v>10.17</v>
      </c>
      <c r="AA8" s="6">
        <v>6419200</v>
      </c>
    </row>
    <row r="9" spans="1:27" ht="13.5">
      <c r="A9" s="25" t="s">
        <v>36</v>
      </c>
      <c r="B9" s="24"/>
      <c r="C9" s="6">
        <v>1438818</v>
      </c>
      <c r="D9" s="6">
        <v>0</v>
      </c>
      <c r="E9" s="7">
        <v>1509738</v>
      </c>
      <c r="F9" s="8">
        <v>1509738</v>
      </c>
      <c r="G9" s="8">
        <v>124990</v>
      </c>
      <c r="H9" s="8">
        <v>109473</v>
      </c>
      <c r="I9" s="8">
        <v>159988</v>
      </c>
      <c r="J9" s="8">
        <v>394451</v>
      </c>
      <c r="K9" s="8">
        <v>59622</v>
      </c>
      <c r="L9" s="8">
        <v>17499</v>
      </c>
      <c r="M9" s="8">
        <v>143953</v>
      </c>
      <c r="N9" s="8">
        <v>221074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615525</v>
      </c>
      <c r="X9" s="8">
        <v>754998</v>
      </c>
      <c r="Y9" s="8">
        <v>-139473</v>
      </c>
      <c r="Z9" s="2">
        <v>-18.47</v>
      </c>
      <c r="AA9" s="6">
        <v>1509738</v>
      </c>
    </row>
    <row r="10" spans="1:27" ht="13.5">
      <c r="A10" s="25" t="s">
        <v>37</v>
      </c>
      <c r="B10" s="24"/>
      <c r="C10" s="6">
        <v>837861</v>
      </c>
      <c r="D10" s="6">
        <v>0</v>
      </c>
      <c r="E10" s="7">
        <v>914602</v>
      </c>
      <c r="F10" s="26">
        <v>914602</v>
      </c>
      <c r="G10" s="26">
        <v>70087</v>
      </c>
      <c r="H10" s="26">
        <v>63131</v>
      </c>
      <c r="I10" s="26">
        <v>89740</v>
      </c>
      <c r="J10" s="26">
        <v>222958</v>
      </c>
      <c r="K10" s="26">
        <v>37639</v>
      </c>
      <c r="L10" s="26">
        <v>79924</v>
      </c>
      <c r="M10" s="26">
        <v>79924</v>
      </c>
      <c r="N10" s="26">
        <v>197487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420445</v>
      </c>
      <c r="X10" s="26">
        <v>457500</v>
      </c>
      <c r="Y10" s="26">
        <v>-37055</v>
      </c>
      <c r="Z10" s="27">
        <v>-8.1</v>
      </c>
      <c r="AA10" s="28">
        <v>914602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99655</v>
      </c>
      <c r="D12" s="6">
        <v>0</v>
      </c>
      <c r="E12" s="7">
        <v>95391</v>
      </c>
      <c r="F12" s="8">
        <v>95391</v>
      </c>
      <c r="G12" s="8">
        <v>6215</v>
      </c>
      <c r="H12" s="8">
        <v>5115</v>
      </c>
      <c r="I12" s="8">
        <v>5515</v>
      </c>
      <c r="J12" s="8">
        <v>16845</v>
      </c>
      <c r="K12" s="8">
        <v>4815</v>
      </c>
      <c r="L12" s="8">
        <v>7115</v>
      </c>
      <c r="M12" s="8">
        <v>4365</v>
      </c>
      <c r="N12" s="8">
        <v>16295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33140</v>
      </c>
      <c r="X12" s="8">
        <v>47502</v>
      </c>
      <c r="Y12" s="8">
        <v>-14362</v>
      </c>
      <c r="Z12" s="2">
        <v>-30.23</v>
      </c>
      <c r="AA12" s="6">
        <v>95391</v>
      </c>
    </row>
    <row r="13" spans="1:27" ht="13.5">
      <c r="A13" s="23" t="s">
        <v>40</v>
      </c>
      <c r="B13" s="29"/>
      <c r="C13" s="6">
        <v>259686</v>
      </c>
      <c r="D13" s="6">
        <v>0</v>
      </c>
      <c r="E13" s="7">
        <v>0</v>
      </c>
      <c r="F13" s="8">
        <v>0</v>
      </c>
      <c r="G13" s="8">
        <v>1388</v>
      </c>
      <c r="H13" s="8">
        <v>8736</v>
      </c>
      <c r="I13" s="8">
        <v>7149</v>
      </c>
      <c r="J13" s="8">
        <v>17273</v>
      </c>
      <c r="K13" s="8">
        <v>3986</v>
      </c>
      <c r="L13" s="8">
        <v>8582</v>
      </c>
      <c r="M13" s="8">
        <v>16224</v>
      </c>
      <c r="N13" s="8">
        <v>28792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46065</v>
      </c>
      <c r="X13" s="8"/>
      <c r="Y13" s="8">
        <v>46065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3726728</v>
      </c>
      <c r="D14" s="6">
        <v>0</v>
      </c>
      <c r="E14" s="7">
        <v>50000</v>
      </c>
      <c r="F14" s="8">
        <v>50000</v>
      </c>
      <c r="G14" s="8">
        <v>291940</v>
      </c>
      <c r="H14" s="8">
        <v>0</v>
      </c>
      <c r="I14" s="8">
        <v>10520</v>
      </c>
      <c r="J14" s="8">
        <v>302460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302460</v>
      </c>
      <c r="X14" s="8">
        <v>25002</v>
      </c>
      <c r="Y14" s="8">
        <v>277458</v>
      </c>
      <c r="Z14" s="2">
        <v>1109.74</v>
      </c>
      <c r="AA14" s="6">
        <v>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74257000</v>
      </c>
      <c r="D19" s="6">
        <v>0</v>
      </c>
      <c r="E19" s="7">
        <v>111579900</v>
      </c>
      <c r="F19" s="8">
        <v>111579900</v>
      </c>
      <c r="G19" s="8">
        <v>41517978</v>
      </c>
      <c r="H19" s="8">
        <v>2549792</v>
      </c>
      <c r="I19" s="8">
        <v>377152</v>
      </c>
      <c r="J19" s="8">
        <v>44444922</v>
      </c>
      <c r="K19" s="8">
        <v>5000000</v>
      </c>
      <c r="L19" s="8">
        <v>32130735</v>
      </c>
      <c r="M19" s="8">
        <v>725506</v>
      </c>
      <c r="N19" s="8">
        <v>37856241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82301163</v>
      </c>
      <c r="X19" s="8">
        <v>84190950</v>
      </c>
      <c r="Y19" s="8">
        <v>-1889787</v>
      </c>
      <c r="Z19" s="2">
        <v>-2.24</v>
      </c>
      <c r="AA19" s="6">
        <v>111579900</v>
      </c>
    </row>
    <row r="20" spans="1:27" ht="13.5">
      <c r="A20" s="23" t="s">
        <v>47</v>
      </c>
      <c r="B20" s="29"/>
      <c r="C20" s="6">
        <v>1022351</v>
      </c>
      <c r="D20" s="6">
        <v>0</v>
      </c>
      <c r="E20" s="7">
        <v>694173</v>
      </c>
      <c r="F20" s="26">
        <v>694173</v>
      </c>
      <c r="G20" s="26">
        <v>10103</v>
      </c>
      <c r="H20" s="26">
        <v>16411</v>
      </c>
      <c r="I20" s="26">
        <v>147757</v>
      </c>
      <c r="J20" s="26">
        <v>174271</v>
      </c>
      <c r="K20" s="26">
        <v>104643</v>
      </c>
      <c r="L20" s="26">
        <v>81211</v>
      </c>
      <c r="M20" s="26">
        <v>393580</v>
      </c>
      <c r="N20" s="26">
        <v>579434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753705</v>
      </c>
      <c r="X20" s="26">
        <v>309498</v>
      </c>
      <c r="Y20" s="26">
        <v>444207</v>
      </c>
      <c r="Z20" s="27">
        <v>143.52</v>
      </c>
      <c r="AA20" s="28">
        <v>694173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95241448</v>
      </c>
      <c r="D22" s="33">
        <f>SUM(D5:D21)</f>
        <v>0</v>
      </c>
      <c r="E22" s="34">
        <f t="shared" si="0"/>
        <v>138163411</v>
      </c>
      <c r="F22" s="35">
        <f t="shared" si="0"/>
        <v>138163411</v>
      </c>
      <c r="G22" s="35">
        <f t="shared" si="0"/>
        <v>42885486</v>
      </c>
      <c r="H22" s="35">
        <f t="shared" si="0"/>
        <v>4149514</v>
      </c>
      <c r="I22" s="35">
        <f t="shared" si="0"/>
        <v>1234873</v>
      </c>
      <c r="J22" s="35">
        <f t="shared" si="0"/>
        <v>48269873</v>
      </c>
      <c r="K22" s="35">
        <f t="shared" si="0"/>
        <v>6643704</v>
      </c>
      <c r="L22" s="35">
        <f t="shared" si="0"/>
        <v>32924230</v>
      </c>
      <c r="M22" s="35">
        <f t="shared" si="0"/>
        <v>2405817</v>
      </c>
      <c r="N22" s="35">
        <f t="shared" si="0"/>
        <v>41973751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90243624</v>
      </c>
      <c r="X22" s="35">
        <f t="shared" si="0"/>
        <v>96216522</v>
      </c>
      <c r="Y22" s="35">
        <f t="shared" si="0"/>
        <v>-5972898</v>
      </c>
      <c r="Z22" s="36">
        <f>+IF(X22&lt;&gt;0,+(Y22/X22)*100,0)</f>
        <v>-6.207767518347836</v>
      </c>
      <c r="AA22" s="33">
        <f>SUM(AA5:AA21)</f>
        <v>138163411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37024772</v>
      </c>
      <c r="D25" s="6">
        <v>0</v>
      </c>
      <c r="E25" s="7">
        <v>45226884</v>
      </c>
      <c r="F25" s="8">
        <v>45226884</v>
      </c>
      <c r="G25" s="8">
        <v>3372641</v>
      </c>
      <c r="H25" s="8">
        <v>3384268</v>
      </c>
      <c r="I25" s="8">
        <v>3593912</v>
      </c>
      <c r="J25" s="8">
        <v>10350821</v>
      </c>
      <c r="K25" s="8">
        <v>3865412</v>
      </c>
      <c r="L25" s="8">
        <v>5642723</v>
      </c>
      <c r="M25" s="8">
        <v>3474897</v>
      </c>
      <c r="N25" s="8">
        <v>12983032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23333853</v>
      </c>
      <c r="X25" s="8">
        <v>23955299</v>
      </c>
      <c r="Y25" s="8">
        <v>-621446</v>
      </c>
      <c r="Z25" s="2">
        <v>-2.59</v>
      </c>
      <c r="AA25" s="6">
        <v>45226884</v>
      </c>
    </row>
    <row r="26" spans="1:27" ht="13.5">
      <c r="A26" s="25" t="s">
        <v>52</v>
      </c>
      <c r="B26" s="24"/>
      <c r="C26" s="6">
        <v>7503760</v>
      </c>
      <c r="D26" s="6">
        <v>0</v>
      </c>
      <c r="E26" s="7">
        <v>8225641</v>
      </c>
      <c r="F26" s="8">
        <v>8225641</v>
      </c>
      <c r="G26" s="8">
        <v>741648</v>
      </c>
      <c r="H26" s="8">
        <v>673743</v>
      </c>
      <c r="I26" s="8">
        <v>673743</v>
      </c>
      <c r="J26" s="8">
        <v>2089134</v>
      </c>
      <c r="K26" s="8">
        <v>673743</v>
      </c>
      <c r="L26" s="8">
        <v>673743</v>
      </c>
      <c r="M26" s="8">
        <v>682186</v>
      </c>
      <c r="N26" s="8">
        <v>2029672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4118806</v>
      </c>
      <c r="X26" s="8">
        <v>4112820</v>
      </c>
      <c r="Y26" s="8">
        <v>5986</v>
      </c>
      <c r="Z26" s="2">
        <v>0.15</v>
      </c>
      <c r="AA26" s="6">
        <v>8225641</v>
      </c>
    </row>
    <row r="27" spans="1:27" ht="13.5">
      <c r="A27" s="25" t="s">
        <v>53</v>
      </c>
      <c r="B27" s="24"/>
      <c r="C27" s="6">
        <v>2336145</v>
      </c>
      <c r="D27" s="6">
        <v>0</v>
      </c>
      <c r="E27" s="7">
        <v>1213224</v>
      </c>
      <c r="F27" s="8">
        <v>1213224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1213224</v>
      </c>
    </row>
    <row r="28" spans="1:27" ht="13.5">
      <c r="A28" s="25" t="s">
        <v>54</v>
      </c>
      <c r="B28" s="24"/>
      <c r="C28" s="6">
        <v>24326278</v>
      </c>
      <c r="D28" s="6">
        <v>0</v>
      </c>
      <c r="E28" s="7">
        <v>9826199</v>
      </c>
      <c r="F28" s="8">
        <v>9826199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9826199</v>
      </c>
    </row>
    <row r="29" spans="1:27" ht="13.5">
      <c r="A29" s="25" t="s">
        <v>55</v>
      </c>
      <c r="B29" s="24"/>
      <c r="C29" s="6">
        <v>232093</v>
      </c>
      <c r="D29" s="6">
        <v>0</v>
      </c>
      <c r="E29" s="7">
        <v>884402</v>
      </c>
      <c r="F29" s="8">
        <v>884402</v>
      </c>
      <c r="G29" s="8">
        <v>16765</v>
      </c>
      <c r="H29" s="8">
        <v>9672</v>
      </c>
      <c r="I29" s="8">
        <v>11588</v>
      </c>
      <c r="J29" s="8">
        <v>38025</v>
      </c>
      <c r="K29" s="8">
        <v>11126</v>
      </c>
      <c r="L29" s="8">
        <v>11385</v>
      </c>
      <c r="M29" s="8">
        <v>392307</v>
      </c>
      <c r="N29" s="8">
        <v>414818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452843</v>
      </c>
      <c r="X29" s="8">
        <v>442199</v>
      </c>
      <c r="Y29" s="8">
        <v>10644</v>
      </c>
      <c r="Z29" s="2">
        <v>2.41</v>
      </c>
      <c r="AA29" s="6">
        <v>884402</v>
      </c>
    </row>
    <row r="30" spans="1:27" ht="13.5">
      <c r="A30" s="25" t="s">
        <v>56</v>
      </c>
      <c r="B30" s="24"/>
      <c r="C30" s="6">
        <v>11017950</v>
      </c>
      <c r="D30" s="6">
        <v>0</v>
      </c>
      <c r="E30" s="7">
        <v>11168595</v>
      </c>
      <c r="F30" s="8">
        <v>11168595</v>
      </c>
      <c r="G30" s="8">
        <v>30000</v>
      </c>
      <c r="H30" s="8">
        <v>1247897</v>
      </c>
      <c r="I30" s="8">
        <v>790988</v>
      </c>
      <c r="J30" s="8">
        <v>2068885</v>
      </c>
      <c r="K30" s="8">
        <v>682363</v>
      </c>
      <c r="L30" s="8">
        <v>440843</v>
      </c>
      <c r="M30" s="8">
        <v>443985</v>
      </c>
      <c r="N30" s="8">
        <v>1567191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3636076</v>
      </c>
      <c r="X30" s="8">
        <v>5584296</v>
      </c>
      <c r="Y30" s="8">
        <v>-1948220</v>
      </c>
      <c r="Z30" s="2">
        <v>-34.89</v>
      </c>
      <c r="AA30" s="6">
        <v>11168595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168200</v>
      </c>
      <c r="D32" s="6">
        <v>0</v>
      </c>
      <c r="E32" s="7">
        <v>4636271</v>
      </c>
      <c r="F32" s="8">
        <v>4636271</v>
      </c>
      <c r="G32" s="8">
        <v>623220</v>
      </c>
      <c r="H32" s="8">
        <v>1255875</v>
      </c>
      <c r="I32" s="8">
        <v>3839236</v>
      </c>
      <c r="J32" s="8">
        <v>5718331</v>
      </c>
      <c r="K32" s="8">
        <v>1096986</v>
      </c>
      <c r="L32" s="8">
        <v>1004748</v>
      </c>
      <c r="M32" s="8">
        <v>491270</v>
      </c>
      <c r="N32" s="8">
        <v>2593004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8311335</v>
      </c>
      <c r="X32" s="8">
        <v>2318136</v>
      </c>
      <c r="Y32" s="8">
        <v>5993199</v>
      </c>
      <c r="Z32" s="2">
        <v>258.54</v>
      </c>
      <c r="AA32" s="6">
        <v>4636271</v>
      </c>
    </row>
    <row r="33" spans="1:27" ht="13.5">
      <c r="A33" s="25" t="s">
        <v>59</v>
      </c>
      <c r="B33" s="24"/>
      <c r="C33" s="6">
        <v>13704816</v>
      </c>
      <c r="D33" s="6">
        <v>0</v>
      </c>
      <c r="E33" s="7">
        <v>2020755</v>
      </c>
      <c r="F33" s="8">
        <v>2020755</v>
      </c>
      <c r="G33" s="8">
        <v>256461</v>
      </c>
      <c r="H33" s="8">
        <v>0</v>
      </c>
      <c r="I33" s="8">
        <v>335695</v>
      </c>
      <c r="J33" s="8">
        <v>592156</v>
      </c>
      <c r="K33" s="8">
        <v>275664</v>
      </c>
      <c r="L33" s="8">
        <v>541150</v>
      </c>
      <c r="M33" s="8">
        <v>0</v>
      </c>
      <c r="N33" s="8">
        <v>816814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1408970</v>
      </c>
      <c r="X33" s="8">
        <v>1010334</v>
      </c>
      <c r="Y33" s="8">
        <v>398636</v>
      </c>
      <c r="Z33" s="2">
        <v>39.46</v>
      </c>
      <c r="AA33" s="6">
        <v>2020755</v>
      </c>
    </row>
    <row r="34" spans="1:27" ht="13.5">
      <c r="A34" s="25" t="s">
        <v>60</v>
      </c>
      <c r="B34" s="24"/>
      <c r="C34" s="6">
        <v>61353751</v>
      </c>
      <c r="D34" s="6">
        <v>0</v>
      </c>
      <c r="E34" s="7">
        <v>26071072</v>
      </c>
      <c r="F34" s="8">
        <v>26071072</v>
      </c>
      <c r="G34" s="8">
        <v>1965761</v>
      </c>
      <c r="H34" s="8">
        <v>2807050</v>
      </c>
      <c r="I34" s="8">
        <v>2784023</v>
      </c>
      <c r="J34" s="8">
        <v>7556834</v>
      </c>
      <c r="K34" s="8">
        <v>2909519</v>
      </c>
      <c r="L34" s="8">
        <v>2792712</v>
      </c>
      <c r="M34" s="8">
        <v>2327960</v>
      </c>
      <c r="N34" s="8">
        <v>8030191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15587025</v>
      </c>
      <c r="X34" s="8">
        <v>13035534</v>
      </c>
      <c r="Y34" s="8">
        <v>2551491</v>
      </c>
      <c r="Z34" s="2">
        <v>19.57</v>
      </c>
      <c r="AA34" s="6">
        <v>26071072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157667765</v>
      </c>
      <c r="D36" s="33">
        <f>SUM(D25:D35)</f>
        <v>0</v>
      </c>
      <c r="E36" s="34">
        <f t="shared" si="1"/>
        <v>109273043</v>
      </c>
      <c r="F36" s="35">
        <f t="shared" si="1"/>
        <v>109273043</v>
      </c>
      <c r="G36" s="35">
        <f t="shared" si="1"/>
        <v>7006496</v>
      </c>
      <c r="H36" s="35">
        <f t="shared" si="1"/>
        <v>9378505</v>
      </c>
      <c r="I36" s="35">
        <f t="shared" si="1"/>
        <v>12029185</v>
      </c>
      <c r="J36" s="35">
        <f t="shared" si="1"/>
        <v>28414186</v>
      </c>
      <c r="K36" s="35">
        <f t="shared" si="1"/>
        <v>9514813</v>
      </c>
      <c r="L36" s="35">
        <f t="shared" si="1"/>
        <v>11107304</v>
      </c>
      <c r="M36" s="35">
        <f t="shared" si="1"/>
        <v>7812605</v>
      </c>
      <c r="N36" s="35">
        <f t="shared" si="1"/>
        <v>28434722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56848908</v>
      </c>
      <c r="X36" s="35">
        <f t="shared" si="1"/>
        <v>50458618</v>
      </c>
      <c r="Y36" s="35">
        <f t="shared" si="1"/>
        <v>6390290</v>
      </c>
      <c r="Z36" s="36">
        <f>+IF(X36&lt;&gt;0,+(Y36/X36)*100,0)</f>
        <v>12.66441740437679</v>
      </c>
      <c r="AA36" s="33">
        <f>SUM(AA25:AA35)</f>
        <v>109273043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-62426317</v>
      </c>
      <c r="D38" s="46">
        <f>+D22-D36</f>
        <v>0</v>
      </c>
      <c r="E38" s="47">
        <f t="shared" si="2"/>
        <v>28890368</v>
      </c>
      <c r="F38" s="48">
        <f t="shared" si="2"/>
        <v>28890368</v>
      </c>
      <c r="G38" s="48">
        <f t="shared" si="2"/>
        <v>35878990</v>
      </c>
      <c r="H38" s="48">
        <f t="shared" si="2"/>
        <v>-5228991</v>
      </c>
      <c r="I38" s="48">
        <f t="shared" si="2"/>
        <v>-10794312</v>
      </c>
      <c r="J38" s="48">
        <f t="shared" si="2"/>
        <v>19855687</v>
      </c>
      <c r="K38" s="48">
        <f t="shared" si="2"/>
        <v>-2871109</v>
      </c>
      <c r="L38" s="48">
        <f t="shared" si="2"/>
        <v>21816926</v>
      </c>
      <c r="M38" s="48">
        <f t="shared" si="2"/>
        <v>-5406788</v>
      </c>
      <c r="N38" s="48">
        <f t="shared" si="2"/>
        <v>13539029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33394716</v>
      </c>
      <c r="X38" s="48">
        <f>IF(F22=F36,0,X22-X36)</f>
        <v>45757904</v>
      </c>
      <c r="Y38" s="48">
        <f t="shared" si="2"/>
        <v>-12363188</v>
      </c>
      <c r="Z38" s="49">
        <f>+IF(X38&lt;&gt;0,+(Y38/X38)*100,0)</f>
        <v>-27.01869386325038</v>
      </c>
      <c r="AA38" s="46">
        <f>+AA22-AA36</f>
        <v>28890368</v>
      </c>
    </row>
    <row r="39" spans="1:27" ht="13.5">
      <c r="A39" s="23" t="s">
        <v>64</v>
      </c>
      <c r="B39" s="29"/>
      <c r="C39" s="6">
        <v>127472305</v>
      </c>
      <c r="D39" s="6">
        <v>0</v>
      </c>
      <c r="E39" s="7">
        <v>104205100</v>
      </c>
      <c r="F39" s="8">
        <v>104205100</v>
      </c>
      <c r="G39" s="8">
        <v>32606783</v>
      </c>
      <c r="H39" s="8">
        <v>3527242</v>
      </c>
      <c r="I39" s="8">
        <v>221296</v>
      </c>
      <c r="J39" s="8">
        <v>36355321</v>
      </c>
      <c r="K39" s="8">
        <v>27696158</v>
      </c>
      <c r="L39" s="8">
        <v>22939856</v>
      </c>
      <c r="M39" s="8">
        <v>3984897</v>
      </c>
      <c r="N39" s="8">
        <v>54620911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90976232</v>
      </c>
      <c r="X39" s="8">
        <v>77440600</v>
      </c>
      <c r="Y39" s="8">
        <v>13535632</v>
      </c>
      <c r="Z39" s="2">
        <v>17.48</v>
      </c>
      <c r="AA39" s="6">
        <v>104205100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65045988</v>
      </c>
      <c r="D42" s="55">
        <f>SUM(D38:D41)</f>
        <v>0</v>
      </c>
      <c r="E42" s="56">
        <f t="shared" si="3"/>
        <v>133095468</v>
      </c>
      <c r="F42" s="57">
        <f t="shared" si="3"/>
        <v>133095468</v>
      </c>
      <c r="G42" s="57">
        <f t="shared" si="3"/>
        <v>68485773</v>
      </c>
      <c r="H42" s="57">
        <f t="shared" si="3"/>
        <v>-1701749</v>
      </c>
      <c r="I42" s="57">
        <f t="shared" si="3"/>
        <v>-10573016</v>
      </c>
      <c r="J42" s="57">
        <f t="shared" si="3"/>
        <v>56211008</v>
      </c>
      <c r="K42" s="57">
        <f t="shared" si="3"/>
        <v>24825049</v>
      </c>
      <c r="L42" s="57">
        <f t="shared" si="3"/>
        <v>44756782</v>
      </c>
      <c r="M42" s="57">
        <f t="shared" si="3"/>
        <v>-1421891</v>
      </c>
      <c r="N42" s="57">
        <f t="shared" si="3"/>
        <v>68159940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124370948</v>
      </c>
      <c r="X42" s="57">
        <f t="shared" si="3"/>
        <v>123198504</v>
      </c>
      <c r="Y42" s="57">
        <f t="shared" si="3"/>
        <v>1172444</v>
      </c>
      <c r="Z42" s="58">
        <f>+IF(X42&lt;&gt;0,+(Y42/X42)*100,0)</f>
        <v>0.9516706469098034</v>
      </c>
      <c r="AA42" s="55">
        <f>SUM(AA38:AA41)</f>
        <v>133095468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65045988</v>
      </c>
      <c r="D44" s="63">
        <f>+D42-D43</f>
        <v>0</v>
      </c>
      <c r="E44" s="64">
        <f t="shared" si="4"/>
        <v>133095468</v>
      </c>
      <c r="F44" s="65">
        <f t="shared" si="4"/>
        <v>133095468</v>
      </c>
      <c r="G44" s="65">
        <f t="shared" si="4"/>
        <v>68485773</v>
      </c>
      <c r="H44" s="65">
        <f t="shared" si="4"/>
        <v>-1701749</v>
      </c>
      <c r="I44" s="65">
        <f t="shared" si="4"/>
        <v>-10573016</v>
      </c>
      <c r="J44" s="65">
        <f t="shared" si="4"/>
        <v>56211008</v>
      </c>
      <c r="K44" s="65">
        <f t="shared" si="4"/>
        <v>24825049</v>
      </c>
      <c r="L44" s="65">
        <f t="shared" si="4"/>
        <v>44756782</v>
      </c>
      <c r="M44" s="65">
        <f t="shared" si="4"/>
        <v>-1421891</v>
      </c>
      <c r="N44" s="65">
        <f t="shared" si="4"/>
        <v>68159940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124370948</v>
      </c>
      <c r="X44" s="65">
        <f t="shared" si="4"/>
        <v>123198504</v>
      </c>
      <c r="Y44" s="65">
        <f t="shared" si="4"/>
        <v>1172444</v>
      </c>
      <c r="Z44" s="66">
        <f>+IF(X44&lt;&gt;0,+(Y44/X44)*100,0)</f>
        <v>0.9516706469098034</v>
      </c>
      <c r="AA44" s="63">
        <f>+AA42-AA43</f>
        <v>133095468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65045988</v>
      </c>
      <c r="D46" s="55">
        <f>SUM(D44:D45)</f>
        <v>0</v>
      </c>
      <c r="E46" s="56">
        <f t="shared" si="5"/>
        <v>133095468</v>
      </c>
      <c r="F46" s="57">
        <f t="shared" si="5"/>
        <v>133095468</v>
      </c>
      <c r="G46" s="57">
        <f t="shared" si="5"/>
        <v>68485773</v>
      </c>
      <c r="H46" s="57">
        <f t="shared" si="5"/>
        <v>-1701749</v>
      </c>
      <c r="I46" s="57">
        <f t="shared" si="5"/>
        <v>-10573016</v>
      </c>
      <c r="J46" s="57">
        <f t="shared" si="5"/>
        <v>56211008</v>
      </c>
      <c r="K46" s="57">
        <f t="shared" si="5"/>
        <v>24825049</v>
      </c>
      <c r="L46" s="57">
        <f t="shared" si="5"/>
        <v>44756782</v>
      </c>
      <c r="M46" s="57">
        <f t="shared" si="5"/>
        <v>-1421891</v>
      </c>
      <c r="N46" s="57">
        <f t="shared" si="5"/>
        <v>68159940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124370948</v>
      </c>
      <c r="X46" s="57">
        <f t="shared" si="5"/>
        <v>123198504</v>
      </c>
      <c r="Y46" s="57">
        <f t="shared" si="5"/>
        <v>1172444</v>
      </c>
      <c r="Z46" s="58">
        <f>+IF(X46&lt;&gt;0,+(Y46/X46)*100,0)</f>
        <v>0.9516706469098034</v>
      </c>
      <c r="AA46" s="55">
        <f>SUM(AA44:AA45)</f>
        <v>133095468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65045988</v>
      </c>
      <c r="D48" s="71">
        <f>SUM(D46:D47)</f>
        <v>0</v>
      </c>
      <c r="E48" s="72">
        <f t="shared" si="6"/>
        <v>133095468</v>
      </c>
      <c r="F48" s="73">
        <f t="shared" si="6"/>
        <v>133095468</v>
      </c>
      <c r="G48" s="73">
        <f t="shared" si="6"/>
        <v>68485773</v>
      </c>
      <c r="H48" s="74">
        <f t="shared" si="6"/>
        <v>-1701749</v>
      </c>
      <c r="I48" s="74">
        <f t="shared" si="6"/>
        <v>-10573016</v>
      </c>
      <c r="J48" s="74">
        <f t="shared" si="6"/>
        <v>56211008</v>
      </c>
      <c r="K48" s="74">
        <f t="shared" si="6"/>
        <v>24825049</v>
      </c>
      <c r="L48" s="74">
        <f t="shared" si="6"/>
        <v>44756782</v>
      </c>
      <c r="M48" s="73">
        <f t="shared" si="6"/>
        <v>-1421891</v>
      </c>
      <c r="N48" s="73">
        <f t="shared" si="6"/>
        <v>68159940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124370948</v>
      </c>
      <c r="X48" s="74">
        <f t="shared" si="6"/>
        <v>123198504</v>
      </c>
      <c r="Y48" s="74">
        <f t="shared" si="6"/>
        <v>1172444</v>
      </c>
      <c r="Z48" s="75">
        <f>+IF(X48&lt;&gt;0,+(Y48/X48)*100,0)</f>
        <v>0.9516706469098034</v>
      </c>
      <c r="AA48" s="76">
        <f>SUM(AA46:AA47)</f>
        <v>133095468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7620826</v>
      </c>
      <c r="D5" s="6">
        <v>0</v>
      </c>
      <c r="E5" s="7">
        <v>10699000</v>
      </c>
      <c r="F5" s="8">
        <v>10699000</v>
      </c>
      <c r="G5" s="8">
        <v>7782915</v>
      </c>
      <c r="H5" s="8">
        <v>2727</v>
      </c>
      <c r="I5" s="8">
        <v>-319</v>
      </c>
      <c r="J5" s="8">
        <v>7785323</v>
      </c>
      <c r="K5" s="8">
        <v>-42618</v>
      </c>
      <c r="L5" s="8">
        <v>0</v>
      </c>
      <c r="M5" s="8">
        <v>0</v>
      </c>
      <c r="N5" s="8">
        <v>-42618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7742705</v>
      </c>
      <c r="X5" s="8">
        <v>5349306</v>
      </c>
      <c r="Y5" s="8">
        <v>2393399</v>
      </c>
      <c r="Z5" s="2">
        <v>44.74</v>
      </c>
      <c r="AA5" s="6">
        <v>10699000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24517848</v>
      </c>
      <c r="D7" s="6">
        <v>0</v>
      </c>
      <c r="E7" s="7">
        <v>34049632</v>
      </c>
      <c r="F7" s="8">
        <v>34049632</v>
      </c>
      <c r="G7" s="8">
        <v>2253246</v>
      </c>
      <c r="H7" s="8">
        <v>2608455</v>
      </c>
      <c r="I7" s="8">
        <v>2218282</v>
      </c>
      <c r="J7" s="8">
        <v>7079983</v>
      </c>
      <c r="K7" s="8">
        <v>1840990</v>
      </c>
      <c r="L7" s="8">
        <v>1754213</v>
      </c>
      <c r="M7" s="8">
        <v>2028631</v>
      </c>
      <c r="N7" s="8">
        <v>5623834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12703817</v>
      </c>
      <c r="X7" s="8">
        <v>17024814</v>
      </c>
      <c r="Y7" s="8">
        <v>-4320997</v>
      </c>
      <c r="Z7" s="2">
        <v>-25.38</v>
      </c>
      <c r="AA7" s="6">
        <v>34049632</v>
      </c>
    </row>
    <row r="8" spans="1:27" ht="13.5">
      <c r="A8" s="25" t="s">
        <v>35</v>
      </c>
      <c r="B8" s="24"/>
      <c r="C8" s="6">
        <v>9855869</v>
      </c>
      <c r="D8" s="6">
        <v>0</v>
      </c>
      <c r="E8" s="7">
        <v>16331318</v>
      </c>
      <c r="F8" s="8">
        <v>16331318</v>
      </c>
      <c r="G8" s="8">
        <v>958695</v>
      </c>
      <c r="H8" s="8">
        <v>938182</v>
      </c>
      <c r="I8" s="8">
        <v>3361596</v>
      </c>
      <c r="J8" s="8">
        <v>5258473</v>
      </c>
      <c r="K8" s="8">
        <v>-822347</v>
      </c>
      <c r="L8" s="8">
        <v>1046196</v>
      </c>
      <c r="M8" s="8">
        <v>1174091</v>
      </c>
      <c r="N8" s="8">
        <v>1397940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6656413</v>
      </c>
      <c r="X8" s="8">
        <v>8165658</v>
      </c>
      <c r="Y8" s="8">
        <v>-1509245</v>
      </c>
      <c r="Z8" s="2">
        <v>-18.48</v>
      </c>
      <c r="AA8" s="6">
        <v>16331318</v>
      </c>
    </row>
    <row r="9" spans="1:27" ht="13.5">
      <c r="A9" s="25" t="s">
        <v>36</v>
      </c>
      <c r="B9" s="24"/>
      <c r="C9" s="6">
        <v>4139441</v>
      </c>
      <c r="D9" s="6">
        <v>0</v>
      </c>
      <c r="E9" s="7">
        <v>6545406</v>
      </c>
      <c r="F9" s="8">
        <v>6545406</v>
      </c>
      <c r="G9" s="8">
        <v>631743</v>
      </c>
      <c r="H9" s="8">
        <v>521894</v>
      </c>
      <c r="I9" s="8">
        <v>553037</v>
      </c>
      <c r="J9" s="8">
        <v>1706674</v>
      </c>
      <c r="K9" s="8">
        <v>552087</v>
      </c>
      <c r="L9" s="8">
        <v>555006</v>
      </c>
      <c r="M9" s="8">
        <v>554501</v>
      </c>
      <c r="N9" s="8">
        <v>1661594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3368268</v>
      </c>
      <c r="X9" s="8">
        <v>3272706</v>
      </c>
      <c r="Y9" s="8">
        <v>95562</v>
      </c>
      <c r="Z9" s="2">
        <v>2.92</v>
      </c>
      <c r="AA9" s="6">
        <v>6545406</v>
      </c>
    </row>
    <row r="10" spans="1:27" ht="13.5">
      <c r="A10" s="25" t="s">
        <v>37</v>
      </c>
      <c r="B10" s="24"/>
      <c r="C10" s="6">
        <v>3474875</v>
      </c>
      <c r="D10" s="6">
        <v>0</v>
      </c>
      <c r="E10" s="7">
        <v>6224350</v>
      </c>
      <c r="F10" s="26">
        <v>6224350</v>
      </c>
      <c r="G10" s="26">
        <v>445921</v>
      </c>
      <c r="H10" s="26">
        <v>446532</v>
      </c>
      <c r="I10" s="26">
        <v>474211</v>
      </c>
      <c r="J10" s="26">
        <v>1366664</v>
      </c>
      <c r="K10" s="26">
        <v>473016</v>
      </c>
      <c r="L10" s="26">
        <v>475411</v>
      </c>
      <c r="M10" s="26">
        <v>475559</v>
      </c>
      <c r="N10" s="26">
        <v>1423986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2790650</v>
      </c>
      <c r="X10" s="26">
        <v>3112176</v>
      </c>
      <c r="Y10" s="26">
        <v>-321526</v>
      </c>
      <c r="Z10" s="27">
        <v>-10.33</v>
      </c>
      <c r="AA10" s="28">
        <v>6224350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484676</v>
      </c>
      <c r="D12" s="6">
        <v>0</v>
      </c>
      <c r="E12" s="7">
        <v>1195000</v>
      </c>
      <c r="F12" s="8">
        <v>1195000</v>
      </c>
      <c r="G12" s="8">
        <v>4655</v>
      </c>
      <c r="H12" s="8">
        <v>87247</v>
      </c>
      <c r="I12" s="8">
        <v>8086</v>
      </c>
      <c r="J12" s="8">
        <v>99988</v>
      </c>
      <c r="K12" s="8">
        <v>11330</v>
      </c>
      <c r="L12" s="8">
        <v>4617</v>
      </c>
      <c r="M12" s="8">
        <v>156038</v>
      </c>
      <c r="N12" s="8">
        <v>171985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271973</v>
      </c>
      <c r="X12" s="8">
        <v>597624</v>
      </c>
      <c r="Y12" s="8">
        <v>-325651</v>
      </c>
      <c r="Z12" s="2">
        <v>-54.49</v>
      </c>
      <c r="AA12" s="6">
        <v>1195000</v>
      </c>
    </row>
    <row r="13" spans="1:27" ht="13.5">
      <c r="A13" s="23" t="s">
        <v>40</v>
      </c>
      <c r="B13" s="29"/>
      <c r="C13" s="6">
        <v>307316</v>
      </c>
      <c r="D13" s="6">
        <v>0</v>
      </c>
      <c r="E13" s="7">
        <v>260000</v>
      </c>
      <c r="F13" s="8">
        <v>260000</v>
      </c>
      <c r="G13" s="8">
        <v>0</v>
      </c>
      <c r="H13" s="8">
        <v>2291</v>
      </c>
      <c r="I13" s="8">
        <v>2442</v>
      </c>
      <c r="J13" s="8">
        <v>4733</v>
      </c>
      <c r="K13" s="8">
        <v>125233</v>
      </c>
      <c r="L13" s="8">
        <v>56256</v>
      </c>
      <c r="M13" s="8">
        <v>5201</v>
      </c>
      <c r="N13" s="8">
        <v>186690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191423</v>
      </c>
      <c r="X13" s="8">
        <v>130002</v>
      </c>
      <c r="Y13" s="8">
        <v>61421</v>
      </c>
      <c r="Z13" s="2">
        <v>47.25</v>
      </c>
      <c r="AA13" s="6">
        <v>260000</v>
      </c>
    </row>
    <row r="14" spans="1:27" ht="13.5">
      <c r="A14" s="23" t="s">
        <v>41</v>
      </c>
      <c r="B14" s="29"/>
      <c r="C14" s="6">
        <v>629910</v>
      </c>
      <c r="D14" s="6">
        <v>0</v>
      </c>
      <c r="E14" s="7">
        <v>629000</v>
      </c>
      <c r="F14" s="8">
        <v>629000</v>
      </c>
      <c r="G14" s="8">
        <v>35437</v>
      </c>
      <c r="H14" s="8">
        <v>48822</v>
      </c>
      <c r="I14" s="8">
        <v>53173</v>
      </c>
      <c r="J14" s="8">
        <v>137432</v>
      </c>
      <c r="K14" s="8">
        <v>70317</v>
      </c>
      <c r="L14" s="8">
        <v>62113</v>
      </c>
      <c r="M14" s="8">
        <v>56007</v>
      </c>
      <c r="N14" s="8">
        <v>188437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325869</v>
      </c>
      <c r="X14" s="8">
        <v>314502</v>
      </c>
      <c r="Y14" s="8">
        <v>11367</v>
      </c>
      <c r="Z14" s="2">
        <v>3.61</v>
      </c>
      <c r="AA14" s="6">
        <v>629000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86940</v>
      </c>
      <c r="D16" s="6">
        <v>0</v>
      </c>
      <c r="E16" s="7">
        <v>7236000</v>
      </c>
      <c r="F16" s="8">
        <v>7236000</v>
      </c>
      <c r="G16" s="8">
        <v>2037</v>
      </c>
      <c r="H16" s="8">
        <v>24399</v>
      </c>
      <c r="I16" s="8">
        <v>1954</v>
      </c>
      <c r="J16" s="8">
        <v>28390</v>
      </c>
      <c r="K16" s="8">
        <v>11550</v>
      </c>
      <c r="L16" s="8">
        <v>4467</v>
      </c>
      <c r="M16" s="8">
        <v>9600</v>
      </c>
      <c r="N16" s="8">
        <v>25617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54007</v>
      </c>
      <c r="X16" s="8">
        <v>3618102</v>
      </c>
      <c r="Y16" s="8">
        <v>-3564095</v>
      </c>
      <c r="Z16" s="2">
        <v>-98.51</v>
      </c>
      <c r="AA16" s="6">
        <v>7236000</v>
      </c>
    </row>
    <row r="17" spans="1:27" ht="13.5">
      <c r="A17" s="23" t="s">
        <v>44</v>
      </c>
      <c r="B17" s="29"/>
      <c r="C17" s="6">
        <v>913975</v>
      </c>
      <c r="D17" s="6">
        <v>0</v>
      </c>
      <c r="E17" s="7">
        <v>450000</v>
      </c>
      <c r="F17" s="8">
        <v>450000</v>
      </c>
      <c r="G17" s="8">
        <v>53100</v>
      </c>
      <c r="H17" s="8">
        <v>64359</v>
      </c>
      <c r="I17" s="8">
        <v>-89648</v>
      </c>
      <c r="J17" s="8">
        <v>27811</v>
      </c>
      <c r="K17" s="8">
        <v>12216</v>
      </c>
      <c r="L17" s="8">
        <v>20665</v>
      </c>
      <c r="M17" s="8">
        <v>7254</v>
      </c>
      <c r="N17" s="8">
        <v>40135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67946</v>
      </c>
      <c r="X17" s="8">
        <v>225000</v>
      </c>
      <c r="Y17" s="8">
        <v>-157054</v>
      </c>
      <c r="Z17" s="2">
        <v>-69.8</v>
      </c>
      <c r="AA17" s="6">
        <v>450000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711000</v>
      </c>
      <c r="F18" s="8">
        <v>711000</v>
      </c>
      <c r="G18" s="8">
        <v>3499</v>
      </c>
      <c r="H18" s="8">
        <v>3513</v>
      </c>
      <c r="I18" s="8">
        <v>153883</v>
      </c>
      <c r="J18" s="8">
        <v>160895</v>
      </c>
      <c r="K18" s="8">
        <v>55357</v>
      </c>
      <c r="L18" s="8">
        <v>81069</v>
      </c>
      <c r="M18" s="8">
        <v>44021</v>
      </c>
      <c r="N18" s="8">
        <v>180447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341342</v>
      </c>
      <c r="X18" s="8">
        <v>355536</v>
      </c>
      <c r="Y18" s="8">
        <v>-14194</v>
      </c>
      <c r="Z18" s="2">
        <v>-3.99</v>
      </c>
      <c r="AA18" s="6">
        <v>711000</v>
      </c>
    </row>
    <row r="19" spans="1:27" ht="13.5">
      <c r="A19" s="23" t="s">
        <v>46</v>
      </c>
      <c r="B19" s="29"/>
      <c r="C19" s="6">
        <v>42690668</v>
      </c>
      <c r="D19" s="6">
        <v>0</v>
      </c>
      <c r="E19" s="7">
        <v>50143000</v>
      </c>
      <c r="F19" s="8">
        <v>50143000</v>
      </c>
      <c r="G19" s="8">
        <v>10270976</v>
      </c>
      <c r="H19" s="8">
        <v>1290000</v>
      </c>
      <c r="I19" s="8">
        <v>-654691</v>
      </c>
      <c r="J19" s="8">
        <v>10906285</v>
      </c>
      <c r="K19" s="8">
        <v>-669273</v>
      </c>
      <c r="L19" s="8">
        <v>8239364</v>
      </c>
      <c r="M19" s="8">
        <v>-689537</v>
      </c>
      <c r="N19" s="8">
        <v>6880554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17786839</v>
      </c>
      <c r="X19" s="8">
        <v>25071330</v>
      </c>
      <c r="Y19" s="8">
        <v>-7284491</v>
      </c>
      <c r="Z19" s="2">
        <v>-29.06</v>
      </c>
      <c r="AA19" s="6">
        <v>50143000</v>
      </c>
    </row>
    <row r="20" spans="1:27" ht="13.5">
      <c r="A20" s="23" t="s">
        <v>47</v>
      </c>
      <c r="B20" s="29"/>
      <c r="C20" s="6">
        <v>11919878</v>
      </c>
      <c r="D20" s="6">
        <v>0</v>
      </c>
      <c r="E20" s="7">
        <v>509000</v>
      </c>
      <c r="F20" s="26">
        <v>509000</v>
      </c>
      <c r="G20" s="26">
        <v>30556</v>
      </c>
      <c r="H20" s="26">
        <v>63523</v>
      </c>
      <c r="I20" s="26">
        <v>48432</v>
      </c>
      <c r="J20" s="26">
        <v>142511</v>
      </c>
      <c r="K20" s="26">
        <v>84512</v>
      </c>
      <c r="L20" s="26">
        <v>42446</v>
      </c>
      <c r="M20" s="26">
        <v>22663</v>
      </c>
      <c r="N20" s="26">
        <v>149621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292132</v>
      </c>
      <c r="X20" s="26">
        <v>254544</v>
      </c>
      <c r="Y20" s="26">
        <v>37588</v>
      </c>
      <c r="Z20" s="27">
        <v>14.77</v>
      </c>
      <c r="AA20" s="28">
        <v>509000</v>
      </c>
    </row>
    <row r="21" spans="1:27" ht="13.5">
      <c r="A21" s="23" t="s">
        <v>48</v>
      </c>
      <c r="B21" s="29"/>
      <c r="C21" s="6">
        <v>136819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106779041</v>
      </c>
      <c r="D22" s="33">
        <f>SUM(D5:D21)</f>
        <v>0</v>
      </c>
      <c r="E22" s="34">
        <f t="shared" si="0"/>
        <v>134982706</v>
      </c>
      <c r="F22" s="35">
        <f t="shared" si="0"/>
        <v>134982706</v>
      </c>
      <c r="G22" s="35">
        <f t="shared" si="0"/>
        <v>22472780</v>
      </c>
      <c r="H22" s="35">
        <f t="shared" si="0"/>
        <v>6101944</v>
      </c>
      <c r="I22" s="35">
        <f t="shared" si="0"/>
        <v>6130438</v>
      </c>
      <c r="J22" s="35">
        <f t="shared" si="0"/>
        <v>34705162</v>
      </c>
      <c r="K22" s="35">
        <f t="shared" si="0"/>
        <v>1702370</v>
      </c>
      <c r="L22" s="35">
        <f t="shared" si="0"/>
        <v>12341823</v>
      </c>
      <c r="M22" s="35">
        <f t="shared" si="0"/>
        <v>3844029</v>
      </c>
      <c r="N22" s="35">
        <f t="shared" si="0"/>
        <v>17888222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52593384</v>
      </c>
      <c r="X22" s="35">
        <f t="shared" si="0"/>
        <v>67491300</v>
      </c>
      <c r="Y22" s="35">
        <f t="shared" si="0"/>
        <v>-14897916</v>
      </c>
      <c r="Z22" s="36">
        <f>+IF(X22&lt;&gt;0,+(Y22/X22)*100,0)</f>
        <v>-22.073831738312936</v>
      </c>
      <c r="AA22" s="33">
        <f>SUM(AA5:AA21)</f>
        <v>134982706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38717485</v>
      </c>
      <c r="D25" s="6">
        <v>0</v>
      </c>
      <c r="E25" s="7">
        <v>49141001</v>
      </c>
      <c r="F25" s="8">
        <v>49141001</v>
      </c>
      <c r="G25" s="8">
        <v>2989868</v>
      </c>
      <c r="H25" s="8">
        <v>2969364</v>
      </c>
      <c r="I25" s="8">
        <v>3064147</v>
      </c>
      <c r="J25" s="8">
        <v>9023379</v>
      </c>
      <c r="K25" s="8">
        <v>3021147</v>
      </c>
      <c r="L25" s="8">
        <v>4692968</v>
      </c>
      <c r="M25" s="8">
        <v>3297845</v>
      </c>
      <c r="N25" s="8">
        <v>11011960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20035339</v>
      </c>
      <c r="X25" s="8">
        <v>24570444</v>
      </c>
      <c r="Y25" s="8">
        <v>-4535105</v>
      </c>
      <c r="Z25" s="2">
        <v>-18.46</v>
      </c>
      <c r="AA25" s="6">
        <v>49141001</v>
      </c>
    </row>
    <row r="26" spans="1:27" ht="13.5">
      <c r="A26" s="25" t="s">
        <v>52</v>
      </c>
      <c r="B26" s="24"/>
      <c r="C26" s="6">
        <v>3388010</v>
      </c>
      <c r="D26" s="6">
        <v>0</v>
      </c>
      <c r="E26" s="7">
        <v>3571000</v>
      </c>
      <c r="F26" s="8">
        <v>3571000</v>
      </c>
      <c r="G26" s="8">
        <v>235397</v>
      </c>
      <c r="H26" s="8">
        <v>236601</v>
      </c>
      <c r="I26" s="8">
        <v>251973</v>
      </c>
      <c r="J26" s="8">
        <v>723971</v>
      </c>
      <c r="K26" s="8">
        <v>251973</v>
      </c>
      <c r="L26" s="8">
        <v>251973</v>
      </c>
      <c r="M26" s="8">
        <v>251973</v>
      </c>
      <c r="N26" s="8">
        <v>755919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1479890</v>
      </c>
      <c r="X26" s="8">
        <v>1785690</v>
      </c>
      <c r="Y26" s="8">
        <v>-305800</v>
      </c>
      <c r="Z26" s="2">
        <v>-17.13</v>
      </c>
      <c r="AA26" s="6">
        <v>3571000</v>
      </c>
    </row>
    <row r="27" spans="1:27" ht="13.5">
      <c r="A27" s="25" t="s">
        <v>53</v>
      </c>
      <c r="B27" s="24"/>
      <c r="C27" s="6">
        <v>90856</v>
      </c>
      <c r="D27" s="6">
        <v>0</v>
      </c>
      <c r="E27" s="7">
        <v>11159000</v>
      </c>
      <c r="F27" s="8">
        <v>11159000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5579250</v>
      </c>
      <c r="Y27" s="8">
        <v>-5579250</v>
      </c>
      <c r="Z27" s="2">
        <v>-100</v>
      </c>
      <c r="AA27" s="6">
        <v>11159000</v>
      </c>
    </row>
    <row r="28" spans="1:27" ht="13.5">
      <c r="A28" s="25" t="s">
        <v>54</v>
      </c>
      <c r="B28" s="24"/>
      <c r="C28" s="6">
        <v>9015047</v>
      </c>
      <c r="D28" s="6">
        <v>0</v>
      </c>
      <c r="E28" s="7">
        <v>13894000</v>
      </c>
      <c r="F28" s="8">
        <v>13894000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6947208</v>
      </c>
      <c r="Y28" s="8">
        <v>-6947208</v>
      </c>
      <c r="Z28" s="2">
        <v>-100</v>
      </c>
      <c r="AA28" s="6">
        <v>13894000</v>
      </c>
    </row>
    <row r="29" spans="1:27" ht="13.5">
      <c r="A29" s="25" t="s">
        <v>55</v>
      </c>
      <c r="B29" s="24"/>
      <c r="C29" s="6">
        <v>1673644</v>
      </c>
      <c r="D29" s="6">
        <v>0</v>
      </c>
      <c r="E29" s="7">
        <v>414000</v>
      </c>
      <c r="F29" s="8">
        <v>414000</v>
      </c>
      <c r="G29" s="8">
        <v>4113</v>
      </c>
      <c r="H29" s="8">
        <v>30538</v>
      </c>
      <c r="I29" s="8">
        <v>19725</v>
      </c>
      <c r="J29" s="8">
        <v>54376</v>
      </c>
      <c r="K29" s="8">
        <v>18633</v>
      </c>
      <c r="L29" s="8">
        <v>25545</v>
      </c>
      <c r="M29" s="8">
        <v>17546</v>
      </c>
      <c r="N29" s="8">
        <v>61724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116100</v>
      </c>
      <c r="X29" s="8">
        <v>206838</v>
      </c>
      <c r="Y29" s="8">
        <v>-90738</v>
      </c>
      <c r="Z29" s="2">
        <v>-43.87</v>
      </c>
      <c r="AA29" s="6">
        <v>414000</v>
      </c>
    </row>
    <row r="30" spans="1:27" ht="13.5">
      <c r="A30" s="25" t="s">
        <v>56</v>
      </c>
      <c r="B30" s="24"/>
      <c r="C30" s="6">
        <v>28720944</v>
      </c>
      <c r="D30" s="6">
        <v>0</v>
      </c>
      <c r="E30" s="7">
        <v>32542000</v>
      </c>
      <c r="F30" s="8">
        <v>32542000</v>
      </c>
      <c r="G30" s="8">
        <v>2771360</v>
      </c>
      <c r="H30" s="8">
        <v>6163876</v>
      </c>
      <c r="I30" s="8">
        <v>99612</v>
      </c>
      <c r="J30" s="8">
        <v>9034848</v>
      </c>
      <c r="K30" s="8">
        <v>136360</v>
      </c>
      <c r="L30" s="8">
        <v>3486865</v>
      </c>
      <c r="M30" s="8">
        <v>0</v>
      </c>
      <c r="N30" s="8">
        <v>3623225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12658073</v>
      </c>
      <c r="X30" s="8">
        <v>16271190</v>
      </c>
      <c r="Y30" s="8">
        <v>-3613117</v>
      </c>
      <c r="Z30" s="2">
        <v>-22.21</v>
      </c>
      <c r="AA30" s="6">
        <v>32542000</v>
      </c>
    </row>
    <row r="31" spans="1:27" ht="13.5">
      <c r="A31" s="25" t="s">
        <v>57</v>
      </c>
      <c r="B31" s="24"/>
      <c r="C31" s="6">
        <v>2206361</v>
      </c>
      <c r="D31" s="6">
        <v>0</v>
      </c>
      <c r="E31" s="7">
        <v>7759000</v>
      </c>
      <c r="F31" s="8">
        <v>7759000</v>
      </c>
      <c r="G31" s="8">
        <v>450332</v>
      </c>
      <c r="H31" s="8">
        <v>449051</v>
      </c>
      <c r="I31" s="8">
        <v>235614</v>
      </c>
      <c r="J31" s="8">
        <v>1134997</v>
      </c>
      <c r="K31" s="8">
        <v>257176</v>
      </c>
      <c r="L31" s="8">
        <v>343135</v>
      </c>
      <c r="M31" s="8">
        <v>387093</v>
      </c>
      <c r="N31" s="8">
        <v>987404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2122401</v>
      </c>
      <c r="X31" s="8">
        <v>3879684</v>
      </c>
      <c r="Y31" s="8">
        <v>-1757283</v>
      </c>
      <c r="Z31" s="2">
        <v>-45.29</v>
      </c>
      <c r="AA31" s="6">
        <v>7759000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3700000</v>
      </c>
      <c r="F32" s="8">
        <v>3700000</v>
      </c>
      <c r="G32" s="8">
        <v>820446</v>
      </c>
      <c r="H32" s="8">
        <v>725248</v>
      </c>
      <c r="I32" s="8">
        <v>677168</v>
      </c>
      <c r="J32" s="8">
        <v>2222862</v>
      </c>
      <c r="K32" s="8">
        <v>899933</v>
      </c>
      <c r="L32" s="8">
        <v>859339</v>
      </c>
      <c r="M32" s="8">
        <v>172406</v>
      </c>
      <c r="N32" s="8">
        <v>1931678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4154540</v>
      </c>
      <c r="X32" s="8">
        <v>1849998</v>
      </c>
      <c r="Y32" s="8">
        <v>2304542</v>
      </c>
      <c r="Z32" s="2">
        <v>124.57</v>
      </c>
      <c r="AA32" s="6">
        <v>3700000</v>
      </c>
    </row>
    <row r="33" spans="1:27" ht="13.5">
      <c r="A33" s="25" t="s">
        <v>59</v>
      </c>
      <c r="B33" s="24"/>
      <c r="C33" s="6">
        <v>2546254</v>
      </c>
      <c r="D33" s="6">
        <v>0</v>
      </c>
      <c r="E33" s="7">
        <v>8084000</v>
      </c>
      <c r="F33" s="8">
        <v>8084000</v>
      </c>
      <c r="G33" s="8">
        <v>3638660</v>
      </c>
      <c r="H33" s="8">
        <v>1582655</v>
      </c>
      <c r="I33" s="8">
        <v>65960</v>
      </c>
      <c r="J33" s="8">
        <v>5287275</v>
      </c>
      <c r="K33" s="8">
        <v>55611</v>
      </c>
      <c r="L33" s="8">
        <v>61870</v>
      </c>
      <c r="M33" s="8">
        <v>67206</v>
      </c>
      <c r="N33" s="8">
        <v>184687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5471962</v>
      </c>
      <c r="X33" s="8">
        <v>673640</v>
      </c>
      <c r="Y33" s="8">
        <v>4798322</v>
      </c>
      <c r="Z33" s="2">
        <v>712.3</v>
      </c>
      <c r="AA33" s="6">
        <v>8084000</v>
      </c>
    </row>
    <row r="34" spans="1:27" ht="13.5">
      <c r="A34" s="25" t="s">
        <v>60</v>
      </c>
      <c r="B34" s="24"/>
      <c r="C34" s="6">
        <v>19693533</v>
      </c>
      <c r="D34" s="6">
        <v>0</v>
      </c>
      <c r="E34" s="7">
        <v>18727639</v>
      </c>
      <c r="F34" s="8">
        <v>18727639</v>
      </c>
      <c r="G34" s="8">
        <v>1228573</v>
      </c>
      <c r="H34" s="8">
        <v>2208959</v>
      </c>
      <c r="I34" s="8">
        <v>1233707</v>
      </c>
      <c r="J34" s="8">
        <v>4671239</v>
      </c>
      <c r="K34" s="8">
        <v>1080397</v>
      </c>
      <c r="L34" s="8">
        <v>1652028</v>
      </c>
      <c r="M34" s="8">
        <v>1015692</v>
      </c>
      <c r="N34" s="8">
        <v>3748117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8419356</v>
      </c>
      <c r="X34" s="8">
        <v>9363672</v>
      </c>
      <c r="Y34" s="8">
        <v>-944316</v>
      </c>
      <c r="Z34" s="2">
        <v>-10.08</v>
      </c>
      <c r="AA34" s="6">
        <v>18727639</v>
      </c>
    </row>
    <row r="35" spans="1:27" ht="13.5">
      <c r="A35" s="23" t="s">
        <v>61</v>
      </c>
      <c r="B35" s="29"/>
      <c r="C35" s="6">
        <v>77193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106129327</v>
      </c>
      <c r="D36" s="33">
        <f>SUM(D25:D35)</f>
        <v>0</v>
      </c>
      <c r="E36" s="34">
        <f t="shared" si="1"/>
        <v>148991640</v>
      </c>
      <c r="F36" s="35">
        <f t="shared" si="1"/>
        <v>148991640</v>
      </c>
      <c r="G36" s="35">
        <f t="shared" si="1"/>
        <v>12138749</v>
      </c>
      <c r="H36" s="35">
        <f t="shared" si="1"/>
        <v>14366292</v>
      </c>
      <c r="I36" s="35">
        <f t="shared" si="1"/>
        <v>5647906</v>
      </c>
      <c r="J36" s="35">
        <f t="shared" si="1"/>
        <v>32152947</v>
      </c>
      <c r="K36" s="35">
        <f t="shared" si="1"/>
        <v>5721230</v>
      </c>
      <c r="L36" s="35">
        <f t="shared" si="1"/>
        <v>11373723</v>
      </c>
      <c r="M36" s="35">
        <f t="shared" si="1"/>
        <v>5209761</v>
      </c>
      <c r="N36" s="35">
        <f t="shared" si="1"/>
        <v>22304714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54457661</v>
      </c>
      <c r="X36" s="35">
        <f t="shared" si="1"/>
        <v>71127614</v>
      </c>
      <c r="Y36" s="35">
        <f t="shared" si="1"/>
        <v>-16669953</v>
      </c>
      <c r="Z36" s="36">
        <f>+IF(X36&lt;&gt;0,+(Y36/X36)*100,0)</f>
        <v>-23.436682411419003</v>
      </c>
      <c r="AA36" s="33">
        <f>SUM(AA25:AA35)</f>
        <v>148991640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649714</v>
      </c>
      <c r="D38" s="46">
        <f>+D22-D36</f>
        <v>0</v>
      </c>
      <c r="E38" s="47">
        <f t="shared" si="2"/>
        <v>-14008934</v>
      </c>
      <c r="F38" s="48">
        <f t="shared" si="2"/>
        <v>-14008934</v>
      </c>
      <c r="G38" s="48">
        <f t="shared" si="2"/>
        <v>10334031</v>
      </c>
      <c r="H38" s="48">
        <f t="shared" si="2"/>
        <v>-8264348</v>
      </c>
      <c r="I38" s="48">
        <f t="shared" si="2"/>
        <v>482532</v>
      </c>
      <c r="J38" s="48">
        <f t="shared" si="2"/>
        <v>2552215</v>
      </c>
      <c r="K38" s="48">
        <f t="shared" si="2"/>
        <v>-4018860</v>
      </c>
      <c r="L38" s="48">
        <f t="shared" si="2"/>
        <v>968100</v>
      </c>
      <c r="M38" s="48">
        <f t="shared" si="2"/>
        <v>-1365732</v>
      </c>
      <c r="N38" s="48">
        <f t="shared" si="2"/>
        <v>-4416492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-1864277</v>
      </c>
      <c r="X38" s="48">
        <f>IF(F22=F36,0,X22-X36)</f>
        <v>-3636314</v>
      </c>
      <c r="Y38" s="48">
        <f t="shared" si="2"/>
        <v>1772037</v>
      </c>
      <c r="Z38" s="49">
        <f>+IF(X38&lt;&gt;0,+(Y38/X38)*100,0)</f>
        <v>-48.731682687468684</v>
      </c>
      <c r="AA38" s="46">
        <f>+AA22-AA36</f>
        <v>-14008934</v>
      </c>
    </row>
    <row r="39" spans="1:27" ht="13.5">
      <c r="A39" s="23" t="s">
        <v>64</v>
      </c>
      <c r="B39" s="29"/>
      <c r="C39" s="6">
        <v>24191703</v>
      </c>
      <c r="D39" s="6">
        <v>0</v>
      </c>
      <c r="E39" s="7">
        <v>23022893</v>
      </c>
      <c r="F39" s="8">
        <v>23022893</v>
      </c>
      <c r="G39" s="8">
        <v>9077000</v>
      </c>
      <c r="H39" s="8">
        <v>46</v>
      </c>
      <c r="I39" s="8">
        <v>0</v>
      </c>
      <c r="J39" s="8">
        <v>9077046</v>
      </c>
      <c r="K39" s="8">
        <v>0</v>
      </c>
      <c r="L39" s="8">
        <v>809915</v>
      </c>
      <c r="M39" s="8">
        <v>0</v>
      </c>
      <c r="N39" s="8">
        <v>809915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9886961</v>
      </c>
      <c r="X39" s="8">
        <v>11511498</v>
      </c>
      <c r="Y39" s="8">
        <v>-1624537</v>
      </c>
      <c r="Z39" s="2">
        <v>-14.11</v>
      </c>
      <c r="AA39" s="6">
        <v>23022893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4892</v>
      </c>
      <c r="H41" s="51">
        <v>0</v>
      </c>
      <c r="I41" s="51">
        <v>0</v>
      </c>
      <c r="J41" s="8">
        <v>4892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4892</v>
      </c>
      <c r="X41" s="8"/>
      <c r="Y41" s="51">
        <v>4892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24841417</v>
      </c>
      <c r="D42" s="55">
        <f>SUM(D38:D41)</f>
        <v>0</v>
      </c>
      <c r="E42" s="56">
        <f t="shared" si="3"/>
        <v>9013959</v>
      </c>
      <c r="F42" s="57">
        <f t="shared" si="3"/>
        <v>9013959</v>
      </c>
      <c r="G42" s="57">
        <f t="shared" si="3"/>
        <v>19415923</v>
      </c>
      <c r="H42" s="57">
        <f t="shared" si="3"/>
        <v>-8264302</v>
      </c>
      <c r="I42" s="57">
        <f t="shared" si="3"/>
        <v>482532</v>
      </c>
      <c r="J42" s="57">
        <f t="shared" si="3"/>
        <v>11634153</v>
      </c>
      <c r="K42" s="57">
        <f t="shared" si="3"/>
        <v>-4018860</v>
      </c>
      <c r="L42" s="57">
        <f t="shared" si="3"/>
        <v>1778015</v>
      </c>
      <c r="M42" s="57">
        <f t="shared" si="3"/>
        <v>-1365732</v>
      </c>
      <c r="N42" s="57">
        <f t="shared" si="3"/>
        <v>-3606577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8027576</v>
      </c>
      <c r="X42" s="57">
        <f t="shared" si="3"/>
        <v>7875184</v>
      </c>
      <c r="Y42" s="57">
        <f t="shared" si="3"/>
        <v>152392</v>
      </c>
      <c r="Z42" s="58">
        <f>+IF(X42&lt;&gt;0,+(Y42/X42)*100,0)</f>
        <v>1.9350912943748362</v>
      </c>
      <c r="AA42" s="55">
        <f>SUM(AA38:AA41)</f>
        <v>9013959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24841417</v>
      </c>
      <c r="D44" s="63">
        <f>+D42-D43</f>
        <v>0</v>
      </c>
      <c r="E44" s="64">
        <f t="shared" si="4"/>
        <v>9013959</v>
      </c>
      <c r="F44" s="65">
        <f t="shared" si="4"/>
        <v>9013959</v>
      </c>
      <c r="G44" s="65">
        <f t="shared" si="4"/>
        <v>19415923</v>
      </c>
      <c r="H44" s="65">
        <f t="shared" si="4"/>
        <v>-8264302</v>
      </c>
      <c r="I44" s="65">
        <f t="shared" si="4"/>
        <v>482532</v>
      </c>
      <c r="J44" s="65">
        <f t="shared" si="4"/>
        <v>11634153</v>
      </c>
      <c r="K44" s="65">
        <f t="shared" si="4"/>
        <v>-4018860</v>
      </c>
      <c r="L44" s="65">
        <f t="shared" si="4"/>
        <v>1778015</v>
      </c>
      <c r="M44" s="65">
        <f t="shared" si="4"/>
        <v>-1365732</v>
      </c>
      <c r="N44" s="65">
        <f t="shared" si="4"/>
        <v>-3606577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8027576</v>
      </c>
      <c r="X44" s="65">
        <f t="shared" si="4"/>
        <v>7875184</v>
      </c>
      <c r="Y44" s="65">
        <f t="shared" si="4"/>
        <v>152392</v>
      </c>
      <c r="Z44" s="66">
        <f>+IF(X44&lt;&gt;0,+(Y44/X44)*100,0)</f>
        <v>1.9350912943748362</v>
      </c>
      <c r="AA44" s="63">
        <f>+AA42-AA43</f>
        <v>9013959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24841417</v>
      </c>
      <c r="D46" s="55">
        <f>SUM(D44:D45)</f>
        <v>0</v>
      </c>
      <c r="E46" s="56">
        <f t="shared" si="5"/>
        <v>9013959</v>
      </c>
      <c r="F46" s="57">
        <f t="shared" si="5"/>
        <v>9013959</v>
      </c>
      <c r="G46" s="57">
        <f t="shared" si="5"/>
        <v>19415923</v>
      </c>
      <c r="H46" s="57">
        <f t="shared" si="5"/>
        <v>-8264302</v>
      </c>
      <c r="I46" s="57">
        <f t="shared" si="5"/>
        <v>482532</v>
      </c>
      <c r="J46" s="57">
        <f t="shared" si="5"/>
        <v>11634153</v>
      </c>
      <c r="K46" s="57">
        <f t="shared" si="5"/>
        <v>-4018860</v>
      </c>
      <c r="L46" s="57">
        <f t="shared" si="5"/>
        <v>1778015</v>
      </c>
      <c r="M46" s="57">
        <f t="shared" si="5"/>
        <v>-1365732</v>
      </c>
      <c r="N46" s="57">
        <f t="shared" si="5"/>
        <v>-3606577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8027576</v>
      </c>
      <c r="X46" s="57">
        <f t="shared" si="5"/>
        <v>7875184</v>
      </c>
      <c r="Y46" s="57">
        <f t="shared" si="5"/>
        <v>152392</v>
      </c>
      <c r="Z46" s="58">
        <f>+IF(X46&lt;&gt;0,+(Y46/X46)*100,0)</f>
        <v>1.9350912943748362</v>
      </c>
      <c r="AA46" s="55">
        <f>SUM(AA44:AA45)</f>
        <v>9013959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24841417</v>
      </c>
      <c r="D48" s="71">
        <f>SUM(D46:D47)</f>
        <v>0</v>
      </c>
      <c r="E48" s="72">
        <f t="shared" si="6"/>
        <v>9013959</v>
      </c>
      <c r="F48" s="73">
        <f t="shared" si="6"/>
        <v>9013959</v>
      </c>
      <c r="G48" s="73">
        <f t="shared" si="6"/>
        <v>19415923</v>
      </c>
      <c r="H48" s="74">
        <f t="shared" si="6"/>
        <v>-8264302</v>
      </c>
      <c r="I48" s="74">
        <f t="shared" si="6"/>
        <v>482532</v>
      </c>
      <c r="J48" s="74">
        <f t="shared" si="6"/>
        <v>11634153</v>
      </c>
      <c r="K48" s="74">
        <f t="shared" si="6"/>
        <v>-4018860</v>
      </c>
      <c r="L48" s="74">
        <f t="shared" si="6"/>
        <v>1778015</v>
      </c>
      <c r="M48" s="73">
        <f t="shared" si="6"/>
        <v>-1365732</v>
      </c>
      <c r="N48" s="73">
        <f t="shared" si="6"/>
        <v>-3606577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8027576</v>
      </c>
      <c r="X48" s="74">
        <f t="shared" si="6"/>
        <v>7875184</v>
      </c>
      <c r="Y48" s="74">
        <f t="shared" si="6"/>
        <v>152392</v>
      </c>
      <c r="Z48" s="75">
        <f>+IF(X48&lt;&gt;0,+(Y48/X48)*100,0)</f>
        <v>1.9350912943748362</v>
      </c>
      <c r="AA48" s="76">
        <f>SUM(AA46:AA47)</f>
        <v>9013959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163715</v>
      </c>
      <c r="D12" s="6">
        <v>0</v>
      </c>
      <c r="E12" s="7">
        <v>0</v>
      </c>
      <c r="F12" s="8">
        <v>0</v>
      </c>
      <c r="G12" s="8">
        <v>4086</v>
      </c>
      <c r="H12" s="8">
        <v>4086</v>
      </c>
      <c r="I12" s="8">
        <v>4086</v>
      </c>
      <c r="J12" s="8">
        <v>12258</v>
      </c>
      <c r="K12" s="8">
        <v>4086</v>
      </c>
      <c r="L12" s="8">
        <v>4086</v>
      </c>
      <c r="M12" s="8">
        <v>4086</v>
      </c>
      <c r="N12" s="8">
        <v>12258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24516</v>
      </c>
      <c r="X12" s="8"/>
      <c r="Y12" s="8">
        <v>24516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586194</v>
      </c>
      <c r="D13" s="6">
        <v>0</v>
      </c>
      <c r="E13" s="7">
        <v>155000</v>
      </c>
      <c r="F13" s="8">
        <v>155000</v>
      </c>
      <c r="G13" s="8">
        <v>2918</v>
      </c>
      <c r="H13" s="8">
        <v>63878</v>
      </c>
      <c r="I13" s="8">
        <v>40009</v>
      </c>
      <c r="J13" s="8">
        <v>106805</v>
      </c>
      <c r="K13" s="8">
        <v>33103</v>
      </c>
      <c r="L13" s="8">
        <v>1055</v>
      </c>
      <c r="M13" s="8">
        <v>3540</v>
      </c>
      <c r="N13" s="8">
        <v>37698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144503</v>
      </c>
      <c r="X13" s="8">
        <v>77502</v>
      </c>
      <c r="Y13" s="8">
        <v>67001</v>
      </c>
      <c r="Z13" s="2">
        <v>86.45</v>
      </c>
      <c r="AA13" s="6">
        <v>155000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20000</v>
      </c>
      <c r="L18" s="8">
        <v>0</v>
      </c>
      <c r="M18" s="8">
        <v>0</v>
      </c>
      <c r="N18" s="8">
        <v>20000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20000</v>
      </c>
      <c r="X18" s="8"/>
      <c r="Y18" s="8">
        <v>20000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42684749</v>
      </c>
      <c r="D19" s="6">
        <v>0</v>
      </c>
      <c r="E19" s="7">
        <v>35816000</v>
      </c>
      <c r="F19" s="8">
        <v>35816000</v>
      </c>
      <c r="G19" s="8">
        <v>2852935</v>
      </c>
      <c r="H19" s="8">
        <v>2977393</v>
      </c>
      <c r="I19" s="8">
        <v>3049151</v>
      </c>
      <c r="J19" s="8">
        <v>8879479</v>
      </c>
      <c r="K19" s="8">
        <v>6176981</v>
      </c>
      <c r="L19" s="8">
        <v>2853852</v>
      </c>
      <c r="M19" s="8">
        <v>3028083</v>
      </c>
      <c r="N19" s="8">
        <v>12058916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20938395</v>
      </c>
      <c r="X19" s="8">
        <v>18367998</v>
      </c>
      <c r="Y19" s="8">
        <v>2570397</v>
      </c>
      <c r="Z19" s="2">
        <v>13.99</v>
      </c>
      <c r="AA19" s="6">
        <v>35816000</v>
      </c>
    </row>
    <row r="20" spans="1:27" ht="13.5">
      <c r="A20" s="23" t="s">
        <v>47</v>
      </c>
      <c r="B20" s="29"/>
      <c r="C20" s="6">
        <v>5023474</v>
      </c>
      <c r="D20" s="6">
        <v>0</v>
      </c>
      <c r="E20" s="7">
        <v>3855000</v>
      </c>
      <c r="F20" s="26">
        <v>3855000</v>
      </c>
      <c r="G20" s="26">
        <v>3789491</v>
      </c>
      <c r="H20" s="26">
        <v>203435</v>
      </c>
      <c r="I20" s="26">
        <v>46094</v>
      </c>
      <c r="J20" s="26">
        <v>4039020</v>
      </c>
      <c r="K20" s="26">
        <v>228159</v>
      </c>
      <c r="L20" s="26">
        <v>85998</v>
      </c>
      <c r="M20" s="26">
        <v>7974</v>
      </c>
      <c r="N20" s="26">
        <v>322131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4361151</v>
      </c>
      <c r="X20" s="26">
        <v>1467498</v>
      </c>
      <c r="Y20" s="26">
        <v>2893653</v>
      </c>
      <c r="Z20" s="27">
        <v>197.18</v>
      </c>
      <c r="AA20" s="28">
        <v>3855000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48458132</v>
      </c>
      <c r="D22" s="33">
        <f>SUM(D5:D21)</f>
        <v>0</v>
      </c>
      <c r="E22" s="34">
        <f t="shared" si="0"/>
        <v>39826000</v>
      </c>
      <c r="F22" s="35">
        <f t="shared" si="0"/>
        <v>39826000</v>
      </c>
      <c r="G22" s="35">
        <f t="shared" si="0"/>
        <v>6649430</v>
      </c>
      <c r="H22" s="35">
        <f t="shared" si="0"/>
        <v>3248792</v>
      </c>
      <c r="I22" s="35">
        <f t="shared" si="0"/>
        <v>3139340</v>
      </c>
      <c r="J22" s="35">
        <f t="shared" si="0"/>
        <v>13037562</v>
      </c>
      <c r="K22" s="35">
        <f t="shared" si="0"/>
        <v>6462329</v>
      </c>
      <c r="L22" s="35">
        <f t="shared" si="0"/>
        <v>2944991</v>
      </c>
      <c r="M22" s="35">
        <f t="shared" si="0"/>
        <v>3043683</v>
      </c>
      <c r="N22" s="35">
        <f t="shared" si="0"/>
        <v>12451003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25488565</v>
      </c>
      <c r="X22" s="35">
        <f t="shared" si="0"/>
        <v>19912998</v>
      </c>
      <c r="Y22" s="35">
        <f t="shared" si="0"/>
        <v>5575567</v>
      </c>
      <c r="Z22" s="36">
        <f>+IF(X22&lt;&gt;0,+(Y22/X22)*100,0)</f>
        <v>27.99963621750979</v>
      </c>
      <c r="AA22" s="33">
        <f>SUM(AA5:AA21)</f>
        <v>39826000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24133721</v>
      </c>
      <c r="D25" s="6">
        <v>0</v>
      </c>
      <c r="E25" s="7">
        <v>25754357</v>
      </c>
      <c r="F25" s="8">
        <v>25754357</v>
      </c>
      <c r="G25" s="8">
        <v>2152733</v>
      </c>
      <c r="H25" s="8">
        <v>2031661</v>
      </c>
      <c r="I25" s="8">
        <v>2303039</v>
      </c>
      <c r="J25" s="8">
        <v>6487433</v>
      </c>
      <c r="K25" s="8">
        <v>4232387</v>
      </c>
      <c r="L25" s="8">
        <v>1995088</v>
      </c>
      <c r="M25" s="8">
        <v>2211561</v>
      </c>
      <c r="N25" s="8">
        <v>8439036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14926469</v>
      </c>
      <c r="X25" s="8">
        <v>12877176</v>
      </c>
      <c r="Y25" s="8">
        <v>2049293</v>
      </c>
      <c r="Z25" s="2">
        <v>15.91</v>
      </c>
      <c r="AA25" s="6">
        <v>25754357</v>
      </c>
    </row>
    <row r="26" spans="1:27" ht="13.5">
      <c r="A26" s="25" t="s">
        <v>52</v>
      </c>
      <c r="B26" s="24"/>
      <c r="C26" s="6">
        <v>3335616</v>
      </c>
      <c r="D26" s="6">
        <v>0</v>
      </c>
      <c r="E26" s="7">
        <v>3567166</v>
      </c>
      <c r="F26" s="8">
        <v>3567166</v>
      </c>
      <c r="G26" s="8">
        <v>274522</v>
      </c>
      <c r="H26" s="8">
        <v>274522</v>
      </c>
      <c r="I26" s="8">
        <v>278022</v>
      </c>
      <c r="J26" s="8">
        <v>827066</v>
      </c>
      <c r="K26" s="8">
        <v>556044</v>
      </c>
      <c r="L26" s="8">
        <v>278022</v>
      </c>
      <c r="M26" s="8">
        <v>278022</v>
      </c>
      <c r="N26" s="8">
        <v>1112088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1939154</v>
      </c>
      <c r="X26" s="8">
        <v>1783584</v>
      </c>
      <c r="Y26" s="8">
        <v>155570</v>
      </c>
      <c r="Z26" s="2">
        <v>8.72</v>
      </c>
      <c r="AA26" s="6">
        <v>3567166</v>
      </c>
    </row>
    <row r="27" spans="1:27" ht="13.5">
      <c r="A27" s="25" t="s">
        <v>53</v>
      </c>
      <c r="B27" s="24"/>
      <c r="C27" s="6">
        <v>455878</v>
      </c>
      <c r="D27" s="6">
        <v>0</v>
      </c>
      <c r="E27" s="7">
        <v>1010000</v>
      </c>
      <c r="F27" s="8">
        <v>1010000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505002</v>
      </c>
      <c r="Y27" s="8">
        <v>-505002</v>
      </c>
      <c r="Z27" s="2">
        <v>-100</v>
      </c>
      <c r="AA27" s="6">
        <v>1010000</v>
      </c>
    </row>
    <row r="28" spans="1:27" ht="13.5">
      <c r="A28" s="25" t="s">
        <v>54</v>
      </c>
      <c r="B28" s="24"/>
      <c r="C28" s="6">
        <v>2128379</v>
      </c>
      <c r="D28" s="6">
        <v>0</v>
      </c>
      <c r="E28" s="7">
        <v>2120000</v>
      </c>
      <c r="F28" s="8">
        <v>2120000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1060002</v>
      </c>
      <c r="Y28" s="8">
        <v>-1060002</v>
      </c>
      <c r="Z28" s="2">
        <v>-100</v>
      </c>
      <c r="AA28" s="6">
        <v>2120000</v>
      </c>
    </row>
    <row r="29" spans="1:27" ht="13.5">
      <c r="A29" s="25" t="s">
        <v>55</v>
      </c>
      <c r="B29" s="24"/>
      <c r="C29" s="6">
        <v>1282866</v>
      </c>
      <c r="D29" s="6">
        <v>0</v>
      </c>
      <c r="E29" s="7">
        <v>1483449</v>
      </c>
      <c r="F29" s="8">
        <v>1483449</v>
      </c>
      <c r="G29" s="8">
        <v>20630</v>
      </c>
      <c r="H29" s="8">
        <v>20252</v>
      </c>
      <c r="I29" s="8">
        <v>19248</v>
      </c>
      <c r="J29" s="8">
        <v>60130</v>
      </c>
      <c r="K29" s="8">
        <v>19482</v>
      </c>
      <c r="L29" s="8">
        <v>18479</v>
      </c>
      <c r="M29" s="8">
        <v>18717</v>
      </c>
      <c r="N29" s="8">
        <v>56678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116808</v>
      </c>
      <c r="X29" s="8">
        <v>741726</v>
      </c>
      <c r="Y29" s="8">
        <v>-624918</v>
      </c>
      <c r="Z29" s="2">
        <v>-84.25</v>
      </c>
      <c r="AA29" s="6">
        <v>1483449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400517</v>
      </c>
      <c r="D31" s="6">
        <v>0</v>
      </c>
      <c r="E31" s="7">
        <v>346000</v>
      </c>
      <c r="F31" s="8">
        <v>346000</v>
      </c>
      <c r="G31" s="8">
        <v>25190</v>
      </c>
      <c r="H31" s="8">
        <v>13223</v>
      </c>
      <c r="I31" s="8">
        <v>19390</v>
      </c>
      <c r="J31" s="8">
        <v>57803</v>
      </c>
      <c r="K31" s="8">
        <v>15947</v>
      </c>
      <c r="L31" s="8">
        <v>32758</v>
      </c>
      <c r="M31" s="8">
        <v>89825</v>
      </c>
      <c r="N31" s="8">
        <v>138530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196333</v>
      </c>
      <c r="X31" s="8">
        <v>172998</v>
      </c>
      <c r="Y31" s="8">
        <v>23335</v>
      </c>
      <c r="Z31" s="2">
        <v>13.49</v>
      </c>
      <c r="AA31" s="6">
        <v>346000</v>
      </c>
    </row>
    <row r="32" spans="1:27" ht="13.5">
      <c r="A32" s="25" t="s">
        <v>58</v>
      </c>
      <c r="B32" s="24"/>
      <c r="C32" s="6">
        <v>175161</v>
      </c>
      <c r="D32" s="6">
        <v>0</v>
      </c>
      <c r="E32" s="7">
        <v>1225000</v>
      </c>
      <c r="F32" s="8">
        <v>1225000</v>
      </c>
      <c r="G32" s="8">
        <v>97879</v>
      </c>
      <c r="H32" s="8">
        <v>296</v>
      </c>
      <c r="I32" s="8">
        <v>137596</v>
      </c>
      <c r="J32" s="8">
        <v>235771</v>
      </c>
      <c r="K32" s="8">
        <v>109568</v>
      </c>
      <c r="L32" s="8">
        <v>58174</v>
      </c>
      <c r="M32" s="8">
        <v>123863</v>
      </c>
      <c r="N32" s="8">
        <v>291605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527376</v>
      </c>
      <c r="X32" s="8">
        <v>612498</v>
      </c>
      <c r="Y32" s="8">
        <v>-85122</v>
      </c>
      <c r="Z32" s="2">
        <v>-13.9</v>
      </c>
      <c r="AA32" s="6">
        <v>1225000</v>
      </c>
    </row>
    <row r="33" spans="1:27" ht="13.5">
      <c r="A33" s="25" t="s">
        <v>59</v>
      </c>
      <c r="B33" s="24"/>
      <c r="C33" s="6">
        <v>7642955</v>
      </c>
      <c r="D33" s="6">
        <v>0</v>
      </c>
      <c r="E33" s="7">
        <v>230000</v>
      </c>
      <c r="F33" s="8">
        <v>230000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115002</v>
      </c>
      <c r="Y33" s="8">
        <v>-115002</v>
      </c>
      <c r="Z33" s="2">
        <v>-100</v>
      </c>
      <c r="AA33" s="6">
        <v>230000</v>
      </c>
    </row>
    <row r="34" spans="1:27" ht="13.5">
      <c r="A34" s="25" t="s">
        <v>60</v>
      </c>
      <c r="B34" s="24"/>
      <c r="C34" s="6">
        <v>10735335</v>
      </c>
      <c r="D34" s="6">
        <v>0</v>
      </c>
      <c r="E34" s="7">
        <v>9563020</v>
      </c>
      <c r="F34" s="8">
        <v>9563020</v>
      </c>
      <c r="G34" s="8">
        <v>1107446</v>
      </c>
      <c r="H34" s="8">
        <v>619558</v>
      </c>
      <c r="I34" s="8">
        <v>1610833</v>
      </c>
      <c r="J34" s="8">
        <v>3337837</v>
      </c>
      <c r="K34" s="8">
        <v>1095956</v>
      </c>
      <c r="L34" s="8">
        <v>731238</v>
      </c>
      <c r="M34" s="8">
        <v>89502</v>
      </c>
      <c r="N34" s="8">
        <v>1916696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5254533</v>
      </c>
      <c r="X34" s="8">
        <v>4781508</v>
      </c>
      <c r="Y34" s="8">
        <v>473025</v>
      </c>
      <c r="Z34" s="2">
        <v>9.89</v>
      </c>
      <c r="AA34" s="6">
        <v>9563020</v>
      </c>
    </row>
    <row r="35" spans="1:27" ht="13.5">
      <c r="A35" s="23" t="s">
        <v>61</v>
      </c>
      <c r="B35" s="29"/>
      <c r="C35" s="6">
        <v>19217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50309645</v>
      </c>
      <c r="D36" s="33">
        <f>SUM(D25:D35)</f>
        <v>0</v>
      </c>
      <c r="E36" s="34">
        <f t="shared" si="1"/>
        <v>45298992</v>
      </c>
      <c r="F36" s="35">
        <f t="shared" si="1"/>
        <v>45298992</v>
      </c>
      <c r="G36" s="35">
        <f t="shared" si="1"/>
        <v>3678400</v>
      </c>
      <c r="H36" s="35">
        <f t="shared" si="1"/>
        <v>2959512</v>
      </c>
      <c r="I36" s="35">
        <f t="shared" si="1"/>
        <v>4368128</v>
      </c>
      <c r="J36" s="35">
        <f t="shared" si="1"/>
        <v>11006040</v>
      </c>
      <c r="K36" s="35">
        <f t="shared" si="1"/>
        <v>6029384</v>
      </c>
      <c r="L36" s="35">
        <f t="shared" si="1"/>
        <v>3113759</v>
      </c>
      <c r="M36" s="35">
        <f t="shared" si="1"/>
        <v>2811490</v>
      </c>
      <c r="N36" s="35">
        <f t="shared" si="1"/>
        <v>11954633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22960673</v>
      </c>
      <c r="X36" s="35">
        <f t="shared" si="1"/>
        <v>22649496</v>
      </c>
      <c r="Y36" s="35">
        <f t="shared" si="1"/>
        <v>311177</v>
      </c>
      <c r="Z36" s="36">
        <f>+IF(X36&lt;&gt;0,+(Y36/X36)*100,0)</f>
        <v>1.373880460739612</v>
      </c>
      <c r="AA36" s="33">
        <f>SUM(AA25:AA35)</f>
        <v>45298992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-1851513</v>
      </c>
      <c r="D38" s="46">
        <f>+D22-D36</f>
        <v>0</v>
      </c>
      <c r="E38" s="47">
        <f t="shared" si="2"/>
        <v>-5472992</v>
      </c>
      <c r="F38" s="48">
        <f t="shared" si="2"/>
        <v>-5472992</v>
      </c>
      <c r="G38" s="48">
        <f t="shared" si="2"/>
        <v>2971030</v>
      </c>
      <c r="H38" s="48">
        <f t="shared" si="2"/>
        <v>289280</v>
      </c>
      <c r="I38" s="48">
        <f t="shared" si="2"/>
        <v>-1228788</v>
      </c>
      <c r="J38" s="48">
        <f t="shared" si="2"/>
        <v>2031522</v>
      </c>
      <c r="K38" s="48">
        <f t="shared" si="2"/>
        <v>432945</v>
      </c>
      <c r="L38" s="48">
        <f t="shared" si="2"/>
        <v>-168768</v>
      </c>
      <c r="M38" s="48">
        <f t="shared" si="2"/>
        <v>232193</v>
      </c>
      <c r="N38" s="48">
        <f t="shared" si="2"/>
        <v>496370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2527892</v>
      </c>
      <c r="X38" s="48">
        <f>IF(F22=F36,0,X22-X36)</f>
        <v>-2736498</v>
      </c>
      <c r="Y38" s="48">
        <f t="shared" si="2"/>
        <v>5264390</v>
      </c>
      <c r="Z38" s="49">
        <f>+IF(X38&lt;&gt;0,+(Y38/X38)*100,0)</f>
        <v>-192.37689923398446</v>
      </c>
      <c r="AA38" s="46">
        <f>+AA22-AA36</f>
        <v>-5472992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-1851513</v>
      </c>
      <c r="D42" s="55">
        <f>SUM(D38:D41)</f>
        <v>0</v>
      </c>
      <c r="E42" s="56">
        <f t="shared" si="3"/>
        <v>-5472992</v>
      </c>
      <c r="F42" s="57">
        <f t="shared" si="3"/>
        <v>-5472992</v>
      </c>
      <c r="G42" s="57">
        <f t="shared" si="3"/>
        <v>2971030</v>
      </c>
      <c r="H42" s="57">
        <f t="shared" si="3"/>
        <v>289280</v>
      </c>
      <c r="I42" s="57">
        <f t="shared" si="3"/>
        <v>-1228788</v>
      </c>
      <c r="J42" s="57">
        <f t="shared" si="3"/>
        <v>2031522</v>
      </c>
      <c r="K42" s="57">
        <f t="shared" si="3"/>
        <v>432945</v>
      </c>
      <c r="L42" s="57">
        <f t="shared" si="3"/>
        <v>-168768</v>
      </c>
      <c r="M42" s="57">
        <f t="shared" si="3"/>
        <v>232193</v>
      </c>
      <c r="N42" s="57">
        <f t="shared" si="3"/>
        <v>496370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2527892</v>
      </c>
      <c r="X42" s="57">
        <f t="shared" si="3"/>
        <v>-2736498</v>
      </c>
      <c r="Y42" s="57">
        <f t="shared" si="3"/>
        <v>5264390</v>
      </c>
      <c r="Z42" s="58">
        <f>+IF(X42&lt;&gt;0,+(Y42/X42)*100,0)</f>
        <v>-192.37689923398446</v>
      </c>
      <c r="AA42" s="55">
        <f>SUM(AA38:AA41)</f>
        <v>-5472992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-1851513</v>
      </c>
      <c r="D44" s="63">
        <f>+D42-D43</f>
        <v>0</v>
      </c>
      <c r="E44" s="64">
        <f t="shared" si="4"/>
        <v>-5472992</v>
      </c>
      <c r="F44" s="65">
        <f t="shared" si="4"/>
        <v>-5472992</v>
      </c>
      <c r="G44" s="65">
        <f t="shared" si="4"/>
        <v>2971030</v>
      </c>
      <c r="H44" s="65">
        <f t="shared" si="4"/>
        <v>289280</v>
      </c>
      <c r="I44" s="65">
        <f t="shared" si="4"/>
        <v>-1228788</v>
      </c>
      <c r="J44" s="65">
        <f t="shared" si="4"/>
        <v>2031522</v>
      </c>
      <c r="K44" s="65">
        <f t="shared" si="4"/>
        <v>432945</v>
      </c>
      <c r="L44" s="65">
        <f t="shared" si="4"/>
        <v>-168768</v>
      </c>
      <c r="M44" s="65">
        <f t="shared" si="4"/>
        <v>232193</v>
      </c>
      <c r="N44" s="65">
        <f t="shared" si="4"/>
        <v>496370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2527892</v>
      </c>
      <c r="X44" s="65">
        <f t="shared" si="4"/>
        <v>-2736498</v>
      </c>
      <c r="Y44" s="65">
        <f t="shared" si="4"/>
        <v>5264390</v>
      </c>
      <c r="Z44" s="66">
        <f>+IF(X44&lt;&gt;0,+(Y44/X44)*100,0)</f>
        <v>-192.37689923398446</v>
      </c>
      <c r="AA44" s="63">
        <f>+AA42-AA43</f>
        <v>-5472992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-1851513</v>
      </c>
      <c r="D46" s="55">
        <f>SUM(D44:D45)</f>
        <v>0</v>
      </c>
      <c r="E46" s="56">
        <f t="shared" si="5"/>
        <v>-5472992</v>
      </c>
      <c r="F46" s="57">
        <f t="shared" si="5"/>
        <v>-5472992</v>
      </c>
      <c r="G46" s="57">
        <f t="shared" si="5"/>
        <v>2971030</v>
      </c>
      <c r="H46" s="57">
        <f t="shared" si="5"/>
        <v>289280</v>
      </c>
      <c r="I46" s="57">
        <f t="shared" si="5"/>
        <v>-1228788</v>
      </c>
      <c r="J46" s="57">
        <f t="shared" si="5"/>
        <v>2031522</v>
      </c>
      <c r="K46" s="57">
        <f t="shared" si="5"/>
        <v>432945</v>
      </c>
      <c r="L46" s="57">
        <f t="shared" si="5"/>
        <v>-168768</v>
      </c>
      <c r="M46" s="57">
        <f t="shared" si="5"/>
        <v>232193</v>
      </c>
      <c r="N46" s="57">
        <f t="shared" si="5"/>
        <v>496370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2527892</v>
      </c>
      <c r="X46" s="57">
        <f t="shared" si="5"/>
        <v>-2736498</v>
      </c>
      <c r="Y46" s="57">
        <f t="shared" si="5"/>
        <v>5264390</v>
      </c>
      <c r="Z46" s="58">
        <f>+IF(X46&lt;&gt;0,+(Y46/X46)*100,0)</f>
        <v>-192.37689923398446</v>
      </c>
      <c r="AA46" s="55">
        <f>SUM(AA44:AA45)</f>
        <v>-5472992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-1851513</v>
      </c>
      <c r="D48" s="71">
        <f>SUM(D46:D47)</f>
        <v>0</v>
      </c>
      <c r="E48" s="72">
        <f t="shared" si="6"/>
        <v>-5472992</v>
      </c>
      <c r="F48" s="73">
        <f t="shared" si="6"/>
        <v>-5472992</v>
      </c>
      <c r="G48" s="73">
        <f t="shared" si="6"/>
        <v>2971030</v>
      </c>
      <c r="H48" s="74">
        <f t="shared" si="6"/>
        <v>289280</v>
      </c>
      <c r="I48" s="74">
        <f t="shared" si="6"/>
        <v>-1228788</v>
      </c>
      <c r="J48" s="74">
        <f t="shared" si="6"/>
        <v>2031522</v>
      </c>
      <c r="K48" s="74">
        <f t="shared" si="6"/>
        <v>432945</v>
      </c>
      <c r="L48" s="74">
        <f t="shared" si="6"/>
        <v>-168768</v>
      </c>
      <c r="M48" s="73">
        <f t="shared" si="6"/>
        <v>232193</v>
      </c>
      <c r="N48" s="73">
        <f t="shared" si="6"/>
        <v>496370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2527892</v>
      </c>
      <c r="X48" s="74">
        <f t="shared" si="6"/>
        <v>-2736498</v>
      </c>
      <c r="Y48" s="74">
        <f t="shared" si="6"/>
        <v>5264390</v>
      </c>
      <c r="Z48" s="75">
        <f>+IF(X48&lt;&gt;0,+(Y48/X48)*100,0)</f>
        <v>-192.37689923398446</v>
      </c>
      <c r="AA48" s="76">
        <f>SUM(AA46:AA47)</f>
        <v>-5472992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980409</v>
      </c>
      <c r="D5" s="6">
        <v>0</v>
      </c>
      <c r="E5" s="7">
        <v>1513994</v>
      </c>
      <c r="F5" s="8">
        <v>1513994</v>
      </c>
      <c r="G5" s="8">
        <v>1413680</v>
      </c>
      <c r="H5" s="8">
        <v>19</v>
      </c>
      <c r="I5" s="8">
        <v>0</v>
      </c>
      <c r="J5" s="8">
        <v>1413699</v>
      </c>
      <c r="K5" s="8">
        <v>99208</v>
      </c>
      <c r="L5" s="8">
        <v>8111</v>
      </c>
      <c r="M5" s="8">
        <v>19</v>
      </c>
      <c r="N5" s="8">
        <v>107338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1521037</v>
      </c>
      <c r="X5" s="8">
        <v>756996</v>
      </c>
      <c r="Y5" s="8">
        <v>764041</v>
      </c>
      <c r="Z5" s="2">
        <v>100.93</v>
      </c>
      <c r="AA5" s="6">
        <v>1513994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1008764</v>
      </c>
      <c r="D8" s="6">
        <v>0</v>
      </c>
      <c r="E8" s="7">
        <v>1379596</v>
      </c>
      <c r="F8" s="8">
        <v>1379596</v>
      </c>
      <c r="G8" s="8">
        <v>73423</v>
      </c>
      <c r="H8" s="8">
        <v>73889</v>
      </c>
      <c r="I8" s="8">
        <v>0</v>
      </c>
      <c r="J8" s="8">
        <v>147312</v>
      </c>
      <c r="K8" s="8">
        <v>86770</v>
      </c>
      <c r="L8" s="8">
        <v>90344</v>
      </c>
      <c r="M8" s="8">
        <v>74149</v>
      </c>
      <c r="N8" s="8">
        <v>251263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398575</v>
      </c>
      <c r="X8" s="8">
        <v>689796</v>
      </c>
      <c r="Y8" s="8">
        <v>-291221</v>
      </c>
      <c r="Z8" s="2">
        <v>-42.22</v>
      </c>
      <c r="AA8" s="6">
        <v>1379596</v>
      </c>
    </row>
    <row r="9" spans="1:27" ht="13.5">
      <c r="A9" s="25" t="s">
        <v>36</v>
      </c>
      <c r="B9" s="24"/>
      <c r="C9" s="6">
        <v>555795</v>
      </c>
      <c r="D9" s="6">
        <v>0</v>
      </c>
      <c r="E9" s="7">
        <v>2571447</v>
      </c>
      <c r="F9" s="8">
        <v>2571447</v>
      </c>
      <c r="G9" s="8">
        <v>58453</v>
      </c>
      <c r="H9" s="8">
        <v>58556</v>
      </c>
      <c r="I9" s="8">
        <v>0</v>
      </c>
      <c r="J9" s="8">
        <v>117009</v>
      </c>
      <c r="K9" s="8">
        <v>58664</v>
      </c>
      <c r="L9" s="8">
        <v>58725</v>
      </c>
      <c r="M9" s="8">
        <v>58725</v>
      </c>
      <c r="N9" s="8">
        <v>176114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293123</v>
      </c>
      <c r="X9" s="8">
        <v>1285722</v>
      </c>
      <c r="Y9" s="8">
        <v>-992599</v>
      </c>
      <c r="Z9" s="2">
        <v>-77.2</v>
      </c>
      <c r="AA9" s="6">
        <v>2571447</v>
      </c>
    </row>
    <row r="10" spans="1:27" ht="13.5">
      <c r="A10" s="25" t="s">
        <v>37</v>
      </c>
      <c r="B10" s="24"/>
      <c r="C10" s="6">
        <v>934004</v>
      </c>
      <c r="D10" s="6">
        <v>0</v>
      </c>
      <c r="E10" s="7">
        <v>1469138</v>
      </c>
      <c r="F10" s="26">
        <v>1469138</v>
      </c>
      <c r="G10" s="26">
        <v>87668</v>
      </c>
      <c r="H10" s="26">
        <v>87668</v>
      </c>
      <c r="I10" s="26">
        <v>0</v>
      </c>
      <c r="J10" s="26">
        <v>175336</v>
      </c>
      <c r="K10" s="26">
        <v>87740</v>
      </c>
      <c r="L10" s="26">
        <v>87740</v>
      </c>
      <c r="M10" s="26">
        <v>87740</v>
      </c>
      <c r="N10" s="26">
        <v>263220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438556</v>
      </c>
      <c r="X10" s="26">
        <v>734568</v>
      </c>
      <c r="Y10" s="26">
        <v>-296012</v>
      </c>
      <c r="Z10" s="27">
        <v>-40.3</v>
      </c>
      <c r="AA10" s="28">
        <v>1469138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730128</v>
      </c>
      <c r="D12" s="6">
        <v>0</v>
      </c>
      <c r="E12" s="7">
        <v>1072591</v>
      </c>
      <c r="F12" s="8">
        <v>1072591</v>
      </c>
      <c r="G12" s="8">
        <v>54032</v>
      </c>
      <c r="H12" s="8">
        <v>31628</v>
      </c>
      <c r="I12" s="8">
        <v>0</v>
      </c>
      <c r="J12" s="8">
        <v>85660</v>
      </c>
      <c r="K12" s="8">
        <v>51126</v>
      </c>
      <c r="L12" s="8">
        <v>51498</v>
      </c>
      <c r="M12" s="8">
        <v>175148</v>
      </c>
      <c r="N12" s="8">
        <v>277772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363432</v>
      </c>
      <c r="X12" s="8">
        <v>536298</v>
      </c>
      <c r="Y12" s="8">
        <v>-172866</v>
      </c>
      <c r="Z12" s="2">
        <v>-32.23</v>
      </c>
      <c r="AA12" s="6">
        <v>1072591</v>
      </c>
    </row>
    <row r="13" spans="1:27" ht="13.5">
      <c r="A13" s="23" t="s">
        <v>40</v>
      </c>
      <c r="B13" s="29"/>
      <c r="C13" s="6">
        <v>450562</v>
      </c>
      <c r="D13" s="6">
        <v>0</v>
      </c>
      <c r="E13" s="7">
        <v>400000</v>
      </c>
      <c r="F13" s="8">
        <v>400000</v>
      </c>
      <c r="G13" s="8">
        <v>46625</v>
      </c>
      <c r="H13" s="8">
        <v>0</v>
      </c>
      <c r="I13" s="8">
        <v>0</v>
      </c>
      <c r="J13" s="8">
        <v>46625</v>
      </c>
      <c r="K13" s="8">
        <v>44490</v>
      </c>
      <c r="L13" s="8">
        <v>0</v>
      </c>
      <c r="M13" s="8">
        <v>83388</v>
      </c>
      <c r="N13" s="8">
        <v>127878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174503</v>
      </c>
      <c r="X13" s="8">
        <v>199998</v>
      </c>
      <c r="Y13" s="8">
        <v>-25495</v>
      </c>
      <c r="Z13" s="2">
        <v>-12.75</v>
      </c>
      <c r="AA13" s="6">
        <v>400000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21586316</v>
      </c>
      <c r="D19" s="6">
        <v>0</v>
      </c>
      <c r="E19" s="7">
        <v>16544000</v>
      </c>
      <c r="F19" s="8">
        <v>16544000</v>
      </c>
      <c r="G19" s="8">
        <v>4918909</v>
      </c>
      <c r="H19" s="8">
        <v>0</v>
      </c>
      <c r="I19" s="8">
        <v>0</v>
      </c>
      <c r="J19" s="8">
        <v>4918909</v>
      </c>
      <c r="K19" s="8">
        <v>523191</v>
      </c>
      <c r="L19" s="8">
        <v>4325442</v>
      </c>
      <c r="M19" s="8">
        <v>604249</v>
      </c>
      <c r="N19" s="8">
        <v>5452882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10371791</v>
      </c>
      <c r="X19" s="8">
        <v>10967334</v>
      </c>
      <c r="Y19" s="8">
        <v>-595543</v>
      </c>
      <c r="Z19" s="2">
        <v>-5.43</v>
      </c>
      <c r="AA19" s="6">
        <v>16544000</v>
      </c>
    </row>
    <row r="20" spans="1:27" ht="13.5">
      <c r="A20" s="23" t="s">
        <v>47</v>
      </c>
      <c r="B20" s="29"/>
      <c r="C20" s="6">
        <v>1557439</v>
      </c>
      <c r="D20" s="6">
        <v>0</v>
      </c>
      <c r="E20" s="7">
        <v>256467</v>
      </c>
      <c r="F20" s="26">
        <v>256467</v>
      </c>
      <c r="G20" s="26">
        <v>97075</v>
      </c>
      <c r="H20" s="26">
        <v>6004</v>
      </c>
      <c r="I20" s="26">
        <v>0</v>
      </c>
      <c r="J20" s="26">
        <v>103079</v>
      </c>
      <c r="K20" s="26">
        <v>154805</v>
      </c>
      <c r="L20" s="26">
        <v>23198</v>
      </c>
      <c r="M20" s="26">
        <v>325804</v>
      </c>
      <c r="N20" s="26">
        <v>503807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606886</v>
      </c>
      <c r="X20" s="26">
        <v>128232</v>
      </c>
      <c r="Y20" s="26">
        <v>478654</v>
      </c>
      <c r="Z20" s="27">
        <v>373.27</v>
      </c>
      <c r="AA20" s="28">
        <v>256467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27803417</v>
      </c>
      <c r="D22" s="33">
        <f>SUM(D5:D21)</f>
        <v>0</v>
      </c>
      <c r="E22" s="34">
        <f t="shared" si="0"/>
        <v>25207233</v>
      </c>
      <c r="F22" s="35">
        <f t="shared" si="0"/>
        <v>25207233</v>
      </c>
      <c r="G22" s="35">
        <f t="shared" si="0"/>
        <v>6749865</v>
      </c>
      <c r="H22" s="35">
        <f t="shared" si="0"/>
        <v>257764</v>
      </c>
      <c r="I22" s="35">
        <f t="shared" si="0"/>
        <v>0</v>
      </c>
      <c r="J22" s="35">
        <f t="shared" si="0"/>
        <v>7007629</v>
      </c>
      <c r="K22" s="35">
        <f t="shared" si="0"/>
        <v>1105994</v>
      </c>
      <c r="L22" s="35">
        <f t="shared" si="0"/>
        <v>4645058</v>
      </c>
      <c r="M22" s="35">
        <f t="shared" si="0"/>
        <v>1409222</v>
      </c>
      <c r="N22" s="35">
        <f t="shared" si="0"/>
        <v>7160274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14167903</v>
      </c>
      <c r="X22" s="35">
        <f t="shared" si="0"/>
        <v>15298944</v>
      </c>
      <c r="Y22" s="35">
        <f t="shared" si="0"/>
        <v>-1131041</v>
      </c>
      <c r="Z22" s="36">
        <f>+IF(X22&lt;&gt;0,+(Y22/X22)*100,0)</f>
        <v>-7.39293509408231</v>
      </c>
      <c r="AA22" s="33">
        <f>SUM(AA5:AA21)</f>
        <v>25207233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7399416</v>
      </c>
      <c r="D25" s="6">
        <v>0</v>
      </c>
      <c r="E25" s="7">
        <v>9430802</v>
      </c>
      <c r="F25" s="8">
        <v>9430802</v>
      </c>
      <c r="G25" s="8">
        <v>641272</v>
      </c>
      <c r="H25" s="8">
        <v>649389</v>
      </c>
      <c r="I25" s="8">
        <v>0</v>
      </c>
      <c r="J25" s="8">
        <v>1290661</v>
      </c>
      <c r="K25" s="8">
        <v>740477</v>
      </c>
      <c r="L25" s="8">
        <v>725065</v>
      </c>
      <c r="M25" s="8">
        <v>824969</v>
      </c>
      <c r="N25" s="8">
        <v>2290511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3581172</v>
      </c>
      <c r="X25" s="8">
        <v>4715400</v>
      </c>
      <c r="Y25" s="8">
        <v>-1134228</v>
      </c>
      <c r="Z25" s="2">
        <v>-24.05</v>
      </c>
      <c r="AA25" s="6">
        <v>9430802</v>
      </c>
    </row>
    <row r="26" spans="1:27" ht="13.5">
      <c r="A26" s="25" t="s">
        <v>52</v>
      </c>
      <c r="B26" s="24"/>
      <c r="C26" s="6">
        <v>1615984</v>
      </c>
      <c r="D26" s="6">
        <v>0</v>
      </c>
      <c r="E26" s="7">
        <v>1781301</v>
      </c>
      <c r="F26" s="8">
        <v>1781301</v>
      </c>
      <c r="G26" s="8">
        <v>264775</v>
      </c>
      <c r="H26" s="8">
        <v>236724</v>
      </c>
      <c r="I26" s="8">
        <v>0</v>
      </c>
      <c r="J26" s="8">
        <v>501499</v>
      </c>
      <c r="K26" s="8">
        <v>147036</v>
      </c>
      <c r="L26" s="8">
        <v>147036</v>
      </c>
      <c r="M26" s="8">
        <v>149178</v>
      </c>
      <c r="N26" s="8">
        <v>443250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944749</v>
      </c>
      <c r="X26" s="8">
        <v>890652</v>
      </c>
      <c r="Y26" s="8">
        <v>54097</v>
      </c>
      <c r="Z26" s="2">
        <v>6.07</v>
      </c>
      <c r="AA26" s="6">
        <v>1781301</v>
      </c>
    </row>
    <row r="27" spans="1:27" ht="13.5">
      <c r="A27" s="25" t="s">
        <v>53</v>
      </c>
      <c r="B27" s="24"/>
      <c r="C27" s="6">
        <v>1691418</v>
      </c>
      <c r="D27" s="6">
        <v>0</v>
      </c>
      <c r="E27" s="7">
        <v>4426610</v>
      </c>
      <c r="F27" s="8">
        <v>4426610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4426610</v>
      </c>
    </row>
    <row r="28" spans="1:27" ht="13.5">
      <c r="A28" s="25" t="s">
        <v>54</v>
      </c>
      <c r="B28" s="24"/>
      <c r="C28" s="6">
        <v>7374354</v>
      </c>
      <c r="D28" s="6">
        <v>0</v>
      </c>
      <c r="E28" s="7">
        <v>399451</v>
      </c>
      <c r="F28" s="8">
        <v>399451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399451</v>
      </c>
    </row>
    <row r="29" spans="1:27" ht="13.5">
      <c r="A29" s="25" t="s">
        <v>55</v>
      </c>
      <c r="B29" s="24"/>
      <c r="C29" s="6">
        <v>67917</v>
      </c>
      <c r="D29" s="6">
        <v>0</v>
      </c>
      <c r="E29" s="7">
        <v>75000</v>
      </c>
      <c r="F29" s="8">
        <v>75000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10000</v>
      </c>
      <c r="Y29" s="8">
        <v>-10000</v>
      </c>
      <c r="Z29" s="2">
        <v>-100</v>
      </c>
      <c r="AA29" s="6">
        <v>75000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845691</v>
      </c>
      <c r="D31" s="6">
        <v>0</v>
      </c>
      <c r="E31" s="7">
        <v>787356</v>
      </c>
      <c r="F31" s="8">
        <v>787356</v>
      </c>
      <c r="G31" s="8">
        <v>14492</v>
      </c>
      <c r="H31" s="8">
        <v>56421</v>
      </c>
      <c r="I31" s="8">
        <v>0</v>
      </c>
      <c r="J31" s="8">
        <v>70913</v>
      </c>
      <c r="K31" s="8">
        <v>48721</v>
      </c>
      <c r="L31" s="8">
        <v>43969</v>
      </c>
      <c r="M31" s="8">
        <v>61481</v>
      </c>
      <c r="N31" s="8">
        <v>154171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225084</v>
      </c>
      <c r="X31" s="8">
        <v>393678</v>
      </c>
      <c r="Y31" s="8">
        <v>-168594</v>
      </c>
      <c r="Z31" s="2">
        <v>-42.83</v>
      </c>
      <c r="AA31" s="6">
        <v>787356</v>
      </c>
    </row>
    <row r="32" spans="1:27" ht="13.5">
      <c r="A32" s="25" t="s">
        <v>58</v>
      </c>
      <c r="B32" s="24"/>
      <c r="C32" s="6">
        <v>1100065</v>
      </c>
      <c r="D32" s="6">
        <v>0</v>
      </c>
      <c r="E32" s="7">
        <v>227843</v>
      </c>
      <c r="F32" s="8">
        <v>227843</v>
      </c>
      <c r="G32" s="8">
        <v>17980</v>
      </c>
      <c r="H32" s="8">
        <v>17980</v>
      </c>
      <c r="I32" s="8">
        <v>0</v>
      </c>
      <c r="J32" s="8">
        <v>35960</v>
      </c>
      <c r="K32" s="8">
        <v>17980</v>
      </c>
      <c r="L32" s="8">
        <v>17980</v>
      </c>
      <c r="M32" s="8">
        <v>17980</v>
      </c>
      <c r="N32" s="8">
        <v>53940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89900</v>
      </c>
      <c r="X32" s="8">
        <v>113922</v>
      </c>
      <c r="Y32" s="8">
        <v>-24022</v>
      </c>
      <c r="Z32" s="2">
        <v>-21.09</v>
      </c>
      <c r="AA32" s="6">
        <v>227843</v>
      </c>
    </row>
    <row r="33" spans="1:27" ht="13.5">
      <c r="A33" s="25" t="s">
        <v>59</v>
      </c>
      <c r="B33" s="24"/>
      <c r="C33" s="6">
        <v>915654</v>
      </c>
      <c r="D33" s="6">
        <v>0</v>
      </c>
      <c r="E33" s="7">
        <v>1581428</v>
      </c>
      <c r="F33" s="8">
        <v>1581428</v>
      </c>
      <c r="G33" s="8">
        <v>72567</v>
      </c>
      <c r="H33" s="8">
        <v>78646</v>
      </c>
      <c r="I33" s="8">
        <v>0</v>
      </c>
      <c r="J33" s="8">
        <v>151213</v>
      </c>
      <c r="K33" s="8">
        <v>92565</v>
      </c>
      <c r="L33" s="8">
        <v>52037</v>
      </c>
      <c r="M33" s="8">
        <v>51322</v>
      </c>
      <c r="N33" s="8">
        <v>195924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347137</v>
      </c>
      <c r="X33" s="8">
        <v>790716</v>
      </c>
      <c r="Y33" s="8">
        <v>-443579</v>
      </c>
      <c r="Z33" s="2">
        <v>-56.1</v>
      </c>
      <c r="AA33" s="6">
        <v>1581428</v>
      </c>
    </row>
    <row r="34" spans="1:27" ht="13.5">
      <c r="A34" s="25" t="s">
        <v>60</v>
      </c>
      <c r="B34" s="24"/>
      <c r="C34" s="6">
        <v>6213353</v>
      </c>
      <c r="D34" s="6">
        <v>0</v>
      </c>
      <c r="E34" s="7">
        <v>5610684</v>
      </c>
      <c r="F34" s="8">
        <v>5610684</v>
      </c>
      <c r="G34" s="8">
        <v>-148584</v>
      </c>
      <c r="H34" s="8">
        <v>632072</v>
      </c>
      <c r="I34" s="8">
        <v>0</v>
      </c>
      <c r="J34" s="8">
        <v>483488</v>
      </c>
      <c r="K34" s="8">
        <v>774737</v>
      </c>
      <c r="L34" s="8">
        <v>594795</v>
      </c>
      <c r="M34" s="8">
        <v>740253</v>
      </c>
      <c r="N34" s="8">
        <v>2109785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2593273</v>
      </c>
      <c r="X34" s="8">
        <v>2805342</v>
      </c>
      <c r="Y34" s="8">
        <v>-212069</v>
      </c>
      <c r="Z34" s="2">
        <v>-7.56</v>
      </c>
      <c r="AA34" s="6">
        <v>5610684</v>
      </c>
    </row>
    <row r="35" spans="1:27" ht="13.5">
      <c r="A35" s="23" t="s">
        <v>61</v>
      </c>
      <c r="B35" s="29"/>
      <c r="C35" s="6">
        <v>92150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27316002</v>
      </c>
      <c r="D36" s="33">
        <f>SUM(D25:D35)</f>
        <v>0</v>
      </c>
      <c r="E36" s="34">
        <f t="shared" si="1"/>
        <v>24320475</v>
      </c>
      <c r="F36" s="35">
        <f t="shared" si="1"/>
        <v>24320475</v>
      </c>
      <c r="G36" s="35">
        <f t="shared" si="1"/>
        <v>862502</v>
      </c>
      <c r="H36" s="35">
        <f t="shared" si="1"/>
        <v>1671232</v>
      </c>
      <c r="I36" s="35">
        <f t="shared" si="1"/>
        <v>0</v>
      </c>
      <c r="J36" s="35">
        <f t="shared" si="1"/>
        <v>2533734</v>
      </c>
      <c r="K36" s="35">
        <f t="shared" si="1"/>
        <v>1821516</v>
      </c>
      <c r="L36" s="35">
        <f t="shared" si="1"/>
        <v>1580882</v>
      </c>
      <c r="M36" s="35">
        <f t="shared" si="1"/>
        <v>1845183</v>
      </c>
      <c r="N36" s="35">
        <f t="shared" si="1"/>
        <v>5247581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7781315</v>
      </c>
      <c r="X36" s="35">
        <f t="shared" si="1"/>
        <v>9719710</v>
      </c>
      <c r="Y36" s="35">
        <f t="shared" si="1"/>
        <v>-1938395</v>
      </c>
      <c r="Z36" s="36">
        <f>+IF(X36&lt;&gt;0,+(Y36/X36)*100,0)</f>
        <v>-19.942930396071485</v>
      </c>
      <c r="AA36" s="33">
        <f>SUM(AA25:AA35)</f>
        <v>24320475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487415</v>
      </c>
      <c r="D38" s="46">
        <f>+D22-D36</f>
        <v>0</v>
      </c>
      <c r="E38" s="47">
        <f t="shared" si="2"/>
        <v>886758</v>
      </c>
      <c r="F38" s="48">
        <f t="shared" si="2"/>
        <v>886758</v>
      </c>
      <c r="G38" s="48">
        <f t="shared" si="2"/>
        <v>5887363</v>
      </c>
      <c r="H38" s="48">
        <f t="shared" si="2"/>
        <v>-1413468</v>
      </c>
      <c r="I38" s="48">
        <f t="shared" si="2"/>
        <v>0</v>
      </c>
      <c r="J38" s="48">
        <f t="shared" si="2"/>
        <v>4473895</v>
      </c>
      <c r="K38" s="48">
        <f t="shared" si="2"/>
        <v>-715522</v>
      </c>
      <c r="L38" s="48">
        <f t="shared" si="2"/>
        <v>3064176</v>
      </c>
      <c r="M38" s="48">
        <f t="shared" si="2"/>
        <v>-435961</v>
      </c>
      <c r="N38" s="48">
        <f t="shared" si="2"/>
        <v>1912693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6386588</v>
      </c>
      <c r="X38" s="48">
        <f>IF(F22=F36,0,X22-X36)</f>
        <v>5579234</v>
      </c>
      <c r="Y38" s="48">
        <f t="shared" si="2"/>
        <v>807354</v>
      </c>
      <c r="Z38" s="49">
        <f>+IF(X38&lt;&gt;0,+(Y38/X38)*100,0)</f>
        <v>14.47069615649747</v>
      </c>
      <c r="AA38" s="46">
        <f>+AA22-AA36</f>
        <v>886758</v>
      </c>
    </row>
    <row r="39" spans="1:27" ht="13.5">
      <c r="A39" s="23" t="s">
        <v>64</v>
      </c>
      <c r="B39" s="29"/>
      <c r="C39" s="6">
        <v>8067058</v>
      </c>
      <c r="D39" s="6">
        <v>0</v>
      </c>
      <c r="E39" s="7">
        <v>9492000</v>
      </c>
      <c r="F39" s="8">
        <v>9492000</v>
      </c>
      <c r="G39" s="8">
        <v>634976</v>
      </c>
      <c r="H39" s="8">
        <v>0</v>
      </c>
      <c r="I39" s="8">
        <v>0</v>
      </c>
      <c r="J39" s="8">
        <v>634976</v>
      </c>
      <c r="K39" s="8">
        <v>901494</v>
      </c>
      <c r="L39" s="8">
        <v>0</v>
      </c>
      <c r="M39" s="8">
        <v>2401277</v>
      </c>
      <c r="N39" s="8">
        <v>3302771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3937747</v>
      </c>
      <c r="X39" s="8">
        <v>4746000</v>
      </c>
      <c r="Y39" s="8">
        <v>-808253</v>
      </c>
      <c r="Z39" s="2">
        <v>-17.03</v>
      </c>
      <c r="AA39" s="6">
        <v>9492000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8554473</v>
      </c>
      <c r="D42" s="55">
        <f>SUM(D38:D41)</f>
        <v>0</v>
      </c>
      <c r="E42" s="56">
        <f t="shared" si="3"/>
        <v>10378758</v>
      </c>
      <c r="F42" s="57">
        <f t="shared" si="3"/>
        <v>10378758</v>
      </c>
      <c r="G42" s="57">
        <f t="shared" si="3"/>
        <v>6522339</v>
      </c>
      <c r="H42" s="57">
        <f t="shared" si="3"/>
        <v>-1413468</v>
      </c>
      <c r="I42" s="57">
        <f t="shared" si="3"/>
        <v>0</v>
      </c>
      <c r="J42" s="57">
        <f t="shared" si="3"/>
        <v>5108871</v>
      </c>
      <c r="K42" s="57">
        <f t="shared" si="3"/>
        <v>185972</v>
      </c>
      <c r="L42" s="57">
        <f t="shared" si="3"/>
        <v>3064176</v>
      </c>
      <c r="M42" s="57">
        <f t="shared" si="3"/>
        <v>1965316</v>
      </c>
      <c r="N42" s="57">
        <f t="shared" si="3"/>
        <v>5215464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10324335</v>
      </c>
      <c r="X42" s="57">
        <f t="shared" si="3"/>
        <v>10325234</v>
      </c>
      <c r="Y42" s="57">
        <f t="shared" si="3"/>
        <v>-899</v>
      </c>
      <c r="Z42" s="58">
        <f>+IF(X42&lt;&gt;0,+(Y42/X42)*100,0)</f>
        <v>-0.008706824465188875</v>
      </c>
      <c r="AA42" s="55">
        <f>SUM(AA38:AA41)</f>
        <v>10378758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8554473</v>
      </c>
      <c r="D44" s="63">
        <f>+D42-D43</f>
        <v>0</v>
      </c>
      <c r="E44" s="64">
        <f t="shared" si="4"/>
        <v>10378758</v>
      </c>
      <c r="F44" s="65">
        <f t="shared" si="4"/>
        <v>10378758</v>
      </c>
      <c r="G44" s="65">
        <f t="shared" si="4"/>
        <v>6522339</v>
      </c>
      <c r="H44" s="65">
        <f t="shared" si="4"/>
        <v>-1413468</v>
      </c>
      <c r="I44" s="65">
        <f t="shared" si="4"/>
        <v>0</v>
      </c>
      <c r="J44" s="65">
        <f t="shared" si="4"/>
        <v>5108871</v>
      </c>
      <c r="K44" s="65">
        <f t="shared" si="4"/>
        <v>185972</v>
      </c>
      <c r="L44" s="65">
        <f t="shared" si="4"/>
        <v>3064176</v>
      </c>
      <c r="M44" s="65">
        <f t="shared" si="4"/>
        <v>1965316</v>
      </c>
      <c r="N44" s="65">
        <f t="shared" si="4"/>
        <v>5215464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10324335</v>
      </c>
      <c r="X44" s="65">
        <f t="shared" si="4"/>
        <v>10325234</v>
      </c>
      <c r="Y44" s="65">
        <f t="shared" si="4"/>
        <v>-899</v>
      </c>
      <c r="Z44" s="66">
        <f>+IF(X44&lt;&gt;0,+(Y44/X44)*100,0)</f>
        <v>-0.008706824465188875</v>
      </c>
      <c r="AA44" s="63">
        <f>+AA42-AA43</f>
        <v>10378758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8554473</v>
      </c>
      <c r="D46" s="55">
        <f>SUM(D44:D45)</f>
        <v>0</v>
      </c>
      <c r="E46" s="56">
        <f t="shared" si="5"/>
        <v>10378758</v>
      </c>
      <c r="F46" s="57">
        <f t="shared" si="5"/>
        <v>10378758</v>
      </c>
      <c r="G46" s="57">
        <f t="shared" si="5"/>
        <v>6522339</v>
      </c>
      <c r="H46" s="57">
        <f t="shared" si="5"/>
        <v>-1413468</v>
      </c>
      <c r="I46" s="57">
        <f t="shared" si="5"/>
        <v>0</v>
      </c>
      <c r="J46" s="57">
        <f t="shared" si="5"/>
        <v>5108871</v>
      </c>
      <c r="K46" s="57">
        <f t="shared" si="5"/>
        <v>185972</v>
      </c>
      <c r="L46" s="57">
        <f t="shared" si="5"/>
        <v>3064176</v>
      </c>
      <c r="M46" s="57">
        <f t="shared" si="5"/>
        <v>1965316</v>
      </c>
      <c r="N46" s="57">
        <f t="shared" si="5"/>
        <v>5215464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10324335</v>
      </c>
      <c r="X46" s="57">
        <f t="shared" si="5"/>
        <v>10325234</v>
      </c>
      <c r="Y46" s="57">
        <f t="shared" si="5"/>
        <v>-899</v>
      </c>
      <c r="Z46" s="58">
        <f>+IF(X46&lt;&gt;0,+(Y46/X46)*100,0)</f>
        <v>-0.008706824465188875</v>
      </c>
      <c r="AA46" s="55">
        <f>SUM(AA44:AA45)</f>
        <v>10378758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8554473</v>
      </c>
      <c r="D48" s="71">
        <f>SUM(D46:D47)</f>
        <v>0</v>
      </c>
      <c r="E48" s="72">
        <f t="shared" si="6"/>
        <v>10378758</v>
      </c>
      <c r="F48" s="73">
        <f t="shared" si="6"/>
        <v>10378758</v>
      </c>
      <c r="G48" s="73">
        <f t="shared" si="6"/>
        <v>6522339</v>
      </c>
      <c r="H48" s="74">
        <f t="shared" si="6"/>
        <v>-1413468</v>
      </c>
      <c r="I48" s="74">
        <f t="shared" si="6"/>
        <v>0</v>
      </c>
      <c r="J48" s="74">
        <f t="shared" si="6"/>
        <v>5108871</v>
      </c>
      <c r="K48" s="74">
        <f t="shared" si="6"/>
        <v>185972</v>
      </c>
      <c r="L48" s="74">
        <f t="shared" si="6"/>
        <v>3064176</v>
      </c>
      <c r="M48" s="73">
        <f t="shared" si="6"/>
        <v>1965316</v>
      </c>
      <c r="N48" s="73">
        <f t="shared" si="6"/>
        <v>5215464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10324335</v>
      </c>
      <c r="X48" s="74">
        <f t="shared" si="6"/>
        <v>10325234</v>
      </c>
      <c r="Y48" s="74">
        <f t="shared" si="6"/>
        <v>-899</v>
      </c>
      <c r="Z48" s="75">
        <f>+IF(X48&lt;&gt;0,+(Y48/X48)*100,0)</f>
        <v>-0.008706824465188875</v>
      </c>
      <c r="AA48" s="76">
        <f>SUM(AA46:AA47)</f>
        <v>10378758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14317649</v>
      </c>
      <c r="D5" s="6">
        <v>0</v>
      </c>
      <c r="E5" s="7">
        <v>24018845</v>
      </c>
      <c r="F5" s="8">
        <v>24018845</v>
      </c>
      <c r="G5" s="8">
        <v>23242941</v>
      </c>
      <c r="H5" s="8">
        <v>-77</v>
      </c>
      <c r="I5" s="8">
        <v>-590777</v>
      </c>
      <c r="J5" s="8">
        <v>22652087</v>
      </c>
      <c r="K5" s="8">
        <v>596</v>
      </c>
      <c r="L5" s="8">
        <v>-1208477</v>
      </c>
      <c r="M5" s="8">
        <v>-813</v>
      </c>
      <c r="N5" s="8">
        <v>-1208694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21443393</v>
      </c>
      <c r="X5" s="8">
        <v>12009420</v>
      </c>
      <c r="Y5" s="8">
        <v>9433973</v>
      </c>
      <c r="Z5" s="2">
        <v>78.55</v>
      </c>
      <c r="AA5" s="6">
        <v>24018845</v>
      </c>
    </row>
    <row r="6" spans="1:27" ht="13.5">
      <c r="A6" s="23" t="s">
        <v>33</v>
      </c>
      <c r="B6" s="24"/>
      <c r="C6" s="6">
        <v>3296798</v>
      </c>
      <c r="D6" s="6">
        <v>0</v>
      </c>
      <c r="E6" s="7">
        <v>2000000</v>
      </c>
      <c r="F6" s="8">
        <v>2000000</v>
      </c>
      <c r="G6" s="8">
        <v>139345</v>
      </c>
      <c r="H6" s="8">
        <v>275725</v>
      </c>
      <c r="I6" s="8">
        <v>59284</v>
      </c>
      <c r="J6" s="8">
        <v>474354</v>
      </c>
      <c r="K6" s="8">
        <v>475754</v>
      </c>
      <c r="L6" s="8">
        <v>432910</v>
      </c>
      <c r="M6" s="8">
        <v>430026</v>
      </c>
      <c r="N6" s="8">
        <v>1338690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1813044</v>
      </c>
      <c r="X6" s="8">
        <v>1000002</v>
      </c>
      <c r="Y6" s="8">
        <v>813042</v>
      </c>
      <c r="Z6" s="2">
        <v>81.3</v>
      </c>
      <c r="AA6" s="6">
        <v>2000000</v>
      </c>
    </row>
    <row r="7" spans="1:27" ht="13.5">
      <c r="A7" s="25" t="s">
        <v>34</v>
      </c>
      <c r="B7" s="24"/>
      <c r="C7" s="6">
        <v>49793827</v>
      </c>
      <c r="D7" s="6">
        <v>0</v>
      </c>
      <c r="E7" s="7">
        <v>61972990</v>
      </c>
      <c r="F7" s="8">
        <v>61972990</v>
      </c>
      <c r="G7" s="8">
        <v>4183392</v>
      </c>
      <c r="H7" s="8">
        <v>2459423</v>
      </c>
      <c r="I7" s="8">
        <v>3281242</v>
      </c>
      <c r="J7" s="8">
        <v>9924057</v>
      </c>
      <c r="K7" s="8">
        <v>3923862</v>
      </c>
      <c r="L7" s="8">
        <v>4463527</v>
      </c>
      <c r="M7" s="8">
        <v>4639932</v>
      </c>
      <c r="N7" s="8">
        <v>13027321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22951378</v>
      </c>
      <c r="X7" s="8">
        <v>30986496</v>
      </c>
      <c r="Y7" s="8">
        <v>-8035118</v>
      </c>
      <c r="Z7" s="2">
        <v>-25.93</v>
      </c>
      <c r="AA7" s="6">
        <v>61972990</v>
      </c>
    </row>
    <row r="8" spans="1:27" ht="13.5">
      <c r="A8" s="25" t="s">
        <v>35</v>
      </c>
      <c r="B8" s="24"/>
      <c r="C8" s="6">
        <v>11897839</v>
      </c>
      <c r="D8" s="6">
        <v>0</v>
      </c>
      <c r="E8" s="7">
        <v>13821000</v>
      </c>
      <c r="F8" s="8">
        <v>13821000</v>
      </c>
      <c r="G8" s="8">
        <v>928886</v>
      </c>
      <c r="H8" s="8">
        <v>403656</v>
      </c>
      <c r="I8" s="8">
        <v>921836</v>
      </c>
      <c r="J8" s="8">
        <v>2254378</v>
      </c>
      <c r="K8" s="8">
        <v>1431047</v>
      </c>
      <c r="L8" s="8">
        <v>998577</v>
      </c>
      <c r="M8" s="8">
        <v>1100859</v>
      </c>
      <c r="N8" s="8">
        <v>3530483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5784861</v>
      </c>
      <c r="X8" s="8">
        <v>6900000</v>
      </c>
      <c r="Y8" s="8">
        <v>-1115139</v>
      </c>
      <c r="Z8" s="2">
        <v>-16.16</v>
      </c>
      <c r="AA8" s="6">
        <v>13821000</v>
      </c>
    </row>
    <row r="9" spans="1:27" ht="13.5">
      <c r="A9" s="25" t="s">
        <v>36</v>
      </c>
      <c r="B9" s="24"/>
      <c r="C9" s="6">
        <v>6906919</v>
      </c>
      <c r="D9" s="6">
        <v>0</v>
      </c>
      <c r="E9" s="7">
        <v>7516000</v>
      </c>
      <c r="F9" s="8">
        <v>7516000</v>
      </c>
      <c r="G9" s="8">
        <v>626515</v>
      </c>
      <c r="H9" s="8">
        <v>628857</v>
      </c>
      <c r="I9" s="8">
        <v>629389</v>
      </c>
      <c r="J9" s="8">
        <v>1884761</v>
      </c>
      <c r="K9" s="8">
        <v>621947</v>
      </c>
      <c r="L9" s="8">
        <v>635640</v>
      </c>
      <c r="M9" s="8">
        <v>626704</v>
      </c>
      <c r="N9" s="8">
        <v>1884291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3769052</v>
      </c>
      <c r="X9" s="8">
        <v>3757998</v>
      </c>
      <c r="Y9" s="8">
        <v>11054</v>
      </c>
      <c r="Z9" s="2">
        <v>0.29</v>
      </c>
      <c r="AA9" s="6">
        <v>7516000</v>
      </c>
    </row>
    <row r="10" spans="1:27" ht="13.5">
      <c r="A10" s="25" t="s">
        <v>37</v>
      </c>
      <c r="B10" s="24"/>
      <c r="C10" s="6">
        <v>4702348</v>
      </c>
      <c r="D10" s="6">
        <v>0</v>
      </c>
      <c r="E10" s="7">
        <v>5300000</v>
      </c>
      <c r="F10" s="26">
        <v>5300000</v>
      </c>
      <c r="G10" s="26">
        <v>436754</v>
      </c>
      <c r="H10" s="26">
        <v>436884</v>
      </c>
      <c r="I10" s="26">
        <v>436380</v>
      </c>
      <c r="J10" s="26">
        <v>1310018</v>
      </c>
      <c r="K10" s="26">
        <v>434784</v>
      </c>
      <c r="L10" s="26">
        <v>436499</v>
      </c>
      <c r="M10" s="26">
        <v>436036</v>
      </c>
      <c r="N10" s="26">
        <v>1307319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2617337</v>
      </c>
      <c r="X10" s="26">
        <v>2650002</v>
      </c>
      <c r="Y10" s="26">
        <v>-32665</v>
      </c>
      <c r="Z10" s="27">
        <v>-1.23</v>
      </c>
      <c r="AA10" s="28">
        <v>5300000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10500</v>
      </c>
      <c r="Y11" s="8">
        <v>-10500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156568</v>
      </c>
      <c r="D12" s="6">
        <v>0</v>
      </c>
      <c r="E12" s="7">
        <v>956143</v>
      </c>
      <c r="F12" s="8">
        <v>956143</v>
      </c>
      <c r="G12" s="8">
        <v>51419</v>
      </c>
      <c r="H12" s="8">
        <v>10665</v>
      </c>
      <c r="I12" s="8">
        <v>10177</v>
      </c>
      <c r="J12" s="8">
        <v>72261</v>
      </c>
      <c r="K12" s="8">
        <v>15134</v>
      </c>
      <c r="L12" s="8">
        <v>12016</v>
      </c>
      <c r="M12" s="8">
        <v>11354</v>
      </c>
      <c r="N12" s="8">
        <v>38504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110765</v>
      </c>
      <c r="X12" s="8">
        <v>478074</v>
      </c>
      <c r="Y12" s="8">
        <v>-367309</v>
      </c>
      <c r="Z12" s="2">
        <v>-76.83</v>
      </c>
      <c r="AA12" s="6">
        <v>956143</v>
      </c>
    </row>
    <row r="13" spans="1:27" ht="13.5">
      <c r="A13" s="23" t="s">
        <v>40</v>
      </c>
      <c r="B13" s="29"/>
      <c r="C13" s="6">
        <v>185927</v>
      </c>
      <c r="D13" s="6">
        <v>0</v>
      </c>
      <c r="E13" s="7">
        <v>15750</v>
      </c>
      <c r="F13" s="8">
        <v>15750</v>
      </c>
      <c r="G13" s="8">
        <v>0</v>
      </c>
      <c r="H13" s="8">
        <v>6718</v>
      </c>
      <c r="I13" s="8">
        <v>1249</v>
      </c>
      <c r="J13" s="8">
        <v>7967</v>
      </c>
      <c r="K13" s="8">
        <v>903</v>
      </c>
      <c r="L13" s="8">
        <v>689</v>
      </c>
      <c r="M13" s="8">
        <v>4710</v>
      </c>
      <c r="N13" s="8">
        <v>6302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14269</v>
      </c>
      <c r="X13" s="8">
        <v>7878</v>
      </c>
      <c r="Y13" s="8">
        <v>6391</v>
      </c>
      <c r="Z13" s="2">
        <v>81.12</v>
      </c>
      <c r="AA13" s="6">
        <v>15750</v>
      </c>
    </row>
    <row r="14" spans="1:27" ht="13.5">
      <c r="A14" s="23" t="s">
        <v>41</v>
      </c>
      <c r="B14" s="29"/>
      <c r="C14" s="6">
        <v>7907071</v>
      </c>
      <c r="D14" s="6">
        <v>0</v>
      </c>
      <c r="E14" s="7">
        <v>8500000</v>
      </c>
      <c r="F14" s="8">
        <v>8500000</v>
      </c>
      <c r="G14" s="8">
        <v>754769</v>
      </c>
      <c r="H14" s="8">
        <v>770934</v>
      </c>
      <c r="I14" s="8">
        <v>736183</v>
      </c>
      <c r="J14" s="8">
        <v>2261886</v>
      </c>
      <c r="K14" s="8">
        <v>791351</v>
      </c>
      <c r="L14" s="8">
        <v>599307</v>
      </c>
      <c r="M14" s="8">
        <v>801089</v>
      </c>
      <c r="N14" s="8">
        <v>2191747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4453633</v>
      </c>
      <c r="X14" s="8">
        <v>4249998</v>
      </c>
      <c r="Y14" s="8">
        <v>203635</v>
      </c>
      <c r="Z14" s="2">
        <v>4.79</v>
      </c>
      <c r="AA14" s="6">
        <v>8500000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83781</v>
      </c>
      <c r="D16" s="6">
        <v>0</v>
      </c>
      <c r="E16" s="7">
        <v>58800</v>
      </c>
      <c r="F16" s="8">
        <v>58800</v>
      </c>
      <c r="G16" s="8">
        <v>6226</v>
      </c>
      <c r="H16" s="8">
        <v>2443</v>
      </c>
      <c r="I16" s="8">
        <v>5013</v>
      </c>
      <c r="J16" s="8">
        <v>13682</v>
      </c>
      <c r="K16" s="8">
        <v>11604</v>
      </c>
      <c r="L16" s="8">
        <v>11795</v>
      </c>
      <c r="M16" s="8">
        <v>4236</v>
      </c>
      <c r="N16" s="8">
        <v>27635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41317</v>
      </c>
      <c r="X16" s="8">
        <v>29400</v>
      </c>
      <c r="Y16" s="8">
        <v>11917</v>
      </c>
      <c r="Z16" s="2">
        <v>40.53</v>
      </c>
      <c r="AA16" s="6">
        <v>58800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476000</v>
      </c>
      <c r="F17" s="8">
        <v>476000</v>
      </c>
      <c r="G17" s="8">
        <v>60788</v>
      </c>
      <c r="H17" s="8">
        <v>40209</v>
      </c>
      <c r="I17" s="8">
        <v>47227</v>
      </c>
      <c r="J17" s="8">
        <v>148224</v>
      </c>
      <c r="K17" s="8">
        <v>56710</v>
      </c>
      <c r="L17" s="8">
        <v>30417</v>
      </c>
      <c r="M17" s="8">
        <v>25214</v>
      </c>
      <c r="N17" s="8">
        <v>112341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260565</v>
      </c>
      <c r="X17" s="8">
        <v>238002</v>
      </c>
      <c r="Y17" s="8">
        <v>22563</v>
      </c>
      <c r="Z17" s="2">
        <v>9.48</v>
      </c>
      <c r="AA17" s="6">
        <v>476000</v>
      </c>
    </row>
    <row r="18" spans="1:27" ht="13.5">
      <c r="A18" s="25" t="s">
        <v>45</v>
      </c>
      <c r="B18" s="24"/>
      <c r="C18" s="6">
        <v>774095</v>
      </c>
      <c r="D18" s="6">
        <v>0</v>
      </c>
      <c r="E18" s="7">
        <v>6481820</v>
      </c>
      <c r="F18" s="8">
        <v>6481820</v>
      </c>
      <c r="G18" s="8">
        <v>724761</v>
      </c>
      <c r="H18" s="8">
        <v>422467</v>
      </c>
      <c r="I18" s="8">
        <v>739602</v>
      </c>
      <c r="J18" s="8">
        <v>1886830</v>
      </c>
      <c r="K18" s="8">
        <v>1138176</v>
      </c>
      <c r="L18" s="8">
        <v>485150</v>
      </c>
      <c r="M18" s="8">
        <v>333243</v>
      </c>
      <c r="N18" s="8">
        <v>1956569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3843399</v>
      </c>
      <c r="X18" s="8">
        <v>3240912</v>
      </c>
      <c r="Y18" s="8">
        <v>602487</v>
      </c>
      <c r="Z18" s="2">
        <v>18.59</v>
      </c>
      <c r="AA18" s="6">
        <v>6481820</v>
      </c>
    </row>
    <row r="19" spans="1:27" ht="13.5">
      <c r="A19" s="23" t="s">
        <v>46</v>
      </c>
      <c r="B19" s="29"/>
      <c r="C19" s="6">
        <v>50936527</v>
      </c>
      <c r="D19" s="6">
        <v>0</v>
      </c>
      <c r="E19" s="7">
        <v>54401000</v>
      </c>
      <c r="F19" s="8">
        <v>54401000</v>
      </c>
      <c r="G19" s="8">
        <v>19906828</v>
      </c>
      <c r="H19" s="8">
        <v>3286022</v>
      </c>
      <c r="I19" s="8">
        <v>524</v>
      </c>
      <c r="J19" s="8">
        <v>23193374</v>
      </c>
      <c r="K19" s="8">
        <v>1024</v>
      </c>
      <c r="L19" s="8">
        <v>17176622</v>
      </c>
      <c r="M19" s="8">
        <v>0</v>
      </c>
      <c r="N19" s="8">
        <v>17177646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40371020</v>
      </c>
      <c r="X19" s="8">
        <v>27200502</v>
      </c>
      <c r="Y19" s="8">
        <v>13170518</v>
      </c>
      <c r="Z19" s="2">
        <v>48.42</v>
      </c>
      <c r="AA19" s="6">
        <v>54401000</v>
      </c>
    </row>
    <row r="20" spans="1:27" ht="13.5">
      <c r="A20" s="23" t="s">
        <v>47</v>
      </c>
      <c r="B20" s="29"/>
      <c r="C20" s="6">
        <v>551125</v>
      </c>
      <c r="D20" s="6">
        <v>0</v>
      </c>
      <c r="E20" s="7">
        <v>553823</v>
      </c>
      <c r="F20" s="26">
        <v>553823</v>
      </c>
      <c r="G20" s="26">
        <v>57436</v>
      </c>
      <c r="H20" s="26">
        <v>29673</v>
      </c>
      <c r="I20" s="26">
        <v>29181</v>
      </c>
      <c r="J20" s="26">
        <v>116290</v>
      </c>
      <c r="K20" s="26">
        <v>79678</v>
      </c>
      <c r="L20" s="26">
        <v>72622</v>
      </c>
      <c r="M20" s="26">
        <v>35851</v>
      </c>
      <c r="N20" s="26">
        <v>188151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304441</v>
      </c>
      <c r="X20" s="26">
        <v>276912</v>
      </c>
      <c r="Y20" s="26">
        <v>27529</v>
      </c>
      <c r="Z20" s="27">
        <v>9.94</v>
      </c>
      <c r="AA20" s="28">
        <v>553823</v>
      </c>
    </row>
    <row r="21" spans="1:27" ht="13.5">
      <c r="A21" s="23" t="s">
        <v>48</v>
      </c>
      <c r="B21" s="29"/>
      <c r="C21" s="6">
        <v>-2353050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149157424</v>
      </c>
      <c r="D22" s="33">
        <f>SUM(D5:D21)</f>
        <v>0</v>
      </c>
      <c r="E22" s="34">
        <f t="shared" si="0"/>
        <v>186072171</v>
      </c>
      <c r="F22" s="35">
        <f t="shared" si="0"/>
        <v>186072171</v>
      </c>
      <c r="G22" s="35">
        <f t="shared" si="0"/>
        <v>51120060</v>
      </c>
      <c r="H22" s="35">
        <f t="shared" si="0"/>
        <v>8773599</v>
      </c>
      <c r="I22" s="35">
        <f t="shared" si="0"/>
        <v>6306510</v>
      </c>
      <c r="J22" s="35">
        <f t="shared" si="0"/>
        <v>66200169</v>
      </c>
      <c r="K22" s="35">
        <f t="shared" si="0"/>
        <v>8982570</v>
      </c>
      <c r="L22" s="35">
        <f t="shared" si="0"/>
        <v>24147294</v>
      </c>
      <c r="M22" s="35">
        <f t="shared" si="0"/>
        <v>8448441</v>
      </c>
      <c r="N22" s="35">
        <f t="shared" si="0"/>
        <v>41578305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107778474</v>
      </c>
      <c r="X22" s="35">
        <f t="shared" si="0"/>
        <v>93036096</v>
      </c>
      <c r="Y22" s="35">
        <f t="shared" si="0"/>
        <v>14742378</v>
      </c>
      <c r="Z22" s="36">
        <f>+IF(X22&lt;&gt;0,+(Y22/X22)*100,0)</f>
        <v>15.845869112994595</v>
      </c>
      <c r="AA22" s="33">
        <f>SUM(AA5:AA21)</f>
        <v>186072171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75168472</v>
      </c>
      <c r="D25" s="6">
        <v>0</v>
      </c>
      <c r="E25" s="7">
        <v>73480358</v>
      </c>
      <c r="F25" s="8">
        <v>73480358</v>
      </c>
      <c r="G25" s="8">
        <v>5315993</v>
      </c>
      <c r="H25" s="8">
        <v>5513600</v>
      </c>
      <c r="I25" s="8">
        <v>5923296</v>
      </c>
      <c r="J25" s="8">
        <v>16752889</v>
      </c>
      <c r="K25" s="8">
        <v>6346221</v>
      </c>
      <c r="L25" s="8">
        <v>8813768</v>
      </c>
      <c r="M25" s="8">
        <v>7284284</v>
      </c>
      <c r="N25" s="8">
        <v>22444273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39197162</v>
      </c>
      <c r="X25" s="8">
        <v>39566345</v>
      </c>
      <c r="Y25" s="8">
        <v>-369183</v>
      </c>
      <c r="Z25" s="2">
        <v>-0.93</v>
      </c>
      <c r="AA25" s="6">
        <v>73480358</v>
      </c>
    </row>
    <row r="26" spans="1:27" ht="13.5">
      <c r="A26" s="25" t="s">
        <v>52</v>
      </c>
      <c r="B26" s="24"/>
      <c r="C26" s="6">
        <v>4703976</v>
      </c>
      <c r="D26" s="6">
        <v>0</v>
      </c>
      <c r="E26" s="7">
        <v>4415000</v>
      </c>
      <c r="F26" s="8">
        <v>4415000</v>
      </c>
      <c r="G26" s="8">
        <v>391874</v>
      </c>
      <c r="H26" s="8">
        <v>429243</v>
      </c>
      <c r="I26" s="8">
        <v>410558</v>
      </c>
      <c r="J26" s="8">
        <v>1231675</v>
      </c>
      <c r="K26" s="8">
        <v>394543</v>
      </c>
      <c r="L26" s="8">
        <v>391874</v>
      </c>
      <c r="M26" s="8">
        <v>410580</v>
      </c>
      <c r="N26" s="8">
        <v>1196997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2428672</v>
      </c>
      <c r="X26" s="8">
        <v>2207502</v>
      </c>
      <c r="Y26" s="8">
        <v>221170</v>
      </c>
      <c r="Z26" s="2">
        <v>10.02</v>
      </c>
      <c r="AA26" s="6">
        <v>4415000</v>
      </c>
    </row>
    <row r="27" spans="1:27" ht="13.5">
      <c r="A27" s="25" t="s">
        <v>53</v>
      </c>
      <c r="B27" s="24"/>
      <c r="C27" s="6">
        <v>6022746</v>
      </c>
      <c r="D27" s="6">
        <v>0</v>
      </c>
      <c r="E27" s="7">
        <v>20580000</v>
      </c>
      <c r="F27" s="8">
        <v>20580000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10290000</v>
      </c>
      <c r="Y27" s="8">
        <v>-10290000</v>
      </c>
      <c r="Z27" s="2">
        <v>-100</v>
      </c>
      <c r="AA27" s="6">
        <v>20580000</v>
      </c>
    </row>
    <row r="28" spans="1:27" ht="13.5">
      <c r="A28" s="25" t="s">
        <v>54</v>
      </c>
      <c r="B28" s="24"/>
      <c r="C28" s="6">
        <v>42850200</v>
      </c>
      <c r="D28" s="6">
        <v>0</v>
      </c>
      <c r="E28" s="7">
        <v>7255107</v>
      </c>
      <c r="F28" s="8">
        <v>7255107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3627552</v>
      </c>
      <c r="Y28" s="8">
        <v>-3627552</v>
      </c>
      <c r="Z28" s="2">
        <v>-100</v>
      </c>
      <c r="AA28" s="6">
        <v>7255107</v>
      </c>
    </row>
    <row r="29" spans="1:27" ht="13.5">
      <c r="A29" s="25" t="s">
        <v>55</v>
      </c>
      <c r="B29" s="24"/>
      <c r="C29" s="6">
        <v>2319927</v>
      </c>
      <c r="D29" s="6">
        <v>0</v>
      </c>
      <c r="E29" s="7">
        <v>1011000</v>
      </c>
      <c r="F29" s="8">
        <v>1011000</v>
      </c>
      <c r="G29" s="8">
        <v>0</v>
      </c>
      <c r="H29" s="8">
        <v>419</v>
      </c>
      <c r="I29" s="8">
        <v>0</v>
      </c>
      <c r="J29" s="8">
        <v>419</v>
      </c>
      <c r="K29" s="8">
        <v>0</v>
      </c>
      <c r="L29" s="8">
        <v>615</v>
      </c>
      <c r="M29" s="8">
        <v>0</v>
      </c>
      <c r="N29" s="8">
        <v>615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1034</v>
      </c>
      <c r="X29" s="8">
        <v>505500</v>
      </c>
      <c r="Y29" s="8">
        <v>-504466</v>
      </c>
      <c r="Z29" s="2">
        <v>-99.8</v>
      </c>
      <c r="AA29" s="6">
        <v>1011000</v>
      </c>
    </row>
    <row r="30" spans="1:27" ht="13.5">
      <c r="A30" s="25" t="s">
        <v>56</v>
      </c>
      <c r="B30" s="24"/>
      <c r="C30" s="6">
        <v>40587742</v>
      </c>
      <c r="D30" s="6">
        <v>0</v>
      </c>
      <c r="E30" s="7">
        <v>44300000</v>
      </c>
      <c r="F30" s="8">
        <v>44300000</v>
      </c>
      <c r="G30" s="8">
        <v>4259443</v>
      </c>
      <c r="H30" s="8">
        <v>77562</v>
      </c>
      <c r="I30" s="8">
        <v>88833</v>
      </c>
      <c r="J30" s="8">
        <v>4425838</v>
      </c>
      <c r="K30" s="8">
        <v>14836513</v>
      </c>
      <c r="L30" s="8">
        <v>3341795</v>
      </c>
      <c r="M30" s="8">
        <v>3635422</v>
      </c>
      <c r="N30" s="8">
        <v>21813730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26239568</v>
      </c>
      <c r="X30" s="8">
        <v>22150002</v>
      </c>
      <c r="Y30" s="8">
        <v>4089566</v>
      </c>
      <c r="Z30" s="2">
        <v>18.46</v>
      </c>
      <c r="AA30" s="6">
        <v>44300000</v>
      </c>
    </row>
    <row r="31" spans="1:27" ht="13.5">
      <c r="A31" s="25" t="s">
        <v>57</v>
      </c>
      <c r="B31" s="24"/>
      <c r="C31" s="6">
        <v>5076997</v>
      </c>
      <c r="D31" s="6">
        <v>0</v>
      </c>
      <c r="E31" s="7">
        <v>4441000</v>
      </c>
      <c r="F31" s="8">
        <v>4441000</v>
      </c>
      <c r="G31" s="8">
        <v>28264</v>
      </c>
      <c r="H31" s="8">
        <v>154185</v>
      </c>
      <c r="I31" s="8">
        <v>152098</v>
      </c>
      <c r="J31" s="8">
        <v>334547</v>
      </c>
      <c r="K31" s="8">
        <v>176167</v>
      </c>
      <c r="L31" s="8">
        <v>246975</v>
      </c>
      <c r="M31" s="8">
        <v>363036</v>
      </c>
      <c r="N31" s="8">
        <v>786178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1120725</v>
      </c>
      <c r="X31" s="8">
        <v>2220498</v>
      </c>
      <c r="Y31" s="8">
        <v>-1099773</v>
      </c>
      <c r="Z31" s="2">
        <v>-49.53</v>
      </c>
      <c r="AA31" s="6">
        <v>4441000</v>
      </c>
    </row>
    <row r="32" spans="1:27" ht="13.5">
      <c r="A32" s="25" t="s">
        <v>58</v>
      </c>
      <c r="B32" s="24"/>
      <c r="C32" s="6">
        <v>10504651</v>
      </c>
      <c r="D32" s="6">
        <v>0</v>
      </c>
      <c r="E32" s="7">
        <v>5871200</v>
      </c>
      <c r="F32" s="8">
        <v>5871200</v>
      </c>
      <c r="G32" s="8">
        <v>447689</v>
      </c>
      <c r="H32" s="8">
        <v>543895</v>
      </c>
      <c r="I32" s="8">
        <v>455749</v>
      </c>
      <c r="J32" s="8">
        <v>1447333</v>
      </c>
      <c r="K32" s="8">
        <v>953927</v>
      </c>
      <c r="L32" s="8">
        <v>535288</v>
      </c>
      <c r="M32" s="8">
        <v>728721</v>
      </c>
      <c r="N32" s="8">
        <v>2217936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3665269</v>
      </c>
      <c r="X32" s="8">
        <v>2935602</v>
      </c>
      <c r="Y32" s="8">
        <v>729667</v>
      </c>
      <c r="Z32" s="2">
        <v>24.86</v>
      </c>
      <c r="AA32" s="6">
        <v>5871200</v>
      </c>
    </row>
    <row r="33" spans="1:27" ht="13.5">
      <c r="A33" s="25" t="s">
        <v>59</v>
      </c>
      <c r="B33" s="24"/>
      <c r="C33" s="6">
        <v>20498556</v>
      </c>
      <c r="D33" s="6">
        <v>0</v>
      </c>
      <c r="E33" s="7">
        <v>4158000</v>
      </c>
      <c r="F33" s="8">
        <v>4158000</v>
      </c>
      <c r="G33" s="8">
        <v>657979</v>
      </c>
      <c r="H33" s="8">
        <v>944939</v>
      </c>
      <c r="I33" s="8">
        <v>668384</v>
      </c>
      <c r="J33" s="8">
        <v>2271302</v>
      </c>
      <c r="K33" s="8">
        <v>883671</v>
      </c>
      <c r="L33" s="8">
        <v>741019</v>
      </c>
      <c r="M33" s="8">
        <v>742753</v>
      </c>
      <c r="N33" s="8">
        <v>2367443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4638745</v>
      </c>
      <c r="X33" s="8">
        <v>2079000</v>
      </c>
      <c r="Y33" s="8">
        <v>2559745</v>
      </c>
      <c r="Z33" s="2">
        <v>123.12</v>
      </c>
      <c r="AA33" s="6">
        <v>4158000</v>
      </c>
    </row>
    <row r="34" spans="1:27" ht="13.5">
      <c r="A34" s="25" t="s">
        <v>60</v>
      </c>
      <c r="B34" s="24"/>
      <c r="C34" s="6">
        <v>22237409</v>
      </c>
      <c r="D34" s="6">
        <v>0</v>
      </c>
      <c r="E34" s="7">
        <v>22519200</v>
      </c>
      <c r="F34" s="8">
        <v>22519200</v>
      </c>
      <c r="G34" s="8">
        <v>621099</v>
      </c>
      <c r="H34" s="8">
        <v>1581181</v>
      </c>
      <c r="I34" s="8">
        <v>618948</v>
      </c>
      <c r="J34" s="8">
        <v>2821228</v>
      </c>
      <c r="K34" s="8">
        <v>1203924</v>
      </c>
      <c r="L34" s="8">
        <v>2087863</v>
      </c>
      <c r="M34" s="8">
        <v>1014955</v>
      </c>
      <c r="N34" s="8">
        <v>4306742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7127970</v>
      </c>
      <c r="X34" s="8">
        <v>11259600</v>
      </c>
      <c r="Y34" s="8">
        <v>-4131630</v>
      </c>
      <c r="Z34" s="2">
        <v>-36.69</v>
      </c>
      <c r="AA34" s="6">
        <v>22519200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229970676</v>
      </c>
      <c r="D36" s="33">
        <f>SUM(D25:D35)</f>
        <v>0</v>
      </c>
      <c r="E36" s="34">
        <f t="shared" si="1"/>
        <v>188030865</v>
      </c>
      <c r="F36" s="35">
        <f t="shared" si="1"/>
        <v>188030865</v>
      </c>
      <c r="G36" s="35">
        <f t="shared" si="1"/>
        <v>11722341</v>
      </c>
      <c r="H36" s="35">
        <f t="shared" si="1"/>
        <v>9245024</v>
      </c>
      <c r="I36" s="35">
        <f t="shared" si="1"/>
        <v>8317866</v>
      </c>
      <c r="J36" s="35">
        <f t="shared" si="1"/>
        <v>29285231</v>
      </c>
      <c r="K36" s="35">
        <f t="shared" si="1"/>
        <v>24794966</v>
      </c>
      <c r="L36" s="35">
        <f t="shared" si="1"/>
        <v>16159197</v>
      </c>
      <c r="M36" s="35">
        <f t="shared" si="1"/>
        <v>14179751</v>
      </c>
      <c r="N36" s="35">
        <f t="shared" si="1"/>
        <v>55133914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84419145</v>
      </c>
      <c r="X36" s="35">
        <f t="shared" si="1"/>
        <v>96841601</v>
      </c>
      <c r="Y36" s="35">
        <f t="shared" si="1"/>
        <v>-12422456</v>
      </c>
      <c r="Z36" s="36">
        <f>+IF(X36&lt;&gt;0,+(Y36/X36)*100,0)</f>
        <v>-12.827602881121306</v>
      </c>
      <c r="AA36" s="33">
        <f>SUM(AA25:AA35)</f>
        <v>188030865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-80813252</v>
      </c>
      <c r="D38" s="46">
        <f>+D22-D36</f>
        <v>0</v>
      </c>
      <c r="E38" s="47">
        <f t="shared" si="2"/>
        <v>-1958694</v>
      </c>
      <c r="F38" s="48">
        <f t="shared" si="2"/>
        <v>-1958694</v>
      </c>
      <c r="G38" s="48">
        <f t="shared" si="2"/>
        <v>39397719</v>
      </c>
      <c r="H38" s="48">
        <f t="shared" si="2"/>
        <v>-471425</v>
      </c>
      <c r="I38" s="48">
        <f t="shared" si="2"/>
        <v>-2011356</v>
      </c>
      <c r="J38" s="48">
        <f t="shared" si="2"/>
        <v>36914938</v>
      </c>
      <c r="K38" s="48">
        <f t="shared" si="2"/>
        <v>-15812396</v>
      </c>
      <c r="L38" s="48">
        <f t="shared" si="2"/>
        <v>7988097</v>
      </c>
      <c r="M38" s="48">
        <f t="shared" si="2"/>
        <v>-5731310</v>
      </c>
      <c r="N38" s="48">
        <f t="shared" si="2"/>
        <v>-13555609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23359329</v>
      </c>
      <c r="X38" s="48">
        <f>IF(F22=F36,0,X22-X36)</f>
        <v>-3805505</v>
      </c>
      <c r="Y38" s="48">
        <f t="shared" si="2"/>
        <v>27164834</v>
      </c>
      <c r="Z38" s="49">
        <f>+IF(X38&lt;&gt;0,+(Y38/X38)*100,0)</f>
        <v>-713.8299384707154</v>
      </c>
      <c r="AA38" s="46">
        <f>+AA22-AA36</f>
        <v>-1958694</v>
      </c>
    </row>
    <row r="39" spans="1:27" ht="13.5">
      <c r="A39" s="23" t="s">
        <v>64</v>
      </c>
      <c r="B39" s="29"/>
      <c r="C39" s="6">
        <v>29336176</v>
      </c>
      <c r="D39" s="6">
        <v>0</v>
      </c>
      <c r="E39" s="7">
        <v>21178000</v>
      </c>
      <c r="F39" s="8">
        <v>21178000</v>
      </c>
      <c r="G39" s="8">
        <v>0</v>
      </c>
      <c r="H39" s="8">
        <v>17503000</v>
      </c>
      <c r="I39" s="8">
        <v>0</v>
      </c>
      <c r="J39" s="8">
        <v>17503000</v>
      </c>
      <c r="K39" s="8">
        <v>0</v>
      </c>
      <c r="L39" s="8">
        <v>3000000</v>
      </c>
      <c r="M39" s="8">
        <v>0</v>
      </c>
      <c r="N39" s="8">
        <v>3000000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20503000</v>
      </c>
      <c r="X39" s="8">
        <v>15883500</v>
      </c>
      <c r="Y39" s="8">
        <v>4619500</v>
      </c>
      <c r="Z39" s="2">
        <v>29.08</v>
      </c>
      <c r="AA39" s="6">
        <v>21178000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-51477076</v>
      </c>
      <c r="D42" s="55">
        <f>SUM(D38:D41)</f>
        <v>0</v>
      </c>
      <c r="E42" s="56">
        <f t="shared" si="3"/>
        <v>19219306</v>
      </c>
      <c r="F42" s="57">
        <f t="shared" si="3"/>
        <v>19219306</v>
      </c>
      <c r="G42" s="57">
        <f t="shared" si="3"/>
        <v>39397719</v>
      </c>
      <c r="H42" s="57">
        <f t="shared" si="3"/>
        <v>17031575</v>
      </c>
      <c r="I42" s="57">
        <f t="shared" si="3"/>
        <v>-2011356</v>
      </c>
      <c r="J42" s="57">
        <f t="shared" si="3"/>
        <v>54417938</v>
      </c>
      <c r="K42" s="57">
        <f t="shared" si="3"/>
        <v>-15812396</v>
      </c>
      <c r="L42" s="57">
        <f t="shared" si="3"/>
        <v>10988097</v>
      </c>
      <c r="M42" s="57">
        <f t="shared" si="3"/>
        <v>-5731310</v>
      </c>
      <c r="N42" s="57">
        <f t="shared" si="3"/>
        <v>-10555609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43862329</v>
      </c>
      <c r="X42" s="57">
        <f t="shared" si="3"/>
        <v>12077995</v>
      </c>
      <c r="Y42" s="57">
        <f t="shared" si="3"/>
        <v>31784334</v>
      </c>
      <c r="Z42" s="58">
        <f>+IF(X42&lt;&gt;0,+(Y42/X42)*100,0)</f>
        <v>263.1590259807195</v>
      </c>
      <c r="AA42" s="55">
        <f>SUM(AA38:AA41)</f>
        <v>19219306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-51477076</v>
      </c>
      <c r="D44" s="63">
        <f>+D42-D43</f>
        <v>0</v>
      </c>
      <c r="E44" s="64">
        <f t="shared" si="4"/>
        <v>19219306</v>
      </c>
      <c r="F44" s="65">
        <f t="shared" si="4"/>
        <v>19219306</v>
      </c>
      <c r="G44" s="65">
        <f t="shared" si="4"/>
        <v>39397719</v>
      </c>
      <c r="H44" s="65">
        <f t="shared" si="4"/>
        <v>17031575</v>
      </c>
      <c r="I44" s="65">
        <f t="shared" si="4"/>
        <v>-2011356</v>
      </c>
      <c r="J44" s="65">
        <f t="shared" si="4"/>
        <v>54417938</v>
      </c>
      <c r="K44" s="65">
        <f t="shared" si="4"/>
        <v>-15812396</v>
      </c>
      <c r="L44" s="65">
        <f t="shared" si="4"/>
        <v>10988097</v>
      </c>
      <c r="M44" s="65">
        <f t="shared" si="4"/>
        <v>-5731310</v>
      </c>
      <c r="N44" s="65">
        <f t="shared" si="4"/>
        <v>-10555609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43862329</v>
      </c>
      <c r="X44" s="65">
        <f t="shared" si="4"/>
        <v>12077995</v>
      </c>
      <c r="Y44" s="65">
        <f t="shared" si="4"/>
        <v>31784334</v>
      </c>
      <c r="Z44" s="66">
        <f>+IF(X44&lt;&gt;0,+(Y44/X44)*100,0)</f>
        <v>263.1590259807195</v>
      </c>
      <c r="AA44" s="63">
        <f>+AA42-AA43</f>
        <v>19219306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-51477076</v>
      </c>
      <c r="D46" s="55">
        <f>SUM(D44:D45)</f>
        <v>0</v>
      </c>
      <c r="E46" s="56">
        <f t="shared" si="5"/>
        <v>19219306</v>
      </c>
      <c r="F46" s="57">
        <f t="shared" si="5"/>
        <v>19219306</v>
      </c>
      <c r="G46" s="57">
        <f t="shared" si="5"/>
        <v>39397719</v>
      </c>
      <c r="H46" s="57">
        <f t="shared" si="5"/>
        <v>17031575</v>
      </c>
      <c r="I46" s="57">
        <f t="shared" si="5"/>
        <v>-2011356</v>
      </c>
      <c r="J46" s="57">
        <f t="shared" si="5"/>
        <v>54417938</v>
      </c>
      <c r="K46" s="57">
        <f t="shared" si="5"/>
        <v>-15812396</v>
      </c>
      <c r="L46" s="57">
        <f t="shared" si="5"/>
        <v>10988097</v>
      </c>
      <c r="M46" s="57">
        <f t="shared" si="5"/>
        <v>-5731310</v>
      </c>
      <c r="N46" s="57">
        <f t="shared" si="5"/>
        <v>-10555609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43862329</v>
      </c>
      <c r="X46" s="57">
        <f t="shared" si="5"/>
        <v>12077995</v>
      </c>
      <c r="Y46" s="57">
        <f t="shared" si="5"/>
        <v>31784334</v>
      </c>
      <c r="Z46" s="58">
        <f>+IF(X46&lt;&gt;0,+(Y46/X46)*100,0)</f>
        <v>263.1590259807195</v>
      </c>
      <c r="AA46" s="55">
        <f>SUM(AA44:AA45)</f>
        <v>19219306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-51477076</v>
      </c>
      <c r="D48" s="71">
        <f>SUM(D46:D47)</f>
        <v>0</v>
      </c>
      <c r="E48" s="72">
        <f t="shared" si="6"/>
        <v>19219306</v>
      </c>
      <c r="F48" s="73">
        <f t="shared" si="6"/>
        <v>19219306</v>
      </c>
      <c r="G48" s="73">
        <f t="shared" si="6"/>
        <v>39397719</v>
      </c>
      <c r="H48" s="74">
        <f t="shared" si="6"/>
        <v>17031575</v>
      </c>
      <c r="I48" s="74">
        <f t="shared" si="6"/>
        <v>-2011356</v>
      </c>
      <c r="J48" s="74">
        <f t="shared" si="6"/>
        <v>54417938</v>
      </c>
      <c r="K48" s="74">
        <f t="shared" si="6"/>
        <v>-15812396</v>
      </c>
      <c r="L48" s="74">
        <f t="shared" si="6"/>
        <v>10988097</v>
      </c>
      <c r="M48" s="73">
        <f t="shared" si="6"/>
        <v>-5731310</v>
      </c>
      <c r="N48" s="73">
        <f t="shared" si="6"/>
        <v>-10555609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43862329</v>
      </c>
      <c r="X48" s="74">
        <f t="shared" si="6"/>
        <v>12077995</v>
      </c>
      <c r="Y48" s="74">
        <f t="shared" si="6"/>
        <v>31784334</v>
      </c>
      <c r="Z48" s="75">
        <f>+IF(X48&lt;&gt;0,+(Y48/X48)*100,0)</f>
        <v>263.1590259807195</v>
      </c>
      <c r="AA48" s="76">
        <f>SUM(AA46:AA47)</f>
        <v>19219306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58864646</v>
      </c>
      <c r="D5" s="6">
        <v>0</v>
      </c>
      <c r="E5" s="7">
        <v>65415543</v>
      </c>
      <c r="F5" s="8">
        <v>65415543</v>
      </c>
      <c r="G5" s="8">
        <v>18130677</v>
      </c>
      <c r="H5" s="8">
        <v>4253866</v>
      </c>
      <c r="I5" s="8">
        <v>3485230</v>
      </c>
      <c r="J5" s="8">
        <v>25869773</v>
      </c>
      <c r="K5" s="8">
        <v>0</v>
      </c>
      <c r="L5" s="8">
        <v>5013457</v>
      </c>
      <c r="M5" s="8">
        <v>5040794</v>
      </c>
      <c r="N5" s="8">
        <v>10054251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35924024</v>
      </c>
      <c r="X5" s="8">
        <v>32707770</v>
      </c>
      <c r="Y5" s="8">
        <v>3216254</v>
      </c>
      <c r="Z5" s="2">
        <v>9.83</v>
      </c>
      <c r="AA5" s="6">
        <v>65415543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207540717</v>
      </c>
      <c r="D7" s="6">
        <v>0</v>
      </c>
      <c r="E7" s="7">
        <v>221832139</v>
      </c>
      <c r="F7" s="8">
        <v>221832139</v>
      </c>
      <c r="G7" s="8">
        <v>18069934</v>
      </c>
      <c r="H7" s="8">
        <v>20727722</v>
      </c>
      <c r="I7" s="8">
        <v>19400727</v>
      </c>
      <c r="J7" s="8">
        <v>58198383</v>
      </c>
      <c r="K7" s="8">
        <v>0</v>
      </c>
      <c r="L7" s="8">
        <v>18958365</v>
      </c>
      <c r="M7" s="8">
        <v>20234878</v>
      </c>
      <c r="N7" s="8">
        <v>39193243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97391626</v>
      </c>
      <c r="X7" s="8">
        <v>110916072</v>
      </c>
      <c r="Y7" s="8">
        <v>-13524446</v>
      </c>
      <c r="Z7" s="2">
        <v>-12.19</v>
      </c>
      <c r="AA7" s="6">
        <v>221832139</v>
      </c>
    </row>
    <row r="8" spans="1:27" ht="13.5">
      <c r="A8" s="25" t="s">
        <v>35</v>
      </c>
      <c r="B8" s="24"/>
      <c r="C8" s="6">
        <v>46746950</v>
      </c>
      <c r="D8" s="6">
        <v>0</v>
      </c>
      <c r="E8" s="7">
        <v>47377813</v>
      </c>
      <c r="F8" s="8">
        <v>47377813</v>
      </c>
      <c r="G8" s="8">
        <v>2990431</v>
      </c>
      <c r="H8" s="8">
        <v>3297072</v>
      </c>
      <c r="I8" s="8">
        <v>3572699</v>
      </c>
      <c r="J8" s="8">
        <v>9860202</v>
      </c>
      <c r="K8" s="8">
        <v>0</v>
      </c>
      <c r="L8" s="8">
        <v>4358638</v>
      </c>
      <c r="M8" s="8">
        <v>5927656</v>
      </c>
      <c r="N8" s="8">
        <v>10286294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20146496</v>
      </c>
      <c r="X8" s="8">
        <v>23688906</v>
      </c>
      <c r="Y8" s="8">
        <v>-3542410</v>
      </c>
      <c r="Z8" s="2">
        <v>-14.95</v>
      </c>
      <c r="AA8" s="6">
        <v>47377813</v>
      </c>
    </row>
    <row r="9" spans="1:27" ht="13.5">
      <c r="A9" s="25" t="s">
        <v>36</v>
      </c>
      <c r="B9" s="24"/>
      <c r="C9" s="6">
        <v>27883612</v>
      </c>
      <c r="D9" s="6">
        <v>0</v>
      </c>
      <c r="E9" s="7">
        <v>28725373</v>
      </c>
      <c r="F9" s="8">
        <v>28725373</v>
      </c>
      <c r="G9" s="8">
        <v>2238429</v>
      </c>
      <c r="H9" s="8">
        <v>2606388</v>
      </c>
      <c r="I9" s="8">
        <v>2577040</v>
      </c>
      <c r="J9" s="8">
        <v>7421857</v>
      </c>
      <c r="K9" s="8">
        <v>0</v>
      </c>
      <c r="L9" s="8">
        <v>2215248</v>
      </c>
      <c r="M9" s="8">
        <v>2267642</v>
      </c>
      <c r="N9" s="8">
        <v>4482890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11904747</v>
      </c>
      <c r="X9" s="8">
        <v>14362686</v>
      </c>
      <c r="Y9" s="8">
        <v>-2457939</v>
      </c>
      <c r="Z9" s="2">
        <v>-17.11</v>
      </c>
      <c r="AA9" s="6">
        <v>28725373</v>
      </c>
    </row>
    <row r="10" spans="1:27" ht="13.5">
      <c r="A10" s="25" t="s">
        <v>37</v>
      </c>
      <c r="B10" s="24"/>
      <c r="C10" s="6">
        <v>26356726</v>
      </c>
      <c r="D10" s="6">
        <v>0</v>
      </c>
      <c r="E10" s="7">
        <v>26698341</v>
      </c>
      <c r="F10" s="26">
        <v>26698341</v>
      </c>
      <c r="G10" s="26">
        <v>1939631</v>
      </c>
      <c r="H10" s="26">
        <v>2475012</v>
      </c>
      <c r="I10" s="26">
        <v>2409452</v>
      </c>
      <c r="J10" s="26">
        <v>6824095</v>
      </c>
      <c r="K10" s="26">
        <v>0</v>
      </c>
      <c r="L10" s="26">
        <v>1920622</v>
      </c>
      <c r="M10" s="26">
        <v>1948910</v>
      </c>
      <c r="N10" s="26">
        <v>3869532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10693627</v>
      </c>
      <c r="X10" s="26">
        <v>13349172</v>
      </c>
      <c r="Y10" s="26">
        <v>-2655545</v>
      </c>
      <c r="Z10" s="27">
        <v>-19.89</v>
      </c>
      <c r="AA10" s="28">
        <v>26698341</v>
      </c>
    </row>
    <row r="11" spans="1:27" ht="13.5">
      <c r="A11" s="25" t="s">
        <v>38</v>
      </c>
      <c r="B11" s="29"/>
      <c r="C11" s="6">
        <v>-2441737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8123688</v>
      </c>
      <c r="D12" s="6">
        <v>0</v>
      </c>
      <c r="E12" s="7">
        <v>8004982</v>
      </c>
      <c r="F12" s="8">
        <v>8004982</v>
      </c>
      <c r="G12" s="8">
        <v>704462</v>
      </c>
      <c r="H12" s="8">
        <v>560956</v>
      </c>
      <c r="I12" s="8">
        <v>447268</v>
      </c>
      <c r="J12" s="8">
        <v>1712686</v>
      </c>
      <c r="K12" s="8">
        <v>0</v>
      </c>
      <c r="L12" s="8">
        <v>568827</v>
      </c>
      <c r="M12" s="8">
        <v>943038</v>
      </c>
      <c r="N12" s="8">
        <v>1511865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3224551</v>
      </c>
      <c r="X12" s="8">
        <v>4002492</v>
      </c>
      <c r="Y12" s="8">
        <v>-777941</v>
      </c>
      <c r="Z12" s="2">
        <v>-19.44</v>
      </c>
      <c r="AA12" s="6">
        <v>8004982</v>
      </c>
    </row>
    <row r="13" spans="1:27" ht="13.5">
      <c r="A13" s="23" t="s">
        <v>40</v>
      </c>
      <c r="B13" s="29"/>
      <c r="C13" s="6">
        <v>1164803</v>
      </c>
      <c r="D13" s="6">
        <v>0</v>
      </c>
      <c r="E13" s="7">
        <v>1230674</v>
      </c>
      <c r="F13" s="8">
        <v>1230674</v>
      </c>
      <c r="G13" s="8">
        <v>55041</v>
      </c>
      <c r="H13" s="8">
        <v>32754</v>
      </c>
      <c r="I13" s="8">
        <v>73334</v>
      </c>
      <c r="J13" s="8">
        <v>161129</v>
      </c>
      <c r="K13" s="8">
        <v>0</v>
      </c>
      <c r="L13" s="8">
        <v>75780</v>
      </c>
      <c r="M13" s="8">
        <v>95363</v>
      </c>
      <c r="N13" s="8">
        <v>171143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332272</v>
      </c>
      <c r="X13" s="8">
        <v>615336</v>
      </c>
      <c r="Y13" s="8">
        <v>-283064</v>
      </c>
      <c r="Z13" s="2">
        <v>-46</v>
      </c>
      <c r="AA13" s="6">
        <v>1230674</v>
      </c>
    </row>
    <row r="14" spans="1:27" ht="13.5">
      <c r="A14" s="23" t="s">
        <v>41</v>
      </c>
      <c r="B14" s="29"/>
      <c r="C14" s="6">
        <v>1996524</v>
      </c>
      <c r="D14" s="6">
        <v>0</v>
      </c>
      <c r="E14" s="7">
        <v>1977704</v>
      </c>
      <c r="F14" s="8">
        <v>1977704</v>
      </c>
      <c r="G14" s="8">
        <v>160850</v>
      </c>
      <c r="H14" s="8">
        <v>185190</v>
      </c>
      <c r="I14" s="8">
        <v>195748</v>
      </c>
      <c r="J14" s="8">
        <v>541788</v>
      </c>
      <c r="K14" s="8">
        <v>0</v>
      </c>
      <c r="L14" s="8">
        <v>234440</v>
      </c>
      <c r="M14" s="8">
        <v>195062</v>
      </c>
      <c r="N14" s="8">
        <v>429502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971290</v>
      </c>
      <c r="X14" s="8">
        <v>988854</v>
      </c>
      <c r="Y14" s="8">
        <v>-17564</v>
      </c>
      <c r="Z14" s="2">
        <v>-1.78</v>
      </c>
      <c r="AA14" s="6">
        <v>1977704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873270</v>
      </c>
      <c r="D16" s="6">
        <v>0</v>
      </c>
      <c r="E16" s="7">
        <v>1632411</v>
      </c>
      <c r="F16" s="8">
        <v>1632411</v>
      </c>
      <c r="G16" s="8">
        <v>23328</v>
      </c>
      <c r="H16" s="8">
        <v>22321</v>
      </c>
      <c r="I16" s="8">
        <v>33216</v>
      </c>
      <c r="J16" s="8">
        <v>78865</v>
      </c>
      <c r="K16" s="8">
        <v>0</v>
      </c>
      <c r="L16" s="8">
        <v>51151</v>
      </c>
      <c r="M16" s="8">
        <v>31890</v>
      </c>
      <c r="N16" s="8">
        <v>83041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161906</v>
      </c>
      <c r="X16" s="8">
        <v>816204</v>
      </c>
      <c r="Y16" s="8">
        <v>-654298</v>
      </c>
      <c r="Z16" s="2">
        <v>-80.16</v>
      </c>
      <c r="AA16" s="6">
        <v>1632411</v>
      </c>
    </row>
    <row r="17" spans="1:27" ht="13.5">
      <c r="A17" s="23" t="s">
        <v>44</v>
      </c>
      <c r="B17" s="29"/>
      <c r="C17" s="6">
        <v>1642016</v>
      </c>
      <c r="D17" s="6">
        <v>0</v>
      </c>
      <c r="E17" s="7">
        <v>1668581</v>
      </c>
      <c r="F17" s="8">
        <v>1668581</v>
      </c>
      <c r="G17" s="8">
        <v>174430</v>
      </c>
      <c r="H17" s="8">
        <v>132641</v>
      </c>
      <c r="I17" s="8">
        <v>155226</v>
      </c>
      <c r="J17" s="8">
        <v>462297</v>
      </c>
      <c r="K17" s="8">
        <v>0</v>
      </c>
      <c r="L17" s="8">
        <v>120690</v>
      </c>
      <c r="M17" s="8">
        <v>81094</v>
      </c>
      <c r="N17" s="8">
        <v>201784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664081</v>
      </c>
      <c r="X17" s="8">
        <v>834288</v>
      </c>
      <c r="Y17" s="8">
        <v>-170207</v>
      </c>
      <c r="Z17" s="2">
        <v>-20.4</v>
      </c>
      <c r="AA17" s="6">
        <v>1668581</v>
      </c>
    </row>
    <row r="18" spans="1:27" ht="13.5">
      <c r="A18" s="25" t="s">
        <v>45</v>
      </c>
      <c r="B18" s="24"/>
      <c r="C18" s="6">
        <v>3457704</v>
      </c>
      <c r="D18" s="6">
        <v>0</v>
      </c>
      <c r="E18" s="7">
        <v>3497000</v>
      </c>
      <c r="F18" s="8">
        <v>3497000</v>
      </c>
      <c r="G18" s="8">
        <v>336048</v>
      </c>
      <c r="H18" s="8">
        <v>296282</v>
      </c>
      <c r="I18" s="8">
        <v>300644</v>
      </c>
      <c r="J18" s="8">
        <v>932974</v>
      </c>
      <c r="K18" s="8">
        <v>0</v>
      </c>
      <c r="L18" s="8">
        <v>319663</v>
      </c>
      <c r="M18" s="8">
        <v>219044</v>
      </c>
      <c r="N18" s="8">
        <v>538707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1471681</v>
      </c>
      <c r="X18" s="8">
        <v>1748502</v>
      </c>
      <c r="Y18" s="8">
        <v>-276821</v>
      </c>
      <c r="Z18" s="2">
        <v>-15.83</v>
      </c>
      <c r="AA18" s="6">
        <v>3497000</v>
      </c>
    </row>
    <row r="19" spans="1:27" ht="13.5">
      <c r="A19" s="23" t="s">
        <v>46</v>
      </c>
      <c r="B19" s="29"/>
      <c r="C19" s="6">
        <v>69642639</v>
      </c>
      <c r="D19" s="6">
        <v>0</v>
      </c>
      <c r="E19" s="7">
        <v>64572070</v>
      </c>
      <c r="F19" s="8">
        <v>64572070</v>
      </c>
      <c r="G19" s="8">
        <v>22232664</v>
      </c>
      <c r="H19" s="8">
        <v>40191</v>
      </c>
      <c r="I19" s="8">
        <v>1104904</v>
      </c>
      <c r="J19" s="8">
        <v>23377759</v>
      </c>
      <c r="K19" s="8">
        <v>0</v>
      </c>
      <c r="L19" s="8">
        <v>762283</v>
      </c>
      <c r="M19" s="8">
        <v>11899885</v>
      </c>
      <c r="N19" s="8">
        <v>12662168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36039927</v>
      </c>
      <c r="X19" s="8">
        <v>32286036</v>
      </c>
      <c r="Y19" s="8">
        <v>3753891</v>
      </c>
      <c r="Z19" s="2">
        <v>11.63</v>
      </c>
      <c r="AA19" s="6">
        <v>64572070</v>
      </c>
    </row>
    <row r="20" spans="1:27" ht="13.5">
      <c r="A20" s="23" t="s">
        <v>47</v>
      </c>
      <c r="B20" s="29"/>
      <c r="C20" s="6">
        <v>26971921</v>
      </c>
      <c r="D20" s="6">
        <v>0</v>
      </c>
      <c r="E20" s="7">
        <v>9338040</v>
      </c>
      <c r="F20" s="26">
        <v>9338040</v>
      </c>
      <c r="G20" s="26">
        <v>568363</v>
      </c>
      <c r="H20" s="26">
        <v>569705</v>
      </c>
      <c r="I20" s="26">
        <v>1933555</v>
      </c>
      <c r="J20" s="26">
        <v>3071623</v>
      </c>
      <c r="K20" s="26">
        <v>0</v>
      </c>
      <c r="L20" s="26">
        <v>658256</v>
      </c>
      <c r="M20" s="26">
        <v>673563</v>
      </c>
      <c r="N20" s="26">
        <v>1331819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4403442</v>
      </c>
      <c r="X20" s="26">
        <v>4669020</v>
      </c>
      <c r="Y20" s="26">
        <v>-265578</v>
      </c>
      <c r="Z20" s="27">
        <v>-5.69</v>
      </c>
      <c r="AA20" s="28">
        <v>9338040</v>
      </c>
    </row>
    <row r="21" spans="1:27" ht="13.5">
      <c r="A21" s="23" t="s">
        <v>48</v>
      </c>
      <c r="B21" s="29"/>
      <c r="C21" s="6">
        <v>3076237</v>
      </c>
      <c r="D21" s="6">
        <v>0</v>
      </c>
      <c r="E21" s="7">
        <v>15200000</v>
      </c>
      <c r="F21" s="8">
        <v>15200000</v>
      </c>
      <c r="G21" s="8">
        <v>1</v>
      </c>
      <c r="H21" s="8">
        <v>15375</v>
      </c>
      <c r="I21" s="30">
        <v>0</v>
      </c>
      <c r="J21" s="8">
        <v>15376</v>
      </c>
      <c r="K21" s="8">
        <v>0</v>
      </c>
      <c r="L21" s="8">
        <v>0</v>
      </c>
      <c r="M21" s="8">
        <v>104669</v>
      </c>
      <c r="N21" s="8">
        <v>104669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120045</v>
      </c>
      <c r="X21" s="8">
        <v>7600002</v>
      </c>
      <c r="Y21" s="8">
        <v>-7479957</v>
      </c>
      <c r="Z21" s="2">
        <v>-98.42</v>
      </c>
      <c r="AA21" s="6">
        <v>15200000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481899716</v>
      </c>
      <c r="D22" s="33">
        <f>SUM(D5:D21)</f>
        <v>0</v>
      </c>
      <c r="E22" s="34">
        <f t="shared" si="0"/>
        <v>497170671</v>
      </c>
      <c r="F22" s="35">
        <f t="shared" si="0"/>
        <v>497170671</v>
      </c>
      <c r="G22" s="35">
        <f t="shared" si="0"/>
        <v>67624289</v>
      </c>
      <c r="H22" s="35">
        <f t="shared" si="0"/>
        <v>35215475</v>
      </c>
      <c r="I22" s="35">
        <f t="shared" si="0"/>
        <v>35689043</v>
      </c>
      <c r="J22" s="35">
        <f t="shared" si="0"/>
        <v>138528807</v>
      </c>
      <c r="K22" s="35">
        <f t="shared" si="0"/>
        <v>0</v>
      </c>
      <c r="L22" s="35">
        <f t="shared" si="0"/>
        <v>35257420</v>
      </c>
      <c r="M22" s="35">
        <f t="shared" si="0"/>
        <v>49663488</v>
      </c>
      <c r="N22" s="35">
        <f t="shared" si="0"/>
        <v>84920908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223449715</v>
      </c>
      <c r="X22" s="35">
        <f t="shared" si="0"/>
        <v>248585340</v>
      </c>
      <c r="Y22" s="35">
        <f t="shared" si="0"/>
        <v>-25135625</v>
      </c>
      <c r="Z22" s="36">
        <f>+IF(X22&lt;&gt;0,+(Y22/X22)*100,0)</f>
        <v>-10.111467152487753</v>
      </c>
      <c r="AA22" s="33">
        <f>SUM(AA5:AA21)</f>
        <v>497170671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199439592</v>
      </c>
      <c r="D25" s="6">
        <v>0</v>
      </c>
      <c r="E25" s="7">
        <v>211756719</v>
      </c>
      <c r="F25" s="8">
        <v>211756719</v>
      </c>
      <c r="G25" s="8">
        <v>15974911</v>
      </c>
      <c r="H25" s="8">
        <v>15710921</v>
      </c>
      <c r="I25" s="8">
        <v>15852752</v>
      </c>
      <c r="J25" s="8">
        <v>47538584</v>
      </c>
      <c r="K25" s="8">
        <v>0</v>
      </c>
      <c r="L25" s="8">
        <v>25081007</v>
      </c>
      <c r="M25" s="8">
        <v>15115598</v>
      </c>
      <c r="N25" s="8">
        <v>40196605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87735189</v>
      </c>
      <c r="X25" s="8">
        <v>105878358</v>
      </c>
      <c r="Y25" s="8">
        <v>-18143169</v>
      </c>
      <c r="Z25" s="2">
        <v>-17.14</v>
      </c>
      <c r="AA25" s="6">
        <v>211756719</v>
      </c>
    </row>
    <row r="26" spans="1:27" ht="13.5">
      <c r="A26" s="25" t="s">
        <v>52</v>
      </c>
      <c r="B26" s="24"/>
      <c r="C26" s="6">
        <v>7120448</v>
      </c>
      <c r="D26" s="6">
        <v>0</v>
      </c>
      <c r="E26" s="7">
        <v>7981288</v>
      </c>
      <c r="F26" s="8">
        <v>7981288</v>
      </c>
      <c r="G26" s="8">
        <v>576051</v>
      </c>
      <c r="H26" s="8">
        <v>576051</v>
      </c>
      <c r="I26" s="8">
        <v>594736</v>
      </c>
      <c r="J26" s="8">
        <v>1746838</v>
      </c>
      <c r="K26" s="8">
        <v>0</v>
      </c>
      <c r="L26" s="8">
        <v>594736</v>
      </c>
      <c r="M26" s="8">
        <v>594736</v>
      </c>
      <c r="N26" s="8">
        <v>1189472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2936310</v>
      </c>
      <c r="X26" s="8">
        <v>3990642</v>
      </c>
      <c r="Y26" s="8">
        <v>-1054332</v>
      </c>
      <c r="Z26" s="2">
        <v>-26.42</v>
      </c>
      <c r="AA26" s="6">
        <v>7981288</v>
      </c>
    </row>
    <row r="27" spans="1:27" ht="13.5">
      <c r="A27" s="25" t="s">
        <v>53</v>
      </c>
      <c r="B27" s="24"/>
      <c r="C27" s="6">
        <v>240590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1000002</v>
      </c>
      <c r="Y27" s="8">
        <v>-1000002</v>
      </c>
      <c r="Z27" s="2">
        <v>-100</v>
      </c>
      <c r="AA27" s="6">
        <v>2000000</v>
      </c>
    </row>
    <row r="28" spans="1:27" ht="13.5">
      <c r="A28" s="25" t="s">
        <v>54</v>
      </c>
      <c r="B28" s="24"/>
      <c r="C28" s="6">
        <v>94513205</v>
      </c>
      <c r="D28" s="6">
        <v>0</v>
      </c>
      <c r="E28" s="7">
        <v>110733857</v>
      </c>
      <c r="F28" s="8">
        <v>110733857</v>
      </c>
      <c r="G28" s="8">
        <v>0</v>
      </c>
      <c r="H28" s="8">
        <v>0</v>
      </c>
      <c r="I28" s="8">
        <v>18452388</v>
      </c>
      <c r="J28" s="8">
        <v>18452388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18452388</v>
      </c>
      <c r="X28" s="8">
        <v>55366926</v>
      </c>
      <c r="Y28" s="8">
        <v>-36914538</v>
      </c>
      <c r="Z28" s="2">
        <v>-66.67</v>
      </c>
      <c r="AA28" s="6">
        <v>110733857</v>
      </c>
    </row>
    <row r="29" spans="1:27" ht="13.5">
      <c r="A29" s="25" t="s">
        <v>55</v>
      </c>
      <c r="B29" s="24"/>
      <c r="C29" s="6">
        <v>19944458</v>
      </c>
      <c r="D29" s="6">
        <v>0</v>
      </c>
      <c r="E29" s="7">
        <v>16658043</v>
      </c>
      <c r="F29" s="8">
        <v>16658043</v>
      </c>
      <c r="G29" s="8">
        <v>227510</v>
      </c>
      <c r="H29" s="8">
        <v>211554</v>
      </c>
      <c r="I29" s="8">
        <v>288585</v>
      </c>
      <c r="J29" s="8">
        <v>727649</v>
      </c>
      <c r="K29" s="8">
        <v>0</v>
      </c>
      <c r="L29" s="8">
        <v>127381</v>
      </c>
      <c r="M29" s="8">
        <v>3968706</v>
      </c>
      <c r="N29" s="8">
        <v>4096087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4823736</v>
      </c>
      <c r="X29" s="8">
        <v>8329020</v>
      </c>
      <c r="Y29" s="8">
        <v>-3505284</v>
      </c>
      <c r="Z29" s="2">
        <v>-42.09</v>
      </c>
      <c r="AA29" s="6">
        <v>16658043</v>
      </c>
    </row>
    <row r="30" spans="1:27" ht="13.5">
      <c r="A30" s="25" t="s">
        <v>56</v>
      </c>
      <c r="B30" s="24"/>
      <c r="C30" s="6">
        <v>136031708</v>
      </c>
      <c r="D30" s="6">
        <v>0</v>
      </c>
      <c r="E30" s="7">
        <v>150166696</v>
      </c>
      <c r="F30" s="8">
        <v>150166696</v>
      </c>
      <c r="G30" s="8">
        <v>15486646</v>
      </c>
      <c r="H30" s="8">
        <v>17905512</v>
      </c>
      <c r="I30" s="8">
        <v>16214884</v>
      </c>
      <c r="J30" s="8">
        <v>49607042</v>
      </c>
      <c r="K30" s="8">
        <v>0</v>
      </c>
      <c r="L30" s="8">
        <v>10751647</v>
      </c>
      <c r="M30" s="8">
        <v>10350270</v>
      </c>
      <c r="N30" s="8">
        <v>21101917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70708959</v>
      </c>
      <c r="X30" s="8">
        <v>75083346</v>
      </c>
      <c r="Y30" s="8">
        <v>-4374387</v>
      </c>
      <c r="Z30" s="2">
        <v>-5.83</v>
      </c>
      <c r="AA30" s="6">
        <v>150166696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15953851</v>
      </c>
      <c r="D32" s="6">
        <v>0</v>
      </c>
      <c r="E32" s="7">
        <v>14773304</v>
      </c>
      <c r="F32" s="8">
        <v>14773304</v>
      </c>
      <c r="G32" s="8">
        <v>87818</v>
      </c>
      <c r="H32" s="8">
        <v>697369</v>
      </c>
      <c r="I32" s="8">
        <v>728209</v>
      </c>
      <c r="J32" s="8">
        <v>1513396</v>
      </c>
      <c r="K32" s="8">
        <v>0</v>
      </c>
      <c r="L32" s="8">
        <v>392064</v>
      </c>
      <c r="M32" s="8">
        <v>530068</v>
      </c>
      <c r="N32" s="8">
        <v>922132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2435528</v>
      </c>
      <c r="X32" s="8">
        <v>7386654</v>
      </c>
      <c r="Y32" s="8">
        <v>-4951126</v>
      </c>
      <c r="Z32" s="2">
        <v>-67.03</v>
      </c>
      <c r="AA32" s="6">
        <v>14773304</v>
      </c>
    </row>
    <row r="33" spans="1:27" ht="13.5">
      <c r="A33" s="25" t="s">
        <v>59</v>
      </c>
      <c r="B33" s="24"/>
      <c r="C33" s="6">
        <v>27209537</v>
      </c>
      <c r="D33" s="6">
        <v>0</v>
      </c>
      <c r="E33" s="7">
        <v>25117000</v>
      </c>
      <c r="F33" s="8">
        <v>25117000</v>
      </c>
      <c r="G33" s="8">
        <v>874000</v>
      </c>
      <c r="H33" s="8">
        <v>1998652</v>
      </c>
      <c r="I33" s="8">
        <v>2228957</v>
      </c>
      <c r="J33" s="8">
        <v>5101609</v>
      </c>
      <c r="K33" s="8">
        <v>0</v>
      </c>
      <c r="L33" s="8">
        <v>1238076</v>
      </c>
      <c r="M33" s="8">
        <v>1198154</v>
      </c>
      <c r="N33" s="8">
        <v>2436230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7537839</v>
      </c>
      <c r="X33" s="8">
        <v>12558498</v>
      </c>
      <c r="Y33" s="8">
        <v>-5020659</v>
      </c>
      <c r="Z33" s="2">
        <v>-39.98</v>
      </c>
      <c r="AA33" s="6">
        <v>25117000</v>
      </c>
    </row>
    <row r="34" spans="1:27" ht="13.5">
      <c r="A34" s="25" t="s">
        <v>60</v>
      </c>
      <c r="B34" s="24"/>
      <c r="C34" s="6">
        <v>61383133</v>
      </c>
      <c r="D34" s="6">
        <v>0</v>
      </c>
      <c r="E34" s="7">
        <v>76977325</v>
      </c>
      <c r="F34" s="8">
        <v>76977325</v>
      </c>
      <c r="G34" s="8">
        <v>1783505</v>
      </c>
      <c r="H34" s="8">
        <v>5549238</v>
      </c>
      <c r="I34" s="8">
        <v>4304158</v>
      </c>
      <c r="J34" s="8">
        <v>11636901</v>
      </c>
      <c r="K34" s="8">
        <v>0</v>
      </c>
      <c r="L34" s="8">
        <v>4604286</v>
      </c>
      <c r="M34" s="8">
        <v>7201717</v>
      </c>
      <c r="N34" s="8">
        <v>11806003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23442904</v>
      </c>
      <c r="X34" s="8">
        <v>38488662</v>
      </c>
      <c r="Y34" s="8">
        <v>-15045758</v>
      </c>
      <c r="Z34" s="2">
        <v>-39.09</v>
      </c>
      <c r="AA34" s="6">
        <v>76977325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561836522</v>
      </c>
      <c r="D36" s="33">
        <f>SUM(D25:D35)</f>
        <v>0</v>
      </c>
      <c r="E36" s="34">
        <f t="shared" si="1"/>
        <v>616164232</v>
      </c>
      <c r="F36" s="35">
        <f t="shared" si="1"/>
        <v>616164232</v>
      </c>
      <c r="G36" s="35">
        <f t="shared" si="1"/>
        <v>35010441</v>
      </c>
      <c r="H36" s="35">
        <f t="shared" si="1"/>
        <v>42649297</v>
      </c>
      <c r="I36" s="35">
        <f t="shared" si="1"/>
        <v>58664669</v>
      </c>
      <c r="J36" s="35">
        <f t="shared" si="1"/>
        <v>136324407</v>
      </c>
      <c r="K36" s="35">
        <f t="shared" si="1"/>
        <v>0</v>
      </c>
      <c r="L36" s="35">
        <f t="shared" si="1"/>
        <v>42789197</v>
      </c>
      <c r="M36" s="35">
        <f t="shared" si="1"/>
        <v>38959249</v>
      </c>
      <c r="N36" s="35">
        <f t="shared" si="1"/>
        <v>81748446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218072853</v>
      </c>
      <c r="X36" s="35">
        <f t="shared" si="1"/>
        <v>308082108</v>
      </c>
      <c r="Y36" s="35">
        <f t="shared" si="1"/>
        <v>-90009255</v>
      </c>
      <c r="Z36" s="36">
        <f>+IF(X36&lt;&gt;0,+(Y36/X36)*100,0)</f>
        <v>-29.21599556180653</v>
      </c>
      <c r="AA36" s="33">
        <f>SUM(AA25:AA35)</f>
        <v>616164232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-79936806</v>
      </c>
      <c r="D38" s="46">
        <f>+D22-D36</f>
        <v>0</v>
      </c>
      <c r="E38" s="47">
        <f t="shared" si="2"/>
        <v>-118993561</v>
      </c>
      <c r="F38" s="48">
        <f t="shared" si="2"/>
        <v>-118993561</v>
      </c>
      <c r="G38" s="48">
        <f t="shared" si="2"/>
        <v>32613848</v>
      </c>
      <c r="H38" s="48">
        <f t="shared" si="2"/>
        <v>-7433822</v>
      </c>
      <c r="I38" s="48">
        <f t="shared" si="2"/>
        <v>-22975626</v>
      </c>
      <c r="J38" s="48">
        <f t="shared" si="2"/>
        <v>2204400</v>
      </c>
      <c r="K38" s="48">
        <f t="shared" si="2"/>
        <v>0</v>
      </c>
      <c r="L38" s="48">
        <f t="shared" si="2"/>
        <v>-7531777</v>
      </c>
      <c r="M38" s="48">
        <f t="shared" si="2"/>
        <v>10704239</v>
      </c>
      <c r="N38" s="48">
        <f t="shared" si="2"/>
        <v>3172462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5376862</v>
      </c>
      <c r="X38" s="48">
        <f>IF(F22=F36,0,X22-X36)</f>
        <v>-59496768</v>
      </c>
      <c r="Y38" s="48">
        <f t="shared" si="2"/>
        <v>64873630</v>
      </c>
      <c r="Z38" s="49">
        <f>+IF(X38&lt;&gt;0,+(Y38/X38)*100,0)</f>
        <v>-109.0372337536049</v>
      </c>
      <c r="AA38" s="46">
        <f>+AA22-AA36</f>
        <v>-118993561</v>
      </c>
    </row>
    <row r="39" spans="1:27" ht="13.5">
      <c r="A39" s="23" t="s">
        <v>64</v>
      </c>
      <c r="B39" s="29"/>
      <c r="C39" s="6">
        <v>52910396</v>
      </c>
      <c r="D39" s="6">
        <v>0</v>
      </c>
      <c r="E39" s="7">
        <v>22508246</v>
      </c>
      <c r="F39" s="8">
        <v>22508246</v>
      </c>
      <c r="G39" s="8">
        <v>0</v>
      </c>
      <c r="H39" s="8">
        <v>0</v>
      </c>
      <c r="I39" s="8">
        <v>1595966</v>
      </c>
      <c r="J39" s="8">
        <v>1595966</v>
      </c>
      <c r="K39" s="8">
        <v>0</v>
      </c>
      <c r="L39" s="8">
        <v>2410174</v>
      </c>
      <c r="M39" s="8">
        <v>2987253</v>
      </c>
      <c r="N39" s="8">
        <v>5397427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6993393</v>
      </c>
      <c r="X39" s="8">
        <v>11254122</v>
      </c>
      <c r="Y39" s="8">
        <v>-4260729</v>
      </c>
      <c r="Z39" s="2">
        <v>-37.86</v>
      </c>
      <c r="AA39" s="6">
        <v>22508246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-27026410</v>
      </c>
      <c r="D42" s="55">
        <f>SUM(D38:D41)</f>
        <v>0</v>
      </c>
      <c r="E42" s="56">
        <f t="shared" si="3"/>
        <v>-96485315</v>
      </c>
      <c r="F42" s="57">
        <f t="shared" si="3"/>
        <v>-96485315</v>
      </c>
      <c r="G42" s="57">
        <f t="shared" si="3"/>
        <v>32613848</v>
      </c>
      <c r="H42" s="57">
        <f t="shared" si="3"/>
        <v>-7433822</v>
      </c>
      <c r="I42" s="57">
        <f t="shared" si="3"/>
        <v>-21379660</v>
      </c>
      <c r="J42" s="57">
        <f t="shared" si="3"/>
        <v>3800366</v>
      </c>
      <c r="K42" s="57">
        <f t="shared" si="3"/>
        <v>0</v>
      </c>
      <c r="L42" s="57">
        <f t="shared" si="3"/>
        <v>-5121603</v>
      </c>
      <c r="M42" s="57">
        <f t="shared" si="3"/>
        <v>13691492</v>
      </c>
      <c r="N42" s="57">
        <f t="shared" si="3"/>
        <v>8569889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12370255</v>
      </c>
      <c r="X42" s="57">
        <f t="shared" si="3"/>
        <v>-48242646</v>
      </c>
      <c r="Y42" s="57">
        <f t="shared" si="3"/>
        <v>60612901</v>
      </c>
      <c r="Z42" s="58">
        <f>+IF(X42&lt;&gt;0,+(Y42/X42)*100,0)</f>
        <v>-125.641742370433</v>
      </c>
      <c r="AA42" s="55">
        <f>SUM(AA38:AA41)</f>
        <v>-96485315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-27026410</v>
      </c>
      <c r="D44" s="63">
        <f>+D42-D43</f>
        <v>0</v>
      </c>
      <c r="E44" s="64">
        <f t="shared" si="4"/>
        <v>-96485315</v>
      </c>
      <c r="F44" s="65">
        <f t="shared" si="4"/>
        <v>-96485315</v>
      </c>
      <c r="G44" s="65">
        <f t="shared" si="4"/>
        <v>32613848</v>
      </c>
      <c r="H44" s="65">
        <f t="shared" si="4"/>
        <v>-7433822</v>
      </c>
      <c r="I44" s="65">
        <f t="shared" si="4"/>
        <v>-21379660</v>
      </c>
      <c r="J44" s="65">
        <f t="shared" si="4"/>
        <v>3800366</v>
      </c>
      <c r="K44" s="65">
        <f t="shared" si="4"/>
        <v>0</v>
      </c>
      <c r="L44" s="65">
        <f t="shared" si="4"/>
        <v>-5121603</v>
      </c>
      <c r="M44" s="65">
        <f t="shared" si="4"/>
        <v>13691492</v>
      </c>
      <c r="N44" s="65">
        <f t="shared" si="4"/>
        <v>8569889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12370255</v>
      </c>
      <c r="X44" s="65">
        <f t="shared" si="4"/>
        <v>-48242646</v>
      </c>
      <c r="Y44" s="65">
        <f t="shared" si="4"/>
        <v>60612901</v>
      </c>
      <c r="Z44" s="66">
        <f>+IF(X44&lt;&gt;0,+(Y44/X44)*100,0)</f>
        <v>-125.641742370433</v>
      </c>
      <c r="AA44" s="63">
        <f>+AA42-AA43</f>
        <v>-96485315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-27026410</v>
      </c>
      <c r="D46" s="55">
        <f>SUM(D44:D45)</f>
        <v>0</v>
      </c>
      <c r="E46" s="56">
        <f t="shared" si="5"/>
        <v>-96485315</v>
      </c>
      <c r="F46" s="57">
        <f t="shared" si="5"/>
        <v>-96485315</v>
      </c>
      <c r="G46" s="57">
        <f t="shared" si="5"/>
        <v>32613848</v>
      </c>
      <c r="H46" s="57">
        <f t="shared" si="5"/>
        <v>-7433822</v>
      </c>
      <c r="I46" s="57">
        <f t="shared" si="5"/>
        <v>-21379660</v>
      </c>
      <c r="J46" s="57">
        <f t="shared" si="5"/>
        <v>3800366</v>
      </c>
      <c r="K46" s="57">
        <f t="shared" si="5"/>
        <v>0</v>
      </c>
      <c r="L46" s="57">
        <f t="shared" si="5"/>
        <v>-5121603</v>
      </c>
      <c r="M46" s="57">
        <f t="shared" si="5"/>
        <v>13691492</v>
      </c>
      <c r="N46" s="57">
        <f t="shared" si="5"/>
        <v>8569889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12370255</v>
      </c>
      <c r="X46" s="57">
        <f t="shared" si="5"/>
        <v>-48242646</v>
      </c>
      <c r="Y46" s="57">
        <f t="shared" si="5"/>
        <v>60612901</v>
      </c>
      <c r="Z46" s="58">
        <f>+IF(X46&lt;&gt;0,+(Y46/X46)*100,0)</f>
        <v>-125.641742370433</v>
      </c>
      <c r="AA46" s="55">
        <f>SUM(AA44:AA45)</f>
        <v>-96485315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-27026410</v>
      </c>
      <c r="D48" s="71">
        <f>SUM(D46:D47)</f>
        <v>0</v>
      </c>
      <c r="E48" s="72">
        <f t="shared" si="6"/>
        <v>-96485315</v>
      </c>
      <c r="F48" s="73">
        <f t="shared" si="6"/>
        <v>-96485315</v>
      </c>
      <c r="G48" s="73">
        <f t="shared" si="6"/>
        <v>32613848</v>
      </c>
      <c r="H48" s="74">
        <f t="shared" si="6"/>
        <v>-7433822</v>
      </c>
      <c r="I48" s="74">
        <f t="shared" si="6"/>
        <v>-21379660</v>
      </c>
      <c r="J48" s="74">
        <f t="shared" si="6"/>
        <v>3800366</v>
      </c>
      <c r="K48" s="74">
        <f t="shared" si="6"/>
        <v>0</v>
      </c>
      <c r="L48" s="74">
        <f t="shared" si="6"/>
        <v>-5121603</v>
      </c>
      <c r="M48" s="73">
        <f t="shared" si="6"/>
        <v>13691492</v>
      </c>
      <c r="N48" s="73">
        <f t="shared" si="6"/>
        <v>8569889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12370255</v>
      </c>
      <c r="X48" s="74">
        <f t="shared" si="6"/>
        <v>-48242646</v>
      </c>
      <c r="Y48" s="74">
        <f t="shared" si="6"/>
        <v>60612901</v>
      </c>
      <c r="Z48" s="75">
        <f>+IF(X48&lt;&gt;0,+(Y48/X48)*100,0)</f>
        <v>-125.641742370433</v>
      </c>
      <c r="AA48" s="76">
        <f>SUM(AA46:AA47)</f>
        <v>-96485315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1780984</v>
      </c>
      <c r="D5" s="6">
        <v>0</v>
      </c>
      <c r="E5" s="7">
        <v>3165000</v>
      </c>
      <c r="F5" s="8">
        <v>3165000</v>
      </c>
      <c r="G5" s="8">
        <v>72097</v>
      </c>
      <c r="H5" s="8">
        <v>40275</v>
      </c>
      <c r="I5" s="8">
        <v>40275</v>
      </c>
      <c r="J5" s="8">
        <v>152647</v>
      </c>
      <c r="K5" s="8">
        <v>40275</v>
      </c>
      <c r="L5" s="8">
        <v>40275</v>
      </c>
      <c r="M5" s="8">
        <v>40275</v>
      </c>
      <c r="N5" s="8">
        <v>120825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273472</v>
      </c>
      <c r="X5" s="8">
        <v>1708420</v>
      </c>
      <c r="Y5" s="8">
        <v>-1434948</v>
      </c>
      <c r="Z5" s="2">
        <v>-83.99</v>
      </c>
      <c r="AA5" s="6">
        <v>3165000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166000</v>
      </c>
      <c r="F6" s="8">
        <v>166000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166000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3754632</v>
      </c>
      <c r="D8" s="6">
        <v>0</v>
      </c>
      <c r="E8" s="7">
        <v>4089000</v>
      </c>
      <c r="F8" s="8">
        <v>4089000</v>
      </c>
      <c r="G8" s="8">
        <v>273767</v>
      </c>
      <c r="H8" s="8">
        <v>288606</v>
      </c>
      <c r="I8" s="8">
        <v>254467</v>
      </c>
      <c r="J8" s="8">
        <v>816840</v>
      </c>
      <c r="K8" s="8">
        <v>408393</v>
      </c>
      <c r="L8" s="8">
        <v>338568</v>
      </c>
      <c r="M8" s="8">
        <v>341054</v>
      </c>
      <c r="N8" s="8">
        <v>1088015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1904855</v>
      </c>
      <c r="X8" s="8">
        <v>1708650</v>
      </c>
      <c r="Y8" s="8">
        <v>196205</v>
      </c>
      <c r="Z8" s="2">
        <v>11.48</v>
      </c>
      <c r="AA8" s="6">
        <v>4089000</v>
      </c>
    </row>
    <row r="9" spans="1:27" ht="13.5">
      <c r="A9" s="25" t="s">
        <v>36</v>
      </c>
      <c r="B9" s="24"/>
      <c r="C9" s="6">
        <v>1668747</v>
      </c>
      <c r="D9" s="6">
        <v>0</v>
      </c>
      <c r="E9" s="7">
        <v>1679000</v>
      </c>
      <c r="F9" s="8">
        <v>1679000</v>
      </c>
      <c r="G9" s="8">
        <v>156890</v>
      </c>
      <c r="H9" s="8">
        <v>155039</v>
      </c>
      <c r="I9" s="8">
        <v>154385</v>
      </c>
      <c r="J9" s="8">
        <v>466314</v>
      </c>
      <c r="K9" s="8">
        <v>102360</v>
      </c>
      <c r="L9" s="8">
        <v>156073</v>
      </c>
      <c r="M9" s="8">
        <v>153750</v>
      </c>
      <c r="N9" s="8">
        <v>412183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878497</v>
      </c>
      <c r="X9" s="8">
        <v>722622</v>
      </c>
      <c r="Y9" s="8">
        <v>155875</v>
      </c>
      <c r="Z9" s="2">
        <v>21.57</v>
      </c>
      <c r="AA9" s="6">
        <v>1679000</v>
      </c>
    </row>
    <row r="10" spans="1:27" ht="13.5">
      <c r="A10" s="25" t="s">
        <v>37</v>
      </c>
      <c r="B10" s="24"/>
      <c r="C10" s="6">
        <v>2268775</v>
      </c>
      <c r="D10" s="6">
        <v>0</v>
      </c>
      <c r="E10" s="7">
        <v>2298000</v>
      </c>
      <c r="F10" s="26">
        <v>2298000</v>
      </c>
      <c r="G10" s="26">
        <v>217805</v>
      </c>
      <c r="H10" s="26">
        <v>217805</v>
      </c>
      <c r="I10" s="26">
        <v>215469</v>
      </c>
      <c r="J10" s="26">
        <v>651079</v>
      </c>
      <c r="K10" s="26">
        <v>212866</v>
      </c>
      <c r="L10" s="26">
        <v>215448</v>
      </c>
      <c r="M10" s="26">
        <v>215448</v>
      </c>
      <c r="N10" s="26">
        <v>643762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1294841</v>
      </c>
      <c r="X10" s="26">
        <v>959274</v>
      </c>
      <c r="Y10" s="26">
        <v>335567</v>
      </c>
      <c r="Z10" s="27">
        <v>34.98</v>
      </c>
      <c r="AA10" s="28">
        <v>2298000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479099</v>
      </c>
      <c r="D12" s="6">
        <v>0</v>
      </c>
      <c r="E12" s="7">
        <v>514000</v>
      </c>
      <c r="F12" s="8">
        <v>514000</v>
      </c>
      <c r="G12" s="8">
        <v>44167</v>
      </c>
      <c r="H12" s="8">
        <v>44632</v>
      </c>
      <c r="I12" s="8">
        <v>47446</v>
      </c>
      <c r="J12" s="8">
        <v>136245</v>
      </c>
      <c r="K12" s="8">
        <v>45512</v>
      </c>
      <c r="L12" s="8">
        <v>45627</v>
      </c>
      <c r="M12" s="8">
        <v>44664</v>
      </c>
      <c r="N12" s="8">
        <v>135803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272048</v>
      </c>
      <c r="X12" s="8">
        <v>242094</v>
      </c>
      <c r="Y12" s="8">
        <v>29954</v>
      </c>
      <c r="Z12" s="2">
        <v>12.37</v>
      </c>
      <c r="AA12" s="6">
        <v>514000</v>
      </c>
    </row>
    <row r="13" spans="1:27" ht="13.5">
      <c r="A13" s="23" t="s">
        <v>40</v>
      </c>
      <c r="B13" s="29"/>
      <c r="C13" s="6">
        <v>140376</v>
      </c>
      <c r="D13" s="6">
        <v>0</v>
      </c>
      <c r="E13" s="7">
        <v>41000</v>
      </c>
      <c r="F13" s="8">
        <v>41000</v>
      </c>
      <c r="G13" s="8">
        <v>0</v>
      </c>
      <c r="H13" s="8">
        <v>0</v>
      </c>
      <c r="I13" s="8">
        <v>17241</v>
      </c>
      <c r="J13" s="8">
        <v>17241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17241</v>
      </c>
      <c r="X13" s="8">
        <v>155148</v>
      </c>
      <c r="Y13" s="8">
        <v>-137907</v>
      </c>
      <c r="Z13" s="2">
        <v>-88.89</v>
      </c>
      <c r="AA13" s="6">
        <v>41000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1707000</v>
      </c>
      <c r="F14" s="8">
        <v>1707000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883632</v>
      </c>
      <c r="Y14" s="8">
        <v>-883632</v>
      </c>
      <c r="Z14" s="2">
        <v>-100</v>
      </c>
      <c r="AA14" s="6">
        <v>1707000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14000</v>
      </c>
      <c r="F16" s="8">
        <v>14000</v>
      </c>
      <c r="G16" s="8">
        <v>3669</v>
      </c>
      <c r="H16" s="8">
        <v>4104</v>
      </c>
      <c r="I16" s="8">
        <v>4410</v>
      </c>
      <c r="J16" s="8">
        <v>12183</v>
      </c>
      <c r="K16" s="8">
        <v>4401</v>
      </c>
      <c r="L16" s="8">
        <v>4326</v>
      </c>
      <c r="M16" s="8">
        <v>3741</v>
      </c>
      <c r="N16" s="8">
        <v>12468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24651</v>
      </c>
      <c r="X16" s="8">
        <v>1986</v>
      </c>
      <c r="Y16" s="8">
        <v>22665</v>
      </c>
      <c r="Z16" s="2">
        <v>1141.24</v>
      </c>
      <c r="AA16" s="6">
        <v>14000</v>
      </c>
    </row>
    <row r="17" spans="1:27" ht="13.5">
      <c r="A17" s="23" t="s">
        <v>44</v>
      </c>
      <c r="B17" s="29"/>
      <c r="C17" s="6">
        <v>187744</v>
      </c>
      <c r="D17" s="6">
        <v>0</v>
      </c>
      <c r="E17" s="7">
        <v>0</v>
      </c>
      <c r="F17" s="8">
        <v>0</v>
      </c>
      <c r="G17" s="8">
        <v>2353</v>
      </c>
      <c r="H17" s="8">
        <v>315</v>
      </c>
      <c r="I17" s="8">
        <v>3120</v>
      </c>
      <c r="J17" s="8">
        <v>5788</v>
      </c>
      <c r="K17" s="8">
        <v>2546</v>
      </c>
      <c r="L17" s="8">
        <v>2428</v>
      </c>
      <c r="M17" s="8">
        <v>310</v>
      </c>
      <c r="N17" s="8">
        <v>5284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11072</v>
      </c>
      <c r="X17" s="8">
        <v>1296</v>
      </c>
      <c r="Y17" s="8">
        <v>9776</v>
      </c>
      <c r="Z17" s="2">
        <v>754.32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930000</v>
      </c>
      <c r="F18" s="8">
        <v>930000</v>
      </c>
      <c r="G18" s="8">
        <v>141060</v>
      </c>
      <c r="H18" s="8">
        <v>120715</v>
      </c>
      <c r="I18" s="8">
        <v>116711</v>
      </c>
      <c r="J18" s="8">
        <v>378486</v>
      </c>
      <c r="K18" s="8">
        <v>76801</v>
      </c>
      <c r="L18" s="8">
        <v>146932</v>
      </c>
      <c r="M18" s="8">
        <v>95499</v>
      </c>
      <c r="N18" s="8">
        <v>319232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697718</v>
      </c>
      <c r="X18" s="8">
        <v>85704</v>
      </c>
      <c r="Y18" s="8">
        <v>612014</v>
      </c>
      <c r="Z18" s="2">
        <v>714.1</v>
      </c>
      <c r="AA18" s="6">
        <v>930000</v>
      </c>
    </row>
    <row r="19" spans="1:27" ht="13.5">
      <c r="A19" s="23" t="s">
        <v>46</v>
      </c>
      <c r="B19" s="29"/>
      <c r="C19" s="6">
        <v>19298848</v>
      </c>
      <c r="D19" s="6">
        <v>0</v>
      </c>
      <c r="E19" s="7">
        <v>21277000</v>
      </c>
      <c r="F19" s="8">
        <v>21277000</v>
      </c>
      <c r="G19" s="8">
        <v>8909000</v>
      </c>
      <c r="H19" s="8">
        <v>26365</v>
      </c>
      <c r="I19" s="8">
        <v>934000</v>
      </c>
      <c r="J19" s="8">
        <v>9869365</v>
      </c>
      <c r="K19" s="8">
        <v>290000</v>
      </c>
      <c r="L19" s="8">
        <v>3982980</v>
      </c>
      <c r="M19" s="8">
        <v>0</v>
      </c>
      <c r="N19" s="8">
        <v>4272980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14142345</v>
      </c>
      <c r="X19" s="8">
        <v>2872000</v>
      </c>
      <c r="Y19" s="8">
        <v>11270345</v>
      </c>
      <c r="Z19" s="2">
        <v>392.42</v>
      </c>
      <c r="AA19" s="6">
        <v>21277000</v>
      </c>
    </row>
    <row r="20" spans="1:27" ht="13.5">
      <c r="A20" s="23" t="s">
        <v>47</v>
      </c>
      <c r="B20" s="29"/>
      <c r="C20" s="6">
        <v>488518</v>
      </c>
      <c r="D20" s="6">
        <v>0</v>
      </c>
      <c r="E20" s="7">
        <v>738000</v>
      </c>
      <c r="F20" s="26">
        <v>738000</v>
      </c>
      <c r="G20" s="26">
        <v>64869</v>
      </c>
      <c r="H20" s="26">
        <v>17160</v>
      </c>
      <c r="I20" s="26">
        <v>22514</v>
      </c>
      <c r="J20" s="26">
        <v>104543</v>
      </c>
      <c r="K20" s="26">
        <v>1459225</v>
      </c>
      <c r="L20" s="26">
        <v>1164490</v>
      </c>
      <c r="M20" s="26">
        <v>20717</v>
      </c>
      <c r="N20" s="26">
        <v>2644432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2748975</v>
      </c>
      <c r="X20" s="26">
        <v>10998</v>
      </c>
      <c r="Y20" s="26">
        <v>2737977</v>
      </c>
      <c r="Z20" s="27">
        <v>24895.23</v>
      </c>
      <c r="AA20" s="28">
        <v>738000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191028</v>
      </c>
      <c r="Y21" s="8">
        <v>-191028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30067723</v>
      </c>
      <c r="D22" s="33">
        <f>SUM(D5:D21)</f>
        <v>0</v>
      </c>
      <c r="E22" s="34">
        <f t="shared" si="0"/>
        <v>36618000</v>
      </c>
      <c r="F22" s="35">
        <f t="shared" si="0"/>
        <v>36618000</v>
      </c>
      <c r="G22" s="35">
        <f t="shared" si="0"/>
        <v>9885677</v>
      </c>
      <c r="H22" s="35">
        <f t="shared" si="0"/>
        <v>915016</v>
      </c>
      <c r="I22" s="35">
        <f t="shared" si="0"/>
        <v>1810038</v>
      </c>
      <c r="J22" s="35">
        <f t="shared" si="0"/>
        <v>12610731</v>
      </c>
      <c r="K22" s="35">
        <f t="shared" si="0"/>
        <v>2642379</v>
      </c>
      <c r="L22" s="35">
        <f t="shared" si="0"/>
        <v>6097147</v>
      </c>
      <c r="M22" s="35">
        <f t="shared" si="0"/>
        <v>915458</v>
      </c>
      <c r="N22" s="35">
        <f t="shared" si="0"/>
        <v>9654984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22265715</v>
      </c>
      <c r="X22" s="35">
        <f t="shared" si="0"/>
        <v>9542852</v>
      </c>
      <c r="Y22" s="35">
        <f t="shared" si="0"/>
        <v>12722863</v>
      </c>
      <c r="Z22" s="36">
        <f>+IF(X22&lt;&gt;0,+(Y22/X22)*100,0)</f>
        <v>133.32348652163944</v>
      </c>
      <c r="AA22" s="33">
        <f>SUM(AA5:AA21)</f>
        <v>36618000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11956290</v>
      </c>
      <c r="D25" s="6">
        <v>0</v>
      </c>
      <c r="E25" s="7">
        <v>18873000</v>
      </c>
      <c r="F25" s="8">
        <v>18873000</v>
      </c>
      <c r="G25" s="8">
        <v>947685</v>
      </c>
      <c r="H25" s="8">
        <v>1028170</v>
      </c>
      <c r="I25" s="8">
        <v>1155253</v>
      </c>
      <c r="J25" s="8">
        <v>3131108</v>
      </c>
      <c r="K25" s="8">
        <v>1473546</v>
      </c>
      <c r="L25" s="8">
        <v>1877479</v>
      </c>
      <c r="M25" s="8">
        <v>1174301</v>
      </c>
      <c r="N25" s="8">
        <v>4525326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7656434</v>
      </c>
      <c r="X25" s="8"/>
      <c r="Y25" s="8">
        <v>7656434</v>
      </c>
      <c r="Z25" s="2">
        <v>0</v>
      </c>
      <c r="AA25" s="6">
        <v>18873000</v>
      </c>
    </row>
    <row r="26" spans="1:27" ht="13.5">
      <c r="A26" s="25" t="s">
        <v>52</v>
      </c>
      <c r="B26" s="24"/>
      <c r="C26" s="6">
        <v>1469533</v>
      </c>
      <c r="D26" s="6">
        <v>0</v>
      </c>
      <c r="E26" s="7">
        <v>2037000</v>
      </c>
      <c r="F26" s="8">
        <v>2037000</v>
      </c>
      <c r="G26" s="8">
        <v>111600</v>
      </c>
      <c r="H26" s="8">
        <v>110759</v>
      </c>
      <c r="I26" s="8">
        <v>164403</v>
      </c>
      <c r="J26" s="8">
        <v>386762</v>
      </c>
      <c r="K26" s="8">
        <v>189148</v>
      </c>
      <c r="L26" s="8">
        <v>127383</v>
      </c>
      <c r="M26" s="8">
        <v>165735</v>
      </c>
      <c r="N26" s="8">
        <v>482266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869028</v>
      </c>
      <c r="X26" s="8"/>
      <c r="Y26" s="8">
        <v>869028</v>
      </c>
      <c r="Z26" s="2">
        <v>0</v>
      </c>
      <c r="AA26" s="6">
        <v>2037000</v>
      </c>
    </row>
    <row r="27" spans="1:27" ht="13.5">
      <c r="A27" s="25" t="s">
        <v>53</v>
      </c>
      <c r="B27" s="24"/>
      <c r="C27" s="6">
        <v>12919458</v>
      </c>
      <c r="D27" s="6">
        <v>0</v>
      </c>
      <c r="E27" s="7">
        <v>4926000</v>
      </c>
      <c r="F27" s="8">
        <v>4926000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4926000</v>
      </c>
    </row>
    <row r="28" spans="1:27" ht="13.5">
      <c r="A28" s="25" t="s">
        <v>54</v>
      </c>
      <c r="B28" s="24"/>
      <c r="C28" s="6">
        <v>15984034</v>
      </c>
      <c r="D28" s="6">
        <v>0</v>
      </c>
      <c r="E28" s="7">
        <v>10282000</v>
      </c>
      <c r="F28" s="8">
        <v>10282000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10282000</v>
      </c>
    </row>
    <row r="29" spans="1:27" ht="13.5">
      <c r="A29" s="25" t="s">
        <v>55</v>
      </c>
      <c r="B29" s="24"/>
      <c r="C29" s="6">
        <v>686468</v>
      </c>
      <c r="D29" s="6">
        <v>0</v>
      </c>
      <c r="E29" s="7">
        <v>581000</v>
      </c>
      <c r="F29" s="8">
        <v>581000</v>
      </c>
      <c r="G29" s="8">
        <v>159881</v>
      </c>
      <c r="H29" s="8">
        <v>0</v>
      </c>
      <c r="I29" s="8">
        <v>0</v>
      </c>
      <c r="J29" s="8">
        <v>159881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159881</v>
      </c>
      <c r="X29" s="8"/>
      <c r="Y29" s="8">
        <v>159881</v>
      </c>
      <c r="Z29" s="2">
        <v>0</v>
      </c>
      <c r="AA29" s="6">
        <v>581000</v>
      </c>
    </row>
    <row r="30" spans="1:27" ht="13.5">
      <c r="A30" s="25" t="s">
        <v>56</v>
      </c>
      <c r="B30" s="24"/>
      <c r="C30" s="6">
        <v>897827</v>
      </c>
      <c r="D30" s="6">
        <v>0</v>
      </c>
      <c r="E30" s="7">
        <v>899000</v>
      </c>
      <c r="F30" s="8">
        <v>899000</v>
      </c>
      <c r="G30" s="8">
        <v>138458</v>
      </c>
      <c r="H30" s="8">
        <v>69974</v>
      </c>
      <c r="I30" s="8">
        <v>69974</v>
      </c>
      <c r="J30" s="8">
        <v>278406</v>
      </c>
      <c r="K30" s="8">
        <v>69974</v>
      </c>
      <c r="L30" s="8">
        <v>69974</v>
      </c>
      <c r="M30" s="8">
        <v>188764</v>
      </c>
      <c r="N30" s="8">
        <v>328712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607118</v>
      </c>
      <c r="X30" s="8"/>
      <c r="Y30" s="8">
        <v>607118</v>
      </c>
      <c r="Z30" s="2">
        <v>0</v>
      </c>
      <c r="AA30" s="6">
        <v>899000</v>
      </c>
    </row>
    <row r="31" spans="1:27" ht="13.5">
      <c r="A31" s="25" t="s">
        <v>57</v>
      </c>
      <c r="B31" s="24"/>
      <c r="C31" s="6">
        <v>1013687</v>
      </c>
      <c r="D31" s="6">
        <v>0</v>
      </c>
      <c r="E31" s="7">
        <v>3063000</v>
      </c>
      <c r="F31" s="8">
        <v>3063000</v>
      </c>
      <c r="G31" s="8">
        <v>24626</v>
      </c>
      <c r="H31" s="8">
        <v>9482</v>
      </c>
      <c r="I31" s="8">
        <v>20627</v>
      </c>
      <c r="J31" s="8">
        <v>54735</v>
      </c>
      <c r="K31" s="8">
        <v>26195</v>
      </c>
      <c r="L31" s="8">
        <v>6096</v>
      </c>
      <c r="M31" s="8">
        <v>6096</v>
      </c>
      <c r="N31" s="8">
        <v>38387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93122</v>
      </c>
      <c r="X31" s="8"/>
      <c r="Y31" s="8">
        <v>93122</v>
      </c>
      <c r="Z31" s="2">
        <v>0</v>
      </c>
      <c r="AA31" s="6">
        <v>3063000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4519802</v>
      </c>
      <c r="D33" s="6">
        <v>0</v>
      </c>
      <c r="E33" s="7">
        <v>1905000</v>
      </c>
      <c r="F33" s="8">
        <v>1905000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1905000</v>
      </c>
    </row>
    <row r="34" spans="1:27" ht="13.5">
      <c r="A34" s="25" t="s">
        <v>60</v>
      </c>
      <c r="B34" s="24"/>
      <c r="C34" s="6">
        <v>8863896</v>
      </c>
      <c r="D34" s="6">
        <v>0</v>
      </c>
      <c r="E34" s="7">
        <v>13592000</v>
      </c>
      <c r="F34" s="8">
        <v>13592000</v>
      </c>
      <c r="G34" s="8">
        <v>6499397</v>
      </c>
      <c r="H34" s="8">
        <v>1161170</v>
      </c>
      <c r="I34" s="8">
        <v>1777787</v>
      </c>
      <c r="J34" s="8">
        <v>9438354</v>
      </c>
      <c r="K34" s="8">
        <v>715634</v>
      </c>
      <c r="L34" s="8">
        <v>1062563</v>
      </c>
      <c r="M34" s="8">
        <v>1112340</v>
      </c>
      <c r="N34" s="8">
        <v>2890537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12328891</v>
      </c>
      <c r="X34" s="8"/>
      <c r="Y34" s="8">
        <v>12328891</v>
      </c>
      <c r="Z34" s="2">
        <v>0</v>
      </c>
      <c r="AA34" s="6">
        <v>13592000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58310995</v>
      </c>
      <c r="D36" s="33">
        <f>SUM(D25:D35)</f>
        <v>0</v>
      </c>
      <c r="E36" s="34">
        <f t="shared" si="1"/>
        <v>56158000</v>
      </c>
      <c r="F36" s="35">
        <f t="shared" si="1"/>
        <v>56158000</v>
      </c>
      <c r="G36" s="35">
        <f t="shared" si="1"/>
        <v>7881647</v>
      </c>
      <c r="H36" s="35">
        <f t="shared" si="1"/>
        <v>2379555</v>
      </c>
      <c r="I36" s="35">
        <f t="shared" si="1"/>
        <v>3188044</v>
      </c>
      <c r="J36" s="35">
        <f t="shared" si="1"/>
        <v>13449246</v>
      </c>
      <c r="K36" s="35">
        <f t="shared" si="1"/>
        <v>2474497</v>
      </c>
      <c r="L36" s="35">
        <f t="shared" si="1"/>
        <v>3143495</v>
      </c>
      <c r="M36" s="35">
        <f t="shared" si="1"/>
        <v>2647236</v>
      </c>
      <c r="N36" s="35">
        <f t="shared" si="1"/>
        <v>8265228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21714474</v>
      </c>
      <c r="X36" s="35">
        <f t="shared" si="1"/>
        <v>0</v>
      </c>
      <c r="Y36" s="35">
        <f t="shared" si="1"/>
        <v>21714474</v>
      </c>
      <c r="Z36" s="36">
        <f>+IF(X36&lt;&gt;0,+(Y36/X36)*100,0)</f>
        <v>0</v>
      </c>
      <c r="AA36" s="33">
        <f>SUM(AA25:AA35)</f>
        <v>56158000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-28243272</v>
      </c>
      <c r="D38" s="46">
        <f>+D22-D36</f>
        <v>0</v>
      </c>
      <c r="E38" s="47">
        <f t="shared" si="2"/>
        <v>-19540000</v>
      </c>
      <c r="F38" s="48">
        <f t="shared" si="2"/>
        <v>-19540000</v>
      </c>
      <c r="G38" s="48">
        <f t="shared" si="2"/>
        <v>2004030</v>
      </c>
      <c r="H38" s="48">
        <f t="shared" si="2"/>
        <v>-1464539</v>
      </c>
      <c r="I38" s="48">
        <f t="shared" si="2"/>
        <v>-1378006</v>
      </c>
      <c r="J38" s="48">
        <f t="shared" si="2"/>
        <v>-838515</v>
      </c>
      <c r="K38" s="48">
        <f t="shared" si="2"/>
        <v>167882</v>
      </c>
      <c r="L38" s="48">
        <f t="shared" si="2"/>
        <v>2953652</v>
      </c>
      <c r="M38" s="48">
        <f t="shared" si="2"/>
        <v>-1731778</v>
      </c>
      <c r="N38" s="48">
        <f t="shared" si="2"/>
        <v>1389756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551241</v>
      </c>
      <c r="X38" s="48">
        <f>IF(F22=F36,0,X22-X36)</f>
        <v>9542852</v>
      </c>
      <c r="Y38" s="48">
        <f t="shared" si="2"/>
        <v>-8991611</v>
      </c>
      <c r="Z38" s="49">
        <f>+IF(X38&lt;&gt;0,+(Y38/X38)*100,0)</f>
        <v>-94.22351934201642</v>
      </c>
      <c r="AA38" s="46">
        <f>+AA22-AA36</f>
        <v>-19540000</v>
      </c>
    </row>
    <row r="39" spans="1:27" ht="13.5">
      <c r="A39" s="23" t="s">
        <v>64</v>
      </c>
      <c r="B39" s="29"/>
      <c r="C39" s="6">
        <v>19678730</v>
      </c>
      <c r="D39" s="6">
        <v>0</v>
      </c>
      <c r="E39" s="7">
        <v>19562000</v>
      </c>
      <c r="F39" s="8">
        <v>19562000</v>
      </c>
      <c r="G39" s="8">
        <v>3834000</v>
      </c>
      <c r="H39" s="8">
        <v>0</v>
      </c>
      <c r="I39" s="8">
        <v>400000</v>
      </c>
      <c r="J39" s="8">
        <v>4234000</v>
      </c>
      <c r="K39" s="8">
        <v>0</v>
      </c>
      <c r="L39" s="8">
        <v>3300000</v>
      </c>
      <c r="M39" s="8">
        <v>0</v>
      </c>
      <c r="N39" s="8">
        <v>3300000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7534000</v>
      </c>
      <c r="X39" s="8"/>
      <c r="Y39" s="8">
        <v>7534000</v>
      </c>
      <c r="Z39" s="2">
        <v>0</v>
      </c>
      <c r="AA39" s="6">
        <v>19562000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-8564542</v>
      </c>
      <c r="D42" s="55">
        <f>SUM(D38:D41)</f>
        <v>0</v>
      </c>
      <c r="E42" s="56">
        <f t="shared" si="3"/>
        <v>22000</v>
      </c>
      <c r="F42" s="57">
        <f t="shared" si="3"/>
        <v>22000</v>
      </c>
      <c r="G42" s="57">
        <f t="shared" si="3"/>
        <v>5838030</v>
      </c>
      <c r="H42" s="57">
        <f t="shared" si="3"/>
        <v>-1464539</v>
      </c>
      <c r="I42" s="57">
        <f t="shared" si="3"/>
        <v>-978006</v>
      </c>
      <c r="J42" s="57">
        <f t="shared" si="3"/>
        <v>3395485</v>
      </c>
      <c r="K42" s="57">
        <f t="shared" si="3"/>
        <v>167882</v>
      </c>
      <c r="L42" s="57">
        <f t="shared" si="3"/>
        <v>6253652</v>
      </c>
      <c r="M42" s="57">
        <f t="shared" si="3"/>
        <v>-1731778</v>
      </c>
      <c r="N42" s="57">
        <f t="shared" si="3"/>
        <v>4689756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8085241</v>
      </c>
      <c r="X42" s="57">
        <f t="shared" si="3"/>
        <v>9542852</v>
      </c>
      <c r="Y42" s="57">
        <f t="shared" si="3"/>
        <v>-1457611</v>
      </c>
      <c r="Z42" s="58">
        <f>+IF(X42&lt;&gt;0,+(Y42/X42)*100,0)</f>
        <v>-15.274374998166168</v>
      </c>
      <c r="AA42" s="55">
        <f>SUM(AA38:AA41)</f>
        <v>22000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-8564542</v>
      </c>
      <c r="D44" s="63">
        <f>+D42-D43</f>
        <v>0</v>
      </c>
      <c r="E44" s="64">
        <f t="shared" si="4"/>
        <v>22000</v>
      </c>
      <c r="F44" s="65">
        <f t="shared" si="4"/>
        <v>22000</v>
      </c>
      <c r="G44" s="65">
        <f t="shared" si="4"/>
        <v>5838030</v>
      </c>
      <c r="H44" s="65">
        <f t="shared" si="4"/>
        <v>-1464539</v>
      </c>
      <c r="I44" s="65">
        <f t="shared" si="4"/>
        <v>-978006</v>
      </c>
      <c r="J44" s="65">
        <f t="shared" si="4"/>
        <v>3395485</v>
      </c>
      <c r="K44" s="65">
        <f t="shared" si="4"/>
        <v>167882</v>
      </c>
      <c r="L44" s="65">
        <f t="shared" si="4"/>
        <v>6253652</v>
      </c>
      <c r="M44" s="65">
        <f t="shared" si="4"/>
        <v>-1731778</v>
      </c>
      <c r="N44" s="65">
        <f t="shared" si="4"/>
        <v>4689756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8085241</v>
      </c>
      <c r="X44" s="65">
        <f t="shared" si="4"/>
        <v>9542852</v>
      </c>
      <c r="Y44" s="65">
        <f t="shared" si="4"/>
        <v>-1457611</v>
      </c>
      <c r="Z44" s="66">
        <f>+IF(X44&lt;&gt;0,+(Y44/X44)*100,0)</f>
        <v>-15.274374998166168</v>
      </c>
      <c r="AA44" s="63">
        <f>+AA42-AA43</f>
        <v>22000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-8564542</v>
      </c>
      <c r="D46" s="55">
        <f>SUM(D44:D45)</f>
        <v>0</v>
      </c>
      <c r="E46" s="56">
        <f t="shared" si="5"/>
        <v>22000</v>
      </c>
      <c r="F46" s="57">
        <f t="shared" si="5"/>
        <v>22000</v>
      </c>
      <c r="G46" s="57">
        <f t="shared" si="5"/>
        <v>5838030</v>
      </c>
      <c r="H46" s="57">
        <f t="shared" si="5"/>
        <v>-1464539</v>
      </c>
      <c r="I46" s="57">
        <f t="shared" si="5"/>
        <v>-978006</v>
      </c>
      <c r="J46" s="57">
        <f t="shared" si="5"/>
        <v>3395485</v>
      </c>
      <c r="K46" s="57">
        <f t="shared" si="5"/>
        <v>167882</v>
      </c>
      <c r="L46" s="57">
        <f t="shared" si="5"/>
        <v>6253652</v>
      </c>
      <c r="M46" s="57">
        <f t="shared" si="5"/>
        <v>-1731778</v>
      </c>
      <c r="N46" s="57">
        <f t="shared" si="5"/>
        <v>4689756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8085241</v>
      </c>
      <c r="X46" s="57">
        <f t="shared" si="5"/>
        <v>9542852</v>
      </c>
      <c r="Y46" s="57">
        <f t="shared" si="5"/>
        <v>-1457611</v>
      </c>
      <c r="Z46" s="58">
        <f>+IF(X46&lt;&gt;0,+(Y46/X46)*100,0)</f>
        <v>-15.274374998166168</v>
      </c>
      <c r="AA46" s="55">
        <f>SUM(AA44:AA45)</f>
        <v>22000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-8564542</v>
      </c>
      <c r="D48" s="71">
        <f>SUM(D46:D47)</f>
        <v>0</v>
      </c>
      <c r="E48" s="72">
        <f t="shared" si="6"/>
        <v>22000</v>
      </c>
      <c r="F48" s="73">
        <f t="shared" si="6"/>
        <v>22000</v>
      </c>
      <c r="G48" s="73">
        <f t="shared" si="6"/>
        <v>5838030</v>
      </c>
      <c r="H48" s="74">
        <f t="shared" si="6"/>
        <v>-1464539</v>
      </c>
      <c r="I48" s="74">
        <f t="shared" si="6"/>
        <v>-978006</v>
      </c>
      <c r="J48" s="74">
        <f t="shared" si="6"/>
        <v>3395485</v>
      </c>
      <c r="K48" s="74">
        <f t="shared" si="6"/>
        <v>167882</v>
      </c>
      <c r="L48" s="74">
        <f t="shared" si="6"/>
        <v>6253652</v>
      </c>
      <c r="M48" s="73">
        <f t="shared" si="6"/>
        <v>-1731778</v>
      </c>
      <c r="N48" s="73">
        <f t="shared" si="6"/>
        <v>4689756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8085241</v>
      </c>
      <c r="X48" s="74">
        <f t="shared" si="6"/>
        <v>9542852</v>
      </c>
      <c r="Y48" s="74">
        <f t="shared" si="6"/>
        <v>-1457611</v>
      </c>
      <c r="Z48" s="75">
        <f>+IF(X48&lt;&gt;0,+(Y48/X48)*100,0)</f>
        <v>-15.274374998166168</v>
      </c>
      <c r="AA48" s="76">
        <f>SUM(AA46:AA47)</f>
        <v>22000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21992589</v>
      </c>
      <c r="D5" s="6">
        <v>0</v>
      </c>
      <c r="E5" s="7">
        <v>21447000</v>
      </c>
      <c r="F5" s="8">
        <v>21447000</v>
      </c>
      <c r="G5" s="8">
        <v>1317874</v>
      </c>
      <c r="H5" s="8">
        <v>550354</v>
      </c>
      <c r="I5" s="8">
        <v>550982</v>
      </c>
      <c r="J5" s="8">
        <v>2419210</v>
      </c>
      <c r="K5" s="8">
        <v>637848</v>
      </c>
      <c r="L5" s="8">
        <v>0</v>
      </c>
      <c r="M5" s="8">
        <v>640921</v>
      </c>
      <c r="N5" s="8">
        <v>1278769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3697979</v>
      </c>
      <c r="X5" s="8">
        <v>15047000</v>
      </c>
      <c r="Y5" s="8">
        <v>-11349021</v>
      </c>
      <c r="Z5" s="2">
        <v>-75.42</v>
      </c>
      <c r="AA5" s="6">
        <v>21447000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37403846</v>
      </c>
      <c r="D7" s="6">
        <v>0</v>
      </c>
      <c r="E7" s="7">
        <v>42295000</v>
      </c>
      <c r="F7" s="8">
        <v>42295000</v>
      </c>
      <c r="G7" s="8">
        <v>3191357</v>
      </c>
      <c r="H7" s="8">
        <v>3042263</v>
      </c>
      <c r="I7" s="8">
        <v>5230400</v>
      </c>
      <c r="J7" s="8">
        <v>11464020</v>
      </c>
      <c r="K7" s="8">
        <v>3068659</v>
      </c>
      <c r="L7" s="8">
        <v>0</v>
      </c>
      <c r="M7" s="8">
        <v>2065178</v>
      </c>
      <c r="N7" s="8">
        <v>5133837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16597857</v>
      </c>
      <c r="X7" s="8">
        <v>21508000</v>
      </c>
      <c r="Y7" s="8">
        <v>-4910143</v>
      </c>
      <c r="Z7" s="2">
        <v>-22.83</v>
      </c>
      <c r="AA7" s="6">
        <v>42295000</v>
      </c>
    </row>
    <row r="8" spans="1:27" ht="13.5">
      <c r="A8" s="25" t="s">
        <v>35</v>
      </c>
      <c r="B8" s="24"/>
      <c r="C8" s="6">
        <v>17757340</v>
      </c>
      <c r="D8" s="6">
        <v>0</v>
      </c>
      <c r="E8" s="7">
        <v>32315000</v>
      </c>
      <c r="F8" s="8">
        <v>32315000</v>
      </c>
      <c r="G8" s="8">
        <v>1539542</v>
      </c>
      <c r="H8" s="8">
        <v>1164959</v>
      </c>
      <c r="I8" s="8">
        <v>1557593</v>
      </c>
      <c r="J8" s="8">
        <v>4262094</v>
      </c>
      <c r="K8" s="8">
        <v>1729589</v>
      </c>
      <c r="L8" s="8">
        <v>0</v>
      </c>
      <c r="M8" s="8">
        <v>1263447</v>
      </c>
      <c r="N8" s="8">
        <v>2993036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7255130</v>
      </c>
      <c r="X8" s="8">
        <v>17505000</v>
      </c>
      <c r="Y8" s="8">
        <v>-10249870</v>
      </c>
      <c r="Z8" s="2">
        <v>-58.55</v>
      </c>
      <c r="AA8" s="6">
        <v>32315000</v>
      </c>
    </row>
    <row r="9" spans="1:27" ht="13.5">
      <c r="A9" s="25" t="s">
        <v>36</v>
      </c>
      <c r="B9" s="24"/>
      <c r="C9" s="6">
        <v>9968730</v>
      </c>
      <c r="D9" s="6">
        <v>0</v>
      </c>
      <c r="E9" s="7">
        <v>7000000</v>
      </c>
      <c r="F9" s="8">
        <v>7000000</v>
      </c>
      <c r="G9" s="8">
        <v>1016218</v>
      </c>
      <c r="H9" s="8">
        <v>1153888</v>
      </c>
      <c r="I9" s="8">
        <v>1158890</v>
      </c>
      <c r="J9" s="8">
        <v>3328996</v>
      </c>
      <c r="K9" s="8">
        <v>740499</v>
      </c>
      <c r="L9" s="8">
        <v>0</v>
      </c>
      <c r="M9" s="8">
        <v>1157668</v>
      </c>
      <c r="N9" s="8">
        <v>1898167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5227163</v>
      </c>
      <c r="X9" s="8">
        <v>3488000</v>
      </c>
      <c r="Y9" s="8">
        <v>1739163</v>
      </c>
      <c r="Z9" s="2">
        <v>49.86</v>
      </c>
      <c r="AA9" s="6">
        <v>7000000</v>
      </c>
    </row>
    <row r="10" spans="1:27" ht="13.5">
      <c r="A10" s="25" t="s">
        <v>37</v>
      </c>
      <c r="B10" s="24"/>
      <c r="C10" s="6">
        <v>8016413</v>
      </c>
      <c r="D10" s="6">
        <v>0</v>
      </c>
      <c r="E10" s="7">
        <v>5917000</v>
      </c>
      <c r="F10" s="26">
        <v>5917000</v>
      </c>
      <c r="G10" s="26">
        <v>1845054</v>
      </c>
      <c r="H10" s="26">
        <v>839749</v>
      </c>
      <c r="I10" s="26">
        <v>857044</v>
      </c>
      <c r="J10" s="26">
        <v>3541847</v>
      </c>
      <c r="K10" s="26">
        <v>588911</v>
      </c>
      <c r="L10" s="26">
        <v>0</v>
      </c>
      <c r="M10" s="26">
        <v>859769</v>
      </c>
      <c r="N10" s="26">
        <v>1448680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4990527</v>
      </c>
      <c r="X10" s="26">
        <v>2953000</v>
      </c>
      <c r="Y10" s="26">
        <v>2037527</v>
      </c>
      <c r="Z10" s="27">
        <v>69</v>
      </c>
      <c r="AA10" s="28">
        <v>5917000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292567</v>
      </c>
      <c r="D12" s="6">
        <v>0</v>
      </c>
      <c r="E12" s="7">
        <v>304000</v>
      </c>
      <c r="F12" s="8">
        <v>304000</v>
      </c>
      <c r="G12" s="8">
        <v>19312</v>
      </c>
      <c r="H12" s="8">
        <v>18159</v>
      </c>
      <c r="I12" s="8">
        <v>20314</v>
      </c>
      <c r="J12" s="8">
        <v>57785</v>
      </c>
      <c r="K12" s="8">
        <v>24084</v>
      </c>
      <c r="L12" s="8">
        <v>0</v>
      </c>
      <c r="M12" s="8">
        <v>23696</v>
      </c>
      <c r="N12" s="8">
        <v>47780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105565</v>
      </c>
      <c r="X12" s="8">
        <v>156000</v>
      </c>
      <c r="Y12" s="8">
        <v>-50435</v>
      </c>
      <c r="Z12" s="2">
        <v>-32.33</v>
      </c>
      <c r="AA12" s="6">
        <v>304000</v>
      </c>
    </row>
    <row r="13" spans="1:27" ht="13.5">
      <c r="A13" s="23" t="s">
        <v>40</v>
      </c>
      <c r="B13" s="29"/>
      <c r="C13" s="6">
        <v>880398</v>
      </c>
      <c r="D13" s="6">
        <v>0</v>
      </c>
      <c r="E13" s="7">
        <v>265000</v>
      </c>
      <c r="F13" s="8">
        <v>265000</v>
      </c>
      <c r="G13" s="8">
        <v>30985</v>
      </c>
      <c r="H13" s="8">
        <v>50874</v>
      </c>
      <c r="I13" s="8">
        <v>3274</v>
      </c>
      <c r="J13" s="8">
        <v>85133</v>
      </c>
      <c r="K13" s="8">
        <v>10540</v>
      </c>
      <c r="L13" s="8">
        <v>0</v>
      </c>
      <c r="M13" s="8">
        <v>17975</v>
      </c>
      <c r="N13" s="8">
        <v>28515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113648</v>
      </c>
      <c r="X13" s="8">
        <v>130000</v>
      </c>
      <c r="Y13" s="8">
        <v>-16352</v>
      </c>
      <c r="Z13" s="2">
        <v>-12.58</v>
      </c>
      <c r="AA13" s="6">
        <v>265000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81269</v>
      </c>
      <c r="D16" s="6">
        <v>0</v>
      </c>
      <c r="E16" s="7">
        <v>290000</v>
      </c>
      <c r="F16" s="8">
        <v>290000</v>
      </c>
      <c r="G16" s="8">
        <v>17100</v>
      </c>
      <c r="H16" s="8">
        <v>0</v>
      </c>
      <c r="I16" s="8">
        <v>0</v>
      </c>
      <c r="J16" s="8">
        <v>17100</v>
      </c>
      <c r="K16" s="8">
        <v>60</v>
      </c>
      <c r="L16" s="8">
        <v>0</v>
      </c>
      <c r="M16" s="8">
        <v>0</v>
      </c>
      <c r="N16" s="8">
        <v>60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17160</v>
      </c>
      <c r="X16" s="8">
        <v>143000</v>
      </c>
      <c r="Y16" s="8">
        <v>-125840</v>
      </c>
      <c r="Z16" s="2">
        <v>-88</v>
      </c>
      <c r="AA16" s="6">
        <v>290000</v>
      </c>
    </row>
    <row r="17" spans="1:27" ht="13.5">
      <c r="A17" s="23" t="s">
        <v>44</v>
      </c>
      <c r="B17" s="29"/>
      <c r="C17" s="6">
        <v>262888</v>
      </c>
      <c r="D17" s="6">
        <v>0</v>
      </c>
      <c r="E17" s="7">
        <v>385000</v>
      </c>
      <c r="F17" s="8">
        <v>385000</v>
      </c>
      <c r="G17" s="8">
        <v>94593</v>
      </c>
      <c r="H17" s="8">
        <v>60</v>
      </c>
      <c r="I17" s="8">
        <v>3492</v>
      </c>
      <c r="J17" s="8">
        <v>98145</v>
      </c>
      <c r="K17" s="8">
        <v>0</v>
      </c>
      <c r="L17" s="8">
        <v>0</v>
      </c>
      <c r="M17" s="8">
        <v>60</v>
      </c>
      <c r="N17" s="8">
        <v>60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98205</v>
      </c>
      <c r="X17" s="8">
        <v>192000</v>
      </c>
      <c r="Y17" s="8">
        <v>-93795</v>
      </c>
      <c r="Z17" s="2">
        <v>-48.85</v>
      </c>
      <c r="AA17" s="6">
        <v>385000</v>
      </c>
    </row>
    <row r="18" spans="1:27" ht="13.5">
      <c r="A18" s="25" t="s">
        <v>45</v>
      </c>
      <c r="B18" s="24"/>
      <c r="C18" s="6">
        <v>636799</v>
      </c>
      <c r="D18" s="6">
        <v>0</v>
      </c>
      <c r="E18" s="7">
        <v>650000</v>
      </c>
      <c r="F18" s="8">
        <v>650000</v>
      </c>
      <c r="G18" s="8">
        <v>223859</v>
      </c>
      <c r="H18" s="8">
        <v>0</v>
      </c>
      <c r="I18" s="8">
        <v>0</v>
      </c>
      <c r="J18" s="8">
        <v>223859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223859</v>
      </c>
      <c r="X18" s="8">
        <v>331000</v>
      </c>
      <c r="Y18" s="8">
        <v>-107141</v>
      </c>
      <c r="Z18" s="2">
        <v>-32.37</v>
      </c>
      <c r="AA18" s="6">
        <v>650000</v>
      </c>
    </row>
    <row r="19" spans="1:27" ht="13.5">
      <c r="A19" s="23" t="s">
        <v>46</v>
      </c>
      <c r="B19" s="29"/>
      <c r="C19" s="6">
        <v>38168871</v>
      </c>
      <c r="D19" s="6">
        <v>0</v>
      </c>
      <c r="E19" s="7">
        <v>32303000</v>
      </c>
      <c r="F19" s="8">
        <v>32303000</v>
      </c>
      <c r="G19" s="8">
        <v>12544000</v>
      </c>
      <c r="H19" s="8">
        <v>17567</v>
      </c>
      <c r="I19" s="8">
        <v>12903</v>
      </c>
      <c r="J19" s="8">
        <v>12574470</v>
      </c>
      <c r="K19" s="8">
        <v>0</v>
      </c>
      <c r="L19" s="8">
        <v>0</v>
      </c>
      <c r="M19" s="8">
        <v>1928435</v>
      </c>
      <c r="N19" s="8">
        <v>1928435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14502905</v>
      </c>
      <c r="X19" s="8">
        <v>22507000</v>
      </c>
      <c r="Y19" s="8">
        <v>-8004095</v>
      </c>
      <c r="Z19" s="2">
        <v>-35.56</v>
      </c>
      <c r="AA19" s="6">
        <v>32303000</v>
      </c>
    </row>
    <row r="20" spans="1:27" ht="13.5">
      <c r="A20" s="23" t="s">
        <v>47</v>
      </c>
      <c r="B20" s="29"/>
      <c r="C20" s="6">
        <v>19827359</v>
      </c>
      <c r="D20" s="6">
        <v>0</v>
      </c>
      <c r="E20" s="7">
        <v>12220000</v>
      </c>
      <c r="F20" s="26">
        <v>12220000</v>
      </c>
      <c r="G20" s="26">
        <v>419876</v>
      </c>
      <c r="H20" s="26">
        <v>64232</v>
      </c>
      <c r="I20" s="26">
        <v>167866</v>
      </c>
      <c r="J20" s="26">
        <v>651974</v>
      </c>
      <c r="K20" s="26">
        <v>102224</v>
      </c>
      <c r="L20" s="26">
        <v>0</v>
      </c>
      <c r="M20" s="26">
        <v>177333</v>
      </c>
      <c r="N20" s="26">
        <v>279557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931531</v>
      </c>
      <c r="X20" s="26">
        <v>6086000</v>
      </c>
      <c r="Y20" s="26">
        <v>-5154469</v>
      </c>
      <c r="Z20" s="27">
        <v>-84.69</v>
      </c>
      <c r="AA20" s="28">
        <v>12220000</v>
      </c>
    </row>
    <row r="21" spans="1:27" ht="13.5">
      <c r="A21" s="23" t="s">
        <v>48</v>
      </c>
      <c r="B21" s="29"/>
      <c r="C21" s="6">
        <v>29000000</v>
      </c>
      <c r="D21" s="6">
        <v>0</v>
      </c>
      <c r="E21" s="7">
        <v>30000000</v>
      </c>
      <c r="F21" s="8">
        <v>30000000</v>
      </c>
      <c r="G21" s="8">
        <v>0</v>
      </c>
      <c r="H21" s="8">
        <v>0</v>
      </c>
      <c r="I21" s="30">
        <v>1890646</v>
      </c>
      <c r="J21" s="8">
        <v>1890646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1890646</v>
      </c>
      <c r="X21" s="8">
        <v>27000000</v>
      </c>
      <c r="Y21" s="8">
        <v>-25109354</v>
      </c>
      <c r="Z21" s="2">
        <v>-93</v>
      </c>
      <c r="AA21" s="6">
        <v>30000000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184289069</v>
      </c>
      <c r="D22" s="33">
        <f>SUM(D5:D21)</f>
        <v>0</v>
      </c>
      <c r="E22" s="34">
        <f t="shared" si="0"/>
        <v>185391000</v>
      </c>
      <c r="F22" s="35">
        <f t="shared" si="0"/>
        <v>185391000</v>
      </c>
      <c r="G22" s="35">
        <f t="shared" si="0"/>
        <v>22259770</v>
      </c>
      <c r="H22" s="35">
        <f t="shared" si="0"/>
        <v>6902105</v>
      </c>
      <c r="I22" s="35">
        <f t="shared" si="0"/>
        <v>11453404</v>
      </c>
      <c r="J22" s="35">
        <f t="shared" si="0"/>
        <v>40615279</v>
      </c>
      <c r="K22" s="35">
        <f t="shared" si="0"/>
        <v>6902414</v>
      </c>
      <c r="L22" s="35">
        <f t="shared" si="0"/>
        <v>0</v>
      </c>
      <c r="M22" s="35">
        <f t="shared" si="0"/>
        <v>8134482</v>
      </c>
      <c r="N22" s="35">
        <f t="shared" si="0"/>
        <v>15036896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55652175</v>
      </c>
      <c r="X22" s="35">
        <f t="shared" si="0"/>
        <v>117046000</v>
      </c>
      <c r="Y22" s="35">
        <f t="shared" si="0"/>
        <v>-61393825</v>
      </c>
      <c r="Z22" s="36">
        <f>+IF(X22&lt;&gt;0,+(Y22/X22)*100,0)</f>
        <v>-52.4527322591118</v>
      </c>
      <c r="AA22" s="33">
        <f>SUM(AA5:AA21)</f>
        <v>185391000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46653586</v>
      </c>
      <c r="D25" s="6">
        <v>0</v>
      </c>
      <c r="E25" s="7">
        <v>57707000</v>
      </c>
      <c r="F25" s="8">
        <v>57707000</v>
      </c>
      <c r="G25" s="8">
        <v>3957643</v>
      </c>
      <c r="H25" s="8">
        <v>4522289</v>
      </c>
      <c r="I25" s="8">
        <v>4433027</v>
      </c>
      <c r="J25" s="8">
        <v>12912959</v>
      </c>
      <c r="K25" s="8">
        <v>4262258</v>
      </c>
      <c r="L25" s="8">
        <v>0</v>
      </c>
      <c r="M25" s="8">
        <v>5015069</v>
      </c>
      <c r="N25" s="8">
        <v>9277327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22190286</v>
      </c>
      <c r="X25" s="8">
        <v>28611000</v>
      </c>
      <c r="Y25" s="8">
        <v>-6420714</v>
      </c>
      <c r="Z25" s="2">
        <v>-22.44</v>
      </c>
      <c r="AA25" s="6">
        <v>57707000</v>
      </c>
    </row>
    <row r="26" spans="1:27" ht="13.5">
      <c r="A26" s="25" t="s">
        <v>52</v>
      </c>
      <c r="B26" s="24"/>
      <c r="C26" s="6">
        <v>3831207</v>
      </c>
      <c r="D26" s="6">
        <v>0</v>
      </c>
      <c r="E26" s="7">
        <v>2892000</v>
      </c>
      <c r="F26" s="8">
        <v>2892000</v>
      </c>
      <c r="G26" s="8">
        <v>218135</v>
      </c>
      <c r="H26" s="8">
        <v>0</v>
      </c>
      <c r="I26" s="8">
        <v>0</v>
      </c>
      <c r="J26" s="8">
        <v>218135</v>
      </c>
      <c r="K26" s="8">
        <v>241473</v>
      </c>
      <c r="L26" s="8">
        <v>0</v>
      </c>
      <c r="M26" s="8">
        <v>0</v>
      </c>
      <c r="N26" s="8">
        <v>241473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459608</v>
      </c>
      <c r="X26" s="8">
        <v>1343000</v>
      </c>
      <c r="Y26" s="8">
        <v>-883392</v>
      </c>
      <c r="Z26" s="2">
        <v>-65.78</v>
      </c>
      <c r="AA26" s="6">
        <v>2892000</v>
      </c>
    </row>
    <row r="27" spans="1:27" ht="13.5">
      <c r="A27" s="25" t="s">
        <v>53</v>
      </c>
      <c r="B27" s="24"/>
      <c r="C27" s="6">
        <v>22644507</v>
      </c>
      <c r="D27" s="6">
        <v>0</v>
      </c>
      <c r="E27" s="7">
        <v>18792000</v>
      </c>
      <c r="F27" s="8">
        <v>18792000</v>
      </c>
      <c r="G27" s="8">
        <v>0</v>
      </c>
      <c r="H27" s="8">
        <v>0</v>
      </c>
      <c r="I27" s="8">
        <v>698109</v>
      </c>
      <c r="J27" s="8">
        <v>698109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698109</v>
      </c>
      <c r="X27" s="8">
        <v>9396000</v>
      </c>
      <c r="Y27" s="8">
        <v>-8697891</v>
      </c>
      <c r="Z27" s="2">
        <v>-92.57</v>
      </c>
      <c r="AA27" s="6">
        <v>18792000</v>
      </c>
    </row>
    <row r="28" spans="1:27" ht="13.5">
      <c r="A28" s="25" t="s">
        <v>54</v>
      </c>
      <c r="B28" s="24"/>
      <c r="C28" s="6">
        <v>26209106</v>
      </c>
      <c r="D28" s="6">
        <v>0</v>
      </c>
      <c r="E28" s="7">
        <v>30125000</v>
      </c>
      <c r="F28" s="8">
        <v>30125000</v>
      </c>
      <c r="G28" s="8">
        <v>0</v>
      </c>
      <c r="H28" s="8">
        <v>0</v>
      </c>
      <c r="I28" s="8">
        <v>7531325</v>
      </c>
      <c r="J28" s="8">
        <v>7531325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7531325</v>
      </c>
      <c r="X28" s="8">
        <v>15062000</v>
      </c>
      <c r="Y28" s="8">
        <v>-7530675</v>
      </c>
      <c r="Z28" s="2">
        <v>-50</v>
      </c>
      <c r="AA28" s="6">
        <v>30125000</v>
      </c>
    </row>
    <row r="29" spans="1:27" ht="13.5">
      <c r="A29" s="25" t="s">
        <v>55</v>
      </c>
      <c r="B29" s="24"/>
      <c r="C29" s="6">
        <v>5397781</v>
      </c>
      <c r="D29" s="6">
        <v>0</v>
      </c>
      <c r="E29" s="7">
        <v>388000</v>
      </c>
      <c r="F29" s="8">
        <v>388000</v>
      </c>
      <c r="G29" s="8">
        <v>0</v>
      </c>
      <c r="H29" s="8">
        <v>0</v>
      </c>
      <c r="I29" s="8">
        <v>0</v>
      </c>
      <c r="J29" s="8">
        <v>0</v>
      </c>
      <c r="K29" s="8">
        <v>267419</v>
      </c>
      <c r="L29" s="8">
        <v>0</v>
      </c>
      <c r="M29" s="8">
        <v>20936</v>
      </c>
      <c r="N29" s="8">
        <v>288355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288355</v>
      </c>
      <c r="X29" s="8">
        <v>194000</v>
      </c>
      <c r="Y29" s="8">
        <v>94355</v>
      </c>
      <c r="Z29" s="2">
        <v>48.64</v>
      </c>
      <c r="AA29" s="6">
        <v>388000</v>
      </c>
    </row>
    <row r="30" spans="1:27" ht="13.5">
      <c r="A30" s="25" t="s">
        <v>56</v>
      </c>
      <c r="B30" s="24"/>
      <c r="C30" s="6">
        <v>37806769</v>
      </c>
      <c r="D30" s="6">
        <v>0</v>
      </c>
      <c r="E30" s="7">
        <v>32800000</v>
      </c>
      <c r="F30" s="8">
        <v>32800000</v>
      </c>
      <c r="G30" s="8">
        <v>5273019</v>
      </c>
      <c r="H30" s="8">
        <v>4640002</v>
      </c>
      <c r="I30" s="8">
        <v>1704457</v>
      </c>
      <c r="J30" s="8">
        <v>11617478</v>
      </c>
      <c r="K30" s="8">
        <v>5373628</v>
      </c>
      <c r="L30" s="8">
        <v>0</v>
      </c>
      <c r="M30" s="8">
        <v>9240</v>
      </c>
      <c r="N30" s="8">
        <v>5382868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17000346</v>
      </c>
      <c r="X30" s="8">
        <v>16647000</v>
      </c>
      <c r="Y30" s="8">
        <v>353346</v>
      </c>
      <c r="Z30" s="2">
        <v>2.12</v>
      </c>
      <c r="AA30" s="6">
        <v>32800000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198614</v>
      </c>
      <c r="I31" s="8">
        <v>0</v>
      </c>
      <c r="J31" s="8">
        <v>198614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198614</v>
      </c>
      <c r="X31" s="8"/>
      <c r="Y31" s="8">
        <v>198614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1670621</v>
      </c>
      <c r="H32" s="8">
        <v>64355</v>
      </c>
      <c r="I32" s="8">
        <v>389403</v>
      </c>
      <c r="J32" s="8">
        <v>2124379</v>
      </c>
      <c r="K32" s="8">
        <v>0</v>
      </c>
      <c r="L32" s="8">
        <v>0</v>
      </c>
      <c r="M32" s="8">
        <v>204839</v>
      </c>
      <c r="N32" s="8">
        <v>204839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2329218</v>
      </c>
      <c r="X32" s="8"/>
      <c r="Y32" s="8">
        <v>2329218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889733</v>
      </c>
      <c r="H33" s="8">
        <v>1843727</v>
      </c>
      <c r="I33" s="8">
        <v>116293</v>
      </c>
      <c r="J33" s="8">
        <v>2849753</v>
      </c>
      <c r="K33" s="8">
        <v>0</v>
      </c>
      <c r="L33" s="8">
        <v>0</v>
      </c>
      <c r="M33" s="8">
        <v>914957</v>
      </c>
      <c r="N33" s="8">
        <v>914957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3764710</v>
      </c>
      <c r="X33" s="8"/>
      <c r="Y33" s="8">
        <v>3764710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36858905</v>
      </c>
      <c r="D34" s="6">
        <v>0</v>
      </c>
      <c r="E34" s="7">
        <v>50724000</v>
      </c>
      <c r="F34" s="8">
        <v>50724000</v>
      </c>
      <c r="G34" s="8">
        <v>723675</v>
      </c>
      <c r="H34" s="8">
        <v>1630518</v>
      </c>
      <c r="I34" s="8">
        <v>2799355</v>
      </c>
      <c r="J34" s="8">
        <v>5153548</v>
      </c>
      <c r="K34" s="8">
        <v>-4171</v>
      </c>
      <c r="L34" s="8">
        <v>0</v>
      </c>
      <c r="M34" s="8">
        <v>1697871</v>
      </c>
      <c r="N34" s="8">
        <v>1693700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6847248</v>
      </c>
      <c r="X34" s="8">
        <v>25077000</v>
      </c>
      <c r="Y34" s="8">
        <v>-18229752</v>
      </c>
      <c r="Z34" s="2">
        <v>-72.7</v>
      </c>
      <c r="AA34" s="6">
        <v>50724000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2932</v>
      </c>
      <c r="N35" s="8">
        <v>2932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2932</v>
      </c>
      <c r="X35" s="8"/>
      <c r="Y35" s="8">
        <v>2932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179401861</v>
      </c>
      <c r="D36" s="33">
        <f>SUM(D25:D35)</f>
        <v>0</v>
      </c>
      <c r="E36" s="34">
        <f t="shared" si="1"/>
        <v>193428000</v>
      </c>
      <c r="F36" s="35">
        <f t="shared" si="1"/>
        <v>193428000</v>
      </c>
      <c r="G36" s="35">
        <f t="shared" si="1"/>
        <v>12732826</v>
      </c>
      <c r="H36" s="35">
        <f t="shared" si="1"/>
        <v>12899505</v>
      </c>
      <c r="I36" s="35">
        <f t="shared" si="1"/>
        <v>17671969</v>
      </c>
      <c r="J36" s="35">
        <f t="shared" si="1"/>
        <v>43304300</v>
      </c>
      <c r="K36" s="35">
        <f t="shared" si="1"/>
        <v>10140607</v>
      </c>
      <c r="L36" s="35">
        <f t="shared" si="1"/>
        <v>0</v>
      </c>
      <c r="M36" s="35">
        <f t="shared" si="1"/>
        <v>7865844</v>
      </c>
      <c r="N36" s="35">
        <f t="shared" si="1"/>
        <v>18006451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61310751</v>
      </c>
      <c r="X36" s="35">
        <f t="shared" si="1"/>
        <v>96330000</v>
      </c>
      <c r="Y36" s="35">
        <f t="shared" si="1"/>
        <v>-35019249</v>
      </c>
      <c r="Z36" s="36">
        <f>+IF(X36&lt;&gt;0,+(Y36/X36)*100,0)</f>
        <v>-36.353419495484275</v>
      </c>
      <c r="AA36" s="33">
        <f>SUM(AA25:AA35)</f>
        <v>193428000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4887208</v>
      </c>
      <c r="D38" s="46">
        <f>+D22-D36</f>
        <v>0</v>
      </c>
      <c r="E38" s="47">
        <f t="shared" si="2"/>
        <v>-8037000</v>
      </c>
      <c r="F38" s="48">
        <f t="shared" si="2"/>
        <v>-8037000</v>
      </c>
      <c r="G38" s="48">
        <f t="shared" si="2"/>
        <v>9526944</v>
      </c>
      <c r="H38" s="48">
        <f t="shared" si="2"/>
        <v>-5997400</v>
      </c>
      <c r="I38" s="48">
        <f t="shared" si="2"/>
        <v>-6218565</v>
      </c>
      <c r="J38" s="48">
        <f t="shared" si="2"/>
        <v>-2689021</v>
      </c>
      <c r="K38" s="48">
        <f t="shared" si="2"/>
        <v>-3238193</v>
      </c>
      <c r="L38" s="48">
        <f t="shared" si="2"/>
        <v>0</v>
      </c>
      <c r="M38" s="48">
        <f t="shared" si="2"/>
        <v>268638</v>
      </c>
      <c r="N38" s="48">
        <f t="shared" si="2"/>
        <v>-2969555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-5658576</v>
      </c>
      <c r="X38" s="48">
        <f>IF(F22=F36,0,X22-X36)</f>
        <v>20716000</v>
      </c>
      <c r="Y38" s="48">
        <f t="shared" si="2"/>
        <v>-26374576</v>
      </c>
      <c r="Z38" s="49">
        <f>+IF(X38&lt;&gt;0,+(Y38/X38)*100,0)</f>
        <v>-127.31500289631204</v>
      </c>
      <c r="AA38" s="46">
        <f>+AA22-AA36</f>
        <v>-8037000</v>
      </c>
    </row>
    <row r="39" spans="1:27" ht="13.5">
      <c r="A39" s="23" t="s">
        <v>64</v>
      </c>
      <c r="B39" s="29"/>
      <c r="C39" s="6">
        <v>22890242</v>
      </c>
      <c r="D39" s="6">
        <v>0</v>
      </c>
      <c r="E39" s="7">
        <v>0</v>
      </c>
      <c r="F39" s="8">
        <v>0</v>
      </c>
      <c r="G39" s="8">
        <v>4761000</v>
      </c>
      <c r="H39" s="8">
        <v>0</v>
      </c>
      <c r="I39" s="8">
        <v>0</v>
      </c>
      <c r="J39" s="8">
        <v>4761000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4761000</v>
      </c>
      <c r="X39" s="8">
        <v>6289000</v>
      </c>
      <c r="Y39" s="8">
        <v>-1528000</v>
      </c>
      <c r="Z39" s="2">
        <v>-24.3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27777450</v>
      </c>
      <c r="D42" s="55">
        <f>SUM(D38:D41)</f>
        <v>0</v>
      </c>
      <c r="E42" s="56">
        <f t="shared" si="3"/>
        <v>-8037000</v>
      </c>
      <c r="F42" s="57">
        <f t="shared" si="3"/>
        <v>-8037000</v>
      </c>
      <c r="G42" s="57">
        <f t="shared" si="3"/>
        <v>14287944</v>
      </c>
      <c r="H42" s="57">
        <f t="shared" si="3"/>
        <v>-5997400</v>
      </c>
      <c r="I42" s="57">
        <f t="shared" si="3"/>
        <v>-6218565</v>
      </c>
      <c r="J42" s="57">
        <f t="shared" si="3"/>
        <v>2071979</v>
      </c>
      <c r="K42" s="57">
        <f t="shared" si="3"/>
        <v>-3238193</v>
      </c>
      <c r="L42" s="57">
        <f t="shared" si="3"/>
        <v>0</v>
      </c>
      <c r="M42" s="57">
        <f t="shared" si="3"/>
        <v>268638</v>
      </c>
      <c r="N42" s="57">
        <f t="shared" si="3"/>
        <v>-2969555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-897576</v>
      </c>
      <c r="X42" s="57">
        <f t="shared" si="3"/>
        <v>27005000</v>
      </c>
      <c r="Y42" s="57">
        <f t="shared" si="3"/>
        <v>-27902576</v>
      </c>
      <c r="Z42" s="58">
        <f>+IF(X42&lt;&gt;0,+(Y42/X42)*100,0)</f>
        <v>-103.32374004813923</v>
      </c>
      <c r="AA42" s="55">
        <f>SUM(AA38:AA41)</f>
        <v>-8037000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27777450</v>
      </c>
      <c r="D44" s="63">
        <f>+D42-D43</f>
        <v>0</v>
      </c>
      <c r="E44" s="64">
        <f t="shared" si="4"/>
        <v>-8037000</v>
      </c>
      <c r="F44" s="65">
        <f t="shared" si="4"/>
        <v>-8037000</v>
      </c>
      <c r="G44" s="65">
        <f t="shared" si="4"/>
        <v>14287944</v>
      </c>
      <c r="H44" s="65">
        <f t="shared" si="4"/>
        <v>-5997400</v>
      </c>
      <c r="I44" s="65">
        <f t="shared" si="4"/>
        <v>-6218565</v>
      </c>
      <c r="J44" s="65">
        <f t="shared" si="4"/>
        <v>2071979</v>
      </c>
      <c r="K44" s="65">
        <f t="shared" si="4"/>
        <v>-3238193</v>
      </c>
      <c r="L44" s="65">
        <f t="shared" si="4"/>
        <v>0</v>
      </c>
      <c r="M44" s="65">
        <f t="shared" si="4"/>
        <v>268638</v>
      </c>
      <c r="N44" s="65">
        <f t="shared" si="4"/>
        <v>-2969555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-897576</v>
      </c>
      <c r="X44" s="65">
        <f t="shared" si="4"/>
        <v>27005000</v>
      </c>
      <c r="Y44" s="65">
        <f t="shared" si="4"/>
        <v>-27902576</v>
      </c>
      <c r="Z44" s="66">
        <f>+IF(X44&lt;&gt;0,+(Y44/X44)*100,0)</f>
        <v>-103.32374004813923</v>
      </c>
      <c r="AA44" s="63">
        <f>+AA42-AA43</f>
        <v>-8037000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27777450</v>
      </c>
      <c r="D46" s="55">
        <f>SUM(D44:D45)</f>
        <v>0</v>
      </c>
      <c r="E46" s="56">
        <f t="shared" si="5"/>
        <v>-8037000</v>
      </c>
      <c r="F46" s="57">
        <f t="shared" si="5"/>
        <v>-8037000</v>
      </c>
      <c r="G46" s="57">
        <f t="shared" si="5"/>
        <v>14287944</v>
      </c>
      <c r="H46" s="57">
        <f t="shared" si="5"/>
        <v>-5997400</v>
      </c>
      <c r="I46" s="57">
        <f t="shared" si="5"/>
        <v>-6218565</v>
      </c>
      <c r="J46" s="57">
        <f t="shared" si="5"/>
        <v>2071979</v>
      </c>
      <c r="K46" s="57">
        <f t="shared" si="5"/>
        <v>-3238193</v>
      </c>
      <c r="L46" s="57">
        <f t="shared" si="5"/>
        <v>0</v>
      </c>
      <c r="M46" s="57">
        <f t="shared" si="5"/>
        <v>268638</v>
      </c>
      <c r="N46" s="57">
        <f t="shared" si="5"/>
        <v>-2969555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-897576</v>
      </c>
      <c r="X46" s="57">
        <f t="shared" si="5"/>
        <v>27005000</v>
      </c>
      <c r="Y46" s="57">
        <f t="shared" si="5"/>
        <v>-27902576</v>
      </c>
      <c r="Z46" s="58">
        <f>+IF(X46&lt;&gt;0,+(Y46/X46)*100,0)</f>
        <v>-103.32374004813923</v>
      </c>
      <c r="AA46" s="55">
        <f>SUM(AA44:AA45)</f>
        <v>-8037000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27777450</v>
      </c>
      <c r="D48" s="71">
        <f>SUM(D46:D47)</f>
        <v>0</v>
      </c>
      <c r="E48" s="72">
        <f t="shared" si="6"/>
        <v>-8037000</v>
      </c>
      <c r="F48" s="73">
        <f t="shared" si="6"/>
        <v>-8037000</v>
      </c>
      <c r="G48" s="73">
        <f t="shared" si="6"/>
        <v>14287944</v>
      </c>
      <c r="H48" s="74">
        <f t="shared" si="6"/>
        <v>-5997400</v>
      </c>
      <c r="I48" s="74">
        <f t="shared" si="6"/>
        <v>-6218565</v>
      </c>
      <c r="J48" s="74">
        <f t="shared" si="6"/>
        <v>2071979</v>
      </c>
      <c r="K48" s="74">
        <f t="shared" si="6"/>
        <v>-3238193</v>
      </c>
      <c r="L48" s="74">
        <f t="shared" si="6"/>
        <v>0</v>
      </c>
      <c r="M48" s="73">
        <f t="shared" si="6"/>
        <v>268638</v>
      </c>
      <c r="N48" s="73">
        <f t="shared" si="6"/>
        <v>-2969555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-897576</v>
      </c>
      <c r="X48" s="74">
        <f t="shared" si="6"/>
        <v>27005000</v>
      </c>
      <c r="Y48" s="74">
        <f t="shared" si="6"/>
        <v>-27902576</v>
      </c>
      <c r="Z48" s="75">
        <f>+IF(X48&lt;&gt;0,+(Y48/X48)*100,0)</f>
        <v>-103.32374004813923</v>
      </c>
      <c r="AA48" s="76">
        <f>SUM(AA46:AA47)</f>
        <v>-8037000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3452723</v>
      </c>
      <c r="D5" s="6">
        <v>0</v>
      </c>
      <c r="E5" s="7">
        <v>9550000</v>
      </c>
      <c r="F5" s="8">
        <v>9550000</v>
      </c>
      <c r="G5" s="8">
        <v>798000</v>
      </c>
      <c r="H5" s="8">
        <v>3579</v>
      </c>
      <c r="I5" s="8">
        <v>0</v>
      </c>
      <c r="J5" s="8">
        <v>801579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801579</v>
      </c>
      <c r="X5" s="8">
        <v>4417002</v>
      </c>
      <c r="Y5" s="8">
        <v>-3615423</v>
      </c>
      <c r="Z5" s="2">
        <v>-81.85</v>
      </c>
      <c r="AA5" s="6">
        <v>9550000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13214370</v>
      </c>
      <c r="D7" s="6">
        <v>0</v>
      </c>
      <c r="E7" s="7">
        <v>17926500</v>
      </c>
      <c r="F7" s="8">
        <v>17926500</v>
      </c>
      <c r="G7" s="8">
        <v>1480100</v>
      </c>
      <c r="H7" s="8">
        <v>1195228</v>
      </c>
      <c r="I7" s="8">
        <v>1294035</v>
      </c>
      <c r="J7" s="8">
        <v>3969363</v>
      </c>
      <c r="K7" s="8">
        <v>1222744</v>
      </c>
      <c r="L7" s="8">
        <v>973536</v>
      </c>
      <c r="M7" s="8">
        <v>0</v>
      </c>
      <c r="N7" s="8">
        <v>2196280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6165643</v>
      </c>
      <c r="X7" s="8">
        <v>11182998</v>
      </c>
      <c r="Y7" s="8">
        <v>-5017355</v>
      </c>
      <c r="Z7" s="2">
        <v>-44.87</v>
      </c>
      <c r="AA7" s="6">
        <v>17926500</v>
      </c>
    </row>
    <row r="8" spans="1:27" ht="13.5">
      <c r="A8" s="25" t="s">
        <v>35</v>
      </c>
      <c r="B8" s="24"/>
      <c r="C8" s="6">
        <v>6117078</v>
      </c>
      <c r="D8" s="6">
        <v>0</v>
      </c>
      <c r="E8" s="7">
        <v>7842000</v>
      </c>
      <c r="F8" s="8">
        <v>7842000</v>
      </c>
      <c r="G8" s="8">
        <v>603728</v>
      </c>
      <c r="H8" s="8">
        <v>524912</v>
      </c>
      <c r="I8" s="8">
        <v>620334</v>
      </c>
      <c r="J8" s="8">
        <v>1748974</v>
      </c>
      <c r="K8" s="8">
        <v>672286</v>
      </c>
      <c r="L8" s="8">
        <v>621683</v>
      </c>
      <c r="M8" s="8">
        <v>0</v>
      </c>
      <c r="N8" s="8">
        <v>1293969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3042943</v>
      </c>
      <c r="X8" s="8"/>
      <c r="Y8" s="8">
        <v>3042943</v>
      </c>
      <c r="Z8" s="2">
        <v>0</v>
      </c>
      <c r="AA8" s="6">
        <v>7842000</v>
      </c>
    </row>
    <row r="9" spans="1:27" ht="13.5">
      <c r="A9" s="25" t="s">
        <v>36</v>
      </c>
      <c r="B9" s="24"/>
      <c r="C9" s="6">
        <v>3839773</v>
      </c>
      <c r="D9" s="6">
        <v>0</v>
      </c>
      <c r="E9" s="7">
        <v>4054000</v>
      </c>
      <c r="F9" s="8">
        <v>4054000</v>
      </c>
      <c r="G9" s="8">
        <v>343939</v>
      </c>
      <c r="H9" s="8">
        <v>348594</v>
      </c>
      <c r="I9" s="8">
        <v>342297</v>
      </c>
      <c r="J9" s="8">
        <v>1034830</v>
      </c>
      <c r="K9" s="8">
        <v>345937</v>
      </c>
      <c r="L9" s="8">
        <v>338763</v>
      </c>
      <c r="M9" s="8">
        <v>0</v>
      </c>
      <c r="N9" s="8">
        <v>684700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1719530</v>
      </c>
      <c r="X9" s="8">
        <v>1842000</v>
      </c>
      <c r="Y9" s="8">
        <v>-122470</v>
      </c>
      <c r="Z9" s="2">
        <v>-6.65</v>
      </c>
      <c r="AA9" s="6">
        <v>4054000</v>
      </c>
    </row>
    <row r="10" spans="1:27" ht="13.5">
      <c r="A10" s="25" t="s">
        <v>37</v>
      </c>
      <c r="B10" s="24"/>
      <c r="C10" s="6">
        <v>5356401</v>
      </c>
      <c r="D10" s="6">
        <v>0</v>
      </c>
      <c r="E10" s="7">
        <v>5964001</v>
      </c>
      <c r="F10" s="26">
        <v>5964001</v>
      </c>
      <c r="G10" s="26">
        <v>486109</v>
      </c>
      <c r="H10" s="26">
        <v>481850</v>
      </c>
      <c r="I10" s="26">
        <v>484132</v>
      </c>
      <c r="J10" s="26">
        <v>1452091</v>
      </c>
      <c r="K10" s="26">
        <v>485511</v>
      </c>
      <c r="L10" s="26">
        <v>485419</v>
      </c>
      <c r="M10" s="26">
        <v>0</v>
      </c>
      <c r="N10" s="26">
        <v>970930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2423021</v>
      </c>
      <c r="X10" s="26">
        <v>1853502</v>
      </c>
      <c r="Y10" s="26">
        <v>569519</v>
      </c>
      <c r="Z10" s="27">
        <v>30.73</v>
      </c>
      <c r="AA10" s="28">
        <v>5964001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321274</v>
      </c>
      <c r="D12" s="6">
        <v>0</v>
      </c>
      <c r="E12" s="7">
        <v>259000</v>
      </c>
      <c r="F12" s="8">
        <v>259000</v>
      </c>
      <c r="G12" s="8">
        <v>5357</v>
      </c>
      <c r="H12" s="8">
        <v>58838</v>
      </c>
      <c r="I12" s="8">
        <v>71053</v>
      </c>
      <c r="J12" s="8">
        <v>135248</v>
      </c>
      <c r="K12" s="8">
        <v>56482</v>
      </c>
      <c r="L12" s="8">
        <v>-139102</v>
      </c>
      <c r="M12" s="8">
        <v>0</v>
      </c>
      <c r="N12" s="8">
        <v>-82620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52628</v>
      </c>
      <c r="X12" s="8"/>
      <c r="Y12" s="8">
        <v>52628</v>
      </c>
      <c r="Z12" s="2">
        <v>0</v>
      </c>
      <c r="AA12" s="6">
        <v>259000</v>
      </c>
    </row>
    <row r="13" spans="1:27" ht="13.5">
      <c r="A13" s="23" t="s">
        <v>40</v>
      </c>
      <c r="B13" s="29"/>
      <c r="C13" s="6">
        <v>1135531</v>
      </c>
      <c r="D13" s="6">
        <v>0</v>
      </c>
      <c r="E13" s="7">
        <v>27000</v>
      </c>
      <c r="F13" s="8">
        <v>27000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27000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10708</v>
      </c>
      <c r="I14" s="8">
        <v>10966</v>
      </c>
      <c r="J14" s="8">
        <v>21674</v>
      </c>
      <c r="K14" s="8">
        <v>10641</v>
      </c>
      <c r="L14" s="8">
        <v>0</v>
      </c>
      <c r="M14" s="8">
        <v>0</v>
      </c>
      <c r="N14" s="8">
        <v>10641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32315</v>
      </c>
      <c r="X14" s="8"/>
      <c r="Y14" s="8">
        <v>32315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6800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24232</v>
      </c>
      <c r="D16" s="6">
        <v>0</v>
      </c>
      <c r="E16" s="7">
        <v>12000</v>
      </c>
      <c r="F16" s="8">
        <v>12000</v>
      </c>
      <c r="G16" s="8">
        <v>2647</v>
      </c>
      <c r="H16" s="8">
        <v>176</v>
      </c>
      <c r="I16" s="8">
        <v>0</v>
      </c>
      <c r="J16" s="8">
        <v>2823</v>
      </c>
      <c r="K16" s="8">
        <v>2015</v>
      </c>
      <c r="L16" s="8">
        <v>79</v>
      </c>
      <c r="M16" s="8">
        <v>0</v>
      </c>
      <c r="N16" s="8">
        <v>2094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4917</v>
      </c>
      <c r="X16" s="8"/>
      <c r="Y16" s="8">
        <v>4917</v>
      </c>
      <c r="Z16" s="2">
        <v>0</v>
      </c>
      <c r="AA16" s="6">
        <v>12000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405000</v>
      </c>
      <c r="F17" s="8">
        <v>405000</v>
      </c>
      <c r="G17" s="8">
        <v>-328386</v>
      </c>
      <c r="H17" s="8">
        <v>13522</v>
      </c>
      <c r="I17" s="8">
        <v>2055</v>
      </c>
      <c r="J17" s="8">
        <v>-312809</v>
      </c>
      <c r="K17" s="8">
        <v>-694372</v>
      </c>
      <c r="L17" s="8">
        <v>-3145</v>
      </c>
      <c r="M17" s="8">
        <v>0</v>
      </c>
      <c r="N17" s="8">
        <v>-697517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-1010326</v>
      </c>
      <c r="X17" s="8"/>
      <c r="Y17" s="8">
        <v>-1010326</v>
      </c>
      <c r="Z17" s="2">
        <v>0</v>
      </c>
      <c r="AA17" s="6">
        <v>405000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414000</v>
      </c>
      <c r="F18" s="8">
        <v>414000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414000</v>
      </c>
    </row>
    <row r="19" spans="1:27" ht="13.5">
      <c r="A19" s="23" t="s">
        <v>46</v>
      </c>
      <c r="B19" s="29"/>
      <c r="C19" s="6">
        <v>34294728</v>
      </c>
      <c r="D19" s="6">
        <v>0</v>
      </c>
      <c r="E19" s="7">
        <v>20836000</v>
      </c>
      <c r="F19" s="8">
        <v>20836000</v>
      </c>
      <c r="G19" s="8">
        <v>8170000</v>
      </c>
      <c r="H19" s="8">
        <v>672173</v>
      </c>
      <c r="I19" s="8">
        <v>6153557</v>
      </c>
      <c r="J19" s="8">
        <v>14995730</v>
      </c>
      <c r="K19" s="8">
        <v>1187500</v>
      </c>
      <c r="L19" s="8">
        <v>5365000</v>
      </c>
      <c r="M19" s="8">
        <v>0</v>
      </c>
      <c r="N19" s="8">
        <v>6552500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21548230</v>
      </c>
      <c r="X19" s="8"/>
      <c r="Y19" s="8">
        <v>21548230</v>
      </c>
      <c r="Z19" s="2">
        <v>0</v>
      </c>
      <c r="AA19" s="6">
        <v>20836000</v>
      </c>
    </row>
    <row r="20" spans="1:27" ht="13.5">
      <c r="A20" s="23" t="s">
        <v>47</v>
      </c>
      <c r="B20" s="29"/>
      <c r="C20" s="6">
        <v>1856221</v>
      </c>
      <c r="D20" s="6">
        <v>0</v>
      </c>
      <c r="E20" s="7">
        <v>6821500</v>
      </c>
      <c r="F20" s="26">
        <v>6821500</v>
      </c>
      <c r="G20" s="26">
        <v>64422</v>
      </c>
      <c r="H20" s="26">
        <v>46399</v>
      </c>
      <c r="I20" s="26">
        <v>128068</v>
      </c>
      <c r="J20" s="26">
        <v>238889</v>
      </c>
      <c r="K20" s="26">
        <v>110507</v>
      </c>
      <c r="L20" s="26">
        <v>42884</v>
      </c>
      <c r="M20" s="26">
        <v>0</v>
      </c>
      <c r="N20" s="26">
        <v>153391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392280</v>
      </c>
      <c r="X20" s="26">
        <v>8939502</v>
      </c>
      <c r="Y20" s="26">
        <v>-8547222</v>
      </c>
      <c r="Z20" s="27">
        <v>-95.61</v>
      </c>
      <c r="AA20" s="28">
        <v>6821500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69619131</v>
      </c>
      <c r="D22" s="33">
        <f>SUM(D5:D21)</f>
        <v>0</v>
      </c>
      <c r="E22" s="34">
        <f t="shared" si="0"/>
        <v>74111001</v>
      </c>
      <c r="F22" s="35">
        <f t="shared" si="0"/>
        <v>74111001</v>
      </c>
      <c r="G22" s="35">
        <f t="shared" si="0"/>
        <v>11625916</v>
      </c>
      <c r="H22" s="35">
        <f t="shared" si="0"/>
        <v>3355979</v>
      </c>
      <c r="I22" s="35">
        <f t="shared" si="0"/>
        <v>9106497</v>
      </c>
      <c r="J22" s="35">
        <f t="shared" si="0"/>
        <v>24088392</v>
      </c>
      <c r="K22" s="35">
        <f t="shared" si="0"/>
        <v>3399251</v>
      </c>
      <c r="L22" s="35">
        <f t="shared" si="0"/>
        <v>7685117</v>
      </c>
      <c r="M22" s="35">
        <f t="shared" si="0"/>
        <v>0</v>
      </c>
      <c r="N22" s="35">
        <f t="shared" si="0"/>
        <v>11084368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35172760</v>
      </c>
      <c r="X22" s="35">
        <f t="shared" si="0"/>
        <v>28235004</v>
      </c>
      <c r="Y22" s="35">
        <f t="shared" si="0"/>
        <v>6937756</v>
      </c>
      <c r="Z22" s="36">
        <f>+IF(X22&lt;&gt;0,+(Y22/X22)*100,0)</f>
        <v>24.571471638537755</v>
      </c>
      <c r="AA22" s="33">
        <f>SUM(AA5:AA21)</f>
        <v>74111001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14189312</v>
      </c>
      <c r="D25" s="6">
        <v>0</v>
      </c>
      <c r="E25" s="7">
        <v>19681000</v>
      </c>
      <c r="F25" s="8">
        <v>19681000</v>
      </c>
      <c r="G25" s="8">
        <v>1298391</v>
      </c>
      <c r="H25" s="8">
        <v>1495023</v>
      </c>
      <c r="I25" s="8">
        <v>1552787</v>
      </c>
      <c r="J25" s="8">
        <v>4346201</v>
      </c>
      <c r="K25" s="8">
        <v>1608725</v>
      </c>
      <c r="L25" s="8">
        <v>2173983</v>
      </c>
      <c r="M25" s="8">
        <v>0</v>
      </c>
      <c r="N25" s="8">
        <v>3782708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8128909</v>
      </c>
      <c r="X25" s="8">
        <v>108359502</v>
      </c>
      <c r="Y25" s="8">
        <v>-100230593</v>
      </c>
      <c r="Z25" s="2">
        <v>-92.5</v>
      </c>
      <c r="AA25" s="6">
        <v>19681000</v>
      </c>
    </row>
    <row r="26" spans="1:27" ht="13.5">
      <c r="A26" s="25" t="s">
        <v>52</v>
      </c>
      <c r="B26" s="24"/>
      <c r="C26" s="6">
        <v>2121944</v>
      </c>
      <c r="D26" s="6">
        <v>0</v>
      </c>
      <c r="E26" s="7">
        <v>2639000</v>
      </c>
      <c r="F26" s="8">
        <v>2639000</v>
      </c>
      <c r="G26" s="8">
        <v>166160</v>
      </c>
      <c r="H26" s="8">
        <v>174291</v>
      </c>
      <c r="I26" s="8">
        <v>168322</v>
      </c>
      <c r="J26" s="8">
        <v>508773</v>
      </c>
      <c r="K26" s="8">
        <v>168875</v>
      </c>
      <c r="L26" s="8">
        <v>168156</v>
      </c>
      <c r="M26" s="8">
        <v>0</v>
      </c>
      <c r="N26" s="8">
        <v>337031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845804</v>
      </c>
      <c r="X26" s="8">
        <v>997998</v>
      </c>
      <c r="Y26" s="8">
        <v>-152194</v>
      </c>
      <c r="Z26" s="2">
        <v>-15.25</v>
      </c>
      <c r="AA26" s="6">
        <v>2639000</v>
      </c>
    </row>
    <row r="27" spans="1:27" ht="13.5">
      <c r="A27" s="25" t="s">
        <v>53</v>
      </c>
      <c r="B27" s="24"/>
      <c r="C27" s="6">
        <v>5639658</v>
      </c>
      <c r="D27" s="6">
        <v>0</v>
      </c>
      <c r="E27" s="7">
        <v>5600000</v>
      </c>
      <c r="F27" s="8">
        <v>5600000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4506498</v>
      </c>
      <c r="Y27" s="8">
        <v>-4506498</v>
      </c>
      <c r="Z27" s="2">
        <v>-100</v>
      </c>
      <c r="AA27" s="6">
        <v>5600000</v>
      </c>
    </row>
    <row r="28" spans="1:27" ht="13.5">
      <c r="A28" s="25" t="s">
        <v>54</v>
      </c>
      <c r="B28" s="24"/>
      <c r="C28" s="6">
        <v>11154464</v>
      </c>
      <c r="D28" s="6">
        <v>0</v>
      </c>
      <c r="E28" s="7">
        <v>5909000</v>
      </c>
      <c r="F28" s="8">
        <v>5909000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5909000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584000</v>
      </c>
      <c r="F29" s="8">
        <v>584000</v>
      </c>
      <c r="G29" s="8">
        <v>107852</v>
      </c>
      <c r="H29" s="8">
        <v>12482</v>
      </c>
      <c r="I29" s="8">
        <v>0</v>
      </c>
      <c r="J29" s="8">
        <v>120334</v>
      </c>
      <c r="K29" s="8">
        <v>12310</v>
      </c>
      <c r="L29" s="8">
        <v>-641</v>
      </c>
      <c r="M29" s="8">
        <v>0</v>
      </c>
      <c r="N29" s="8">
        <v>11669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132003</v>
      </c>
      <c r="X29" s="8"/>
      <c r="Y29" s="8">
        <v>132003</v>
      </c>
      <c r="Z29" s="2">
        <v>0</v>
      </c>
      <c r="AA29" s="6">
        <v>584000</v>
      </c>
    </row>
    <row r="30" spans="1:27" ht="13.5">
      <c r="A30" s="25" t="s">
        <v>56</v>
      </c>
      <c r="B30" s="24"/>
      <c r="C30" s="6">
        <v>12755592</v>
      </c>
      <c r="D30" s="6">
        <v>0</v>
      </c>
      <c r="E30" s="7">
        <v>14868000</v>
      </c>
      <c r="F30" s="8">
        <v>14868000</v>
      </c>
      <c r="G30" s="8">
        <v>0</v>
      </c>
      <c r="H30" s="8">
        <v>1910843</v>
      </c>
      <c r="I30" s="8">
        <v>1727964</v>
      </c>
      <c r="J30" s="8">
        <v>3638807</v>
      </c>
      <c r="K30" s="8">
        <v>955234</v>
      </c>
      <c r="L30" s="8">
        <v>995443</v>
      </c>
      <c r="M30" s="8">
        <v>0</v>
      </c>
      <c r="N30" s="8">
        <v>1950677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5589484</v>
      </c>
      <c r="X30" s="8">
        <v>1064520</v>
      </c>
      <c r="Y30" s="8">
        <v>4524964</v>
      </c>
      <c r="Z30" s="2">
        <v>425.07</v>
      </c>
      <c r="AA30" s="6">
        <v>14868000</v>
      </c>
    </row>
    <row r="31" spans="1:27" ht="13.5">
      <c r="A31" s="25" t="s">
        <v>57</v>
      </c>
      <c r="B31" s="24"/>
      <c r="C31" s="6">
        <v>1442463</v>
      </c>
      <c r="D31" s="6">
        <v>0</v>
      </c>
      <c r="E31" s="7">
        <v>3669000</v>
      </c>
      <c r="F31" s="8">
        <v>3669000</v>
      </c>
      <c r="G31" s="8">
        <v>67693</v>
      </c>
      <c r="H31" s="8">
        <v>127569</v>
      </c>
      <c r="I31" s="8">
        <v>285818</v>
      </c>
      <c r="J31" s="8">
        <v>481080</v>
      </c>
      <c r="K31" s="8">
        <v>75080</v>
      </c>
      <c r="L31" s="8">
        <v>166798</v>
      </c>
      <c r="M31" s="8">
        <v>0</v>
      </c>
      <c r="N31" s="8">
        <v>241878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722958</v>
      </c>
      <c r="X31" s="8">
        <v>874998</v>
      </c>
      <c r="Y31" s="8">
        <v>-152040</v>
      </c>
      <c r="Z31" s="2">
        <v>-17.38</v>
      </c>
      <c r="AA31" s="6">
        <v>3669000</v>
      </c>
    </row>
    <row r="32" spans="1:27" ht="13.5">
      <c r="A32" s="25" t="s">
        <v>58</v>
      </c>
      <c r="B32" s="24"/>
      <c r="C32" s="6">
        <v>3408647</v>
      </c>
      <c r="D32" s="6">
        <v>0</v>
      </c>
      <c r="E32" s="7">
        <v>4307000</v>
      </c>
      <c r="F32" s="8">
        <v>4307000</v>
      </c>
      <c r="G32" s="8">
        <v>1045109</v>
      </c>
      <c r="H32" s="8">
        <v>436775</v>
      </c>
      <c r="I32" s="8">
        <v>1637649</v>
      </c>
      <c r="J32" s="8">
        <v>3119533</v>
      </c>
      <c r="K32" s="8">
        <v>728267</v>
      </c>
      <c r="L32" s="8">
        <v>1426700</v>
      </c>
      <c r="M32" s="8">
        <v>0</v>
      </c>
      <c r="N32" s="8">
        <v>2154967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5274500</v>
      </c>
      <c r="X32" s="8">
        <v>2982498</v>
      </c>
      <c r="Y32" s="8">
        <v>2292002</v>
      </c>
      <c r="Z32" s="2">
        <v>76.85</v>
      </c>
      <c r="AA32" s="6">
        <v>4307000</v>
      </c>
    </row>
    <row r="33" spans="1:27" ht="13.5">
      <c r="A33" s="25" t="s">
        <v>59</v>
      </c>
      <c r="B33" s="24"/>
      <c r="C33" s="6">
        <v>7256541</v>
      </c>
      <c r="D33" s="6">
        <v>0</v>
      </c>
      <c r="E33" s="7">
        <v>7311000</v>
      </c>
      <c r="F33" s="8">
        <v>7311000</v>
      </c>
      <c r="G33" s="8">
        <v>2348241</v>
      </c>
      <c r="H33" s="8">
        <v>2037282</v>
      </c>
      <c r="I33" s="8">
        <v>3165246</v>
      </c>
      <c r="J33" s="8">
        <v>7550769</v>
      </c>
      <c r="K33" s="8">
        <v>1299157</v>
      </c>
      <c r="L33" s="8">
        <v>1326705</v>
      </c>
      <c r="M33" s="8">
        <v>0</v>
      </c>
      <c r="N33" s="8">
        <v>2625862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10176631</v>
      </c>
      <c r="X33" s="8">
        <v>2506998</v>
      </c>
      <c r="Y33" s="8">
        <v>7669633</v>
      </c>
      <c r="Z33" s="2">
        <v>305.93</v>
      </c>
      <c r="AA33" s="6">
        <v>7311000</v>
      </c>
    </row>
    <row r="34" spans="1:27" ht="13.5">
      <c r="A34" s="25" t="s">
        <v>60</v>
      </c>
      <c r="B34" s="24"/>
      <c r="C34" s="6">
        <v>8399055</v>
      </c>
      <c r="D34" s="6">
        <v>0</v>
      </c>
      <c r="E34" s="7">
        <v>9543000</v>
      </c>
      <c r="F34" s="8">
        <v>9543000</v>
      </c>
      <c r="G34" s="8">
        <v>597232</v>
      </c>
      <c r="H34" s="8">
        <v>547438</v>
      </c>
      <c r="I34" s="8">
        <v>304917</v>
      </c>
      <c r="J34" s="8">
        <v>1449587</v>
      </c>
      <c r="K34" s="8">
        <v>370837</v>
      </c>
      <c r="L34" s="8">
        <v>448352</v>
      </c>
      <c r="M34" s="8">
        <v>0</v>
      </c>
      <c r="N34" s="8">
        <v>819189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2268776</v>
      </c>
      <c r="X34" s="8">
        <v>4948998</v>
      </c>
      <c r="Y34" s="8">
        <v>-2680222</v>
      </c>
      <c r="Z34" s="2">
        <v>-54.16</v>
      </c>
      <c r="AA34" s="6">
        <v>9543000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66367676</v>
      </c>
      <c r="D36" s="33">
        <f>SUM(D25:D35)</f>
        <v>0</v>
      </c>
      <c r="E36" s="34">
        <f t="shared" si="1"/>
        <v>74111000</v>
      </c>
      <c r="F36" s="35">
        <f t="shared" si="1"/>
        <v>74111000</v>
      </c>
      <c r="G36" s="35">
        <f t="shared" si="1"/>
        <v>5630678</v>
      </c>
      <c r="H36" s="35">
        <f t="shared" si="1"/>
        <v>6741703</v>
      </c>
      <c r="I36" s="35">
        <f t="shared" si="1"/>
        <v>8842703</v>
      </c>
      <c r="J36" s="35">
        <f t="shared" si="1"/>
        <v>21215084</v>
      </c>
      <c r="K36" s="35">
        <f t="shared" si="1"/>
        <v>5218485</v>
      </c>
      <c r="L36" s="35">
        <f t="shared" si="1"/>
        <v>6705496</v>
      </c>
      <c r="M36" s="35">
        <f t="shared" si="1"/>
        <v>0</v>
      </c>
      <c r="N36" s="35">
        <f t="shared" si="1"/>
        <v>11923981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33139065</v>
      </c>
      <c r="X36" s="35">
        <f t="shared" si="1"/>
        <v>126242010</v>
      </c>
      <c r="Y36" s="35">
        <f t="shared" si="1"/>
        <v>-93102945</v>
      </c>
      <c r="Z36" s="36">
        <f>+IF(X36&lt;&gt;0,+(Y36/X36)*100,0)</f>
        <v>-73.74957432949618</v>
      </c>
      <c r="AA36" s="33">
        <f>SUM(AA25:AA35)</f>
        <v>74111000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3251455</v>
      </c>
      <c r="D38" s="46">
        <f>+D22-D36</f>
        <v>0</v>
      </c>
      <c r="E38" s="47">
        <f t="shared" si="2"/>
        <v>1</v>
      </c>
      <c r="F38" s="48">
        <f t="shared" si="2"/>
        <v>1</v>
      </c>
      <c r="G38" s="48">
        <f t="shared" si="2"/>
        <v>5995238</v>
      </c>
      <c r="H38" s="48">
        <f t="shared" si="2"/>
        <v>-3385724</v>
      </c>
      <c r="I38" s="48">
        <f t="shared" si="2"/>
        <v>263794</v>
      </c>
      <c r="J38" s="48">
        <f t="shared" si="2"/>
        <v>2873308</v>
      </c>
      <c r="K38" s="48">
        <f t="shared" si="2"/>
        <v>-1819234</v>
      </c>
      <c r="L38" s="48">
        <f t="shared" si="2"/>
        <v>979621</v>
      </c>
      <c r="M38" s="48">
        <f t="shared" si="2"/>
        <v>0</v>
      </c>
      <c r="N38" s="48">
        <f t="shared" si="2"/>
        <v>-839613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2033695</v>
      </c>
      <c r="X38" s="48">
        <f>IF(F22=F36,0,X22-X36)</f>
        <v>-98007006</v>
      </c>
      <c r="Y38" s="48">
        <f t="shared" si="2"/>
        <v>100040701</v>
      </c>
      <c r="Z38" s="49">
        <f>+IF(X38&lt;&gt;0,+(Y38/X38)*100,0)</f>
        <v>-102.07505063464544</v>
      </c>
      <c r="AA38" s="46">
        <f>+AA22-AA36</f>
        <v>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7843000</v>
      </c>
      <c r="F39" s="8">
        <v>7843000</v>
      </c>
      <c r="G39" s="8">
        <v>5500000</v>
      </c>
      <c r="H39" s="8">
        <v>2383356</v>
      </c>
      <c r="I39" s="8">
        <v>1000</v>
      </c>
      <c r="J39" s="8">
        <v>7884356</v>
      </c>
      <c r="K39" s="8">
        <v>0</v>
      </c>
      <c r="L39" s="8">
        <v>300000</v>
      </c>
      <c r="M39" s="8">
        <v>0</v>
      </c>
      <c r="N39" s="8">
        <v>300000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8184356</v>
      </c>
      <c r="X39" s="8"/>
      <c r="Y39" s="8">
        <v>8184356</v>
      </c>
      <c r="Z39" s="2">
        <v>0</v>
      </c>
      <c r="AA39" s="6">
        <v>7843000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3251455</v>
      </c>
      <c r="D42" s="55">
        <f>SUM(D38:D41)</f>
        <v>0</v>
      </c>
      <c r="E42" s="56">
        <f t="shared" si="3"/>
        <v>7843001</v>
      </c>
      <c r="F42" s="57">
        <f t="shared" si="3"/>
        <v>7843001</v>
      </c>
      <c r="G42" s="57">
        <f t="shared" si="3"/>
        <v>11495238</v>
      </c>
      <c r="H42" s="57">
        <f t="shared" si="3"/>
        <v>-1002368</v>
      </c>
      <c r="I42" s="57">
        <f t="shared" si="3"/>
        <v>264794</v>
      </c>
      <c r="J42" s="57">
        <f t="shared" si="3"/>
        <v>10757664</v>
      </c>
      <c r="K42" s="57">
        <f t="shared" si="3"/>
        <v>-1819234</v>
      </c>
      <c r="L42" s="57">
        <f t="shared" si="3"/>
        <v>1279621</v>
      </c>
      <c r="M42" s="57">
        <f t="shared" si="3"/>
        <v>0</v>
      </c>
      <c r="N42" s="57">
        <f t="shared" si="3"/>
        <v>-539613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10218051</v>
      </c>
      <c r="X42" s="57">
        <f t="shared" si="3"/>
        <v>-98007006</v>
      </c>
      <c r="Y42" s="57">
        <f t="shared" si="3"/>
        <v>108225057</v>
      </c>
      <c r="Z42" s="58">
        <f>+IF(X42&lt;&gt;0,+(Y42/X42)*100,0)</f>
        <v>-110.42583731207951</v>
      </c>
      <c r="AA42" s="55">
        <f>SUM(AA38:AA41)</f>
        <v>7843001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3251455</v>
      </c>
      <c r="D44" s="63">
        <f>+D42-D43</f>
        <v>0</v>
      </c>
      <c r="E44" s="64">
        <f t="shared" si="4"/>
        <v>7843001</v>
      </c>
      <c r="F44" s="65">
        <f t="shared" si="4"/>
        <v>7843001</v>
      </c>
      <c r="G44" s="65">
        <f t="shared" si="4"/>
        <v>11495238</v>
      </c>
      <c r="H44" s="65">
        <f t="shared" si="4"/>
        <v>-1002368</v>
      </c>
      <c r="I44" s="65">
        <f t="shared" si="4"/>
        <v>264794</v>
      </c>
      <c r="J44" s="65">
        <f t="shared" si="4"/>
        <v>10757664</v>
      </c>
      <c r="K44" s="65">
        <f t="shared" si="4"/>
        <v>-1819234</v>
      </c>
      <c r="L44" s="65">
        <f t="shared" si="4"/>
        <v>1279621</v>
      </c>
      <c r="M44" s="65">
        <f t="shared" si="4"/>
        <v>0</v>
      </c>
      <c r="N44" s="65">
        <f t="shared" si="4"/>
        <v>-539613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10218051</v>
      </c>
      <c r="X44" s="65">
        <f t="shared" si="4"/>
        <v>-98007006</v>
      </c>
      <c r="Y44" s="65">
        <f t="shared" si="4"/>
        <v>108225057</v>
      </c>
      <c r="Z44" s="66">
        <f>+IF(X44&lt;&gt;0,+(Y44/X44)*100,0)</f>
        <v>-110.42583731207951</v>
      </c>
      <c r="AA44" s="63">
        <f>+AA42-AA43</f>
        <v>7843001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3251455</v>
      </c>
      <c r="D46" s="55">
        <f>SUM(D44:D45)</f>
        <v>0</v>
      </c>
      <c r="E46" s="56">
        <f t="shared" si="5"/>
        <v>7843001</v>
      </c>
      <c r="F46" s="57">
        <f t="shared" si="5"/>
        <v>7843001</v>
      </c>
      <c r="G46" s="57">
        <f t="shared" si="5"/>
        <v>11495238</v>
      </c>
      <c r="H46" s="57">
        <f t="shared" si="5"/>
        <v>-1002368</v>
      </c>
      <c r="I46" s="57">
        <f t="shared" si="5"/>
        <v>264794</v>
      </c>
      <c r="J46" s="57">
        <f t="shared" si="5"/>
        <v>10757664</v>
      </c>
      <c r="K46" s="57">
        <f t="shared" si="5"/>
        <v>-1819234</v>
      </c>
      <c r="L46" s="57">
        <f t="shared" si="5"/>
        <v>1279621</v>
      </c>
      <c r="M46" s="57">
        <f t="shared" si="5"/>
        <v>0</v>
      </c>
      <c r="N46" s="57">
        <f t="shared" si="5"/>
        <v>-539613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10218051</v>
      </c>
      <c r="X46" s="57">
        <f t="shared" si="5"/>
        <v>-98007006</v>
      </c>
      <c r="Y46" s="57">
        <f t="shared" si="5"/>
        <v>108225057</v>
      </c>
      <c r="Z46" s="58">
        <f>+IF(X46&lt;&gt;0,+(Y46/X46)*100,0)</f>
        <v>-110.42583731207951</v>
      </c>
      <c r="AA46" s="55">
        <f>SUM(AA44:AA45)</f>
        <v>7843001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3251455</v>
      </c>
      <c r="D48" s="71">
        <f>SUM(D46:D47)</f>
        <v>0</v>
      </c>
      <c r="E48" s="72">
        <f t="shared" si="6"/>
        <v>7843001</v>
      </c>
      <c r="F48" s="73">
        <f t="shared" si="6"/>
        <v>7843001</v>
      </c>
      <c r="G48" s="73">
        <f t="shared" si="6"/>
        <v>11495238</v>
      </c>
      <c r="H48" s="74">
        <f t="shared" si="6"/>
        <v>-1002368</v>
      </c>
      <c r="I48" s="74">
        <f t="shared" si="6"/>
        <v>264794</v>
      </c>
      <c r="J48" s="74">
        <f t="shared" si="6"/>
        <v>10757664</v>
      </c>
      <c r="K48" s="74">
        <f t="shared" si="6"/>
        <v>-1819234</v>
      </c>
      <c r="L48" s="74">
        <f t="shared" si="6"/>
        <v>1279621</v>
      </c>
      <c r="M48" s="73">
        <f t="shared" si="6"/>
        <v>0</v>
      </c>
      <c r="N48" s="73">
        <f t="shared" si="6"/>
        <v>-539613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10218051</v>
      </c>
      <c r="X48" s="74">
        <f t="shared" si="6"/>
        <v>-98007006</v>
      </c>
      <c r="Y48" s="74">
        <f t="shared" si="6"/>
        <v>108225057</v>
      </c>
      <c r="Z48" s="75">
        <f>+IF(X48&lt;&gt;0,+(Y48/X48)*100,0)</f>
        <v>-110.42583731207951</v>
      </c>
      <c r="AA48" s="76">
        <f>SUM(AA46:AA47)</f>
        <v>7843001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33348</v>
      </c>
      <c r="D12" s="6">
        <v>0</v>
      </c>
      <c r="E12" s="7">
        <v>40000</v>
      </c>
      <c r="F12" s="8">
        <v>40000</v>
      </c>
      <c r="G12" s="8">
        <v>3850</v>
      </c>
      <c r="H12" s="8">
        <v>3850</v>
      </c>
      <c r="I12" s="8">
        <v>3850</v>
      </c>
      <c r="J12" s="8">
        <v>11550</v>
      </c>
      <c r="K12" s="8">
        <v>3850</v>
      </c>
      <c r="L12" s="8">
        <v>3875</v>
      </c>
      <c r="M12" s="8">
        <v>3875</v>
      </c>
      <c r="N12" s="8">
        <v>11600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23150</v>
      </c>
      <c r="X12" s="8">
        <v>19998</v>
      </c>
      <c r="Y12" s="8">
        <v>3152</v>
      </c>
      <c r="Z12" s="2">
        <v>15.76</v>
      </c>
      <c r="AA12" s="6">
        <v>40000</v>
      </c>
    </row>
    <row r="13" spans="1:27" ht="13.5">
      <c r="A13" s="23" t="s">
        <v>40</v>
      </c>
      <c r="B13" s="29"/>
      <c r="C13" s="6">
        <v>456659</v>
      </c>
      <c r="D13" s="6">
        <v>0</v>
      </c>
      <c r="E13" s="7">
        <v>350000</v>
      </c>
      <c r="F13" s="8">
        <v>350000</v>
      </c>
      <c r="G13" s="8">
        <v>28735</v>
      </c>
      <c r="H13" s="8">
        <v>44132</v>
      </c>
      <c r="I13" s="8">
        <v>22942</v>
      </c>
      <c r="J13" s="8">
        <v>95809</v>
      </c>
      <c r="K13" s="8">
        <v>33394</v>
      </c>
      <c r="L13" s="8">
        <v>2069</v>
      </c>
      <c r="M13" s="8">
        <v>14478</v>
      </c>
      <c r="N13" s="8">
        <v>49941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145750</v>
      </c>
      <c r="X13" s="8">
        <v>105000</v>
      </c>
      <c r="Y13" s="8">
        <v>40750</v>
      </c>
      <c r="Z13" s="2">
        <v>38.81</v>
      </c>
      <c r="AA13" s="6">
        <v>350000</v>
      </c>
    </row>
    <row r="14" spans="1:27" ht="13.5">
      <c r="A14" s="23" t="s">
        <v>41</v>
      </c>
      <c r="B14" s="29"/>
      <c r="C14" s="6">
        <v>219337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49534878</v>
      </c>
      <c r="D19" s="6">
        <v>0</v>
      </c>
      <c r="E19" s="7">
        <v>52459000</v>
      </c>
      <c r="F19" s="8">
        <v>52459000</v>
      </c>
      <c r="G19" s="8">
        <v>20109000</v>
      </c>
      <c r="H19" s="8">
        <v>0</v>
      </c>
      <c r="I19" s="8">
        <v>0</v>
      </c>
      <c r="J19" s="8">
        <v>20109000</v>
      </c>
      <c r="K19" s="8">
        <v>717437</v>
      </c>
      <c r="L19" s="8">
        <v>0</v>
      </c>
      <c r="M19" s="8">
        <v>16748748</v>
      </c>
      <c r="N19" s="8">
        <v>17466185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37575185</v>
      </c>
      <c r="X19" s="8">
        <v>38520750</v>
      </c>
      <c r="Y19" s="8">
        <v>-945565</v>
      </c>
      <c r="Z19" s="2">
        <v>-2.45</v>
      </c>
      <c r="AA19" s="6">
        <v>52459000</v>
      </c>
    </row>
    <row r="20" spans="1:27" ht="13.5">
      <c r="A20" s="23" t="s">
        <v>47</v>
      </c>
      <c r="B20" s="29"/>
      <c r="C20" s="6">
        <v>3461626</v>
      </c>
      <c r="D20" s="6">
        <v>0</v>
      </c>
      <c r="E20" s="7">
        <v>3636000</v>
      </c>
      <c r="F20" s="26">
        <v>3636000</v>
      </c>
      <c r="G20" s="26">
        <v>4795</v>
      </c>
      <c r="H20" s="26">
        <v>24511</v>
      </c>
      <c r="I20" s="26">
        <v>103938</v>
      </c>
      <c r="J20" s="26">
        <v>133244</v>
      </c>
      <c r="K20" s="26">
        <v>188017</v>
      </c>
      <c r="L20" s="26">
        <v>27778</v>
      </c>
      <c r="M20" s="26">
        <v>10834</v>
      </c>
      <c r="N20" s="26">
        <v>226629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359873</v>
      </c>
      <c r="X20" s="26">
        <v>390000</v>
      </c>
      <c r="Y20" s="26">
        <v>-30127</v>
      </c>
      <c r="Z20" s="27">
        <v>-7.72</v>
      </c>
      <c r="AA20" s="28">
        <v>3636000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3200000</v>
      </c>
      <c r="F21" s="8">
        <v>3200000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3200000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53705848</v>
      </c>
      <c r="D22" s="33">
        <f>SUM(D5:D21)</f>
        <v>0</v>
      </c>
      <c r="E22" s="34">
        <f t="shared" si="0"/>
        <v>59685000</v>
      </c>
      <c r="F22" s="35">
        <f t="shared" si="0"/>
        <v>59685000</v>
      </c>
      <c r="G22" s="35">
        <f t="shared" si="0"/>
        <v>20146380</v>
      </c>
      <c r="H22" s="35">
        <f t="shared" si="0"/>
        <v>72493</v>
      </c>
      <c r="I22" s="35">
        <f t="shared" si="0"/>
        <v>130730</v>
      </c>
      <c r="J22" s="35">
        <f t="shared" si="0"/>
        <v>20349603</v>
      </c>
      <c r="K22" s="35">
        <f t="shared" si="0"/>
        <v>942698</v>
      </c>
      <c r="L22" s="35">
        <f t="shared" si="0"/>
        <v>33722</v>
      </c>
      <c r="M22" s="35">
        <f t="shared" si="0"/>
        <v>16777935</v>
      </c>
      <c r="N22" s="35">
        <f t="shared" si="0"/>
        <v>17754355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38103958</v>
      </c>
      <c r="X22" s="35">
        <f t="shared" si="0"/>
        <v>39035748</v>
      </c>
      <c r="Y22" s="35">
        <f t="shared" si="0"/>
        <v>-931790</v>
      </c>
      <c r="Z22" s="36">
        <f>+IF(X22&lt;&gt;0,+(Y22/X22)*100,0)</f>
        <v>-2.387017151560667</v>
      </c>
      <c r="AA22" s="33">
        <f>SUM(AA5:AA21)</f>
        <v>59685000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35280139</v>
      </c>
      <c r="D25" s="6">
        <v>0</v>
      </c>
      <c r="E25" s="7">
        <v>39339207</v>
      </c>
      <c r="F25" s="8">
        <v>39339207</v>
      </c>
      <c r="G25" s="8">
        <v>2903813</v>
      </c>
      <c r="H25" s="8">
        <v>2921868</v>
      </c>
      <c r="I25" s="8">
        <v>2934918</v>
      </c>
      <c r="J25" s="8">
        <v>8760599</v>
      </c>
      <c r="K25" s="8">
        <v>2841383</v>
      </c>
      <c r="L25" s="8">
        <v>4623094</v>
      </c>
      <c r="M25" s="8">
        <v>2962679</v>
      </c>
      <c r="N25" s="8">
        <v>10427156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19187755</v>
      </c>
      <c r="X25" s="8">
        <v>20696956</v>
      </c>
      <c r="Y25" s="8">
        <v>-1509201</v>
      </c>
      <c r="Z25" s="2">
        <v>-7.29</v>
      </c>
      <c r="AA25" s="6">
        <v>39339207</v>
      </c>
    </row>
    <row r="26" spans="1:27" ht="13.5">
      <c r="A26" s="25" t="s">
        <v>52</v>
      </c>
      <c r="B26" s="24"/>
      <c r="C26" s="6">
        <v>3077604</v>
      </c>
      <c r="D26" s="6">
        <v>0</v>
      </c>
      <c r="E26" s="7">
        <v>3576125</v>
      </c>
      <c r="F26" s="8">
        <v>3576125</v>
      </c>
      <c r="G26" s="8">
        <v>252432</v>
      </c>
      <c r="H26" s="8">
        <v>271160</v>
      </c>
      <c r="I26" s="8">
        <v>270573</v>
      </c>
      <c r="J26" s="8">
        <v>794165</v>
      </c>
      <c r="K26" s="8">
        <v>263473</v>
      </c>
      <c r="L26" s="8">
        <v>282878</v>
      </c>
      <c r="M26" s="8">
        <v>263450</v>
      </c>
      <c r="N26" s="8">
        <v>809801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1603966</v>
      </c>
      <c r="X26" s="8">
        <v>1721184</v>
      </c>
      <c r="Y26" s="8">
        <v>-117218</v>
      </c>
      <c r="Z26" s="2">
        <v>-6.81</v>
      </c>
      <c r="AA26" s="6">
        <v>3576125</v>
      </c>
    </row>
    <row r="27" spans="1:27" ht="13.5">
      <c r="A27" s="25" t="s">
        <v>53</v>
      </c>
      <c r="B27" s="24"/>
      <c r="C27" s="6">
        <v>1354106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1086515</v>
      </c>
      <c r="D28" s="6">
        <v>0</v>
      </c>
      <c r="E28" s="7">
        <v>747550</v>
      </c>
      <c r="F28" s="8">
        <v>747550</v>
      </c>
      <c r="G28" s="8">
        <v>0</v>
      </c>
      <c r="H28" s="8">
        <v>0</v>
      </c>
      <c r="I28" s="8">
        <v>256385</v>
      </c>
      <c r="J28" s="8">
        <v>256385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256385</v>
      </c>
      <c r="X28" s="8">
        <v>405626</v>
      </c>
      <c r="Y28" s="8">
        <v>-149241</v>
      </c>
      <c r="Z28" s="2">
        <v>-36.79</v>
      </c>
      <c r="AA28" s="6">
        <v>747550</v>
      </c>
    </row>
    <row r="29" spans="1:27" ht="13.5">
      <c r="A29" s="25" t="s">
        <v>55</v>
      </c>
      <c r="B29" s="24"/>
      <c r="C29" s="6">
        <v>219900</v>
      </c>
      <c r="D29" s="6">
        <v>0</v>
      </c>
      <c r="E29" s="7">
        <v>123912</v>
      </c>
      <c r="F29" s="8">
        <v>123912</v>
      </c>
      <c r="G29" s="8">
        <v>0</v>
      </c>
      <c r="H29" s="8">
        <v>0</v>
      </c>
      <c r="I29" s="8">
        <v>18299</v>
      </c>
      <c r="J29" s="8">
        <v>18299</v>
      </c>
      <c r="K29" s="8">
        <v>0</v>
      </c>
      <c r="L29" s="8">
        <v>0</v>
      </c>
      <c r="M29" s="8">
        <v>55436</v>
      </c>
      <c r="N29" s="8">
        <v>55436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73735</v>
      </c>
      <c r="X29" s="8">
        <v>61956</v>
      </c>
      <c r="Y29" s="8">
        <v>11779</v>
      </c>
      <c r="Z29" s="2">
        <v>19.01</v>
      </c>
      <c r="AA29" s="6">
        <v>123912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666540</v>
      </c>
      <c r="D31" s="6">
        <v>0</v>
      </c>
      <c r="E31" s="7">
        <v>1564250</v>
      </c>
      <c r="F31" s="8">
        <v>1564250</v>
      </c>
      <c r="G31" s="8">
        <v>148319</v>
      </c>
      <c r="H31" s="8">
        <v>140439</v>
      </c>
      <c r="I31" s="8">
        <v>108540</v>
      </c>
      <c r="J31" s="8">
        <v>397298</v>
      </c>
      <c r="K31" s="8">
        <v>114639</v>
      </c>
      <c r="L31" s="8">
        <v>65862</v>
      </c>
      <c r="M31" s="8">
        <v>142502</v>
      </c>
      <c r="N31" s="8">
        <v>323003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720301</v>
      </c>
      <c r="X31" s="8">
        <v>575025</v>
      </c>
      <c r="Y31" s="8">
        <v>145276</v>
      </c>
      <c r="Z31" s="2">
        <v>25.26</v>
      </c>
      <c r="AA31" s="6">
        <v>1564250</v>
      </c>
    </row>
    <row r="32" spans="1:27" ht="13.5">
      <c r="A32" s="25" t="s">
        <v>58</v>
      </c>
      <c r="B32" s="24"/>
      <c r="C32" s="6">
        <v>85125</v>
      </c>
      <c r="D32" s="6">
        <v>0</v>
      </c>
      <c r="E32" s="7">
        <v>145000</v>
      </c>
      <c r="F32" s="8">
        <v>145000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6250</v>
      </c>
      <c r="Y32" s="8">
        <v>-6250</v>
      </c>
      <c r="Z32" s="2">
        <v>-100</v>
      </c>
      <c r="AA32" s="6">
        <v>145000</v>
      </c>
    </row>
    <row r="33" spans="1:27" ht="13.5">
      <c r="A33" s="25" t="s">
        <v>59</v>
      </c>
      <c r="B33" s="24"/>
      <c r="C33" s="6">
        <v>3745458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10624190</v>
      </c>
      <c r="D34" s="6">
        <v>0</v>
      </c>
      <c r="E34" s="7">
        <v>11914775</v>
      </c>
      <c r="F34" s="8">
        <v>11914775</v>
      </c>
      <c r="G34" s="8">
        <v>1135184</v>
      </c>
      <c r="H34" s="8">
        <v>1100463</v>
      </c>
      <c r="I34" s="8">
        <v>788557</v>
      </c>
      <c r="J34" s="8">
        <v>3024204</v>
      </c>
      <c r="K34" s="8">
        <v>1049558</v>
      </c>
      <c r="L34" s="8">
        <v>1429097</v>
      </c>
      <c r="M34" s="8">
        <v>1393981</v>
      </c>
      <c r="N34" s="8">
        <v>3872636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6896840</v>
      </c>
      <c r="X34" s="8">
        <v>6092377</v>
      </c>
      <c r="Y34" s="8">
        <v>804463</v>
      </c>
      <c r="Z34" s="2">
        <v>13.2</v>
      </c>
      <c r="AA34" s="6">
        <v>11914775</v>
      </c>
    </row>
    <row r="35" spans="1:27" ht="13.5">
      <c r="A35" s="23" t="s">
        <v>61</v>
      </c>
      <c r="B35" s="29"/>
      <c r="C35" s="6">
        <v>7139852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63279429</v>
      </c>
      <c r="D36" s="33">
        <f>SUM(D25:D35)</f>
        <v>0</v>
      </c>
      <c r="E36" s="34">
        <f t="shared" si="1"/>
        <v>57410819</v>
      </c>
      <c r="F36" s="35">
        <f t="shared" si="1"/>
        <v>57410819</v>
      </c>
      <c r="G36" s="35">
        <f t="shared" si="1"/>
        <v>4439748</v>
      </c>
      <c r="H36" s="35">
        <f t="shared" si="1"/>
        <v>4433930</v>
      </c>
      <c r="I36" s="35">
        <f t="shared" si="1"/>
        <v>4377272</v>
      </c>
      <c r="J36" s="35">
        <f t="shared" si="1"/>
        <v>13250950</v>
      </c>
      <c r="K36" s="35">
        <f t="shared" si="1"/>
        <v>4269053</v>
      </c>
      <c r="L36" s="35">
        <f t="shared" si="1"/>
        <v>6400931</v>
      </c>
      <c r="M36" s="35">
        <f t="shared" si="1"/>
        <v>4818048</v>
      </c>
      <c r="N36" s="35">
        <f t="shared" si="1"/>
        <v>15488032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28738982</v>
      </c>
      <c r="X36" s="35">
        <f t="shared" si="1"/>
        <v>29559374</v>
      </c>
      <c r="Y36" s="35">
        <f t="shared" si="1"/>
        <v>-820392</v>
      </c>
      <c r="Z36" s="36">
        <f>+IF(X36&lt;&gt;0,+(Y36/X36)*100,0)</f>
        <v>-2.775403836359999</v>
      </c>
      <c r="AA36" s="33">
        <f>SUM(AA25:AA35)</f>
        <v>57410819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-9573581</v>
      </c>
      <c r="D38" s="46">
        <f>+D22-D36</f>
        <v>0</v>
      </c>
      <c r="E38" s="47">
        <f t="shared" si="2"/>
        <v>2274181</v>
      </c>
      <c r="F38" s="48">
        <f t="shared" si="2"/>
        <v>2274181</v>
      </c>
      <c r="G38" s="48">
        <f t="shared" si="2"/>
        <v>15706632</v>
      </c>
      <c r="H38" s="48">
        <f t="shared" si="2"/>
        <v>-4361437</v>
      </c>
      <c r="I38" s="48">
        <f t="shared" si="2"/>
        <v>-4246542</v>
      </c>
      <c r="J38" s="48">
        <f t="shared" si="2"/>
        <v>7098653</v>
      </c>
      <c r="K38" s="48">
        <f t="shared" si="2"/>
        <v>-3326355</v>
      </c>
      <c r="L38" s="48">
        <f t="shared" si="2"/>
        <v>-6367209</v>
      </c>
      <c r="M38" s="48">
        <f t="shared" si="2"/>
        <v>11959887</v>
      </c>
      <c r="N38" s="48">
        <f t="shared" si="2"/>
        <v>2266323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9364976</v>
      </c>
      <c r="X38" s="48">
        <f>IF(F22=F36,0,X22-X36)</f>
        <v>9476374</v>
      </c>
      <c r="Y38" s="48">
        <f t="shared" si="2"/>
        <v>-111398</v>
      </c>
      <c r="Z38" s="49">
        <f>+IF(X38&lt;&gt;0,+(Y38/X38)*100,0)</f>
        <v>-1.175534017547218</v>
      </c>
      <c r="AA38" s="46">
        <f>+AA22-AA36</f>
        <v>2274181</v>
      </c>
    </row>
    <row r="39" spans="1:27" ht="13.5">
      <c r="A39" s="23" t="s">
        <v>64</v>
      </c>
      <c r="B39" s="29"/>
      <c r="C39" s="6">
        <v>716569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83333</v>
      </c>
      <c r="Y39" s="8">
        <v>-83333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-8857012</v>
      </c>
      <c r="D42" s="55">
        <f>SUM(D38:D41)</f>
        <v>0</v>
      </c>
      <c r="E42" s="56">
        <f t="shared" si="3"/>
        <v>2274181</v>
      </c>
      <c r="F42" s="57">
        <f t="shared" si="3"/>
        <v>2274181</v>
      </c>
      <c r="G42" s="57">
        <f t="shared" si="3"/>
        <v>15706632</v>
      </c>
      <c r="H42" s="57">
        <f t="shared" si="3"/>
        <v>-4361437</v>
      </c>
      <c r="I42" s="57">
        <f t="shared" si="3"/>
        <v>-4246542</v>
      </c>
      <c r="J42" s="57">
        <f t="shared" si="3"/>
        <v>7098653</v>
      </c>
      <c r="K42" s="57">
        <f t="shared" si="3"/>
        <v>-3326355</v>
      </c>
      <c r="L42" s="57">
        <f t="shared" si="3"/>
        <v>-6367209</v>
      </c>
      <c r="M42" s="57">
        <f t="shared" si="3"/>
        <v>11959887</v>
      </c>
      <c r="N42" s="57">
        <f t="shared" si="3"/>
        <v>2266323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9364976</v>
      </c>
      <c r="X42" s="57">
        <f t="shared" si="3"/>
        <v>9559707</v>
      </c>
      <c r="Y42" s="57">
        <f t="shared" si="3"/>
        <v>-194731</v>
      </c>
      <c r="Z42" s="58">
        <f>+IF(X42&lt;&gt;0,+(Y42/X42)*100,0)</f>
        <v>-2.036997577436212</v>
      </c>
      <c r="AA42" s="55">
        <f>SUM(AA38:AA41)</f>
        <v>2274181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-8857012</v>
      </c>
      <c r="D44" s="63">
        <f>+D42-D43</f>
        <v>0</v>
      </c>
      <c r="E44" s="64">
        <f t="shared" si="4"/>
        <v>2274181</v>
      </c>
      <c r="F44" s="65">
        <f t="shared" si="4"/>
        <v>2274181</v>
      </c>
      <c r="G44" s="65">
        <f t="shared" si="4"/>
        <v>15706632</v>
      </c>
      <c r="H44" s="65">
        <f t="shared" si="4"/>
        <v>-4361437</v>
      </c>
      <c r="I44" s="65">
        <f t="shared" si="4"/>
        <v>-4246542</v>
      </c>
      <c r="J44" s="65">
        <f t="shared" si="4"/>
        <v>7098653</v>
      </c>
      <c r="K44" s="65">
        <f t="shared" si="4"/>
        <v>-3326355</v>
      </c>
      <c r="L44" s="65">
        <f t="shared" si="4"/>
        <v>-6367209</v>
      </c>
      <c r="M44" s="65">
        <f t="shared" si="4"/>
        <v>11959887</v>
      </c>
      <c r="N44" s="65">
        <f t="shared" si="4"/>
        <v>2266323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9364976</v>
      </c>
      <c r="X44" s="65">
        <f t="shared" si="4"/>
        <v>9559707</v>
      </c>
      <c r="Y44" s="65">
        <f t="shared" si="4"/>
        <v>-194731</v>
      </c>
      <c r="Z44" s="66">
        <f>+IF(X44&lt;&gt;0,+(Y44/X44)*100,0)</f>
        <v>-2.036997577436212</v>
      </c>
      <c r="AA44" s="63">
        <f>+AA42-AA43</f>
        <v>2274181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-8857012</v>
      </c>
      <c r="D46" s="55">
        <f>SUM(D44:D45)</f>
        <v>0</v>
      </c>
      <c r="E46" s="56">
        <f t="shared" si="5"/>
        <v>2274181</v>
      </c>
      <c r="F46" s="57">
        <f t="shared" si="5"/>
        <v>2274181</v>
      </c>
      <c r="G46" s="57">
        <f t="shared" si="5"/>
        <v>15706632</v>
      </c>
      <c r="H46" s="57">
        <f t="shared" si="5"/>
        <v>-4361437</v>
      </c>
      <c r="I46" s="57">
        <f t="shared" si="5"/>
        <v>-4246542</v>
      </c>
      <c r="J46" s="57">
        <f t="shared" si="5"/>
        <v>7098653</v>
      </c>
      <c r="K46" s="57">
        <f t="shared" si="5"/>
        <v>-3326355</v>
      </c>
      <c r="L46" s="57">
        <f t="shared" si="5"/>
        <v>-6367209</v>
      </c>
      <c r="M46" s="57">
        <f t="shared" si="5"/>
        <v>11959887</v>
      </c>
      <c r="N46" s="57">
        <f t="shared" si="5"/>
        <v>2266323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9364976</v>
      </c>
      <c r="X46" s="57">
        <f t="shared" si="5"/>
        <v>9559707</v>
      </c>
      <c r="Y46" s="57">
        <f t="shared" si="5"/>
        <v>-194731</v>
      </c>
      <c r="Z46" s="58">
        <f>+IF(X46&lt;&gt;0,+(Y46/X46)*100,0)</f>
        <v>-2.036997577436212</v>
      </c>
      <c r="AA46" s="55">
        <f>SUM(AA44:AA45)</f>
        <v>2274181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-8857012</v>
      </c>
      <c r="D48" s="71">
        <f>SUM(D46:D47)</f>
        <v>0</v>
      </c>
      <c r="E48" s="72">
        <f t="shared" si="6"/>
        <v>2274181</v>
      </c>
      <c r="F48" s="73">
        <f t="shared" si="6"/>
        <v>2274181</v>
      </c>
      <c r="G48" s="73">
        <f t="shared" si="6"/>
        <v>15706632</v>
      </c>
      <c r="H48" s="74">
        <f t="shared" si="6"/>
        <v>-4361437</v>
      </c>
      <c r="I48" s="74">
        <f t="shared" si="6"/>
        <v>-4246542</v>
      </c>
      <c r="J48" s="74">
        <f t="shared" si="6"/>
        <v>7098653</v>
      </c>
      <c r="K48" s="74">
        <f t="shared" si="6"/>
        <v>-3326355</v>
      </c>
      <c r="L48" s="74">
        <f t="shared" si="6"/>
        <v>-6367209</v>
      </c>
      <c r="M48" s="73">
        <f t="shared" si="6"/>
        <v>11959887</v>
      </c>
      <c r="N48" s="73">
        <f t="shared" si="6"/>
        <v>2266323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9364976</v>
      </c>
      <c r="X48" s="74">
        <f t="shared" si="6"/>
        <v>9559707</v>
      </c>
      <c r="Y48" s="74">
        <f t="shared" si="6"/>
        <v>-194731</v>
      </c>
      <c r="Z48" s="75">
        <f>+IF(X48&lt;&gt;0,+(Y48/X48)*100,0)</f>
        <v>-2.036997577436212</v>
      </c>
      <c r="AA48" s="76">
        <f>SUM(AA46:AA47)</f>
        <v>2274181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368225172</v>
      </c>
      <c r="D5" s="6">
        <v>0</v>
      </c>
      <c r="E5" s="7">
        <v>397945837</v>
      </c>
      <c r="F5" s="8">
        <v>397945837</v>
      </c>
      <c r="G5" s="8">
        <v>178772734</v>
      </c>
      <c r="H5" s="8">
        <v>19738775</v>
      </c>
      <c r="I5" s="8">
        <v>19632741</v>
      </c>
      <c r="J5" s="8">
        <v>218144250</v>
      </c>
      <c r="K5" s="8">
        <v>20381624</v>
      </c>
      <c r="L5" s="8">
        <v>7916856</v>
      </c>
      <c r="M5" s="8">
        <v>32115466</v>
      </c>
      <c r="N5" s="8">
        <v>60413946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278558196</v>
      </c>
      <c r="X5" s="8">
        <v>277100000</v>
      </c>
      <c r="Y5" s="8">
        <v>1458196</v>
      </c>
      <c r="Z5" s="2">
        <v>0.53</v>
      </c>
      <c r="AA5" s="6">
        <v>397945837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528884697</v>
      </c>
      <c r="D7" s="6">
        <v>0</v>
      </c>
      <c r="E7" s="7">
        <v>608853019</v>
      </c>
      <c r="F7" s="8">
        <v>608853019</v>
      </c>
      <c r="G7" s="8">
        <v>46936879</v>
      </c>
      <c r="H7" s="8">
        <v>50823708</v>
      </c>
      <c r="I7" s="8">
        <v>39993707</v>
      </c>
      <c r="J7" s="8">
        <v>137754294</v>
      </c>
      <c r="K7" s="8">
        <v>54979426</v>
      </c>
      <c r="L7" s="8">
        <v>30576139</v>
      </c>
      <c r="M7" s="8">
        <v>42263659</v>
      </c>
      <c r="N7" s="8">
        <v>127819224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265573518</v>
      </c>
      <c r="X7" s="8">
        <v>301540001</v>
      </c>
      <c r="Y7" s="8">
        <v>-35966483</v>
      </c>
      <c r="Z7" s="2">
        <v>-11.93</v>
      </c>
      <c r="AA7" s="6">
        <v>608853019</v>
      </c>
    </row>
    <row r="8" spans="1:27" ht="13.5">
      <c r="A8" s="25" t="s">
        <v>35</v>
      </c>
      <c r="B8" s="24"/>
      <c r="C8" s="6">
        <v>197867362</v>
      </c>
      <c r="D8" s="6">
        <v>0</v>
      </c>
      <c r="E8" s="7">
        <v>239314763</v>
      </c>
      <c r="F8" s="8">
        <v>239314763</v>
      </c>
      <c r="G8" s="8">
        <v>14086267</v>
      </c>
      <c r="H8" s="8">
        <v>16055133</v>
      </c>
      <c r="I8" s="8">
        <v>15921831</v>
      </c>
      <c r="J8" s="8">
        <v>46063231</v>
      </c>
      <c r="K8" s="8">
        <v>19234129</v>
      </c>
      <c r="L8" s="8">
        <v>23070387</v>
      </c>
      <c r="M8" s="8">
        <v>14697918</v>
      </c>
      <c r="N8" s="8">
        <v>57002434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103065665</v>
      </c>
      <c r="X8" s="8">
        <v>103500000</v>
      </c>
      <c r="Y8" s="8">
        <v>-434335</v>
      </c>
      <c r="Z8" s="2">
        <v>-0.42</v>
      </c>
      <c r="AA8" s="6">
        <v>239314763</v>
      </c>
    </row>
    <row r="9" spans="1:27" ht="13.5">
      <c r="A9" s="25" t="s">
        <v>36</v>
      </c>
      <c r="B9" s="24"/>
      <c r="C9" s="6">
        <v>63600733</v>
      </c>
      <c r="D9" s="6">
        <v>0</v>
      </c>
      <c r="E9" s="7">
        <v>67186734</v>
      </c>
      <c r="F9" s="8">
        <v>67186734</v>
      </c>
      <c r="G9" s="8">
        <v>5630273</v>
      </c>
      <c r="H9" s="8">
        <v>6296215</v>
      </c>
      <c r="I9" s="8">
        <v>5616257</v>
      </c>
      <c r="J9" s="8">
        <v>17542745</v>
      </c>
      <c r="K9" s="8">
        <v>5611352</v>
      </c>
      <c r="L9" s="8">
        <v>5594002</v>
      </c>
      <c r="M9" s="8">
        <v>5651703</v>
      </c>
      <c r="N9" s="8">
        <v>16857057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34399802</v>
      </c>
      <c r="X9" s="8">
        <v>33593502</v>
      </c>
      <c r="Y9" s="8">
        <v>806300</v>
      </c>
      <c r="Z9" s="2">
        <v>2.4</v>
      </c>
      <c r="AA9" s="6">
        <v>67186734</v>
      </c>
    </row>
    <row r="10" spans="1:27" ht="13.5">
      <c r="A10" s="25" t="s">
        <v>37</v>
      </c>
      <c r="B10" s="24"/>
      <c r="C10" s="6">
        <v>44695360</v>
      </c>
      <c r="D10" s="6">
        <v>0</v>
      </c>
      <c r="E10" s="7">
        <v>46840676</v>
      </c>
      <c r="F10" s="26">
        <v>46840676</v>
      </c>
      <c r="G10" s="26">
        <v>3955586</v>
      </c>
      <c r="H10" s="26">
        <v>4028742</v>
      </c>
      <c r="I10" s="26">
        <v>3929438</v>
      </c>
      <c r="J10" s="26">
        <v>11913766</v>
      </c>
      <c r="K10" s="26">
        <v>3928629</v>
      </c>
      <c r="L10" s="26">
        <v>3933799</v>
      </c>
      <c r="M10" s="26">
        <v>3960737</v>
      </c>
      <c r="N10" s="26">
        <v>11823165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23736931</v>
      </c>
      <c r="X10" s="26">
        <v>23420502</v>
      </c>
      <c r="Y10" s="26">
        <v>316429</v>
      </c>
      <c r="Z10" s="27">
        <v>1.35</v>
      </c>
      <c r="AA10" s="28">
        <v>46840676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17795472</v>
      </c>
      <c r="D12" s="6">
        <v>0</v>
      </c>
      <c r="E12" s="7">
        <v>17606040</v>
      </c>
      <c r="F12" s="8">
        <v>17606040</v>
      </c>
      <c r="G12" s="8">
        <v>1220478</v>
      </c>
      <c r="H12" s="8">
        <v>1200744</v>
      </c>
      <c r="I12" s="8">
        <v>1317876</v>
      </c>
      <c r="J12" s="8">
        <v>3739098</v>
      </c>
      <c r="K12" s="8">
        <v>1394101</v>
      </c>
      <c r="L12" s="8">
        <v>1277436</v>
      </c>
      <c r="M12" s="8">
        <v>1388170</v>
      </c>
      <c r="N12" s="8">
        <v>4059707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7798805</v>
      </c>
      <c r="X12" s="8">
        <v>5560000</v>
      </c>
      <c r="Y12" s="8">
        <v>2238805</v>
      </c>
      <c r="Z12" s="2">
        <v>40.27</v>
      </c>
      <c r="AA12" s="6">
        <v>17606040</v>
      </c>
    </row>
    <row r="13" spans="1:27" ht="13.5">
      <c r="A13" s="23" t="s">
        <v>40</v>
      </c>
      <c r="B13" s="29"/>
      <c r="C13" s="6">
        <v>21412753</v>
      </c>
      <c r="D13" s="6">
        <v>0</v>
      </c>
      <c r="E13" s="7">
        <v>12000000</v>
      </c>
      <c r="F13" s="8">
        <v>12000000</v>
      </c>
      <c r="G13" s="8">
        <v>-4314565</v>
      </c>
      <c r="H13" s="8">
        <v>659522</v>
      </c>
      <c r="I13" s="8">
        <v>1383659</v>
      </c>
      <c r="J13" s="8">
        <v>-2271384</v>
      </c>
      <c r="K13" s="8">
        <v>2313425</v>
      </c>
      <c r="L13" s="8">
        <v>247065</v>
      </c>
      <c r="M13" s="8">
        <v>857096</v>
      </c>
      <c r="N13" s="8">
        <v>3417586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1146202</v>
      </c>
      <c r="X13" s="8">
        <v>4580000</v>
      </c>
      <c r="Y13" s="8">
        <v>-3433798</v>
      </c>
      <c r="Z13" s="2">
        <v>-74.97</v>
      </c>
      <c r="AA13" s="6">
        <v>12000000</v>
      </c>
    </row>
    <row r="14" spans="1:27" ht="13.5">
      <c r="A14" s="23" t="s">
        <v>41</v>
      </c>
      <c r="B14" s="29"/>
      <c r="C14" s="6">
        <v>56744324</v>
      </c>
      <c r="D14" s="6">
        <v>0</v>
      </c>
      <c r="E14" s="7">
        <v>45000000</v>
      </c>
      <c r="F14" s="8">
        <v>45000000</v>
      </c>
      <c r="G14" s="8">
        <v>5329228</v>
      </c>
      <c r="H14" s="8">
        <v>5511966</v>
      </c>
      <c r="I14" s="8">
        <v>6850864</v>
      </c>
      <c r="J14" s="8">
        <v>17692058</v>
      </c>
      <c r="K14" s="8">
        <v>6917663</v>
      </c>
      <c r="L14" s="8">
        <v>5326901</v>
      </c>
      <c r="M14" s="8">
        <v>6459005</v>
      </c>
      <c r="N14" s="8">
        <v>18703569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36395627</v>
      </c>
      <c r="X14" s="8">
        <v>16150000</v>
      </c>
      <c r="Y14" s="8">
        <v>20245627</v>
      </c>
      <c r="Z14" s="2">
        <v>125.36</v>
      </c>
      <c r="AA14" s="6">
        <v>45000000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11553669</v>
      </c>
      <c r="D16" s="6">
        <v>0</v>
      </c>
      <c r="E16" s="7">
        <v>7635300</v>
      </c>
      <c r="F16" s="8">
        <v>7635300</v>
      </c>
      <c r="G16" s="8">
        <v>315623</v>
      </c>
      <c r="H16" s="8">
        <v>231327</v>
      </c>
      <c r="I16" s="8">
        <v>232957</v>
      </c>
      <c r="J16" s="8">
        <v>779907</v>
      </c>
      <c r="K16" s="8">
        <v>452646</v>
      </c>
      <c r="L16" s="8">
        <v>594588</v>
      </c>
      <c r="M16" s="8">
        <v>397585</v>
      </c>
      <c r="N16" s="8">
        <v>1444819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2224726</v>
      </c>
      <c r="X16" s="8">
        <v>3817500</v>
      </c>
      <c r="Y16" s="8">
        <v>-1592774</v>
      </c>
      <c r="Z16" s="2">
        <v>-41.72</v>
      </c>
      <c r="AA16" s="6">
        <v>7635300</v>
      </c>
    </row>
    <row r="17" spans="1:27" ht="13.5">
      <c r="A17" s="23" t="s">
        <v>44</v>
      </c>
      <c r="B17" s="29"/>
      <c r="C17" s="6">
        <v>2708265</v>
      </c>
      <c r="D17" s="6">
        <v>0</v>
      </c>
      <c r="E17" s="7">
        <v>2672000</v>
      </c>
      <c r="F17" s="8">
        <v>2672000</v>
      </c>
      <c r="G17" s="8">
        <v>194239</v>
      </c>
      <c r="H17" s="8">
        <v>241464</v>
      </c>
      <c r="I17" s="8">
        <v>239511</v>
      </c>
      <c r="J17" s="8">
        <v>675214</v>
      </c>
      <c r="K17" s="8">
        <v>321607</v>
      </c>
      <c r="L17" s="8">
        <v>151065</v>
      </c>
      <c r="M17" s="8">
        <v>134542</v>
      </c>
      <c r="N17" s="8">
        <v>607214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1282428</v>
      </c>
      <c r="X17" s="8">
        <v>300000</v>
      </c>
      <c r="Y17" s="8">
        <v>982428</v>
      </c>
      <c r="Z17" s="2">
        <v>327.48</v>
      </c>
      <c r="AA17" s="6">
        <v>2672000</v>
      </c>
    </row>
    <row r="18" spans="1:27" ht="13.5">
      <c r="A18" s="25" t="s">
        <v>45</v>
      </c>
      <c r="B18" s="24"/>
      <c r="C18" s="6">
        <v>4339326</v>
      </c>
      <c r="D18" s="6">
        <v>0</v>
      </c>
      <c r="E18" s="7">
        <v>4900000</v>
      </c>
      <c r="F18" s="8">
        <v>4900000</v>
      </c>
      <c r="G18" s="8">
        <v>870058</v>
      </c>
      <c r="H18" s="8">
        <v>518926</v>
      </c>
      <c r="I18" s="8">
        <v>150443</v>
      </c>
      <c r="J18" s="8">
        <v>1539427</v>
      </c>
      <c r="K18" s="8">
        <v>1113232</v>
      </c>
      <c r="L18" s="8">
        <v>-939963</v>
      </c>
      <c r="M18" s="8">
        <v>1143052</v>
      </c>
      <c r="N18" s="8">
        <v>1316321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2855748</v>
      </c>
      <c r="X18" s="8">
        <v>2400000</v>
      </c>
      <c r="Y18" s="8">
        <v>455748</v>
      </c>
      <c r="Z18" s="2">
        <v>18.99</v>
      </c>
      <c r="AA18" s="6">
        <v>4900000</v>
      </c>
    </row>
    <row r="19" spans="1:27" ht="13.5">
      <c r="A19" s="23" t="s">
        <v>46</v>
      </c>
      <c r="B19" s="29"/>
      <c r="C19" s="6">
        <v>166600914</v>
      </c>
      <c r="D19" s="6">
        <v>0</v>
      </c>
      <c r="E19" s="7">
        <v>164709767</v>
      </c>
      <c r="F19" s="8">
        <v>164709767</v>
      </c>
      <c r="G19" s="8">
        <v>53915168</v>
      </c>
      <c r="H19" s="8">
        <v>444167</v>
      </c>
      <c r="I19" s="8">
        <v>312000</v>
      </c>
      <c r="J19" s="8">
        <v>54671335</v>
      </c>
      <c r="K19" s="8">
        <v>312000</v>
      </c>
      <c r="L19" s="8">
        <v>0</v>
      </c>
      <c r="M19" s="8">
        <v>48480000</v>
      </c>
      <c r="N19" s="8">
        <v>48792000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103463335</v>
      </c>
      <c r="X19" s="8">
        <v>105000000</v>
      </c>
      <c r="Y19" s="8">
        <v>-1536665</v>
      </c>
      <c r="Z19" s="2">
        <v>-1.46</v>
      </c>
      <c r="AA19" s="6">
        <v>164709767</v>
      </c>
    </row>
    <row r="20" spans="1:27" ht="13.5">
      <c r="A20" s="23" t="s">
        <v>47</v>
      </c>
      <c r="B20" s="29"/>
      <c r="C20" s="6">
        <v>36945398</v>
      </c>
      <c r="D20" s="6">
        <v>0</v>
      </c>
      <c r="E20" s="7">
        <v>33745339</v>
      </c>
      <c r="F20" s="26">
        <v>33745339</v>
      </c>
      <c r="G20" s="26">
        <v>-9714065</v>
      </c>
      <c r="H20" s="26">
        <v>15385599</v>
      </c>
      <c r="I20" s="26">
        <v>5008228</v>
      </c>
      <c r="J20" s="26">
        <v>10679762</v>
      </c>
      <c r="K20" s="26">
        <v>8923956</v>
      </c>
      <c r="L20" s="26">
        <v>6591410</v>
      </c>
      <c r="M20" s="26">
        <v>12824003</v>
      </c>
      <c r="N20" s="26">
        <v>28339369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39019131</v>
      </c>
      <c r="X20" s="26">
        <v>8640000</v>
      </c>
      <c r="Y20" s="26">
        <v>30379131</v>
      </c>
      <c r="Z20" s="27">
        <v>351.61</v>
      </c>
      <c r="AA20" s="28">
        <v>33745339</v>
      </c>
    </row>
    <row r="21" spans="1:27" ht="13.5">
      <c r="A21" s="23" t="s">
        <v>48</v>
      </c>
      <c r="B21" s="29"/>
      <c r="C21" s="6">
        <v>275336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-127</v>
      </c>
      <c r="L21" s="8">
        <v>127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1521648781</v>
      </c>
      <c r="D22" s="33">
        <f>SUM(D5:D21)</f>
        <v>0</v>
      </c>
      <c r="E22" s="34">
        <f t="shared" si="0"/>
        <v>1648409475</v>
      </c>
      <c r="F22" s="35">
        <f t="shared" si="0"/>
        <v>1648409475</v>
      </c>
      <c r="G22" s="35">
        <f t="shared" si="0"/>
        <v>297197903</v>
      </c>
      <c r="H22" s="35">
        <f t="shared" si="0"/>
        <v>121136288</v>
      </c>
      <c r="I22" s="35">
        <f t="shared" si="0"/>
        <v>100589512</v>
      </c>
      <c r="J22" s="35">
        <f t="shared" si="0"/>
        <v>518923703</v>
      </c>
      <c r="K22" s="35">
        <f t="shared" si="0"/>
        <v>125883663</v>
      </c>
      <c r="L22" s="35">
        <f t="shared" si="0"/>
        <v>84339812</v>
      </c>
      <c r="M22" s="35">
        <f t="shared" si="0"/>
        <v>170372936</v>
      </c>
      <c r="N22" s="35">
        <f t="shared" si="0"/>
        <v>380596411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899520114</v>
      </c>
      <c r="X22" s="35">
        <f t="shared" si="0"/>
        <v>885601505</v>
      </c>
      <c r="Y22" s="35">
        <f t="shared" si="0"/>
        <v>13918609</v>
      </c>
      <c r="Z22" s="36">
        <f>+IF(X22&lt;&gt;0,+(Y22/X22)*100,0)</f>
        <v>1.5716559786108313</v>
      </c>
      <c r="AA22" s="33">
        <f>SUM(AA5:AA21)</f>
        <v>1648409475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474749081</v>
      </c>
      <c r="D25" s="6">
        <v>0</v>
      </c>
      <c r="E25" s="7">
        <v>547623567</v>
      </c>
      <c r="F25" s="8">
        <v>547623567</v>
      </c>
      <c r="G25" s="8">
        <v>39399187</v>
      </c>
      <c r="H25" s="8">
        <v>40580235</v>
      </c>
      <c r="I25" s="8">
        <v>38283774</v>
      </c>
      <c r="J25" s="8">
        <v>118263196</v>
      </c>
      <c r="K25" s="8">
        <v>40015046</v>
      </c>
      <c r="L25" s="8">
        <v>42230645</v>
      </c>
      <c r="M25" s="8">
        <v>49999246</v>
      </c>
      <c r="N25" s="8">
        <v>132244937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250508133</v>
      </c>
      <c r="X25" s="8">
        <v>265000000</v>
      </c>
      <c r="Y25" s="8">
        <v>-14491867</v>
      </c>
      <c r="Z25" s="2">
        <v>-5.47</v>
      </c>
      <c r="AA25" s="6">
        <v>547623567</v>
      </c>
    </row>
    <row r="26" spans="1:27" ht="13.5">
      <c r="A26" s="25" t="s">
        <v>52</v>
      </c>
      <c r="B26" s="24"/>
      <c r="C26" s="6">
        <v>18459181</v>
      </c>
      <c r="D26" s="6">
        <v>0</v>
      </c>
      <c r="E26" s="7">
        <v>19967560</v>
      </c>
      <c r="F26" s="8">
        <v>19967560</v>
      </c>
      <c r="G26" s="8">
        <v>1567966</v>
      </c>
      <c r="H26" s="8">
        <v>1567966</v>
      </c>
      <c r="I26" s="8">
        <v>1567966</v>
      </c>
      <c r="J26" s="8">
        <v>4703898</v>
      </c>
      <c r="K26" s="8">
        <v>1548049</v>
      </c>
      <c r="L26" s="8">
        <v>1582167</v>
      </c>
      <c r="M26" s="8">
        <v>1571147</v>
      </c>
      <c r="N26" s="8">
        <v>4701363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9405261</v>
      </c>
      <c r="X26" s="8">
        <v>9984000</v>
      </c>
      <c r="Y26" s="8">
        <v>-578739</v>
      </c>
      <c r="Z26" s="2">
        <v>-5.8</v>
      </c>
      <c r="AA26" s="6">
        <v>19967560</v>
      </c>
    </row>
    <row r="27" spans="1:27" ht="13.5">
      <c r="A27" s="25" t="s">
        <v>53</v>
      </c>
      <c r="B27" s="24"/>
      <c r="C27" s="6">
        <v>126810256</v>
      </c>
      <c r="D27" s="6">
        <v>0</v>
      </c>
      <c r="E27" s="7">
        <v>145000000</v>
      </c>
      <c r="F27" s="8">
        <v>145000000</v>
      </c>
      <c r="G27" s="8">
        <v>0</v>
      </c>
      <c r="H27" s="8">
        <v>145000000</v>
      </c>
      <c r="I27" s="8">
        <v>0</v>
      </c>
      <c r="J27" s="8">
        <v>145000000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145000000</v>
      </c>
      <c r="X27" s="8">
        <v>145000000</v>
      </c>
      <c r="Y27" s="8">
        <v>0</v>
      </c>
      <c r="Z27" s="2">
        <v>0</v>
      </c>
      <c r="AA27" s="6">
        <v>145000000</v>
      </c>
    </row>
    <row r="28" spans="1:27" ht="13.5">
      <c r="A28" s="25" t="s">
        <v>54</v>
      </c>
      <c r="B28" s="24"/>
      <c r="C28" s="6">
        <v>41988288</v>
      </c>
      <c r="D28" s="6">
        <v>0</v>
      </c>
      <c r="E28" s="7">
        <v>52550000</v>
      </c>
      <c r="F28" s="8">
        <v>52550000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8758334</v>
      </c>
      <c r="Y28" s="8">
        <v>-8758334</v>
      </c>
      <c r="Z28" s="2">
        <v>-100</v>
      </c>
      <c r="AA28" s="6">
        <v>52550000</v>
      </c>
    </row>
    <row r="29" spans="1:27" ht="13.5">
      <c r="A29" s="25" t="s">
        <v>55</v>
      </c>
      <c r="B29" s="24"/>
      <c r="C29" s="6">
        <v>28056347</v>
      </c>
      <c r="D29" s="6">
        <v>0</v>
      </c>
      <c r="E29" s="7">
        <v>36559194</v>
      </c>
      <c r="F29" s="8">
        <v>36559194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-106070</v>
      </c>
      <c r="M29" s="8">
        <v>15538711</v>
      </c>
      <c r="N29" s="8">
        <v>15432641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15432641</v>
      </c>
      <c r="X29" s="8">
        <v>18200000</v>
      </c>
      <c r="Y29" s="8">
        <v>-2767359</v>
      </c>
      <c r="Z29" s="2">
        <v>-15.21</v>
      </c>
      <c r="AA29" s="6">
        <v>36559194</v>
      </c>
    </row>
    <row r="30" spans="1:27" ht="13.5">
      <c r="A30" s="25" t="s">
        <v>56</v>
      </c>
      <c r="B30" s="24"/>
      <c r="C30" s="6">
        <v>381004927</v>
      </c>
      <c r="D30" s="6">
        <v>0</v>
      </c>
      <c r="E30" s="7">
        <v>422000000</v>
      </c>
      <c r="F30" s="8">
        <v>422000000</v>
      </c>
      <c r="G30" s="8">
        <v>101917</v>
      </c>
      <c r="H30" s="8">
        <v>46529109</v>
      </c>
      <c r="I30" s="8">
        <v>41559964</v>
      </c>
      <c r="J30" s="8">
        <v>88190990</v>
      </c>
      <c r="K30" s="8">
        <v>37682465</v>
      </c>
      <c r="L30" s="8">
        <v>32489563</v>
      </c>
      <c r="M30" s="8">
        <v>30751351</v>
      </c>
      <c r="N30" s="8">
        <v>100923379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189114369</v>
      </c>
      <c r="X30" s="8">
        <v>217000000</v>
      </c>
      <c r="Y30" s="8">
        <v>-27885631</v>
      </c>
      <c r="Z30" s="2">
        <v>-12.85</v>
      </c>
      <c r="AA30" s="6">
        <v>422000000</v>
      </c>
    </row>
    <row r="31" spans="1:27" ht="13.5">
      <c r="A31" s="25" t="s">
        <v>57</v>
      </c>
      <c r="B31" s="24"/>
      <c r="C31" s="6">
        <v>64256616</v>
      </c>
      <c r="D31" s="6">
        <v>0</v>
      </c>
      <c r="E31" s="7">
        <v>87135457</v>
      </c>
      <c r="F31" s="8">
        <v>87135457</v>
      </c>
      <c r="G31" s="8">
        <v>3343471</v>
      </c>
      <c r="H31" s="8">
        <v>6962414</v>
      </c>
      <c r="I31" s="8">
        <v>6550157</v>
      </c>
      <c r="J31" s="8">
        <v>16856042</v>
      </c>
      <c r="K31" s="8">
        <v>6794533</v>
      </c>
      <c r="L31" s="8">
        <v>4814882</v>
      </c>
      <c r="M31" s="8">
        <v>9059316</v>
      </c>
      <c r="N31" s="8">
        <v>20668731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37524773</v>
      </c>
      <c r="X31" s="8">
        <v>41340000</v>
      </c>
      <c r="Y31" s="8">
        <v>-3815227</v>
      </c>
      <c r="Z31" s="2">
        <v>-9.23</v>
      </c>
      <c r="AA31" s="6">
        <v>87135457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19564339</v>
      </c>
      <c r="D33" s="6">
        <v>0</v>
      </c>
      <c r="E33" s="7">
        <v>54750000</v>
      </c>
      <c r="F33" s="8">
        <v>54750000</v>
      </c>
      <c r="G33" s="8">
        <v>1300000</v>
      </c>
      <c r="H33" s="8">
        <v>200000</v>
      </c>
      <c r="I33" s="8">
        <v>1450000</v>
      </c>
      <c r="J33" s="8">
        <v>2950000</v>
      </c>
      <c r="K33" s="8">
        <v>0</v>
      </c>
      <c r="L33" s="8">
        <v>16707340</v>
      </c>
      <c r="M33" s="8">
        <v>2376003</v>
      </c>
      <c r="N33" s="8">
        <v>19083343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22033343</v>
      </c>
      <c r="X33" s="8">
        <v>19384000</v>
      </c>
      <c r="Y33" s="8">
        <v>2649343</v>
      </c>
      <c r="Z33" s="2">
        <v>13.67</v>
      </c>
      <c r="AA33" s="6">
        <v>54750000</v>
      </c>
    </row>
    <row r="34" spans="1:27" ht="13.5">
      <c r="A34" s="25" t="s">
        <v>60</v>
      </c>
      <c r="B34" s="24"/>
      <c r="C34" s="6">
        <v>248673872</v>
      </c>
      <c r="D34" s="6">
        <v>0</v>
      </c>
      <c r="E34" s="7">
        <v>266997725</v>
      </c>
      <c r="F34" s="8">
        <v>266997725</v>
      </c>
      <c r="G34" s="8">
        <v>16004244</v>
      </c>
      <c r="H34" s="8">
        <v>23876137</v>
      </c>
      <c r="I34" s="8">
        <v>31895732</v>
      </c>
      <c r="J34" s="8">
        <v>71776113</v>
      </c>
      <c r="K34" s="8">
        <v>36111214</v>
      </c>
      <c r="L34" s="8">
        <v>9345279</v>
      </c>
      <c r="M34" s="8">
        <v>34868558</v>
      </c>
      <c r="N34" s="8">
        <v>80325051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152101164</v>
      </c>
      <c r="X34" s="8">
        <v>89874000</v>
      </c>
      <c r="Y34" s="8">
        <v>62227164</v>
      </c>
      <c r="Z34" s="2">
        <v>69.24</v>
      </c>
      <c r="AA34" s="6">
        <v>266997725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1403562907</v>
      </c>
      <c r="D36" s="33">
        <f>SUM(D25:D35)</f>
        <v>0</v>
      </c>
      <c r="E36" s="34">
        <f t="shared" si="1"/>
        <v>1632583503</v>
      </c>
      <c r="F36" s="35">
        <f t="shared" si="1"/>
        <v>1632583503</v>
      </c>
      <c r="G36" s="35">
        <f t="shared" si="1"/>
        <v>61716785</v>
      </c>
      <c r="H36" s="35">
        <f t="shared" si="1"/>
        <v>264715861</v>
      </c>
      <c r="I36" s="35">
        <f t="shared" si="1"/>
        <v>121307593</v>
      </c>
      <c r="J36" s="35">
        <f t="shared" si="1"/>
        <v>447740239</v>
      </c>
      <c r="K36" s="35">
        <f t="shared" si="1"/>
        <v>122151307</v>
      </c>
      <c r="L36" s="35">
        <f t="shared" si="1"/>
        <v>107063806</v>
      </c>
      <c r="M36" s="35">
        <f t="shared" si="1"/>
        <v>144164332</v>
      </c>
      <c r="N36" s="35">
        <f t="shared" si="1"/>
        <v>373379445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821119684</v>
      </c>
      <c r="X36" s="35">
        <f t="shared" si="1"/>
        <v>814540334</v>
      </c>
      <c r="Y36" s="35">
        <f t="shared" si="1"/>
        <v>6579350</v>
      </c>
      <c r="Z36" s="36">
        <f>+IF(X36&lt;&gt;0,+(Y36/X36)*100,0)</f>
        <v>0.8077377786426473</v>
      </c>
      <c r="AA36" s="33">
        <f>SUM(AA25:AA35)</f>
        <v>1632583503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118085874</v>
      </c>
      <c r="D38" s="46">
        <f>+D22-D36</f>
        <v>0</v>
      </c>
      <c r="E38" s="47">
        <f t="shared" si="2"/>
        <v>15825972</v>
      </c>
      <c r="F38" s="48">
        <f t="shared" si="2"/>
        <v>15825972</v>
      </c>
      <c r="G38" s="48">
        <f t="shared" si="2"/>
        <v>235481118</v>
      </c>
      <c r="H38" s="48">
        <f t="shared" si="2"/>
        <v>-143579573</v>
      </c>
      <c r="I38" s="48">
        <f t="shared" si="2"/>
        <v>-20718081</v>
      </c>
      <c r="J38" s="48">
        <f t="shared" si="2"/>
        <v>71183464</v>
      </c>
      <c r="K38" s="48">
        <f t="shared" si="2"/>
        <v>3732356</v>
      </c>
      <c r="L38" s="48">
        <f t="shared" si="2"/>
        <v>-22723994</v>
      </c>
      <c r="M38" s="48">
        <f t="shared" si="2"/>
        <v>26208604</v>
      </c>
      <c r="N38" s="48">
        <f t="shared" si="2"/>
        <v>7216966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78400430</v>
      </c>
      <c r="X38" s="48">
        <f>IF(F22=F36,0,X22-X36)</f>
        <v>71061171</v>
      </c>
      <c r="Y38" s="48">
        <f t="shared" si="2"/>
        <v>7339259</v>
      </c>
      <c r="Z38" s="49">
        <f>+IF(X38&lt;&gt;0,+(Y38/X38)*100,0)</f>
        <v>10.328086206178618</v>
      </c>
      <c r="AA38" s="46">
        <f>+AA22-AA36</f>
        <v>15825972</v>
      </c>
    </row>
    <row r="39" spans="1:27" ht="13.5">
      <c r="A39" s="23" t="s">
        <v>64</v>
      </c>
      <c r="B39" s="29"/>
      <c r="C39" s="6">
        <v>140152984</v>
      </c>
      <c r="D39" s="6">
        <v>0</v>
      </c>
      <c r="E39" s="7">
        <v>88927233</v>
      </c>
      <c r="F39" s="8">
        <v>88927233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34518000</v>
      </c>
      <c r="Y39" s="8">
        <v>-34518000</v>
      </c>
      <c r="Z39" s="2">
        <v>-100</v>
      </c>
      <c r="AA39" s="6">
        <v>88927233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720724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258959582</v>
      </c>
      <c r="D42" s="55">
        <f>SUM(D38:D41)</f>
        <v>0</v>
      </c>
      <c r="E42" s="56">
        <f t="shared" si="3"/>
        <v>104753205</v>
      </c>
      <c r="F42" s="57">
        <f t="shared" si="3"/>
        <v>104753205</v>
      </c>
      <c r="G42" s="57">
        <f t="shared" si="3"/>
        <v>235481118</v>
      </c>
      <c r="H42" s="57">
        <f t="shared" si="3"/>
        <v>-143579573</v>
      </c>
      <c r="I42" s="57">
        <f t="shared" si="3"/>
        <v>-20718081</v>
      </c>
      <c r="J42" s="57">
        <f t="shared" si="3"/>
        <v>71183464</v>
      </c>
      <c r="K42" s="57">
        <f t="shared" si="3"/>
        <v>3732356</v>
      </c>
      <c r="L42" s="57">
        <f t="shared" si="3"/>
        <v>-22723994</v>
      </c>
      <c r="M42" s="57">
        <f t="shared" si="3"/>
        <v>26208604</v>
      </c>
      <c r="N42" s="57">
        <f t="shared" si="3"/>
        <v>7216966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78400430</v>
      </c>
      <c r="X42" s="57">
        <f t="shared" si="3"/>
        <v>105579171</v>
      </c>
      <c r="Y42" s="57">
        <f t="shared" si="3"/>
        <v>-27178741</v>
      </c>
      <c r="Z42" s="58">
        <f>+IF(X42&lt;&gt;0,+(Y42/X42)*100,0)</f>
        <v>-25.742521694927877</v>
      </c>
      <c r="AA42" s="55">
        <f>SUM(AA38:AA41)</f>
        <v>104753205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258959582</v>
      </c>
      <c r="D44" s="63">
        <f>+D42-D43</f>
        <v>0</v>
      </c>
      <c r="E44" s="64">
        <f t="shared" si="4"/>
        <v>104753205</v>
      </c>
      <c r="F44" s="65">
        <f t="shared" si="4"/>
        <v>104753205</v>
      </c>
      <c r="G44" s="65">
        <f t="shared" si="4"/>
        <v>235481118</v>
      </c>
      <c r="H44" s="65">
        <f t="shared" si="4"/>
        <v>-143579573</v>
      </c>
      <c r="I44" s="65">
        <f t="shared" si="4"/>
        <v>-20718081</v>
      </c>
      <c r="J44" s="65">
        <f t="shared" si="4"/>
        <v>71183464</v>
      </c>
      <c r="K44" s="65">
        <f t="shared" si="4"/>
        <v>3732356</v>
      </c>
      <c r="L44" s="65">
        <f t="shared" si="4"/>
        <v>-22723994</v>
      </c>
      <c r="M44" s="65">
        <f t="shared" si="4"/>
        <v>26208604</v>
      </c>
      <c r="N44" s="65">
        <f t="shared" si="4"/>
        <v>7216966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78400430</v>
      </c>
      <c r="X44" s="65">
        <f t="shared" si="4"/>
        <v>105579171</v>
      </c>
      <c r="Y44" s="65">
        <f t="shared" si="4"/>
        <v>-27178741</v>
      </c>
      <c r="Z44" s="66">
        <f>+IF(X44&lt;&gt;0,+(Y44/X44)*100,0)</f>
        <v>-25.742521694927877</v>
      </c>
      <c r="AA44" s="63">
        <f>+AA42-AA43</f>
        <v>104753205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258959582</v>
      </c>
      <c r="D46" s="55">
        <f>SUM(D44:D45)</f>
        <v>0</v>
      </c>
      <c r="E46" s="56">
        <f t="shared" si="5"/>
        <v>104753205</v>
      </c>
      <c r="F46" s="57">
        <f t="shared" si="5"/>
        <v>104753205</v>
      </c>
      <c r="G46" s="57">
        <f t="shared" si="5"/>
        <v>235481118</v>
      </c>
      <c r="H46" s="57">
        <f t="shared" si="5"/>
        <v>-143579573</v>
      </c>
      <c r="I46" s="57">
        <f t="shared" si="5"/>
        <v>-20718081</v>
      </c>
      <c r="J46" s="57">
        <f t="shared" si="5"/>
        <v>71183464</v>
      </c>
      <c r="K46" s="57">
        <f t="shared" si="5"/>
        <v>3732356</v>
      </c>
      <c r="L46" s="57">
        <f t="shared" si="5"/>
        <v>-22723994</v>
      </c>
      <c r="M46" s="57">
        <f t="shared" si="5"/>
        <v>26208604</v>
      </c>
      <c r="N46" s="57">
        <f t="shared" si="5"/>
        <v>7216966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78400430</v>
      </c>
      <c r="X46" s="57">
        <f t="shared" si="5"/>
        <v>105579171</v>
      </c>
      <c r="Y46" s="57">
        <f t="shared" si="5"/>
        <v>-27178741</v>
      </c>
      <c r="Z46" s="58">
        <f>+IF(X46&lt;&gt;0,+(Y46/X46)*100,0)</f>
        <v>-25.742521694927877</v>
      </c>
      <c r="AA46" s="55">
        <f>SUM(AA44:AA45)</f>
        <v>104753205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258959582</v>
      </c>
      <c r="D48" s="71">
        <f>SUM(D46:D47)</f>
        <v>0</v>
      </c>
      <c r="E48" s="72">
        <f t="shared" si="6"/>
        <v>104753205</v>
      </c>
      <c r="F48" s="73">
        <f t="shared" si="6"/>
        <v>104753205</v>
      </c>
      <c r="G48" s="73">
        <f t="shared" si="6"/>
        <v>235481118</v>
      </c>
      <c r="H48" s="74">
        <f t="shared" si="6"/>
        <v>-143579573</v>
      </c>
      <c r="I48" s="74">
        <f t="shared" si="6"/>
        <v>-20718081</v>
      </c>
      <c r="J48" s="74">
        <f t="shared" si="6"/>
        <v>71183464</v>
      </c>
      <c r="K48" s="74">
        <f t="shared" si="6"/>
        <v>3732356</v>
      </c>
      <c r="L48" s="74">
        <f t="shared" si="6"/>
        <v>-22723994</v>
      </c>
      <c r="M48" s="73">
        <f t="shared" si="6"/>
        <v>26208604</v>
      </c>
      <c r="N48" s="73">
        <f t="shared" si="6"/>
        <v>7216966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78400430</v>
      </c>
      <c r="X48" s="74">
        <f t="shared" si="6"/>
        <v>105579171</v>
      </c>
      <c r="Y48" s="74">
        <f t="shared" si="6"/>
        <v>-27178741</v>
      </c>
      <c r="Z48" s="75">
        <f>+IF(X48&lt;&gt;0,+(Y48/X48)*100,0)</f>
        <v>-25.742521694927877</v>
      </c>
      <c r="AA48" s="76">
        <f>SUM(AA46:AA47)</f>
        <v>104753205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17988383</v>
      </c>
      <c r="D5" s="6">
        <v>0</v>
      </c>
      <c r="E5" s="7">
        <v>33536654</v>
      </c>
      <c r="F5" s="8">
        <v>33536654</v>
      </c>
      <c r="G5" s="8">
        <v>19500838</v>
      </c>
      <c r="H5" s="8">
        <v>919934</v>
      </c>
      <c r="I5" s="8">
        <v>967005</v>
      </c>
      <c r="J5" s="8">
        <v>21387777</v>
      </c>
      <c r="K5" s="8">
        <v>957061</v>
      </c>
      <c r="L5" s="8">
        <v>956921</v>
      </c>
      <c r="M5" s="8">
        <v>877197</v>
      </c>
      <c r="N5" s="8">
        <v>2791179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24178956</v>
      </c>
      <c r="X5" s="8">
        <v>27615618</v>
      </c>
      <c r="Y5" s="8">
        <v>-3436662</v>
      </c>
      <c r="Z5" s="2">
        <v>-12.44</v>
      </c>
      <c r="AA5" s="6">
        <v>33536654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66611599</v>
      </c>
      <c r="D7" s="6">
        <v>0</v>
      </c>
      <c r="E7" s="7">
        <v>82143709</v>
      </c>
      <c r="F7" s="8">
        <v>82143709</v>
      </c>
      <c r="G7" s="8">
        <v>3243734</v>
      </c>
      <c r="H7" s="8">
        <v>4024554</v>
      </c>
      <c r="I7" s="8">
        <v>4075546</v>
      </c>
      <c r="J7" s="8">
        <v>11343834</v>
      </c>
      <c r="K7" s="8">
        <v>3083946</v>
      </c>
      <c r="L7" s="8">
        <v>3198816</v>
      </c>
      <c r="M7" s="8">
        <v>3213051</v>
      </c>
      <c r="N7" s="8">
        <v>9495813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20839647</v>
      </c>
      <c r="X7" s="8">
        <v>41055426</v>
      </c>
      <c r="Y7" s="8">
        <v>-20215779</v>
      </c>
      <c r="Z7" s="2">
        <v>-49.24</v>
      </c>
      <c r="AA7" s="6">
        <v>82143709</v>
      </c>
    </row>
    <row r="8" spans="1:27" ht="13.5">
      <c r="A8" s="25" t="s">
        <v>35</v>
      </c>
      <c r="B8" s="24"/>
      <c r="C8" s="6">
        <v>17515495</v>
      </c>
      <c r="D8" s="6">
        <v>0</v>
      </c>
      <c r="E8" s="7">
        <v>21940836</v>
      </c>
      <c r="F8" s="8">
        <v>21940836</v>
      </c>
      <c r="G8" s="8">
        <v>1169248</v>
      </c>
      <c r="H8" s="8">
        <v>1283441</v>
      </c>
      <c r="I8" s="8">
        <v>1064862</v>
      </c>
      <c r="J8" s="8">
        <v>3517551</v>
      </c>
      <c r="K8" s="8">
        <v>1308251</v>
      </c>
      <c r="L8" s="8">
        <v>1610149</v>
      </c>
      <c r="M8" s="8">
        <v>1287945</v>
      </c>
      <c r="N8" s="8">
        <v>4206345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7723896</v>
      </c>
      <c r="X8" s="8">
        <v>10966032</v>
      </c>
      <c r="Y8" s="8">
        <v>-3242136</v>
      </c>
      <c r="Z8" s="2">
        <v>-29.57</v>
      </c>
      <c r="AA8" s="6">
        <v>21940836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10165984</v>
      </c>
      <c r="F9" s="8">
        <v>10165984</v>
      </c>
      <c r="G9" s="8">
        <v>856999</v>
      </c>
      <c r="H9" s="8">
        <v>823661</v>
      </c>
      <c r="I9" s="8">
        <v>861036</v>
      </c>
      <c r="J9" s="8">
        <v>2541696</v>
      </c>
      <c r="K9" s="8">
        <v>861334</v>
      </c>
      <c r="L9" s="8">
        <v>870374</v>
      </c>
      <c r="M9" s="8">
        <v>874386</v>
      </c>
      <c r="N9" s="8">
        <v>2606094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5147790</v>
      </c>
      <c r="X9" s="8">
        <v>5080956</v>
      </c>
      <c r="Y9" s="8">
        <v>66834</v>
      </c>
      <c r="Z9" s="2">
        <v>1.32</v>
      </c>
      <c r="AA9" s="6">
        <v>10165984</v>
      </c>
    </row>
    <row r="10" spans="1:27" ht="13.5">
      <c r="A10" s="25" t="s">
        <v>37</v>
      </c>
      <c r="B10" s="24"/>
      <c r="C10" s="6">
        <v>15590764</v>
      </c>
      <c r="D10" s="6">
        <v>0</v>
      </c>
      <c r="E10" s="7">
        <v>9389361</v>
      </c>
      <c r="F10" s="26">
        <v>9389361</v>
      </c>
      <c r="G10" s="26">
        <v>596693</v>
      </c>
      <c r="H10" s="26">
        <v>545450</v>
      </c>
      <c r="I10" s="26">
        <v>583744</v>
      </c>
      <c r="J10" s="26">
        <v>1725887</v>
      </c>
      <c r="K10" s="26">
        <v>566743</v>
      </c>
      <c r="L10" s="26">
        <v>591181</v>
      </c>
      <c r="M10" s="26">
        <v>579319</v>
      </c>
      <c r="N10" s="26">
        <v>1737243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3463130</v>
      </c>
      <c r="X10" s="26">
        <v>4692804</v>
      </c>
      <c r="Y10" s="26">
        <v>-1229674</v>
      </c>
      <c r="Z10" s="27">
        <v>-26.2</v>
      </c>
      <c r="AA10" s="28">
        <v>9389361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1026270</v>
      </c>
      <c r="D12" s="6">
        <v>0</v>
      </c>
      <c r="E12" s="7">
        <v>1896309</v>
      </c>
      <c r="F12" s="8">
        <v>1896309</v>
      </c>
      <c r="G12" s="8">
        <v>86665</v>
      </c>
      <c r="H12" s="8">
        <v>80099</v>
      </c>
      <c r="I12" s="8">
        <v>130235</v>
      </c>
      <c r="J12" s="8">
        <v>296999</v>
      </c>
      <c r="K12" s="8">
        <v>77987</v>
      </c>
      <c r="L12" s="8">
        <v>76136</v>
      </c>
      <c r="M12" s="8">
        <v>83523</v>
      </c>
      <c r="N12" s="8">
        <v>237646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534645</v>
      </c>
      <c r="X12" s="8">
        <v>947778</v>
      </c>
      <c r="Y12" s="8">
        <v>-413133</v>
      </c>
      <c r="Z12" s="2">
        <v>-43.59</v>
      </c>
      <c r="AA12" s="6">
        <v>1896309</v>
      </c>
    </row>
    <row r="13" spans="1:27" ht="13.5">
      <c r="A13" s="23" t="s">
        <v>40</v>
      </c>
      <c r="B13" s="29"/>
      <c r="C13" s="6">
        <v>1448305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1287280</v>
      </c>
      <c r="D14" s="6">
        <v>0</v>
      </c>
      <c r="E14" s="7">
        <v>1139208</v>
      </c>
      <c r="F14" s="8">
        <v>1139208</v>
      </c>
      <c r="G14" s="8">
        <v>224777</v>
      </c>
      <c r="H14" s="8">
        <v>282233</v>
      </c>
      <c r="I14" s="8">
        <v>334321</v>
      </c>
      <c r="J14" s="8">
        <v>841331</v>
      </c>
      <c r="K14" s="8">
        <v>352577</v>
      </c>
      <c r="L14" s="8">
        <v>351252</v>
      </c>
      <c r="M14" s="8">
        <v>361593</v>
      </c>
      <c r="N14" s="8">
        <v>1065422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1906753</v>
      </c>
      <c r="X14" s="8">
        <v>569376</v>
      </c>
      <c r="Y14" s="8">
        <v>1337377</v>
      </c>
      <c r="Z14" s="2">
        <v>234.88</v>
      </c>
      <c r="AA14" s="6">
        <v>1139208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2259740</v>
      </c>
      <c r="D16" s="6">
        <v>0</v>
      </c>
      <c r="E16" s="7">
        <v>4300552</v>
      </c>
      <c r="F16" s="8">
        <v>4300552</v>
      </c>
      <c r="G16" s="8">
        <v>171543</v>
      </c>
      <c r="H16" s="8">
        <v>98631</v>
      </c>
      <c r="I16" s="8">
        <v>365503</v>
      </c>
      <c r="J16" s="8">
        <v>635677</v>
      </c>
      <c r="K16" s="8">
        <v>61467</v>
      </c>
      <c r="L16" s="8">
        <v>49162</v>
      </c>
      <c r="M16" s="8">
        <v>218680</v>
      </c>
      <c r="N16" s="8">
        <v>329309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964986</v>
      </c>
      <c r="X16" s="8">
        <v>2149416</v>
      </c>
      <c r="Y16" s="8">
        <v>-1184430</v>
      </c>
      <c r="Z16" s="2">
        <v>-55.1</v>
      </c>
      <c r="AA16" s="6">
        <v>4300552</v>
      </c>
    </row>
    <row r="17" spans="1:27" ht="13.5">
      <c r="A17" s="23" t="s">
        <v>44</v>
      </c>
      <c r="B17" s="29"/>
      <c r="C17" s="6">
        <v>3815354</v>
      </c>
      <c r="D17" s="6">
        <v>0</v>
      </c>
      <c r="E17" s="7">
        <v>3361761</v>
      </c>
      <c r="F17" s="8">
        <v>3361761</v>
      </c>
      <c r="G17" s="8">
        <v>177048</v>
      </c>
      <c r="H17" s="8">
        <v>207791</v>
      </c>
      <c r="I17" s="8">
        <v>511135</v>
      </c>
      <c r="J17" s="8">
        <v>895974</v>
      </c>
      <c r="K17" s="8">
        <v>346500</v>
      </c>
      <c r="L17" s="8">
        <v>229966</v>
      </c>
      <c r="M17" s="8">
        <v>133169</v>
      </c>
      <c r="N17" s="8">
        <v>709635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1605609</v>
      </c>
      <c r="X17" s="8">
        <v>1680210</v>
      </c>
      <c r="Y17" s="8">
        <v>-74601</v>
      </c>
      <c r="Z17" s="2">
        <v>-4.44</v>
      </c>
      <c r="AA17" s="6">
        <v>3361761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1572559</v>
      </c>
      <c r="F18" s="8">
        <v>1572559</v>
      </c>
      <c r="G18" s="8">
        <v>122694</v>
      </c>
      <c r="H18" s="8">
        <v>126943</v>
      </c>
      <c r="I18" s="8">
        <v>171198</v>
      </c>
      <c r="J18" s="8">
        <v>420835</v>
      </c>
      <c r="K18" s="8">
        <v>26058</v>
      </c>
      <c r="L18" s="8">
        <v>122267</v>
      </c>
      <c r="M18" s="8">
        <v>70651</v>
      </c>
      <c r="N18" s="8">
        <v>218976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639811</v>
      </c>
      <c r="X18" s="8">
        <v>785964</v>
      </c>
      <c r="Y18" s="8">
        <v>-146153</v>
      </c>
      <c r="Z18" s="2">
        <v>-18.6</v>
      </c>
      <c r="AA18" s="6">
        <v>1572559</v>
      </c>
    </row>
    <row r="19" spans="1:27" ht="13.5">
      <c r="A19" s="23" t="s">
        <v>46</v>
      </c>
      <c r="B19" s="29"/>
      <c r="C19" s="6">
        <v>99295614</v>
      </c>
      <c r="D19" s="6">
        <v>0</v>
      </c>
      <c r="E19" s="7">
        <v>98754000</v>
      </c>
      <c r="F19" s="8">
        <v>98754000</v>
      </c>
      <c r="G19" s="8">
        <v>34976805</v>
      </c>
      <c r="H19" s="8">
        <v>0</v>
      </c>
      <c r="I19" s="8">
        <v>2315819</v>
      </c>
      <c r="J19" s="8">
        <v>37292624</v>
      </c>
      <c r="K19" s="8">
        <v>480965</v>
      </c>
      <c r="L19" s="8">
        <v>27709081</v>
      </c>
      <c r="M19" s="8">
        <v>1256838</v>
      </c>
      <c r="N19" s="8">
        <v>29446884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66739508</v>
      </c>
      <c r="X19" s="8">
        <v>68624639</v>
      </c>
      <c r="Y19" s="8">
        <v>-1885131</v>
      </c>
      <c r="Z19" s="2">
        <v>-2.75</v>
      </c>
      <c r="AA19" s="6">
        <v>98754000</v>
      </c>
    </row>
    <row r="20" spans="1:27" ht="13.5">
      <c r="A20" s="23" t="s">
        <v>47</v>
      </c>
      <c r="B20" s="29"/>
      <c r="C20" s="6">
        <v>38999769</v>
      </c>
      <c r="D20" s="6">
        <v>0</v>
      </c>
      <c r="E20" s="7">
        <v>34944625</v>
      </c>
      <c r="F20" s="26">
        <v>34944625</v>
      </c>
      <c r="G20" s="26">
        <v>3585851</v>
      </c>
      <c r="H20" s="26">
        <v>2263333</v>
      </c>
      <c r="I20" s="26">
        <v>4482476</v>
      </c>
      <c r="J20" s="26">
        <v>10331660</v>
      </c>
      <c r="K20" s="26">
        <v>1887493</v>
      </c>
      <c r="L20" s="26">
        <v>2092097</v>
      </c>
      <c r="M20" s="26">
        <v>2037322</v>
      </c>
      <c r="N20" s="26">
        <v>6016912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16348572</v>
      </c>
      <c r="X20" s="26">
        <v>17465322</v>
      </c>
      <c r="Y20" s="26">
        <v>-1116750</v>
      </c>
      <c r="Z20" s="27">
        <v>-6.39</v>
      </c>
      <c r="AA20" s="28">
        <v>34944625</v>
      </c>
    </row>
    <row r="21" spans="1:27" ht="13.5">
      <c r="A21" s="23" t="s">
        <v>48</v>
      </c>
      <c r="B21" s="29"/>
      <c r="C21" s="6">
        <v>219190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266057763</v>
      </c>
      <c r="D22" s="33">
        <f>SUM(D5:D21)</f>
        <v>0</v>
      </c>
      <c r="E22" s="34">
        <f t="shared" si="0"/>
        <v>303145558</v>
      </c>
      <c r="F22" s="35">
        <f t="shared" si="0"/>
        <v>303145558</v>
      </c>
      <c r="G22" s="35">
        <f t="shared" si="0"/>
        <v>64712895</v>
      </c>
      <c r="H22" s="35">
        <f t="shared" si="0"/>
        <v>10656070</v>
      </c>
      <c r="I22" s="35">
        <f t="shared" si="0"/>
        <v>15862880</v>
      </c>
      <c r="J22" s="35">
        <f t="shared" si="0"/>
        <v>91231845</v>
      </c>
      <c r="K22" s="35">
        <f t="shared" si="0"/>
        <v>10010382</v>
      </c>
      <c r="L22" s="35">
        <f t="shared" si="0"/>
        <v>37857402</v>
      </c>
      <c r="M22" s="35">
        <f t="shared" si="0"/>
        <v>10993674</v>
      </c>
      <c r="N22" s="35">
        <f t="shared" si="0"/>
        <v>58861458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150093303</v>
      </c>
      <c r="X22" s="35">
        <f t="shared" si="0"/>
        <v>181633541</v>
      </c>
      <c r="Y22" s="35">
        <f t="shared" si="0"/>
        <v>-31540238</v>
      </c>
      <c r="Z22" s="36">
        <f>+IF(X22&lt;&gt;0,+(Y22/X22)*100,0)</f>
        <v>-17.364765244542582</v>
      </c>
      <c r="AA22" s="33">
        <f>SUM(AA5:AA21)</f>
        <v>303145558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74606633</v>
      </c>
      <c r="D25" s="6">
        <v>0</v>
      </c>
      <c r="E25" s="7">
        <v>85702924</v>
      </c>
      <c r="F25" s="8">
        <v>85702924</v>
      </c>
      <c r="G25" s="8">
        <v>5846879</v>
      </c>
      <c r="H25" s="8">
        <v>6490312</v>
      </c>
      <c r="I25" s="8">
        <v>6916152</v>
      </c>
      <c r="J25" s="8">
        <v>19253343</v>
      </c>
      <c r="K25" s="8">
        <v>7103575</v>
      </c>
      <c r="L25" s="8">
        <v>7410412</v>
      </c>
      <c r="M25" s="8">
        <v>7956117</v>
      </c>
      <c r="N25" s="8">
        <v>22470104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41723447</v>
      </c>
      <c r="X25" s="8">
        <v>41265959</v>
      </c>
      <c r="Y25" s="8">
        <v>457488</v>
      </c>
      <c r="Z25" s="2">
        <v>1.11</v>
      </c>
      <c r="AA25" s="6">
        <v>85702924</v>
      </c>
    </row>
    <row r="26" spans="1:27" ht="13.5">
      <c r="A26" s="25" t="s">
        <v>52</v>
      </c>
      <c r="B26" s="24"/>
      <c r="C26" s="6">
        <v>6743473</v>
      </c>
      <c r="D26" s="6">
        <v>0</v>
      </c>
      <c r="E26" s="7">
        <v>6601524</v>
      </c>
      <c r="F26" s="8">
        <v>6601524</v>
      </c>
      <c r="G26" s="8">
        <v>556425</v>
      </c>
      <c r="H26" s="8">
        <v>558410</v>
      </c>
      <c r="I26" s="8">
        <v>560358</v>
      </c>
      <c r="J26" s="8">
        <v>1675193</v>
      </c>
      <c r="K26" s="8">
        <v>558373</v>
      </c>
      <c r="L26" s="8">
        <v>552783</v>
      </c>
      <c r="M26" s="8">
        <v>554893</v>
      </c>
      <c r="N26" s="8">
        <v>1666049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3341242</v>
      </c>
      <c r="X26" s="8">
        <v>3299442</v>
      </c>
      <c r="Y26" s="8">
        <v>41800</v>
      </c>
      <c r="Z26" s="2">
        <v>1.27</v>
      </c>
      <c r="AA26" s="6">
        <v>6601524</v>
      </c>
    </row>
    <row r="27" spans="1:27" ht="13.5">
      <c r="A27" s="25" t="s">
        <v>53</v>
      </c>
      <c r="B27" s="24"/>
      <c r="C27" s="6">
        <v>4190896</v>
      </c>
      <c r="D27" s="6">
        <v>0</v>
      </c>
      <c r="E27" s="7">
        <v>504840</v>
      </c>
      <c r="F27" s="8">
        <v>504840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252318</v>
      </c>
      <c r="Y27" s="8">
        <v>-252318</v>
      </c>
      <c r="Z27" s="2">
        <v>-100</v>
      </c>
      <c r="AA27" s="6">
        <v>504840</v>
      </c>
    </row>
    <row r="28" spans="1:27" ht="13.5">
      <c r="A28" s="25" t="s">
        <v>54</v>
      </c>
      <c r="B28" s="24"/>
      <c r="C28" s="6">
        <v>42167801</v>
      </c>
      <c r="D28" s="6">
        <v>0</v>
      </c>
      <c r="E28" s="7">
        <v>37639324</v>
      </c>
      <c r="F28" s="8">
        <v>37639324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18812136</v>
      </c>
      <c r="Y28" s="8">
        <v>-18812136</v>
      </c>
      <c r="Z28" s="2">
        <v>-100</v>
      </c>
      <c r="AA28" s="6">
        <v>37639324</v>
      </c>
    </row>
    <row r="29" spans="1:27" ht="13.5">
      <c r="A29" s="25" t="s">
        <v>55</v>
      </c>
      <c r="B29" s="24"/>
      <c r="C29" s="6">
        <v>2801222</v>
      </c>
      <c r="D29" s="6">
        <v>0</v>
      </c>
      <c r="E29" s="7">
        <v>2964073</v>
      </c>
      <c r="F29" s="8">
        <v>2964073</v>
      </c>
      <c r="G29" s="8">
        <v>0</v>
      </c>
      <c r="H29" s="8">
        <v>0</v>
      </c>
      <c r="I29" s="8">
        <v>0</v>
      </c>
      <c r="J29" s="8">
        <v>0</v>
      </c>
      <c r="K29" s="8">
        <v>39609</v>
      </c>
      <c r="L29" s="8">
        <v>0</v>
      </c>
      <c r="M29" s="8">
        <v>0</v>
      </c>
      <c r="N29" s="8">
        <v>39609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39609</v>
      </c>
      <c r="X29" s="8">
        <v>1481442</v>
      </c>
      <c r="Y29" s="8">
        <v>-1441833</v>
      </c>
      <c r="Z29" s="2">
        <v>-97.33</v>
      </c>
      <c r="AA29" s="6">
        <v>2964073</v>
      </c>
    </row>
    <row r="30" spans="1:27" ht="13.5">
      <c r="A30" s="25" t="s">
        <v>56</v>
      </c>
      <c r="B30" s="24"/>
      <c r="C30" s="6">
        <v>54784014</v>
      </c>
      <c r="D30" s="6">
        <v>0</v>
      </c>
      <c r="E30" s="7">
        <v>60765720</v>
      </c>
      <c r="F30" s="8">
        <v>60765720</v>
      </c>
      <c r="G30" s="8">
        <v>7932073</v>
      </c>
      <c r="H30" s="8">
        <v>7829873</v>
      </c>
      <c r="I30" s="8">
        <v>7007206</v>
      </c>
      <c r="J30" s="8">
        <v>22769152</v>
      </c>
      <c r="K30" s="8">
        <v>4043715</v>
      </c>
      <c r="L30" s="8">
        <v>4140409</v>
      </c>
      <c r="M30" s="8">
        <v>4032894</v>
      </c>
      <c r="N30" s="8">
        <v>12217018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34986170</v>
      </c>
      <c r="X30" s="8">
        <v>29969653</v>
      </c>
      <c r="Y30" s="8">
        <v>5016517</v>
      </c>
      <c r="Z30" s="2">
        <v>16.74</v>
      </c>
      <c r="AA30" s="6">
        <v>60765720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7740000</v>
      </c>
      <c r="F32" s="8">
        <v>7740000</v>
      </c>
      <c r="G32" s="8">
        <v>595872</v>
      </c>
      <c r="H32" s="8">
        <v>595872</v>
      </c>
      <c r="I32" s="8">
        <v>710194</v>
      </c>
      <c r="J32" s="8">
        <v>1901938</v>
      </c>
      <c r="K32" s="8">
        <v>710194</v>
      </c>
      <c r="L32" s="8">
        <v>55101</v>
      </c>
      <c r="M32" s="8">
        <v>1365287</v>
      </c>
      <c r="N32" s="8">
        <v>2130582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4032520</v>
      </c>
      <c r="X32" s="8">
        <v>3868452</v>
      </c>
      <c r="Y32" s="8">
        <v>164068</v>
      </c>
      <c r="Z32" s="2">
        <v>4.24</v>
      </c>
      <c r="AA32" s="6">
        <v>7740000</v>
      </c>
    </row>
    <row r="33" spans="1:27" ht="13.5">
      <c r="A33" s="25" t="s">
        <v>59</v>
      </c>
      <c r="B33" s="24"/>
      <c r="C33" s="6">
        <v>279357</v>
      </c>
      <c r="D33" s="6">
        <v>0</v>
      </c>
      <c r="E33" s="7">
        <v>3336264</v>
      </c>
      <c r="F33" s="8">
        <v>3336264</v>
      </c>
      <c r="G33" s="8">
        <v>0</v>
      </c>
      <c r="H33" s="8">
        <v>0</v>
      </c>
      <c r="I33" s="8">
        <v>545601</v>
      </c>
      <c r="J33" s="8">
        <v>545601</v>
      </c>
      <c r="K33" s="8">
        <v>649771</v>
      </c>
      <c r="L33" s="8">
        <v>1211004</v>
      </c>
      <c r="M33" s="8">
        <v>1611885</v>
      </c>
      <c r="N33" s="8">
        <v>3472660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4018261</v>
      </c>
      <c r="X33" s="8">
        <v>1667466</v>
      </c>
      <c r="Y33" s="8">
        <v>2350795</v>
      </c>
      <c r="Z33" s="2">
        <v>140.98</v>
      </c>
      <c r="AA33" s="6">
        <v>3336264</v>
      </c>
    </row>
    <row r="34" spans="1:27" ht="13.5">
      <c r="A34" s="25" t="s">
        <v>60</v>
      </c>
      <c r="B34" s="24"/>
      <c r="C34" s="6">
        <v>110412197</v>
      </c>
      <c r="D34" s="6">
        <v>0</v>
      </c>
      <c r="E34" s="7">
        <v>88745859</v>
      </c>
      <c r="F34" s="8">
        <v>88745859</v>
      </c>
      <c r="G34" s="8">
        <v>3463445</v>
      </c>
      <c r="H34" s="8">
        <v>9812356</v>
      </c>
      <c r="I34" s="8">
        <v>8435734</v>
      </c>
      <c r="J34" s="8">
        <v>21711535</v>
      </c>
      <c r="K34" s="8">
        <v>6808732</v>
      </c>
      <c r="L34" s="8">
        <v>5798092</v>
      </c>
      <c r="M34" s="8">
        <v>5325036</v>
      </c>
      <c r="N34" s="8">
        <v>17931860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39643395</v>
      </c>
      <c r="X34" s="8">
        <v>44355180</v>
      </c>
      <c r="Y34" s="8">
        <v>-4711785</v>
      </c>
      <c r="Z34" s="2">
        <v>-10.62</v>
      </c>
      <c r="AA34" s="6">
        <v>88745859</v>
      </c>
    </row>
    <row r="35" spans="1:27" ht="13.5">
      <c r="A35" s="23" t="s">
        <v>61</v>
      </c>
      <c r="B35" s="29"/>
      <c r="C35" s="6">
        <v>23552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296009145</v>
      </c>
      <c r="D36" s="33">
        <f>SUM(D25:D35)</f>
        <v>0</v>
      </c>
      <c r="E36" s="34">
        <f t="shared" si="1"/>
        <v>294000528</v>
      </c>
      <c r="F36" s="35">
        <f t="shared" si="1"/>
        <v>294000528</v>
      </c>
      <c r="G36" s="35">
        <f t="shared" si="1"/>
        <v>18394694</v>
      </c>
      <c r="H36" s="35">
        <f t="shared" si="1"/>
        <v>25286823</v>
      </c>
      <c r="I36" s="35">
        <f t="shared" si="1"/>
        <v>24175245</v>
      </c>
      <c r="J36" s="35">
        <f t="shared" si="1"/>
        <v>67856762</v>
      </c>
      <c r="K36" s="35">
        <f t="shared" si="1"/>
        <v>19913969</v>
      </c>
      <c r="L36" s="35">
        <f t="shared" si="1"/>
        <v>19167801</v>
      </c>
      <c r="M36" s="35">
        <f t="shared" si="1"/>
        <v>20846112</v>
      </c>
      <c r="N36" s="35">
        <f t="shared" si="1"/>
        <v>59927882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127784644</v>
      </c>
      <c r="X36" s="35">
        <f t="shared" si="1"/>
        <v>144972048</v>
      </c>
      <c r="Y36" s="35">
        <f t="shared" si="1"/>
        <v>-17187404</v>
      </c>
      <c r="Z36" s="36">
        <f>+IF(X36&lt;&gt;0,+(Y36/X36)*100,0)</f>
        <v>-11.855667514609438</v>
      </c>
      <c r="AA36" s="33">
        <f>SUM(AA25:AA35)</f>
        <v>294000528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-29951382</v>
      </c>
      <c r="D38" s="46">
        <f>+D22-D36</f>
        <v>0</v>
      </c>
      <c r="E38" s="47">
        <f t="shared" si="2"/>
        <v>9145030</v>
      </c>
      <c r="F38" s="48">
        <f t="shared" si="2"/>
        <v>9145030</v>
      </c>
      <c r="G38" s="48">
        <f t="shared" si="2"/>
        <v>46318201</v>
      </c>
      <c r="H38" s="48">
        <f t="shared" si="2"/>
        <v>-14630753</v>
      </c>
      <c r="I38" s="48">
        <f t="shared" si="2"/>
        <v>-8312365</v>
      </c>
      <c r="J38" s="48">
        <f t="shared" si="2"/>
        <v>23375083</v>
      </c>
      <c r="K38" s="48">
        <f t="shared" si="2"/>
        <v>-9903587</v>
      </c>
      <c r="L38" s="48">
        <f t="shared" si="2"/>
        <v>18689601</v>
      </c>
      <c r="M38" s="48">
        <f t="shared" si="2"/>
        <v>-9852438</v>
      </c>
      <c r="N38" s="48">
        <f t="shared" si="2"/>
        <v>-1066424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22308659</v>
      </c>
      <c r="X38" s="48">
        <f>IF(F22=F36,0,X22-X36)</f>
        <v>36661493</v>
      </c>
      <c r="Y38" s="48">
        <f t="shared" si="2"/>
        <v>-14352834</v>
      </c>
      <c r="Z38" s="49">
        <f>+IF(X38&lt;&gt;0,+(Y38/X38)*100,0)</f>
        <v>-39.14961673819449</v>
      </c>
      <c r="AA38" s="46">
        <f>+AA22-AA36</f>
        <v>9145030</v>
      </c>
    </row>
    <row r="39" spans="1:27" ht="13.5">
      <c r="A39" s="23" t="s">
        <v>64</v>
      </c>
      <c r="B39" s="29"/>
      <c r="C39" s="6">
        <v>75949873</v>
      </c>
      <c r="D39" s="6">
        <v>0</v>
      </c>
      <c r="E39" s="7">
        <v>96197000</v>
      </c>
      <c r="F39" s="8">
        <v>96197000</v>
      </c>
      <c r="G39" s="8">
        <v>4430025</v>
      </c>
      <c r="H39" s="8">
        <v>11058964</v>
      </c>
      <c r="I39" s="8">
        <v>11377992</v>
      </c>
      <c r="J39" s="8">
        <v>26866981</v>
      </c>
      <c r="K39" s="8">
        <v>3161350</v>
      </c>
      <c r="L39" s="8">
        <v>6908496</v>
      </c>
      <c r="M39" s="8">
        <v>11893243</v>
      </c>
      <c r="N39" s="8">
        <v>21963089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48830070</v>
      </c>
      <c r="X39" s="8">
        <v>42990351</v>
      </c>
      <c r="Y39" s="8">
        <v>5839719</v>
      </c>
      <c r="Z39" s="2">
        <v>13.58</v>
      </c>
      <c r="AA39" s="6">
        <v>96197000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45998491</v>
      </c>
      <c r="D42" s="55">
        <f>SUM(D38:D41)</f>
        <v>0</v>
      </c>
      <c r="E42" s="56">
        <f t="shared" si="3"/>
        <v>105342030</v>
      </c>
      <c r="F42" s="57">
        <f t="shared" si="3"/>
        <v>105342030</v>
      </c>
      <c r="G42" s="57">
        <f t="shared" si="3"/>
        <v>50748226</v>
      </c>
      <c r="H42" s="57">
        <f t="shared" si="3"/>
        <v>-3571789</v>
      </c>
      <c r="I42" s="57">
        <f t="shared" si="3"/>
        <v>3065627</v>
      </c>
      <c r="J42" s="57">
        <f t="shared" si="3"/>
        <v>50242064</v>
      </c>
      <c r="K42" s="57">
        <f t="shared" si="3"/>
        <v>-6742237</v>
      </c>
      <c r="L42" s="57">
        <f t="shared" si="3"/>
        <v>25598097</v>
      </c>
      <c r="M42" s="57">
        <f t="shared" si="3"/>
        <v>2040805</v>
      </c>
      <c r="N42" s="57">
        <f t="shared" si="3"/>
        <v>20896665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71138729</v>
      </c>
      <c r="X42" s="57">
        <f t="shared" si="3"/>
        <v>79651844</v>
      </c>
      <c r="Y42" s="57">
        <f t="shared" si="3"/>
        <v>-8513115</v>
      </c>
      <c r="Z42" s="58">
        <f>+IF(X42&lt;&gt;0,+(Y42/X42)*100,0)</f>
        <v>-10.687906986811253</v>
      </c>
      <c r="AA42" s="55">
        <f>SUM(AA38:AA41)</f>
        <v>105342030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45998491</v>
      </c>
      <c r="D44" s="63">
        <f>+D42-D43</f>
        <v>0</v>
      </c>
      <c r="E44" s="64">
        <f t="shared" si="4"/>
        <v>105342030</v>
      </c>
      <c r="F44" s="65">
        <f t="shared" si="4"/>
        <v>105342030</v>
      </c>
      <c r="G44" s="65">
        <f t="shared" si="4"/>
        <v>50748226</v>
      </c>
      <c r="H44" s="65">
        <f t="shared" si="4"/>
        <v>-3571789</v>
      </c>
      <c r="I44" s="65">
        <f t="shared" si="4"/>
        <v>3065627</v>
      </c>
      <c r="J44" s="65">
        <f t="shared" si="4"/>
        <v>50242064</v>
      </c>
      <c r="K44" s="65">
        <f t="shared" si="4"/>
        <v>-6742237</v>
      </c>
      <c r="L44" s="65">
        <f t="shared" si="4"/>
        <v>25598097</v>
      </c>
      <c r="M44" s="65">
        <f t="shared" si="4"/>
        <v>2040805</v>
      </c>
      <c r="N44" s="65">
        <f t="shared" si="4"/>
        <v>20896665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71138729</v>
      </c>
      <c r="X44" s="65">
        <f t="shared" si="4"/>
        <v>79651844</v>
      </c>
      <c r="Y44" s="65">
        <f t="shared" si="4"/>
        <v>-8513115</v>
      </c>
      <c r="Z44" s="66">
        <f>+IF(X44&lt;&gt;0,+(Y44/X44)*100,0)</f>
        <v>-10.687906986811253</v>
      </c>
      <c r="AA44" s="63">
        <f>+AA42-AA43</f>
        <v>105342030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45998491</v>
      </c>
      <c r="D46" s="55">
        <f>SUM(D44:D45)</f>
        <v>0</v>
      </c>
      <c r="E46" s="56">
        <f t="shared" si="5"/>
        <v>105342030</v>
      </c>
      <c r="F46" s="57">
        <f t="shared" si="5"/>
        <v>105342030</v>
      </c>
      <c r="G46" s="57">
        <f t="shared" si="5"/>
        <v>50748226</v>
      </c>
      <c r="H46" s="57">
        <f t="shared" si="5"/>
        <v>-3571789</v>
      </c>
      <c r="I46" s="57">
        <f t="shared" si="5"/>
        <v>3065627</v>
      </c>
      <c r="J46" s="57">
        <f t="shared" si="5"/>
        <v>50242064</v>
      </c>
      <c r="K46" s="57">
        <f t="shared" si="5"/>
        <v>-6742237</v>
      </c>
      <c r="L46" s="57">
        <f t="shared" si="5"/>
        <v>25598097</v>
      </c>
      <c r="M46" s="57">
        <f t="shared" si="5"/>
        <v>2040805</v>
      </c>
      <c r="N46" s="57">
        <f t="shared" si="5"/>
        <v>20896665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71138729</v>
      </c>
      <c r="X46" s="57">
        <f t="shared" si="5"/>
        <v>79651844</v>
      </c>
      <c r="Y46" s="57">
        <f t="shared" si="5"/>
        <v>-8513115</v>
      </c>
      <c r="Z46" s="58">
        <f>+IF(X46&lt;&gt;0,+(Y46/X46)*100,0)</f>
        <v>-10.687906986811253</v>
      </c>
      <c r="AA46" s="55">
        <f>SUM(AA44:AA45)</f>
        <v>105342030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45998491</v>
      </c>
      <c r="D48" s="71">
        <f>SUM(D46:D47)</f>
        <v>0</v>
      </c>
      <c r="E48" s="72">
        <f t="shared" si="6"/>
        <v>105342030</v>
      </c>
      <c r="F48" s="73">
        <f t="shared" si="6"/>
        <v>105342030</v>
      </c>
      <c r="G48" s="73">
        <f t="shared" si="6"/>
        <v>50748226</v>
      </c>
      <c r="H48" s="74">
        <f t="shared" si="6"/>
        <v>-3571789</v>
      </c>
      <c r="I48" s="74">
        <f t="shared" si="6"/>
        <v>3065627</v>
      </c>
      <c r="J48" s="74">
        <f t="shared" si="6"/>
        <v>50242064</v>
      </c>
      <c r="K48" s="74">
        <f t="shared" si="6"/>
        <v>-6742237</v>
      </c>
      <c r="L48" s="74">
        <f t="shared" si="6"/>
        <v>25598097</v>
      </c>
      <c r="M48" s="73">
        <f t="shared" si="6"/>
        <v>2040805</v>
      </c>
      <c r="N48" s="73">
        <f t="shared" si="6"/>
        <v>20896665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71138729</v>
      </c>
      <c r="X48" s="74">
        <f t="shared" si="6"/>
        <v>79651844</v>
      </c>
      <c r="Y48" s="74">
        <f t="shared" si="6"/>
        <v>-8513115</v>
      </c>
      <c r="Z48" s="75">
        <f>+IF(X48&lt;&gt;0,+(Y48/X48)*100,0)</f>
        <v>-10.687906986811253</v>
      </c>
      <c r="AA48" s="76">
        <f>SUM(AA46:AA47)</f>
        <v>105342030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5060165</v>
      </c>
      <c r="D5" s="6">
        <v>0</v>
      </c>
      <c r="E5" s="7">
        <v>4500000</v>
      </c>
      <c r="F5" s="8">
        <v>4500000</v>
      </c>
      <c r="G5" s="8">
        <v>354365</v>
      </c>
      <c r="H5" s="8">
        <v>458416</v>
      </c>
      <c r="I5" s="8">
        <v>400582</v>
      </c>
      <c r="J5" s="8">
        <v>1213363</v>
      </c>
      <c r="K5" s="8">
        <v>580805</v>
      </c>
      <c r="L5" s="8">
        <v>489590</v>
      </c>
      <c r="M5" s="8">
        <v>8508478</v>
      </c>
      <c r="N5" s="8">
        <v>9578873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10792236</v>
      </c>
      <c r="X5" s="8">
        <v>2250000</v>
      </c>
      <c r="Y5" s="8">
        <v>8542236</v>
      </c>
      <c r="Z5" s="2">
        <v>379.65</v>
      </c>
      <c r="AA5" s="6">
        <v>4500000</v>
      </c>
    </row>
    <row r="6" spans="1:27" ht="13.5">
      <c r="A6" s="23" t="s">
        <v>33</v>
      </c>
      <c r="B6" s="24"/>
      <c r="C6" s="6">
        <v>3320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16705436</v>
      </c>
      <c r="D7" s="6">
        <v>0</v>
      </c>
      <c r="E7" s="7">
        <v>20000000</v>
      </c>
      <c r="F7" s="8">
        <v>20000000</v>
      </c>
      <c r="G7" s="8">
        <v>2216927</v>
      </c>
      <c r="H7" s="8">
        <v>1670952</v>
      </c>
      <c r="I7" s="8">
        <v>1593801</v>
      </c>
      <c r="J7" s="8">
        <v>5481680</v>
      </c>
      <c r="K7" s="8">
        <v>2198397</v>
      </c>
      <c r="L7" s="8">
        <v>829333</v>
      </c>
      <c r="M7" s="8">
        <v>1867703</v>
      </c>
      <c r="N7" s="8">
        <v>4895433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10377113</v>
      </c>
      <c r="X7" s="8">
        <v>10150000</v>
      </c>
      <c r="Y7" s="8">
        <v>227113</v>
      </c>
      <c r="Z7" s="2">
        <v>2.24</v>
      </c>
      <c r="AA7" s="6">
        <v>20000000</v>
      </c>
    </row>
    <row r="8" spans="1:27" ht="13.5">
      <c r="A8" s="25" t="s">
        <v>35</v>
      </c>
      <c r="B8" s="24"/>
      <c r="C8" s="6">
        <v>11337751</v>
      </c>
      <c r="D8" s="6">
        <v>0</v>
      </c>
      <c r="E8" s="7">
        <v>10000000</v>
      </c>
      <c r="F8" s="8">
        <v>10000000</v>
      </c>
      <c r="G8" s="8">
        <v>1033347</v>
      </c>
      <c r="H8" s="8">
        <v>935198</v>
      </c>
      <c r="I8" s="8">
        <v>953986</v>
      </c>
      <c r="J8" s="8">
        <v>2922531</v>
      </c>
      <c r="K8" s="8">
        <v>1024442</v>
      </c>
      <c r="L8" s="8">
        <v>1163328</v>
      </c>
      <c r="M8" s="8">
        <v>937370</v>
      </c>
      <c r="N8" s="8">
        <v>3125140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6047671</v>
      </c>
      <c r="X8" s="8">
        <v>5020000</v>
      </c>
      <c r="Y8" s="8">
        <v>1027671</v>
      </c>
      <c r="Z8" s="2">
        <v>20.47</v>
      </c>
      <c r="AA8" s="6">
        <v>10000000</v>
      </c>
    </row>
    <row r="9" spans="1:27" ht="13.5">
      <c r="A9" s="25" t="s">
        <v>36</v>
      </c>
      <c r="B9" s="24"/>
      <c r="C9" s="6">
        <v>2624706</v>
      </c>
      <c r="D9" s="6">
        <v>0</v>
      </c>
      <c r="E9" s="7">
        <v>2200000</v>
      </c>
      <c r="F9" s="8">
        <v>2200000</v>
      </c>
      <c r="G9" s="8">
        <v>164939</v>
      </c>
      <c r="H9" s="8">
        <v>227773</v>
      </c>
      <c r="I9" s="8">
        <v>193586</v>
      </c>
      <c r="J9" s="8">
        <v>586298</v>
      </c>
      <c r="K9" s="8">
        <v>222152</v>
      </c>
      <c r="L9" s="8">
        <v>178742</v>
      </c>
      <c r="M9" s="8">
        <v>148995</v>
      </c>
      <c r="N9" s="8">
        <v>549889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1136187</v>
      </c>
      <c r="X9" s="8">
        <v>1098000</v>
      </c>
      <c r="Y9" s="8">
        <v>38187</v>
      </c>
      <c r="Z9" s="2">
        <v>3.48</v>
      </c>
      <c r="AA9" s="6">
        <v>2200000</v>
      </c>
    </row>
    <row r="10" spans="1:27" ht="13.5">
      <c r="A10" s="25" t="s">
        <v>37</v>
      </c>
      <c r="B10" s="24"/>
      <c r="C10" s="6">
        <v>5269287</v>
      </c>
      <c r="D10" s="6">
        <v>0</v>
      </c>
      <c r="E10" s="7">
        <v>6000000</v>
      </c>
      <c r="F10" s="26">
        <v>6000000</v>
      </c>
      <c r="G10" s="26">
        <v>534367</v>
      </c>
      <c r="H10" s="26">
        <v>530860</v>
      </c>
      <c r="I10" s="26">
        <v>546126</v>
      </c>
      <c r="J10" s="26">
        <v>1611353</v>
      </c>
      <c r="K10" s="26">
        <v>533364</v>
      </c>
      <c r="L10" s="26">
        <v>533192</v>
      </c>
      <c r="M10" s="26">
        <v>506467</v>
      </c>
      <c r="N10" s="26">
        <v>1573023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3184376</v>
      </c>
      <c r="X10" s="26">
        <v>3000000</v>
      </c>
      <c r="Y10" s="26">
        <v>184376</v>
      </c>
      <c r="Z10" s="27">
        <v>6.15</v>
      </c>
      <c r="AA10" s="28">
        <v>6000000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294450</v>
      </c>
      <c r="D12" s="6">
        <v>0</v>
      </c>
      <c r="E12" s="7">
        <v>240000</v>
      </c>
      <c r="F12" s="8">
        <v>240000</v>
      </c>
      <c r="G12" s="8">
        <v>6608</v>
      </c>
      <c r="H12" s="8">
        <v>7479</v>
      </c>
      <c r="I12" s="8">
        <v>24384</v>
      </c>
      <c r="J12" s="8">
        <v>38471</v>
      </c>
      <c r="K12" s="8">
        <v>4998</v>
      </c>
      <c r="L12" s="8">
        <v>20446</v>
      </c>
      <c r="M12" s="8">
        <v>7923</v>
      </c>
      <c r="N12" s="8">
        <v>33367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71838</v>
      </c>
      <c r="X12" s="8">
        <v>120000</v>
      </c>
      <c r="Y12" s="8">
        <v>-48162</v>
      </c>
      <c r="Z12" s="2">
        <v>-40.13</v>
      </c>
      <c r="AA12" s="6">
        <v>240000</v>
      </c>
    </row>
    <row r="13" spans="1:27" ht="13.5">
      <c r="A13" s="23" t="s">
        <v>40</v>
      </c>
      <c r="B13" s="29"/>
      <c r="C13" s="6">
        <v>273441</v>
      </c>
      <c r="D13" s="6">
        <v>0</v>
      </c>
      <c r="E13" s="7">
        <v>220000</v>
      </c>
      <c r="F13" s="8">
        <v>220000</v>
      </c>
      <c r="G13" s="8">
        <v>1602</v>
      </c>
      <c r="H13" s="8">
        <v>-1125</v>
      </c>
      <c r="I13" s="8">
        <v>0</v>
      </c>
      <c r="J13" s="8">
        <v>477</v>
      </c>
      <c r="K13" s="8">
        <v>8369</v>
      </c>
      <c r="L13" s="8">
        <v>0</v>
      </c>
      <c r="M13" s="8">
        <v>2350</v>
      </c>
      <c r="N13" s="8">
        <v>10719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11196</v>
      </c>
      <c r="X13" s="8">
        <v>110000</v>
      </c>
      <c r="Y13" s="8">
        <v>-98804</v>
      </c>
      <c r="Z13" s="2">
        <v>-89.82</v>
      </c>
      <c r="AA13" s="6">
        <v>220000</v>
      </c>
    </row>
    <row r="14" spans="1:27" ht="13.5">
      <c r="A14" s="23" t="s">
        <v>41</v>
      </c>
      <c r="B14" s="29"/>
      <c r="C14" s="6">
        <v>15006728</v>
      </c>
      <c r="D14" s="6">
        <v>0</v>
      </c>
      <c r="E14" s="7">
        <v>11962000</v>
      </c>
      <c r="F14" s="8">
        <v>11962000</v>
      </c>
      <c r="G14" s="8">
        <v>1388262</v>
      </c>
      <c r="H14" s="8">
        <v>1374215</v>
      </c>
      <c r="I14" s="8">
        <v>1393388</v>
      </c>
      <c r="J14" s="8">
        <v>4155865</v>
      </c>
      <c r="K14" s="8">
        <v>1466420</v>
      </c>
      <c r="L14" s="8">
        <v>1511069</v>
      </c>
      <c r="M14" s="8">
        <v>1463566</v>
      </c>
      <c r="N14" s="8">
        <v>4441055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8596920</v>
      </c>
      <c r="X14" s="8">
        <v>5980000</v>
      </c>
      <c r="Y14" s="8">
        <v>2616920</v>
      </c>
      <c r="Z14" s="2">
        <v>43.76</v>
      </c>
      <c r="AA14" s="6">
        <v>11962000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8210</v>
      </c>
      <c r="D16" s="6">
        <v>0</v>
      </c>
      <c r="E16" s="7">
        <v>16500</v>
      </c>
      <c r="F16" s="8">
        <v>16500</v>
      </c>
      <c r="G16" s="8">
        <v>1960</v>
      </c>
      <c r="H16" s="8">
        <v>-1960</v>
      </c>
      <c r="I16" s="8">
        <v>200</v>
      </c>
      <c r="J16" s="8">
        <v>200</v>
      </c>
      <c r="K16" s="8">
        <v>0</v>
      </c>
      <c r="L16" s="8">
        <v>0</v>
      </c>
      <c r="M16" s="8">
        <v>1530</v>
      </c>
      <c r="N16" s="8">
        <v>1530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1730</v>
      </c>
      <c r="X16" s="8">
        <v>9000</v>
      </c>
      <c r="Y16" s="8">
        <v>-7270</v>
      </c>
      <c r="Z16" s="2">
        <v>-80.78</v>
      </c>
      <c r="AA16" s="6">
        <v>16500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60000</v>
      </c>
      <c r="F18" s="8">
        <v>60000</v>
      </c>
      <c r="G18" s="8">
        <v>5821</v>
      </c>
      <c r="H18" s="8">
        <v>5978</v>
      </c>
      <c r="I18" s="8">
        <v>6119</v>
      </c>
      <c r="J18" s="8">
        <v>17918</v>
      </c>
      <c r="K18" s="8">
        <v>5973</v>
      </c>
      <c r="L18" s="8">
        <v>5969</v>
      </c>
      <c r="M18" s="8">
        <v>5845</v>
      </c>
      <c r="N18" s="8">
        <v>17787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35705</v>
      </c>
      <c r="X18" s="8">
        <v>30000</v>
      </c>
      <c r="Y18" s="8">
        <v>5705</v>
      </c>
      <c r="Z18" s="2">
        <v>19.02</v>
      </c>
      <c r="AA18" s="6">
        <v>60000</v>
      </c>
    </row>
    <row r="19" spans="1:27" ht="13.5">
      <c r="A19" s="23" t="s">
        <v>46</v>
      </c>
      <c r="B19" s="29"/>
      <c r="C19" s="6">
        <v>48644518</v>
      </c>
      <c r="D19" s="6">
        <v>0</v>
      </c>
      <c r="E19" s="7">
        <v>55180000</v>
      </c>
      <c r="F19" s="8">
        <v>55180000</v>
      </c>
      <c r="G19" s="8">
        <v>20452000</v>
      </c>
      <c r="H19" s="8">
        <v>0</v>
      </c>
      <c r="I19" s="8">
        <v>0</v>
      </c>
      <c r="J19" s="8">
        <v>20452000</v>
      </c>
      <c r="K19" s="8">
        <v>0</v>
      </c>
      <c r="L19" s="8">
        <v>15969000</v>
      </c>
      <c r="M19" s="8">
        <v>0</v>
      </c>
      <c r="N19" s="8">
        <v>15969000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36421000</v>
      </c>
      <c r="X19" s="8">
        <v>36786000</v>
      </c>
      <c r="Y19" s="8">
        <v>-365000</v>
      </c>
      <c r="Z19" s="2">
        <v>-0.99</v>
      </c>
      <c r="AA19" s="6">
        <v>55180000</v>
      </c>
    </row>
    <row r="20" spans="1:27" ht="13.5">
      <c r="A20" s="23" t="s">
        <v>47</v>
      </c>
      <c r="B20" s="29"/>
      <c r="C20" s="6">
        <v>2415773</v>
      </c>
      <c r="D20" s="6">
        <v>0</v>
      </c>
      <c r="E20" s="7">
        <v>141050</v>
      </c>
      <c r="F20" s="26">
        <v>141050</v>
      </c>
      <c r="G20" s="26">
        <v>13947</v>
      </c>
      <c r="H20" s="26">
        <v>43276</v>
      </c>
      <c r="I20" s="26">
        <v>1954</v>
      </c>
      <c r="J20" s="26">
        <v>59177</v>
      </c>
      <c r="K20" s="26">
        <v>18877</v>
      </c>
      <c r="L20" s="26">
        <v>-13660</v>
      </c>
      <c r="M20" s="26">
        <v>12913</v>
      </c>
      <c r="N20" s="26">
        <v>18130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77307</v>
      </c>
      <c r="X20" s="26">
        <v>70500</v>
      </c>
      <c r="Y20" s="26">
        <v>6807</v>
      </c>
      <c r="Z20" s="27">
        <v>9.66</v>
      </c>
      <c r="AA20" s="28">
        <v>141050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611</v>
      </c>
      <c r="M21" s="8">
        <v>0</v>
      </c>
      <c r="N21" s="8">
        <v>611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611</v>
      </c>
      <c r="X21" s="8"/>
      <c r="Y21" s="8">
        <v>611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107643785</v>
      </c>
      <c r="D22" s="33">
        <f>SUM(D5:D21)</f>
        <v>0</v>
      </c>
      <c r="E22" s="34">
        <f t="shared" si="0"/>
        <v>110519550</v>
      </c>
      <c r="F22" s="35">
        <f t="shared" si="0"/>
        <v>110519550</v>
      </c>
      <c r="G22" s="35">
        <f t="shared" si="0"/>
        <v>26174145</v>
      </c>
      <c r="H22" s="35">
        <f t="shared" si="0"/>
        <v>5251062</v>
      </c>
      <c r="I22" s="35">
        <f t="shared" si="0"/>
        <v>5114126</v>
      </c>
      <c r="J22" s="35">
        <f t="shared" si="0"/>
        <v>36539333</v>
      </c>
      <c r="K22" s="35">
        <f t="shared" si="0"/>
        <v>6063797</v>
      </c>
      <c r="L22" s="35">
        <f t="shared" si="0"/>
        <v>20687620</v>
      </c>
      <c r="M22" s="35">
        <f t="shared" si="0"/>
        <v>13463140</v>
      </c>
      <c r="N22" s="35">
        <f t="shared" si="0"/>
        <v>40214557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76753890</v>
      </c>
      <c r="X22" s="35">
        <f t="shared" si="0"/>
        <v>64623500</v>
      </c>
      <c r="Y22" s="35">
        <f t="shared" si="0"/>
        <v>12130390</v>
      </c>
      <c r="Z22" s="36">
        <f>+IF(X22&lt;&gt;0,+(Y22/X22)*100,0)</f>
        <v>18.770865087777665</v>
      </c>
      <c r="AA22" s="33">
        <f>SUM(AA5:AA21)</f>
        <v>110519550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36593725</v>
      </c>
      <c r="D25" s="6">
        <v>0</v>
      </c>
      <c r="E25" s="7">
        <v>43093004</v>
      </c>
      <c r="F25" s="8">
        <v>43093004</v>
      </c>
      <c r="G25" s="8">
        <v>3585986</v>
      </c>
      <c r="H25" s="8">
        <v>3370405</v>
      </c>
      <c r="I25" s="8">
        <v>3661855</v>
      </c>
      <c r="J25" s="8">
        <v>10618246</v>
      </c>
      <c r="K25" s="8">
        <v>3496902</v>
      </c>
      <c r="L25" s="8">
        <v>3455222</v>
      </c>
      <c r="M25" s="8">
        <v>3522022</v>
      </c>
      <c r="N25" s="8">
        <v>10474146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21092392</v>
      </c>
      <c r="X25" s="8">
        <v>21546000</v>
      </c>
      <c r="Y25" s="8">
        <v>-453608</v>
      </c>
      <c r="Z25" s="2">
        <v>-2.11</v>
      </c>
      <c r="AA25" s="6">
        <v>43093004</v>
      </c>
    </row>
    <row r="26" spans="1:27" ht="13.5">
      <c r="A26" s="25" t="s">
        <v>52</v>
      </c>
      <c r="B26" s="24"/>
      <c r="C26" s="6">
        <v>3247037</v>
      </c>
      <c r="D26" s="6">
        <v>0</v>
      </c>
      <c r="E26" s="7">
        <v>3313160</v>
      </c>
      <c r="F26" s="8">
        <v>3313160</v>
      </c>
      <c r="G26" s="8">
        <v>239884</v>
      </c>
      <c r="H26" s="8">
        <v>239884</v>
      </c>
      <c r="I26" s="8">
        <v>239884</v>
      </c>
      <c r="J26" s="8">
        <v>719652</v>
      </c>
      <c r="K26" s="8">
        <v>239884</v>
      </c>
      <c r="L26" s="8">
        <v>239884</v>
      </c>
      <c r="M26" s="8">
        <v>239884</v>
      </c>
      <c r="N26" s="8">
        <v>719652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1439304</v>
      </c>
      <c r="X26" s="8">
        <v>1656000</v>
      </c>
      <c r="Y26" s="8">
        <v>-216696</v>
      </c>
      <c r="Z26" s="2">
        <v>-13.09</v>
      </c>
      <c r="AA26" s="6">
        <v>3313160</v>
      </c>
    </row>
    <row r="27" spans="1:27" ht="13.5">
      <c r="A27" s="25" t="s">
        <v>53</v>
      </c>
      <c r="B27" s="24"/>
      <c r="C27" s="6">
        <v>26042653</v>
      </c>
      <c r="D27" s="6">
        <v>0</v>
      </c>
      <c r="E27" s="7">
        <v>7500000</v>
      </c>
      <c r="F27" s="8">
        <v>7500000</v>
      </c>
      <c r="G27" s="8">
        <v>316509</v>
      </c>
      <c r="H27" s="8">
        <v>183954</v>
      </c>
      <c r="I27" s="8">
        <v>7897</v>
      </c>
      <c r="J27" s="8">
        <v>508360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508360</v>
      </c>
      <c r="X27" s="8"/>
      <c r="Y27" s="8">
        <v>508360</v>
      </c>
      <c r="Z27" s="2">
        <v>0</v>
      </c>
      <c r="AA27" s="6">
        <v>7500000</v>
      </c>
    </row>
    <row r="28" spans="1:27" ht="13.5">
      <c r="A28" s="25" t="s">
        <v>54</v>
      </c>
      <c r="B28" s="24"/>
      <c r="C28" s="6">
        <v>16747545</v>
      </c>
      <c r="D28" s="6">
        <v>0</v>
      </c>
      <c r="E28" s="7">
        <v>500000</v>
      </c>
      <c r="F28" s="8">
        <v>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500000</v>
      </c>
    </row>
    <row r="29" spans="1:27" ht="13.5">
      <c r="A29" s="25" t="s">
        <v>55</v>
      </c>
      <c r="B29" s="24"/>
      <c r="C29" s="6">
        <v>1299978</v>
      </c>
      <c r="D29" s="6">
        <v>0</v>
      </c>
      <c r="E29" s="7">
        <v>100000</v>
      </c>
      <c r="F29" s="8">
        <v>100000</v>
      </c>
      <c r="G29" s="8">
        <v>7023</v>
      </c>
      <c r="H29" s="8">
        <v>6994</v>
      </c>
      <c r="I29" s="8">
        <v>0</v>
      </c>
      <c r="J29" s="8">
        <v>14017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14017</v>
      </c>
      <c r="X29" s="8">
        <v>49800</v>
      </c>
      <c r="Y29" s="8">
        <v>-35783</v>
      </c>
      <c r="Z29" s="2">
        <v>-71.85</v>
      </c>
      <c r="AA29" s="6">
        <v>100000</v>
      </c>
    </row>
    <row r="30" spans="1:27" ht="13.5">
      <c r="A30" s="25" t="s">
        <v>56</v>
      </c>
      <c r="B30" s="24"/>
      <c r="C30" s="6">
        <v>24469808</v>
      </c>
      <c r="D30" s="6">
        <v>0</v>
      </c>
      <c r="E30" s="7">
        <v>27000000</v>
      </c>
      <c r="F30" s="8">
        <v>27000000</v>
      </c>
      <c r="G30" s="8">
        <v>4702373</v>
      </c>
      <c r="H30" s="8">
        <v>519283</v>
      </c>
      <c r="I30" s="8">
        <v>390366</v>
      </c>
      <c r="J30" s="8">
        <v>5612022</v>
      </c>
      <c r="K30" s="8">
        <v>-76406</v>
      </c>
      <c r="L30" s="8">
        <v>312094</v>
      </c>
      <c r="M30" s="8">
        <v>523159</v>
      </c>
      <c r="N30" s="8">
        <v>758847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6370869</v>
      </c>
      <c r="X30" s="8">
        <v>13500000</v>
      </c>
      <c r="Y30" s="8">
        <v>-7129131</v>
      </c>
      <c r="Z30" s="2">
        <v>-52.81</v>
      </c>
      <c r="AA30" s="6">
        <v>27000000</v>
      </c>
    </row>
    <row r="31" spans="1:27" ht="13.5">
      <c r="A31" s="25" t="s">
        <v>57</v>
      </c>
      <c r="B31" s="24"/>
      <c r="C31" s="6">
        <v>4533551</v>
      </c>
      <c r="D31" s="6">
        <v>0</v>
      </c>
      <c r="E31" s="7">
        <v>2685000</v>
      </c>
      <c r="F31" s="8">
        <v>2685000</v>
      </c>
      <c r="G31" s="8">
        <v>437028</v>
      </c>
      <c r="H31" s="8">
        <v>943887</v>
      </c>
      <c r="I31" s="8">
        <v>155998</v>
      </c>
      <c r="J31" s="8">
        <v>1536913</v>
      </c>
      <c r="K31" s="8">
        <v>192315</v>
      </c>
      <c r="L31" s="8">
        <v>417426</v>
      </c>
      <c r="M31" s="8">
        <v>288360</v>
      </c>
      <c r="N31" s="8">
        <v>898101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2435014</v>
      </c>
      <c r="X31" s="8">
        <v>1342500</v>
      </c>
      <c r="Y31" s="8">
        <v>1092514</v>
      </c>
      <c r="Z31" s="2">
        <v>81.38</v>
      </c>
      <c r="AA31" s="6">
        <v>2685000</v>
      </c>
    </row>
    <row r="32" spans="1:27" ht="13.5">
      <c r="A32" s="25" t="s">
        <v>58</v>
      </c>
      <c r="B32" s="24"/>
      <c r="C32" s="6">
        <v>1335884</v>
      </c>
      <c r="D32" s="6">
        <v>0</v>
      </c>
      <c r="E32" s="7">
        <v>6630000</v>
      </c>
      <c r="F32" s="8">
        <v>6630000</v>
      </c>
      <c r="G32" s="8">
        <v>2518462</v>
      </c>
      <c r="H32" s="8">
        <v>702005</v>
      </c>
      <c r="I32" s="8">
        <v>1361263</v>
      </c>
      <c r="J32" s="8">
        <v>4581730</v>
      </c>
      <c r="K32" s="8">
        <v>229781</v>
      </c>
      <c r="L32" s="8">
        <v>346596</v>
      </c>
      <c r="M32" s="8">
        <v>403144</v>
      </c>
      <c r="N32" s="8">
        <v>979521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5561251</v>
      </c>
      <c r="X32" s="8">
        <v>3315000</v>
      </c>
      <c r="Y32" s="8">
        <v>2246251</v>
      </c>
      <c r="Z32" s="2">
        <v>67.76</v>
      </c>
      <c r="AA32" s="6">
        <v>6630000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40845</v>
      </c>
      <c r="H33" s="8">
        <v>58612</v>
      </c>
      <c r="I33" s="8">
        <v>27925</v>
      </c>
      <c r="J33" s="8">
        <v>127382</v>
      </c>
      <c r="K33" s="8">
        <v>68501</v>
      </c>
      <c r="L33" s="8">
        <v>74557</v>
      </c>
      <c r="M33" s="8">
        <v>31495</v>
      </c>
      <c r="N33" s="8">
        <v>174553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301935</v>
      </c>
      <c r="X33" s="8"/>
      <c r="Y33" s="8">
        <v>301935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20791546</v>
      </c>
      <c r="D34" s="6">
        <v>0</v>
      </c>
      <c r="E34" s="7">
        <v>19635000</v>
      </c>
      <c r="F34" s="8">
        <v>19635000</v>
      </c>
      <c r="G34" s="8">
        <v>1653808</v>
      </c>
      <c r="H34" s="8">
        <v>1040121</v>
      </c>
      <c r="I34" s="8">
        <v>939342</v>
      </c>
      <c r="J34" s="8">
        <v>3633271</v>
      </c>
      <c r="K34" s="8">
        <v>1002776</v>
      </c>
      <c r="L34" s="8">
        <v>981077</v>
      </c>
      <c r="M34" s="8">
        <v>1095922</v>
      </c>
      <c r="N34" s="8">
        <v>3079775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6713046</v>
      </c>
      <c r="X34" s="8">
        <v>9817500</v>
      </c>
      <c r="Y34" s="8">
        <v>-3104454</v>
      </c>
      <c r="Z34" s="2">
        <v>-31.62</v>
      </c>
      <c r="AA34" s="6">
        <v>19635000</v>
      </c>
    </row>
    <row r="35" spans="1:27" ht="13.5">
      <c r="A35" s="23" t="s">
        <v>61</v>
      </c>
      <c r="B35" s="29"/>
      <c r="C35" s="6">
        <v>413561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135475288</v>
      </c>
      <c r="D36" s="33">
        <f>SUM(D25:D35)</f>
        <v>0</v>
      </c>
      <c r="E36" s="34">
        <f t="shared" si="1"/>
        <v>110456164</v>
      </c>
      <c r="F36" s="35">
        <f t="shared" si="1"/>
        <v>110456164</v>
      </c>
      <c r="G36" s="35">
        <f t="shared" si="1"/>
        <v>13501918</v>
      </c>
      <c r="H36" s="35">
        <f t="shared" si="1"/>
        <v>7065145</v>
      </c>
      <c r="I36" s="35">
        <f t="shared" si="1"/>
        <v>6784530</v>
      </c>
      <c r="J36" s="35">
        <f t="shared" si="1"/>
        <v>27351593</v>
      </c>
      <c r="K36" s="35">
        <f t="shared" si="1"/>
        <v>5153753</v>
      </c>
      <c r="L36" s="35">
        <f t="shared" si="1"/>
        <v>5826856</v>
      </c>
      <c r="M36" s="35">
        <f t="shared" si="1"/>
        <v>6103986</v>
      </c>
      <c r="N36" s="35">
        <f t="shared" si="1"/>
        <v>17084595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44436188</v>
      </c>
      <c r="X36" s="35">
        <f t="shared" si="1"/>
        <v>51226800</v>
      </c>
      <c r="Y36" s="35">
        <f t="shared" si="1"/>
        <v>-6790612</v>
      </c>
      <c r="Z36" s="36">
        <f>+IF(X36&lt;&gt;0,+(Y36/X36)*100,0)</f>
        <v>-13.255975387882904</v>
      </c>
      <c r="AA36" s="33">
        <f>SUM(AA25:AA35)</f>
        <v>110456164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-27831503</v>
      </c>
      <c r="D38" s="46">
        <f>+D22-D36</f>
        <v>0</v>
      </c>
      <c r="E38" s="47">
        <f t="shared" si="2"/>
        <v>63386</v>
      </c>
      <c r="F38" s="48">
        <f t="shared" si="2"/>
        <v>63386</v>
      </c>
      <c r="G38" s="48">
        <f t="shared" si="2"/>
        <v>12672227</v>
      </c>
      <c r="H38" s="48">
        <f t="shared" si="2"/>
        <v>-1814083</v>
      </c>
      <c r="I38" s="48">
        <f t="shared" si="2"/>
        <v>-1670404</v>
      </c>
      <c r="J38" s="48">
        <f t="shared" si="2"/>
        <v>9187740</v>
      </c>
      <c r="K38" s="48">
        <f t="shared" si="2"/>
        <v>910044</v>
      </c>
      <c r="L38" s="48">
        <f t="shared" si="2"/>
        <v>14860764</v>
      </c>
      <c r="M38" s="48">
        <f t="shared" si="2"/>
        <v>7359154</v>
      </c>
      <c r="N38" s="48">
        <f t="shared" si="2"/>
        <v>23129962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32317702</v>
      </c>
      <c r="X38" s="48">
        <f>IF(F22=F36,0,X22-X36)</f>
        <v>13396700</v>
      </c>
      <c r="Y38" s="48">
        <f t="shared" si="2"/>
        <v>18921002</v>
      </c>
      <c r="Z38" s="49">
        <f>+IF(X38&lt;&gt;0,+(Y38/X38)*100,0)</f>
        <v>141.23628953398972</v>
      </c>
      <c r="AA38" s="46">
        <f>+AA22-AA36</f>
        <v>63386</v>
      </c>
    </row>
    <row r="39" spans="1:27" ht="13.5">
      <c r="A39" s="23" t="s">
        <v>64</v>
      </c>
      <c r="B39" s="29"/>
      <c r="C39" s="6">
        <v>33295312</v>
      </c>
      <c r="D39" s="6">
        <v>0</v>
      </c>
      <c r="E39" s="7">
        <v>0</v>
      </c>
      <c r="F39" s="8">
        <v>0</v>
      </c>
      <c r="G39" s="8">
        <v>18000000</v>
      </c>
      <c r="H39" s="8">
        <v>0</v>
      </c>
      <c r="I39" s="8">
        <v>0</v>
      </c>
      <c r="J39" s="8">
        <v>18000000</v>
      </c>
      <c r="K39" s="8">
        <v>0</v>
      </c>
      <c r="L39" s="8">
        <v>21675</v>
      </c>
      <c r="M39" s="8">
        <v>100556</v>
      </c>
      <c r="N39" s="8">
        <v>122231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18122231</v>
      </c>
      <c r="X39" s="8"/>
      <c r="Y39" s="8">
        <v>18122231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8671</v>
      </c>
      <c r="H41" s="51">
        <v>0</v>
      </c>
      <c r="I41" s="51">
        <v>0</v>
      </c>
      <c r="J41" s="8">
        <v>8671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8671</v>
      </c>
      <c r="X41" s="8"/>
      <c r="Y41" s="51">
        <v>8671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5463809</v>
      </c>
      <c r="D42" s="55">
        <f>SUM(D38:D41)</f>
        <v>0</v>
      </c>
      <c r="E42" s="56">
        <f t="shared" si="3"/>
        <v>63386</v>
      </c>
      <c r="F42" s="57">
        <f t="shared" si="3"/>
        <v>63386</v>
      </c>
      <c r="G42" s="57">
        <f t="shared" si="3"/>
        <v>30680898</v>
      </c>
      <c r="H42" s="57">
        <f t="shared" si="3"/>
        <v>-1814083</v>
      </c>
      <c r="I42" s="57">
        <f t="shared" si="3"/>
        <v>-1670404</v>
      </c>
      <c r="J42" s="57">
        <f t="shared" si="3"/>
        <v>27196411</v>
      </c>
      <c r="K42" s="57">
        <f t="shared" si="3"/>
        <v>910044</v>
      </c>
      <c r="L42" s="57">
        <f t="shared" si="3"/>
        <v>14882439</v>
      </c>
      <c r="M42" s="57">
        <f t="shared" si="3"/>
        <v>7459710</v>
      </c>
      <c r="N42" s="57">
        <f t="shared" si="3"/>
        <v>23252193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50448604</v>
      </c>
      <c r="X42" s="57">
        <f t="shared" si="3"/>
        <v>13396700</v>
      </c>
      <c r="Y42" s="57">
        <f t="shared" si="3"/>
        <v>37051904</v>
      </c>
      <c r="Z42" s="58">
        <f>+IF(X42&lt;&gt;0,+(Y42/X42)*100,0)</f>
        <v>276.5748579874148</v>
      </c>
      <c r="AA42" s="55">
        <f>SUM(AA38:AA41)</f>
        <v>63386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5463809</v>
      </c>
      <c r="D44" s="63">
        <f>+D42-D43</f>
        <v>0</v>
      </c>
      <c r="E44" s="64">
        <f t="shared" si="4"/>
        <v>63386</v>
      </c>
      <c r="F44" s="65">
        <f t="shared" si="4"/>
        <v>63386</v>
      </c>
      <c r="G44" s="65">
        <f t="shared" si="4"/>
        <v>30680898</v>
      </c>
      <c r="H44" s="65">
        <f t="shared" si="4"/>
        <v>-1814083</v>
      </c>
      <c r="I44" s="65">
        <f t="shared" si="4"/>
        <v>-1670404</v>
      </c>
      <c r="J44" s="65">
        <f t="shared" si="4"/>
        <v>27196411</v>
      </c>
      <c r="K44" s="65">
        <f t="shared" si="4"/>
        <v>910044</v>
      </c>
      <c r="L44" s="65">
        <f t="shared" si="4"/>
        <v>14882439</v>
      </c>
      <c r="M44" s="65">
        <f t="shared" si="4"/>
        <v>7459710</v>
      </c>
      <c r="N44" s="65">
        <f t="shared" si="4"/>
        <v>23252193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50448604</v>
      </c>
      <c r="X44" s="65">
        <f t="shared" si="4"/>
        <v>13396700</v>
      </c>
      <c r="Y44" s="65">
        <f t="shared" si="4"/>
        <v>37051904</v>
      </c>
      <c r="Z44" s="66">
        <f>+IF(X44&lt;&gt;0,+(Y44/X44)*100,0)</f>
        <v>276.5748579874148</v>
      </c>
      <c r="AA44" s="63">
        <f>+AA42-AA43</f>
        <v>63386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5463809</v>
      </c>
      <c r="D46" s="55">
        <f>SUM(D44:D45)</f>
        <v>0</v>
      </c>
      <c r="E46" s="56">
        <f t="shared" si="5"/>
        <v>63386</v>
      </c>
      <c r="F46" s="57">
        <f t="shared" si="5"/>
        <v>63386</v>
      </c>
      <c r="G46" s="57">
        <f t="shared" si="5"/>
        <v>30680898</v>
      </c>
      <c r="H46" s="57">
        <f t="shared" si="5"/>
        <v>-1814083</v>
      </c>
      <c r="I46" s="57">
        <f t="shared" si="5"/>
        <v>-1670404</v>
      </c>
      <c r="J46" s="57">
        <f t="shared" si="5"/>
        <v>27196411</v>
      </c>
      <c r="K46" s="57">
        <f t="shared" si="5"/>
        <v>910044</v>
      </c>
      <c r="L46" s="57">
        <f t="shared" si="5"/>
        <v>14882439</v>
      </c>
      <c r="M46" s="57">
        <f t="shared" si="5"/>
        <v>7459710</v>
      </c>
      <c r="N46" s="57">
        <f t="shared" si="5"/>
        <v>23252193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50448604</v>
      </c>
      <c r="X46" s="57">
        <f t="shared" si="5"/>
        <v>13396700</v>
      </c>
      <c r="Y46" s="57">
        <f t="shared" si="5"/>
        <v>37051904</v>
      </c>
      <c r="Z46" s="58">
        <f>+IF(X46&lt;&gt;0,+(Y46/X46)*100,0)</f>
        <v>276.5748579874148</v>
      </c>
      <c r="AA46" s="55">
        <f>SUM(AA44:AA45)</f>
        <v>63386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5463809</v>
      </c>
      <c r="D48" s="71">
        <f>SUM(D46:D47)</f>
        <v>0</v>
      </c>
      <c r="E48" s="72">
        <f t="shared" si="6"/>
        <v>63386</v>
      </c>
      <c r="F48" s="73">
        <f t="shared" si="6"/>
        <v>63386</v>
      </c>
      <c r="G48" s="73">
        <f t="shared" si="6"/>
        <v>30680898</v>
      </c>
      <c r="H48" s="74">
        <f t="shared" si="6"/>
        <v>-1814083</v>
      </c>
      <c r="I48" s="74">
        <f t="shared" si="6"/>
        <v>-1670404</v>
      </c>
      <c r="J48" s="74">
        <f t="shared" si="6"/>
        <v>27196411</v>
      </c>
      <c r="K48" s="74">
        <f t="shared" si="6"/>
        <v>910044</v>
      </c>
      <c r="L48" s="74">
        <f t="shared" si="6"/>
        <v>14882439</v>
      </c>
      <c r="M48" s="73">
        <f t="shared" si="6"/>
        <v>7459710</v>
      </c>
      <c r="N48" s="73">
        <f t="shared" si="6"/>
        <v>23252193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50448604</v>
      </c>
      <c r="X48" s="74">
        <f t="shared" si="6"/>
        <v>13396700</v>
      </c>
      <c r="Y48" s="74">
        <f t="shared" si="6"/>
        <v>37051904</v>
      </c>
      <c r="Z48" s="75">
        <f>+IF(X48&lt;&gt;0,+(Y48/X48)*100,0)</f>
        <v>276.5748579874148</v>
      </c>
      <c r="AA48" s="76">
        <f>SUM(AA46:AA47)</f>
        <v>63386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4522649</v>
      </c>
      <c r="D5" s="6">
        <v>0</v>
      </c>
      <c r="E5" s="7">
        <v>4897564</v>
      </c>
      <c r="F5" s="8">
        <v>4897564</v>
      </c>
      <c r="G5" s="8">
        <v>346598</v>
      </c>
      <c r="H5" s="8">
        <v>346598</v>
      </c>
      <c r="I5" s="8">
        <v>311123</v>
      </c>
      <c r="J5" s="8">
        <v>1004319</v>
      </c>
      <c r="K5" s="8">
        <v>364098</v>
      </c>
      <c r="L5" s="8">
        <v>346598</v>
      </c>
      <c r="M5" s="8">
        <v>335853</v>
      </c>
      <c r="N5" s="8">
        <v>1046549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2050868</v>
      </c>
      <c r="X5" s="8">
        <v>2448780</v>
      </c>
      <c r="Y5" s="8">
        <v>-397912</v>
      </c>
      <c r="Z5" s="2">
        <v>-16.25</v>
      </c>
      <c r="AA5" s="6">
        <v>4897564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1000000</v>
      </c>
      <c r="F6" s="8">
        <v>1000000</v>
      </c>
      <c r="G6" s="8">
        <v>96155</v>
      </c>
      <c r="H6" s="8">
        <v>91719</v>
      </c>
      <c r="I6" s="8">
        <v>-124778</v>
      </c>
      <c r="J6" s="8">
        <v>63096</v>
      </c>
      <c r="K6" s="8">
        <v>81643</v>
      </c>
      <c r="L6" s="8">
        <v>95378</v>
      </c>
      <c r="M6" s="8">
        <v>97205</v>
      </c>
      <c r="N6" s="8">
        <v>274226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337322</v>
      </c>
      <c r="X6" s="8">
        <v>499998</v>
      </c>
      <c r="Y6" s="8">
        <v>-162676</v>
      </c>
      <c r="Z6" s="2">
        <v>-32.54</v>
      </c>
      <c r="AA6" s="6">
        <v>1000000</v>
      </c>
    </row>
    <row r="7" spans="1:27" ht="13.5">
      <c r="A7" s="25" t="s">
        <v>34</v>
      </c>
      <c r="B7" s="24"/>
      <c r="C7" s="6">
        <v>13322720</v>
      </c>
      <c r="D7" s="6">
        <v>0</v>
      </c>
      <c r="E7" s="7">
        <v>15181372</v>
      </c>
      <c r="F7" s="8">
        <v>15181372</v>
      </c>
      <c r="G7" s="8">
        <v>1497760</v>
      </c>
      <c r="H7" s="8">
        <v>686</v>
      </c>
      <c r="I7" s="8">
        <v>1181267</v>
      </c>
      <c r="J7" s="8">
        <v>2679713</v>
      </c>
      <c r="K7" s="8">
        <v>2429259</v>
      </c>
      <c r="L7" s="8">
        <v>1548338</v>
      </c>
      <c r="M7" s="8">
        <v>1429184</v>
      </c>
      <c r="N7" s="8">
        <v>5406781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8086494</v>
      </c>
      <c r="X7" s="8">
        <v>7590684</v>
      </c>
      <c r="Y7" s="8">
        <v>495810</v>
      </c>
      <c r="Z7" s="2">
        <v>6.53</v>
      </c>
      <c r="AA7" s="6">
        <v>15181372</v>
      </c>
    </row>
    <row r="8" spans="1:27" ht="13.5">
      <c r="A8" s="25" t="s">
        <v>35</v>
      </c>
      <c r="B8" s="24"/>
      <c r="C8" s="6">
        <v>6164179</v>
      </c>
      <c r="D8" s="6">
        <v>0</v>
      </c>
      <c r="E8" s="7">
        <v>6296065</v>
      </c>
      <c r="F8" s="8">
        <v>6296065</v>
      </c>
      <c r="G8" s="8">
        <v>481764</v>
      </c>
      <c r="H8" s="8">
        <v>435737</v>
      </c>
      <c r="I8" s="8">
        <v>174832</v>
      </c>
      <c r="J8" s="8">
        <v>1092333</v>
      </c>
      <c r="K8" s="8">
        <v>419783</v>
      </c>
      <c r="L8" s="8">
        <v>512591</v>
      </c>
      <c r="M8" s="8">
        <v>669663</v>
      </c>
      <c r="N8" s="8">
        <v>1602037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2694370</v>
      </c>
      <c r="X8" s="8">
        <v>3148032</v>
      </c>
      <c r="Y8" s="8">
        <v>-453662</v>
      </c>
      <c r="Z8" s="2">
        <v>-14.41</v>
      </c>
      <c r="AA8" s="6">
        <v>6296065</v>
      </c>
    </row>
    <row r="9" spans="1:27" ht="13.5">
      <c r="A9" s="25" t="s">
        <v>36</v>
      </c>
      <c r="B9" s="24"/>
      <c r="C9" s="6">
        <v>1099498</v>
      </c>
      <c r="D9" s="6">
        <v>0</v>
      </c>
      <c r="E9" s="7">
        <v>4226683</v>
      </c>
      <c r="F9" s="8">
        <v>4226683</v>
      </c>
      <c r="G9" s="8">
        <v>324557</v>
      </c>
      <c r="H9" s="8">
        <v>325360</v>
      </c>
      <c r="I9" s="8">
        <v>328076</v>
      </c>
      <c r="J9" s="8">
        <v>977993</v>
      </c>
      <c r="K9" s="8">
        <v>327610</v>
      </c>
      <c r="L9" s="8">
        <v>328613</v>
      </c>
      <c r="M9" s="8">
        <v>332309</v>
      </c>
      <c r="N9" s="8">
        <v>988532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1966525</v>
      </c>
      <c r="X9" s="8">
        <v>2113344</v>
      </c>
      <c r="Y9" s="8">
        <v>-146819</v>
      </c>
      <c r="Z9" s="2">
        <v>-6.95</v>
      </c>
      <c r="AA9" s="6">
        <v>4226683</v>
      </c>
    </row>
    <row r="10" spans="1:27" ht="13.5">
      <c r="A10" s="25" t="s">
        <v>37</v>
      </c>
      <c r="B10" s="24"/>
      <c r="C10" s="6">
        <v>3492264</v>
      </c>
      <c r="D10" s="6">
        <v>0</v>
      </c>
      <c r="E10" s="7">
        <v>3751236</v>
      </c>
      <c r="F10" s="26">
        <v>3751236</v>
      </c>
      <c r="G10" s="26">
        <v>309945</v>
      </c>
      <c r="H10" s="26">
        <v>309395</v>
      </c>
      <c r="I10" s="26">
        <v>321255</v>
      </c>
      <c r="J10" s="26">
        <v>940595</v>
      </c>
      <c r="K10" s="26">
        <v>310724</v>
      </c>
      <c r="L10" s="26">
        <v>311006</v>
      </c>
      <c r="M10" s="26">
        <v>306590</v>
      </c>
      <c r="N10" s="26">
        <v>928320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1868915</v>
      </c>
      <c r="X10" s="26">
        <v>1875618</v>
      </c>
      <c r="Y10" s="26">
        <v>-6703</v>
      </c>
      <c r="Z10" s="27">
        <v>-0.36</v>
      </c>
      <c r="AA10" s="28">
        <v>3751236</v>
      </c>
    </row>
    <row r="11" spans="1:27" ht="13.5">
      <c r="A11" s="25" t="s">
        <v>38</v>
      </c>
      <c r="B11" s="29"/>
      <c r="C11" s="6">
        <v>18478</v>
      </c>
      <c r="D11" s="6">
        <v>0</v>
      </c>
      <c r="E11" s="7">
        <v>0</v>
      </c>
      <c r="F11" s="8">
        <v>0</v>
      </c>
      <c r="G11" s="8">
        <v>2150</v>
      </c>
      <c r="H11" s="8">
        <v>1609</v>
      </c>
      <c r="I11" s="8">
        <v>5367</v>
      </c>
      <c r="J11" s="8">
        <v>9126</v>
      </c>
      <c r="K11" s="8">
        <v>3282</v>
      </c>
      <c r="L11" s="8">
        <v>2817</v>
      </c>
      <c r="M11" s="8">
        <v>5475</v>
      </c>
      <c r="N11" s="8">
        <v>11574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20700</v>
      </c>
      <c r="X11" s="8"/>
      <c r="Y11" s="8">
        <v>20700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52995</v>
      </c>
      <c r="D12" s="6">
        <v>0</v>
      </c>
      <c r="E12" s="7">
        <v>60000</v>
      </c>
      <c r="F12" s="8">
        <v>60000</v>
      </c>
      <c r="G12" s="8">
        <v>1885</v>
      </c>
      <c r="H12" s="8">
        <v>1249</v>
      </c>
      <c r="I12" s="8">
        <v>3749</v>
      </c>
      <c r="J12" s="8">
        <v>6883</v>
      </c>
      <c r="K12" s="8">
        <v>4119</v>
      </c>
      <c r="L12" s="8">
        <v>2681</v>
      </c>
      <c r="M12" s="8">
        <v>2267</v>
      </c>
      <c r="N12" s="8">
        <v>9067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15950</v>
      </c>
      <c r="X12" s="8">
        <v>22500</v>
      </c>
      <c r="Y12" s="8">
        <v>-6550</v>
      </c>
      <c r="Z12" s="2">
        <v>-29.11</v>
      </c>
      <c r="AA12" s="6">
        <v>60000</v>
      </c>
    </row>
    <row r="13" spans="1:27" ht="13.5">
      <c r="A13" s="23" t="s">
        <v>40</v>
      </c>
      <c r="B13" s="29"/>
      <c r="C13" s="6">
        <v>240183</v>
      </c>
      <c r="D13" s="6">
        <v>0</v>
      </c>
      <c r="E13" s="7">
        <v>1003500</v>
      </c>
      <c r="F13" s="8">
        <v>1003500</v>
      </c>
      <c r="G13" s="8">
        <v>0</v>
      </c>
      <c r="H13" s="8">
        <v>12073</v>
      </c>
      <c r="I13" s="8">
        <v>7965</v>
      </c>
      <c r="J13" s="8">
        <v>20038</v>
      </c>
      <c r="K13" s="8">
        <v>1836</v>
      </c>
      <c r="L13" s="8">
        <v>5448</v>
      </c>
      <c r="M13" s="8">
        <v>6102</v>
      </c>
      <c r="N13" s="8">
        <v>13386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33424</v>
      </c>
      <c r="X13" s="8">
        <v>501750</v>
      </c>
      <c r="Y13" s="8">
        <v>-468326</v>
      </c>
      <c r="Z13" s="2">
        <v>-93.34</v>
      </c>
      <c r="AA13" s="6">
        <v>1003500</v>
      </c>
    </row>
    <row r="14" spans="1:27" ht="13.5">
      <c r="A14" s="23" t="s">
        <v>41</v>
      </c>
      <c r="B14" s="29"/>
      <c r="C14" s="6">
        <v>5199344</v>
      </c>
      <c r="D14" s="6">
        <v>0</v>
      </c>
      <c r="E14" s="7">
        <v>6490000</v>
      </c>
      <c r="F14" s="8">
        <v>6490000</v>
      </c>
      <c r="G14" s="8">
        <v>397063</v>
      </c>
      <c r="H14" s="8">
        <v>377075</v>
      </c>
      <c r="I14" s="8">
        <v>-2822</v>
      </c>
      <c r="J14" s="8">
        <v>771316</v>
      </c>
      <c r="K14" s="8">
        <v>397759</v>
      </c>
      <c r="L14" s="8">
        <v>401914</v>
      </c>
      <c r="M14" s="8">
        <v>413208</v>
      </c>
      <c r="N14" s="8">
        <v>1212881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1984197</v>
      </c>
      <c r="X14" s="8">
        <v>3244998</v>
      </c>
      <c r="Y14" s="8">
        <v>-1260801</v>
      </c>
      <c r="Z14" s="2">
        <v>-38.85</v>
      </c>
      <c r="AA14" s="6">
        <v>6490000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202461</v>
      </c>
      <c r="D16" s="6">
        <v>0</v>
      </c>
      <c r="E16" s="7">
        <v>1012500</v>
      </c>
      <c r="F16" s="8">
        <v>1012500</v>
      </c>
      <c r="G16" s="8">
        <v>5750</v>
      </c>
      <c r="H16" s="8">
        <v>25382</v>
      </c>
      <c r="I16" s="8">
        <v>700</v>
      </c>
      <c r="J16" s="8">
        <v>31832</v>
      </c>
      <c r="K16" s="8">
        <v>9470</v>
      </c>
      <c r="L16" s="8">
        <v>3100</v>
      </c>
      <c r="M16" s="8">
        <v>100</v>
      </c>
      <c r="N16" s="8">
        <v>12670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44502</v>
      </c>
      <c r="X16" s="8">
        <v>381252</v>
      </c>
      <c r="Y16" s="8">
        <v>-336750</v>
      </c>
      <c r="Z16" s="2">
        <v>-88.33</v>
      </c>
      <c r="AA16" s="6">
        <v>1012500</v>
      </c>
    </row>
    <row r="17" spans="1:27" ht="13.5">
      <c r="A17" s="23" t="s">
        <v>44</v>
      </c>
      <c r="B17" s="29"/>
      <c r="C17" s="6">
        <v>397059</v>
      </c>
      <c r="D17" s="6">
        <v>0</v>
      </c>
      <c r="E17" s="7">
        <v>426500</v>
      </c>
      <c r="F17" s="8">
        <v>426500</v>
      </c>
      <c r="G17" s="8">
        <v>27495</v>
      </c>
      <c r="H17" s="8">
        <v>18792</v>
      </c>
      <c r="I17" s="8">
        <v>23983</v>
      </c>
      <c r="J17" s="8">
        <v>70270</v>
      </c>
      <c r="K17" s="8">
        <v>53497</v>
      </c>
      <c r="L17" s="8">
        <v>33064</v>
      </c>
      <c r="M17" s="8">
        <v>20977</v>
      </c>
      <c r="N17" s="8">
        <v>107538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177808</v>
      </c>
      <c r="X17" s="8">
        <v>213252</v>
      </c>
      <c r="Y17" s="8">
        <v>-35444</v>
      </c>
      <c r="Z17" s="2">
        <v>-16.62</v>
      </c>
      <c r="AA17" s="6">
        <v>426500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12500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6252</v>
      </c>
      <c r="Y18" s="8">
        <v>-6252</v>
      </c>
      <c r="Z18" s="2">
        <v>-100</v>
      </c>
      <c r="AA18" s="6">
        <v>12500</v>
      </c>
    </row>
    <row r="19" spans="1:27" ht="13.5">
      <c r="A19" s="23" t="s">
        <v>46</v>
      </c>
      <c r="B19" s="29"/>
      <c r="C19" s="6">
        <v>35560105</v>
      </c>
      <c r="D19" s="6">
        <v>0</v>
      </c>
      <c r="E19" s="7">
        <v>39351000</v>
      </c>
      <c r="F19" s="8">
        <v>39351000</v>
      </c>
      <c r="G19" s="8">
        <v>0</v>
      </c>
      <c r="H19" s="8">
        <v>14573970</v>
      </c>
      <c r="I19" s="8">
        <v>1473000</v>
      </c>
      <c r="J19" s="8">
        <v>16046970</v>
      </c>
      <c r="K19" s="8">
        <v>55387</v>
      </c>
      <c r="L19" s="8">
        <v>528085</v>
      </c>
      <c r="M19" s="8">
        <v>7535988</v>
      </c>
      <c r="N19" s="8">
        <v>8119460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24166430</v>
      </c>
      <c r="X19" s="8">
        <v>20151498</v>
      </c>
      <c r="Y19" s="8">
        <v>4014932</v>
      </c>
      <c r="Z19" s="2">
        <v>19.92</v>
      </c>
      <c r="AA19" s="6">
        <v>39351000</v>
      </c>
    </row>
    <row r="20" spans="1:27" ht="13.5">
      <c r="A20" s="23" t="s">
        <v>47</v>
      </c>
      <c r="B20" s="29"/>
      <c r="C20" s="6">
        <v>8069405</v>
      </c>
      <c r="D20" s="6">
        <v>0</v>
      </c>
      <c r="E20" s="7">
        <v>618500</v>
      </c>
      <c r="F20" s="26">
        <v>618500</v>
      </c>
      <c r="G20" s="26">
        <v>39363</v>
      </c>
      <c r="H20" s="26">
        <v>25462</v>
      </c>
      <c r="I20" s="26">
        <v>51324</v>
      </c>
      <c r="J20" s="26">
        <v>116149</v>
      </c>
      <c r="K20" s="26">
        <v>8868</v>
      </c>
      <c r="L20" s="26">
        <v>6946</v>
      </c>
      <c r="M20" s="26">
        <v>7174</v>
      </c>
      <c r="N20" s="26">
        <v>22988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139137</v>
      </c>
      <c r="X20" s="26">
        <v>38028</v>
      </c>
      <c r="Y20" s="26">
        <v>101109</v>
      </c>
      <c r="Z20" s="27">
        <v>265.88</v>
      </c>
      <c r="AA20" s="28">
        <v>618500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1987630</v>
      </c>
      <c r="F21" s="8">
        <v>1987630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993816</v>
      </c>
      <c r="Y21" s="8">
        <v>-993816</v>
      </c>
      <c r="Z21" s="2">
        <v>-100</v>
      </c>
      <c r="AA21" s="6">
        <v>1987630</v>
      </c>
    </row>
    <row r="22" spans="1:27" ht="24.75" customHeight="1">
      <c r="A22" s="31" t="s">
        <v>49</v>
      </c>
      <c r="B22" s="32"/>
      <c r="C22" s="33">
        <f aca="true" t="shared" si="0" ref="C22:Y22">SUM(C5:C21)</f>
        <v>78341340</v>
      </c>
      <c r="D22" s="33">
        <f>SUM(D5:D21)</f>
        <v>0</v>
      </c>
      <c r="E22" s="34">
        <f t="shared" si="0"/>
        <v>86315050</v>
      </c>
      <c r="F22" s="35">
        <f t="shared" si="0"/>
        <v>86315050</v>
      </c>
      <c r="G22" s="35">
        <f t="shared" si="0"/>
        <v>3530485</v>
      </c>
      <c r="H22" s="35">
        <f t="shared" si="0"/>
        <v>16545107</v>
      </c>
      <c r="I22" s="35">
        <f t="shared" si="0"/>
        <v>3755041</v>
      </c>
      <c r="J22" s="35">
        <f t="shared" si="0"/>
        <v>23830633</v>
      </c>
      <c r="K22" s="35">
        <f t="shared" si="0"/>
        <v>4467335</v>
      </c>
      <c r="L22" s="35">
        <f t="shared" si="0"/>
        <v>4126579</v>
      </c>
      <c r="M22" s="35">
        <f t="shared" si="0"/>
        <v>11162095</v>
      </c>
      <c r="N22" s="35">
        <f t="shared" si="0"/>
        <v>19756009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43586642</v>
      </c>
      <c r="X22" s="35">
        <f t="shared" si="0"/>
        <v>43229802</v>
      </c>
      <c r="Y22" s="35">
        <f t="shared" si="0"/>
        <v>356840</v>
      </c>
      <c r="Z22" s="36">
        <f>+IF(X22&lt;&gt;0,+(Y22/X22)*100,0)</f>
        <v>0.8254490733036437</v>
      </c>
      <c r="AA22" s="33">
        <f>SUM(AA5:AA21)</f>
        <v>86315050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27695417</v>
      </c>
      <c r="D25" s="6">
        <v>0</v>
      </c>
      <c r="E25" s="7">
        <v>33857392</v>
      </c>
      <c r="F25" s="8">
        <v>33857392</v>
      </c>
      <c r="G25" s="8">
        <v>2470002</v>
      </c>
      <c r="H25" s="8">
        <v>2452668</v>
      </c>
      <c r="I25" s="8">
        <v>2407990</v>
      </c>
      <c r="J25" s="8">
        <v>7330660</v>
      </c>
      <c r="K25" s="8">
        <v>2486527</v>
      </c>
      <c r="L25" s="8">
        <v>3822507</v>
      </c>
      <c r="M25" s="8">
        <v>1915945</v>
      </c>
      <c r="N25" s="8">
        <v>8224979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15555639</v>
      </c>
      <c r="X25" s="8">
        <v>18139520</v>
      </c>
      <c r="Y25" s="8">
        <v>-2583881</v>
      </c>
      <c r="Z25" s="2">
        <v>-14.24</v>
      </c>
      <c r="AA25" s="6">
        <v>33857392</v>
      </c>
    </row>
    <row r="26" spans="1:27" ht="13.5">
      <c r="A26" s="25" t="s">
        <v>52</v>
      </c>
      <c r="B26" s="24"/>
      <c r="C26" s="6">
        <v>2893211</v>
      </c>
      <c r="D26" s="6">
        <v>0</v>
      </c>
      <c r="E26" s="7">
        <v>3119260</v>
      </c>
      <c r="F26" s="8">
        <v>3119260</v>
      </c>
      <c r="G26" s="8">
        <v>232087</v>
      </c>
      <c r="H26" s="8">
        <v>231848</v>
      </c>
      <c r="I26" s="8">
        <v>237445</v>
      </c>
      <c r="J26" s="8">
        <v>701380</v>
      </c>
      <c r="K26" s="8">
        <v>238909</v>
      </c>
      <c r="L26" s="8">
        <v>237103</v>
      </c>
      <c r="M26" s="8">
        <v>237832</v>
      </c>
      <c r="N26" s="8">
        <v>713844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1415224</v>
      </c>
      <c r="X26" s="8">
        <v>1559628</v>
      </c>
      <c r="Y26" s="8">
        <v>-144404</v>
      </c>
      <c r="Z26" s="2">
        <v>-9.26</v>
      </c>
      <c r="AA26" s="6">
        <v>3119260</v>
      </c>
    </row>
    <row r="27" spans="1:27" ht="13.5">
      <c r="A27" s="25" t="s">
        <v>53</v>
      </c>
      <c r="B27" s="24"/>
      <c r="C27" s="6">
        <v>2637393</v>
      </c>
      <c r="D27" s="6">
        <v>0</v>
      </c>
      <c r="E27" s="7">
        <v>18852959</v>
      </c>
      <c r="F27" s="8">
        <v>18852959</v>
      </c>
      <c r="G27" s="8">
        <v>0</v>
      </c>
      <c r="H27" s="8">
        <v>0</v>
      </c>
      <c r="I27" s="8">
        <v>4713240</v>
      </c>
      <c r="J27" s="8">
        <v>4713240</v>
      </c>
      <c r="K27" s="8">
        <v>0</v>
      </c>
      <c r="L27" s="8">
        <v>0</v>
      </c>
      <c r="M27" s="8">
        <v>4713240</v>
      </c>
      <c r="N27" s="8">
        <v>4713240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9426480</v>
      </c>
      <c r="X27" s="8">
        <v>9426480</v>
      </c>
      <c r="Y27" s="8">
        <v>0</v>
      </c>
      <c r="Z27" s="2">
        <v>0</v>
      </c>
      <c r="AA27" s="6">
        <v>18852959</v>
      </c>
    </row>
    <row r="28" spans="1:27" ht="13.5">
      <c r="A28" s="25" t="s">
        <v>54</v>
      </c>
      <c r="B28" s="24"/>
      <c r="C28" s="6">
        <v>19626349</v>
      </c>
      <c r="D28" s="6">
        <v>0</v>
      </c>
      <c r="E28" s="7">
        <v>11186314</v>
      </c>
      <c r="F28" s="8">
        <v>11186314</v>
      </c>
      <c r="G28" s="8">
        <v>0</v>
      </c>
      <c r="H28" s="8">
        <v>0</v>
      </c>
      <c r="I28" s="8">
        <v>2796579</v>
      </c>
      <c r="J28" s="8">
        <v>2796579</v>
      </c>
      <c r="K28" s="8">
        <v>0</v>
      </c>
      <c r="L28" s="8">
        <v>0</v>
      </c>
      <c r="M28" s="8">
        <v>2796579</v>
      </c>
      <c r="N28" s="8">
        <v>2796579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5593158</v>
      </c>
      <c r="X28" s="8">
        <v>5622258</v>
      </c>
      <c r="Y28" s="8">
        <v>-29100</v>
      </c>
      <c r="Z28" s="2">
        <v>-0.52</v>
      </c>
      <c r="AA28" s="6">
        <v>11186314</v>
      </c>
    </row>
    <row r="29" spans="1:27" ht="13.5">
      <c r="A29" s="25" t="s">
        <v>55</v>
      </c>
      <c r="B29" s="24"/>
      <c r="C29" s="6">
        <v>992194</v>
      </c>
      <c r="D29" s="6">
        <v>0</v>
      </c>
      <c r="E29" s="7">
        <v>100000</v>
      </c>
      <c r="F29" s="8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49998</v>
      </c>
      <c r="Y29" s="8">
        <v>-49998</v>
      </c>
      <c r="Z29" s="2">
        <v>-100</v>
      </c>
      <c r="AA29" s="6">
        <v>100000</v>
      </c>
    </row>
    <row r="30" spans="1:27" ht="13.5">
      <c r="A30" s="25" t="s">
        <v>56</v>
      </c>
      <c r="B30" s="24"/>
      <c r="C30" s="6">
        <v>16626554</v>
      </c>
      <c r="D30" s="6">
        <v>0</v>
      </c>
      <c r="E30" s="7">
        <v>16739713</v>
      </c>
      <c r="F30" s="8">
        <v>16739713</v>
      </c>
      <c r="G30" s="8">
        <v>1085930</v>
      </c>
      <c r="H30" s="8">
        <v>1085930</v>
      </c>
      <c r="I30" s="8">
        <v>-1085930</v>
      </c>
      <c r="J30" s="8">
        <v>1085930</v>
      </c>
      <c r="K30" s="8">
        <v>1299626</v>
      </c>
      <c r="L30" s="8">
        <v>0</v>
      </c>
      <c r="M30" s="8">
        <v>438596</v>
      </c>
      <c r="N30" s="8">
        <v>1738222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2824152</v>
      </c>
      <c r="X30" s="8">
        <v>8369856</v>
      </c>
      <c r="Y30" s="8">
        <v>-5545704</v>
      </c>
      <c r="Z30" s="2">
        <v>-66.26</v>
      </c>
      <c r="AA30" s="6">
        <v>16739713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1459577</v>
      </c>
      <c r="D32" s="6">
        <v>0</v>
      </c>
      <c r="E32" s="7">
        <v>2842000</v>
      </c>
      <c r="F32" s="8">
        <v>2842000</v>
      </c>
      <c r="G32" s="8">
        <v>41260</v>
      </c>
      <c r="H32" s="8">
        <v>352414</v>
      </c>
      <c r="I32" s="8">
        <v>80022</v>
      </c>
      <c r="J32" s="8">
        <v>473696</v>
      </c>
      <c r="K32" s="8">
        <v>191590</v>
      </c>
      <c r="L32" s="8">
        <v>119730</v>
      </c>
      <c r="M32" s="8">
        <v>90454</v>
      </c>
      <c r="N32" s="8">
        <v>401774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875470</v>
      </c>
      <c r="X32" s="8">
        <v>1471998</v>
      </c>
      <c r="Y32" s="8">
        <v>-596528</v>
      </c>
      <c r="Z32" s="2">
        <v>-40.53</v>
      </c>
      <c r="AA32" s="6">
        <v>2842000</v>
      </c>
    </row>
    <row r="33" spans="1:27" ht="13.5">
      <c r="A33" s="25" t="s">
        <v>59</v>
      </c>
      <c r="B33" s="24"/>
      <c r="C33" s="6">
        <v>3042182</v>
      </c>
      <c r="D33" s="6">
        <v>0</v>
      </c>
      <c r="E33" s="7">
        <v>6761000</v>
      </c>
      <c r="F33" s="8">
        <v>6761000</v>
      </c>
      <c r="G33" s="8">
        <v>2573</v>
      </c>
      <c r="H33" s="8">
        <v>100492</v>
      </c>
      <c r="I33" s="8">
        <v>141034</v>
      </c>
      <c r="J33" s="8">
        <v>244099</v>
      </c>
      <c r="K33" s="8">
        <v>599604</v>
      </c>
      <c r="L33" s="8">
        <v>501946</v>
      </c>
      <c r="M33" s="8">
        <v>958758</v>
      </c>
      <c r="N33" s="8">
        <v>2060308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2304407</v>
      </c>
      <c r="X33" s="8">
        <v>3481500</v>
      </c>
      <c r="Y33" s="8">
        <v>-1177093</v>
      </c>
      <c r="Z33" s="2">
        <v>-33.81</v>
      </c>
      <c r="AA33" s="6">
        <v>6761000</v>
      </c>
    </row>
    <row r="34" spans="1:27" ht="13.5">
      <c r="A34" s="25" t="s">
        <v>60</v>
      </c>
      <c r="B34" s="24"/>
      <c r="C34" s="6">
        <v>20609939</v>
      </c>
      <c r="D34" s="6">
        <v>0</v>
      </c>
      <c r="E34" s="7">
        <v>21829507</v>
      </c>
      <c r="F34" s="8">
        <v>21829507</v>
      </c>
      <c r="G34" s="8">
        <v>238521</v>
      </c>
      <c r="H34" s="8">
        <v>855288</v>
      </c>
      <c r="I34" s="8">
        <v>1058669</v>
      </c>
      <c r="J34" s="8">
        <v>2152478</v>
      </c>
      <c r="K34" s="8">
        <v>1279351</v>
      </c>
      <c r="L34" s="8">
        <v>1128584</v>
      </c>
      <c r="M34" s="8">
        <v>1015408</v>
      </c>
      <c r="N34" s="8">
        <v>3423343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5575821</v>
      </c>
      <c r="X34" s="8">
        <v>11151006</v>
      </c>
      <c r="Y34" s="8">
        <v>-5575185</v>
      </c>
      <c r="Z34" s="2">
        <v>-50</v>
      </c>
      <c r="AA34" s="6">
        <v>21829507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95582816</v>
      </c>
      <c r="D36" s="33">
        <f>SUM(D25:D35)</f>
        <v>0</v>
      </c>
      <c r="E36" s="34">
        <f t="shared" si="1"/>
        <v>115288145</v>
      </c>
      <c r="F36" s="35">
        <f t="shared" si="1"/>
        <v>115288145</v>
      </c>
      <c r="G36" s="35">
        <f t="shared" si="1"/>
        <v>4070373</v>
      </c>
      <c r="H36" s="35">
        <f t="shared" si="1"/>
        <v>5078640</v>
      </c>
      <c r="I36" s="35">
        <f t="shared" si="1"/>
        <v>10349049</v>
      </c>
      <c r="J36" s="35">
        <f t="shared" si="1"/>
        <v>19498062</v>
      </c>
      <c r="K36" s="35">
        <f t="shared" si="1"/>
        <v>6095607</v>
      </c>
      <c r="L36" s="35">
        <f t="shared" si="1"/>
        <v>5809870</v>
      </c>
      <c r="M36" s="35">
        <f t="shared" si="1"/>
        <v>12166812</v>
      </c>
      <c r="N36" s="35">
        <f t="shared" si="1"/>
        <v>24072289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43570351</v>
      </c>
      <c r="X36" s="35">
        <f t="shared" si="1"/>
        <v>59272244</v>
      </c>
      <c r="Y36" s="35">
        <f t="shared" si="1"/>
        <v>-15701893</v>
      </c>
      <c r="Z36" s="36">
        <f>+IF(X36&lt;&gt;0,+(Y36/X36)*100,0)</f>
        <v>-26.491139765182503</v>
      </c>
      <c r="AA36" s="33">
        <f>SUM(AA25:AA35)</f>
        <v>115288145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-17241476</v>
      </c>
      <c r="D38" s="46">
        <f>+D22-D36</f>
        <v>0</v>
      </c>
      <c r="E38" s="47">
        <f t="shared" si="2"/>
        <v>-28973095</v>
      </c>
      <c r="F38" s="48">
        <f t="shared" si="2"/>
        <v>-28973095</v>
      </c>
      <c r="G38" s="48">
        <f t="shared" si="2"/>
        <v>-539888</v>
      </c>
      <c r="H38" s="48">
        <f t="shared" si="2"/>
        <v>11466467</v>
      </c>
      <c r="I38" s="48">
        <f t="shared" si="2"/>
        <v>-6594008</v>
      </c>
      <c r="J38" s="48">
        <f t="shared" si="2"/>
        <v>4332571</v>
      </c>
      <c r="K38" s="48">
        <f t="shared" si="2"/>
        <v>-1628272</v>
      </c>
      <c r="L38" s="48">
        <f t="shared" si="2"/>
        <v>-1683291</v>
      </c>
      <c r="M38" s="48">
        <f t="shared" si="2"/>
        <v>-1004717</v>
      </c>
      <c r="N38" s="48">
        <f t="shared" si="2"/>
        <v>-4316280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16291</v>
      </c>
      <c r="X38" s="48">
        <f>IF(F22=F36,0,X22-X36)</f>
        <v>-16042442</v>
      </c>
      <c r="Y38" s="48">
        <f t="shared" si="2"/>
        <v>16058733</v>
      </c>
      <c r="Z38" s="49">
        <f>+IF(X38&lt;&gt;0,+(Y38/X38)*100,0)</f>
        <v>-100.10154937758229</v>
      </c>
      <c r="AA38" s="46">
        <f>+AA22-AA36</f>
        <v>-28973095</v>
      </c>
    </row>
    <row r="39" spans="1:27" ht="13.5">
      <c r="A39" s="23" t="s">
        <v>64</v>
      </c>
      <c r="B39" s="29"/>
      <c r="C39" s="6">
        <v>12776803</v>
      </c>
      <c r="D39" s="6">
        <v>0</v>
      </c>
      <c r="E39" s="7">
        <v>22287000</v>
      </c>
      <c r="F39" s="8">
        <v>22287000</v>
      </c>
      <c r="G39" s="8">
        <v>0</v>
      </c>
      <c r="H39" s="8">
        <v>3236000</v>
      </c>
      <c r="I39" s="8">
        <v>0</v>
      </c>
      <c r="J39" s="8">
        <v>3236000</v>
      </c>
      <c r="K39" s="8">
        <v>0</v>
      </c>
      <c r="L39" s="8">
        <v>4315000</v>
      </c>
      <c r="M39" s="8">
        <v>0</v>
      </c>
      <c r="N39" s="8">
        <v>4315000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7551000</v>
      </c>
      <c r="X39" s="8">
        <v>11143500</v>
      </c>
      <c r="Y39" s="8">
        <v>-3592500</v>
      </c>
      <c r="Z39" s="2">
        <v>-32.24</v>
      </c>
      <c r="AA39" s="6">
        <v>22287000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-4464673</v>
      </c>
      <c r="D42" s="55">
        <f>SUM(D38:D41)</f>
        <v>0</v>
      </c>
      <c r="E42" s="56">
        <f t="shared" si="3"/>
        <v>-6686095</v>
      </c>
      <c r="F42" s="57">
        <f t="shared" si="3"/>
        <v>-6686095</v>
      </c>
      <c r="G42" s="57">
        <f t="shared" si="3"/>
        <v>-539888</v>
      </c>
      <c r="H42" s="57">
        <f t="shared" si="3"/>
        <v>14702467</v>
      </c>
      <c r="I42" s="57">
        <f t="shared" si="3"/>
        <v>-6594008</v>
      </c>
      <c r="J42" s="57">
        <f t="shared" si="3"/>
        <v>7568571</v>
      </c>
      <c r="K42" s="57">
        <f t="shared" si="3"/>
        <v>-1628272</v>
      </c>
      <c r="L42" s="57">
        <f t="shared" si="3"/>
        <v>2631709</v>
      </c>
      <c r="M42" s="57">
        <f t="shared" si="3"/>
        <v>-1004717</v>
      </c>
      <c r="N42" s="57">
        <f t="shared" si="3"/>
        <v>-1280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7567291</v>
      </c>
      <c r="X42" s="57">
        <f t="shared" si="3"/>
        <v>-4898942</v>
      </c>
      <c r="Y42" s="57">
        <f t="shared" si="3"/>
        <v>12466233</v>
      </c>
      <c r="Z42" s="58">
        <f>+IF(X42&lt;&gt;0,+(Y42/X42)*100,0)</f>
        <v>-254.4678626527932</v>
      </c>
      <c r="AA42" s="55">
        <f>SUM(AA38:AA41)</f>
        <v>-6686095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-4464673</v>
      </c>
      <c r="D44" s="63">
        <f>+D42-D43</f>
        <v>0</v>
      </c>
      <c r="E44" s="64">
        <f t="shared" si="4"/>
        <v>-6686095</v>
      </c>
      <c r="F44" s="65">
        <f t="shared" si="4"/>
        <v>-6686095</v>
      </c>
      <c r="G44" s="65">
        <f t="shared" si="4"/>
        <v>-539888</v>
      </c>
      <c r="H44" s="65">
        <f t="shared" si="4"/>
        <v>14702467</v>
      </c>
      <c r="I44" s="65">
        <f t="shared" si="4"/>
        <v>-6594008</v>
      </c>
      <c r="J44" s="65">
        <f t="shared" si="4"/>
        <v>7568571</v>
      </c>
      <c r="K44" s="65">
        <f t="shared" si="4"/>
        <v>-1628272</v>
      </c>
      <c r="L44" s="65">
        <f t="shared" si="4"/>
        <v>2631709</v>
      </c>
      <c r="M44" s="65">
        <f t="shared" si="4"/>
        <v>-1004717</v>
      </c>
      <c r="N44" s="65">
        <f t="shared" si="4"/>
        <v>-1280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7567291</v>
      </c>
      <c r="X44" s="65">
        <f t="shared" si="4"/>
        <v>-4898942</v>
      </c>
      <c r="Y44" s="65">
        <f t="shared" si="4"/>
        <v>12466233</v>
      </c>
      <c r="Z44" s="66">
        <f>+IF(X44&lt;&gt;0,+(Y44/X44)*100,0)</f>
        <v>-254.4678626527932</v>
      </c>
      <c r="AA44" s="63">
        <f>+AA42-AA43</f>
        <v>-6686095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-4464673</v>
      </c>
      <c r="D46" s="55">
        <f>SUM(D44:D45)</f>
        <v>0</v>
      </c>
      <c r="E46" s="56">
        <f t="shared" si="5"/>
        <v>-6686095</v>
      </c>
      <c r="F46" s="57">
        <f t="shared" si="5"/>
        <v>-6686095</v>
      </c>
      <c r="G46" s="57">
        <f t="shared" si="5"/>
        <v>-539888</v>
      </c>
      <c r="H46" s="57">
        <f t="shared" si="5"/>
        <v>14702467</v>
      </c>
      <c r="I46" s="57">
        <f t="shared" si="5"/>
        <v>-6594008</v>
      </c>
      <c r="J46" s="57">
        <f t="shared" si="5"/>
        <v>7568571</v>
      </c>
      <c r="K46" s="57">
        <f t="shared" si="5"/>
        <v>-1628272</v>
      </c>
      <c r="L46" s="57">
        <f t="shared" si="5"/>
        <v>2631709</v>
      </c>
      <c r="M46" s="57">
        <f t="shared" si="5"/>
        <v>-1004717</v>
      </c>
      <c r="N46" s="57">
        <f t="shared" si="5"/>
        <v>-1280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7567291</v>
      </c>
      <c r="X46" s="57">
        <f t="shared" si="5"/>
        <v>-4898942</v>
      </c>
      <c r="Y46" s="57">
        <f t="shared" si="5"/>
        <v>12466233</v>
      </c>
      <c r="Z46" s="58">
        <f>+IF(X46&lt;&gt;0,+(Y46/X46)*100,0)</f>
        <v>-254.4678626527932</v>
      </c>
      <c r="AA46" s="55">
        <f>SUM(AA44:AA45)</f>
        <v>-6686095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-4464673</v>
      </c>
      <c r="D48" s="71">
        <f>SUM(D46:D47)</f>
        <v>0</v>
      </c>
      <c r="E48" s="72">
        <f t="shared" si="6"/>
        <v>-6686095</v>
      </c>
      <c r="F48" s="73">
        <f t="shared" si="6"/>
        <v>-6686095</v>
      </c>
      <c r="G48" s="73">
        <f t="shared" si="6"/>
        <v>-539888</v>
      </c>
      <c r="H48" s="74">
        <f t="shared" si="6"/>
        <v>14702467</v>
      </c>
      <c r="I48" s="74">
        <f t="shared" si="6"/>
        <v>-6594008</v>
      </c>
      <c r="J48" s="74">
        <f t="shared" si="6"/>
        <v>7568571</v>
      </c>
      <c r="K48" s="74">
        <f t="shared" si="6"/>
        <v>-1628272</v>
      </c>
      <c r="L48" s="74">
        <f t="shared" si="6"/>
        <v>2631709</v>
      </c>
      <c r="M48" s="73">
        <f t="shared" si="6"/>
        <v>-1004717</v>
      </c>
      <c r="N48" s="73">
        <f t="shared" si="6"/>
        <v>-1280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7567291</v>
      </c>
      <c r="X48" s="74">
        <f t="shared" si="6"/>
        <v>-4898942</v>
      </c>
      <c r="Y48" s="74">
        <f t="shared" si="6"/>
        <v>12466233</v>
      </c>
      <c r="Z48" s="75">
        <f>+IF(X48&lt;&gt;0,+(Y48/X48)*100,0)</f>
        <v>-254.4678626527932</v>
      </c>
      <c r="AA48" s="76">
        <f>SUM(AA46:AA47)</f>
        <v>-6686095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9945962</v>
      </c>
      <c r="D5" s="6">
        <v>0</v>
      </c>
      <c r="E5" s="7">
        <v>15654296</v>
      </c>
      <c r="F5" s="8">
        <v>15654296</v>
      </c>
      <c r="G5" s="8">
        <v>1826794</v>
      </c>
      <c r="H5" s="8">
        <v>1328808</v>
      </c>
      <c r="I5" s="8">
        <v>1384361</v>
      </c>
      <c r="J5" s="8">
        <v>4539963</v>
      </c>
      <c r="K5" s="8">
        <v>1359805</v>
      </c>
      <c r="L5" s="8">
        <v>1382985</v>
      </c>
      <c r="M5" s="8">
        <v>1389198</v>
      </c>
      <c r="N5" s="8">
        <v>4131988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8671951</v>
      </c>
      <c r="X5" s="8">
        <v>7827150</v>
      </c>
      <c r="Y5" s="8">
        <v>844801</v>
      </c>
      <c r="Z5" s="2">
        <v>10.79</v>
      </c>
      <c r="AA5" s="6">
        <v>15654296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42165928</v>
      </c>
      <c r="D7" s="6">
        <v>0</v>
      </c>
      <c r="E7" s="7">
        <v>45203167</v>
      </c>
      <c r="F7" s="8">
        <v>45203167</v>
      </c>
      <c r="G7" s="8">
        <v>3016289</v>
      </c>
      <c r="H7" s="8">
        <v>2591701</v>
      </c>
      <c r="I7" s="8">
        <v>2191458</v>
      </c>
      <c r="J7" s="8">
        <v>7799448</v>
      </c>
      <c r="K7" s="8">
        <v>2476008</v>
      </c>
      <c r="L7" s="8">
        <v>2404058</v>
      </c>
      <c r="M7" s="8">
        <v>2654245</v>
      </c>
      <c r="N7" s="8">
        <v>7534311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15333759</v>
      </c>
      <c r="X7" s="8">
        <v>22621283</v>
      </c>
      <c r="Y7" s="8">
        <v>-7287524</v>
      </c>
      <c r="Z7" s="2">
        <v>-32.22</v>
      </c>
      <c r="AA7" s="6">
        <v>45203167</v>
      </c>
    </row>
    <row r="8" spans="1:27" ht="13.5">
      <c r="A8" s="25" t="s">
        <v>35</v>
      </c>
      <c r="B8" s="24"/>
      <c r="C8" s="6">
        <v>21180321</v>
      </c>
      <c r="D8" s="6">
        <v>0</v>
      </c>
      <c r="E8" s="7">
        <v>28456885</v>
      </c>
      <c r="F8" s="8">
        <v>28456885</v>
      </c>
      <c r="G8" s="8">
        <v>1783413</v>
      </c>
      <c r="H8" s="8">
        <v>2030446</v>
      </c>
      <c r="I8" s="8">
        <v>1781816</v>
      </c>
      <c r="J8" s="8">
        <v>5595675</v>
      </c>
      <c r="K8" s="8">
        <v>1852416</v>
      </c>
      <c r="L8" s="8">
        <v>2027677</v>
      </c>
      <c r="M8" s="8">
        <v>1985129</v>
      </c>
      <c r="N8" s="8">
        <v>5865222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11460897</v>
      </c>
      <c r="X8" s="8">
        <v>15712607</v>
      </c>
      <c r="Y8" s="8">
        <v>-4251710</v>
      </c>
      <c r="Z8" s="2">
        <v>-27.06</v>
      </c>
      <c r="AA8" s="6">
        <v>28456885</v>
      </c>
    </row>
    <row r="9" spans="1:27" ht="13.5">
      <c r="A9" s="25" t="s">
        <v>36</v>
      </c>
      <c r="B9" s="24"/>
      <c r="C9" s="6">
        <v>10344603</v>
      </c>
      <c r="D9" s="6">
        <v>0</v>
      </c>
      <c r="E9" s="7">
        <v>11622642</v>
      </c>
      <c r="F9" s="8">
        <v>11622642</v>
      </c>
      <c r="G9" s="8">
        <v>1005709</v>
      </c>
      <c r="H9" s="8">
        <v>995664</v>
      </c>
      <c r="I9" s="8">
        <v>1042114</v>
      </c>
      <c r="J9" s="8">
        <v>3043487</v>
      </c>
      <c r="K9" s="8">
        <v>995389</v>
      </c>
      <c r="L9" s="8">
        <v>990040</v>
      </c>
      <c r="M9" s="8">
        <v>992938</v>
      </c>
      <c r="N9" s="8">
        <v>2978367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6021854</v>
      </c>
      <c r="X9" s="8">
        <v>5557624</v>
      </c>
      <c r="Y9" s="8">
        <v>464230</v>
      </c>
      <c r="Z9" s="2">
        <v>8.35</v>
      </c>
      <c r="AA9" s="6">
        <v>11622642</v>
      </c>
    </row>
    <row r="10" spans="1:27" ht="13.5">
      <c r="A10" s="25" t="s">
        <v>37</v>
      </c>
      <c r="B10" s="24"/>
      <c r="C10" s="6">
        <v>6649070</v>
      </c>
      <c r="D10" s="6">
        <v>0</v>
      </c>
      <c r="E10" s="7">
        <v>7734016</v>
      </c>
      <c r="F10" s="26">
        <v>7734016</v>
      </c>
      <c r="G10" s="26">
        <v>643153</v>
      </c>
      <c r="H10" s="26">
        <v>645435</v>
      </c>
      <c r="I10" s="26">
        <v>645230</v>
      </c>
      <c r="J10" s="26">
        <v>1933818</v>
      </c>
      <c r="K10" s="26">
        <v>643929</v>
      </c>
      <c r="L10" s="26">
        <v>642961</v>
      </c>
      <c r="M10" s="26">
        <v>645435</v>
      </c>
      <c r="N10" s="26">
        <v>1932325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3866143</v>
      </c>
      <c r="X10" s="26">
        <v>3378315</v>
      </c>
      <c r="Y10" s="26">
        <v>487828</v>
      </c>
      <c r="Z10" s="27">
        <v>14.44</v>
      </c>
      <c r="AA10" s="28">
        <v>7734016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372594</v>
      </c>
      <c r="D12" s="6">
        <v>0</v>
      </c>
      <c r="E12" s="7">
        <v>379701</v>
      </c>
      <c r="F12" s="8">
        <v>379701</v>
      </c>
      <c r="G12" s="8">
        <v>33771</v>
      </c>
      <c r="H12" s="8">
        <v>28002</v>
      </c>
      <c r="I12" s="8">
        <v>30698</v>
      </c>
      <c r="J12" s="8">
        <v>92471</v>
      </c>
      <c r="K12" s="8">
        <v>29209</v>
      </c>
      <c r="L12" s="8">
        <v>31078</v>
      </c>
      <c r="M12" s="8">
        <v>28952</v>
      </c>
      <c r="N12" s="8">
        <v>89239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181710</v>
      </c>
      <c r="X12" s="8">
        <v>184170</v>
      </c>
      <c r="Y12" s="8">
        <v>-2460</v>
      </c>
      <c r="Z12" s="2">
        <v>-1.34</v>
      </c>
      <c r="AA12" s="6">
        <v>379701</v>
      </c>
    </row>
    <row r="13" spans="1:27" ht="13.5">
      <c r="A13" s="23" t="s">
        <v>40</v>
      </c>
      <c r="B13" s="29"/>
      <c r="C13" s="6">
        <v>2433272</v>
      </c>
      <c r="D13" s="6">
        <v>0</v>
      </c>
      <c r="E13" s="7">
        <v>2081683</v>
      </c>
      <c r="F13" s="8">
        <v>2081683</v>
      </c>
      <c r="G13" s="8">
        <v>28114</v>
      </c>
      <c r="H13" s="8">
        <v>150778</v>
      </c>
      <c r="I13" s="8">
        <v>30886</v>
      </c>
      <c r="J13" s="8">
        <v>209778</v>
      </c>
      <c r="K13" s="8">
        <v>7216</v>
      </c>
      <c r="L13" s="8">
        <v>15023</v>
      </c>
      <c r="M13" s="8">
        <v>116815</v>
      </c>
      <c r="N13" s="8">
        <v>139054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348832</v>
      </c>
      <c r="X13" s="8">
        <v>1112554</v>
      </c>
      <c r="Y13" s="8">
        <v>-763722</v>
      </c>
      <c r="Z13" s="2">
        <v>-68.65</v>
      </c>
      <c r="AA13" s="6">
        <v>2081683</v>
      </c>
    </row>
    <row r="14" spans="1:27" ht="13.5">
      <c r="A14" s="23" t="s">
        <v>41</v>
      </c>
      <c r="B14" s="29"/>
      <c r="C14" s="6">
        <v>9436587</v>
      </c>
      <c r="D14" s="6">
        <v>0</v>
      </c>
      <c r="E14" s="7">
        <v>9456966</v>
      </c>
      <c r="F14" s="8">
        <v>9456966</v>
      </c>
      <c r="G14" s="8">
        <v>921741</v>
      </c>
      <c r="H14" s="8">
        <v>902863</v>
      </c>
      <c r="I14" s="8">
        <v>941360</v>
      </c>
      <c r="J14" s="8">
        <v>2765964</v>
      </c>
      <c r="K14" s="8">
        <v>992452</v>
      </c>
      <c r="L14" s="8">
        <v>1021804</v>
      </c>
      <c r="M14" s="8">
        <v>1046998</v>
      </c>
      <c r="N14" s="8">
        <v>3061254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5827218</v>
      </c>
      <c r="X14" s="8">
        <v>4710000</v>
      </c>
      <c r="Y14" s="8">
        <v>1117218</v>
      </c>
      <c r="Z14" s="2">
        <v>23.72</v>
      </c>
      <c r="AA14" s="6">
        <v>9456966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255488</v>
      </c>
      <c r="D16" s="6">
        <v>0</v>
      </c>
      <c r="E16" s="7">
        <v>133287</v>
      </c>
      <c r="F16" s="8">
        <v>133287</v>
      </c>
      <c r="G16" s="8">
        <v>9800</v>
      </c>
      <c r="H16" s="8">
        <v>4950</v>
      </c>
      <c r="I16" s="8">
        <v>37200</v>
      </c>
      <c r="J16" s="8">
        <v>51950</v>
      </c>
      <c r="K16" s="8">
        <v>3500</v>
      </c>
      <c r="L16" s="8">
        <v>15600</v>
      </c>
      <c r="M16" s="8">
        <v>0</v>
      </c>
      <c r="N16" s="8">
        <v>19100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71050</v>
      </c>
      <c r="X16" s="8">
        <v>55870</v>
      </c>
      <c r="Y16" s="8">
        <v>15180</v>
      </c>
      <c r="Z16" s="2">
        <v>27.17</v>
      </c>
      <c r="AA16" s="6">
        <v>133287</v>
      </c>
    </row>
    <row r="17" spans="1:27" ht="13.5">
      <c r="A17" s="23" t="s">
        <v>44</v>
      </c>
      <c r="B17" s="29"/>
      <c r="C17" s="6">
        <v>902833</v>
      </c>
      <c r="D17" s="6">
        <v>0</v>
      </c>
      <c r="E17" s="7">
        <v>1616803</v>
      </c>
      <c r="F17" s="8">
        <v>1616803</v>
      </c>
      <c r="G17" s="8">
        <v>139419</v>
      </c>
      <c r="H17" s="8">
        <v>121320</v>
      </c>
      <c r="I17" s="8">
        <v>120851</v>
      </c>
      <c r="J17" s="8">
        <v>381590</v>
      </c>
      <c r="K17" s="8">
        <v>143117</v>
      </c>
      <c r="L17" s="8">
        <v>90985</v>
      </c>
      <c r="M17" s="8">
        <v>92410</v>
      </c>
      <c r="N17" s="8">
        <v>326512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708102</v>
      </c>
      <c r="X17" s="8">
        <v>779232</v>
      </c>
      <c r="Y17" s="8">
        <v>-71130</v>
      </c>
      <c r="Z17" s="2">
        <v>-9.13</v>
      </c>
      <c r="AA17" s="6">
        <v>1616803</v>
      </c>
    </row>
    <row r="18" spans="1:27" ht="13.5">
      <c r="A18" s="25" t="s">
        <v>45</v>
      </c>
      <c r="B18" s="24"/>
      <c r="C18" s="6">
        <v>1760307</v>
      </c>
      <c r="D18" s="6">
        <v>0</v>
      </c>
      <c r="E18" s="7">
        <v>1312192</v>
      </c>
      <c r="F18" s="8">
        <v>1312192</v>
      </c>
      <c r="G18" s="8">
        <v>105490</v>
      </c>
      <c r="H18" s="8">
        <v>108909</v>
      </c>
      <c r="I18" s="8">
        <v>121197</v>
      </c>
      <c r="J18" s="8">
        <v>335596</v>
      </c>
      <c r="K18" s="8">
        <v>138457</v>
      </c>
      <c r="L18" s="8">
        <v>108220</v>
      </c>
      <c r="M18" s="8">
        <v>88530</v>
      </c>
      <c r="N18" s="8">
        <v>335207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670803</v>
      </c>
      <c r="X18" s="8">
        <v>617301</v>
      </c>
      <c r="Y18" s="8">
        <v>53502</v>
      </c>
      <c r="Z18" s="2">
        <v>8.67</v>
      </c>
      <c r="AA18" s="6">
        <v>1312192</v>
      </c>
    </row>
    <row r="19" spans="1:27" ht="13.5">
      <c r="A19" s="23" t="s">
        <v>46</v>
      </c>
      <c r="B19" s="29"/>
      <c r="C19" s="6">
        <v>82234452</v>
      </c>
      <c r="D19" s="6">
        <v>0</v>
      </c>
      <c r="E19" s="7">
        <v>76376005</v>
      </c>
      <c r="F19" s="8">
        <v>76376005</v>
      </c>
      <c r="G19" s="8">
        <v>28243000</v>
      </c>
      <c r="H19" s="8">
        <v>0</v>
      </c>
      <c r="I19" s="8">
        <v>0</v>
      </c>
      <c r="J19" s="8">
        <v>28243000</v>
      </c>
      <c r="K19" s="8">
        <v>0</v>
      </c>
      <c r="L19" s="8">
        <v>0</v>
      </c>
      <c r="M19" s="8">
        <v>25055000</v>
      </c>
      <c r="N19" s="8">
        <v>25055000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53298000</v>
      </c>
      <c r="X19" s="8">
        <v>53297500</v>
      </c>
      <c r="Y19" s="8">
        <v>500</v>
      </c>
      <c r="Z19" s="2">
        <v>0</v>
      </c>
      <c r="AA19" s="6">
        <v>76376005</v>
      </c>
    </row>
    <row r="20" spans="1:27" ht="13.5">
      <c r="A20" s="23" t="s">
        <v>47</v>
      </c>
      <c r="B20" s="29"/>
      <c r="C20" s="6">
        <v>1160477</v>
      </c>
      <c r="D20" s="6">
        <v>0</v>
      </c>
      <c r="E20" s="7">
        <v>1259843</v>
      </c>
      <c r="F20" s="26">
        <v>1259843</v>
      </c>
      <c r="G20" s="26">
        <v>56171</v>
      </c>
      <c r="H20" s="26">
        <v>54120</v>
      </c>
      <c r="I20" s="26">
        <v>56544</v>
      </c>
      <c r="J20" s="26">
        <v>166835</v>
      </c>
      <c r="K20" s="26">
        <v>25300</v>
      </c>
      <c r="L20" s="26">
        <v>252479</v>
      </c>
      <c r="M20" s="26">
        <v>125129</v>
      </c>
      <c r="N20" s="26">
        <v>402908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569743</v>
      </c>
      <c r="X20" s="26">
        <v>475679</v>
      </c>
      <c r="Y20" s="26">
        <v>94064</v>
      </c>
      <c r="Z20" s="27">
        <v>19.77</v>
      </c>
      <c r="AA20" s="28">
        <v>1259843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211000</v>
      </c>
      <c r="N21" s="8">
        <v>211000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211000</v>
      </c>
      <c r="X21" s="8"/>
      <c r="Y21" s="8">
        <v>211000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188841894</v>
      </c>
      <c r="D22" s="33">
        <f>SUM(D5:D21)</f>
        <v>0</v>
      </c>
      <c r="E22" s="34">
        <f t="shared" si="0"/>
        <v>201287486</v>
      </c>
      <c r="F22" s="35">
        <f t="shared" si="0"/>
        <v>201287486</v>
      </c>
      <c r="G22" s="35">
        <f t="shared" si="0"/>
        <v>37812864</v>
      </c>
      <c r="H22" s="35">
        <f t="shared" si="0"/>
        <v>8962996</v>
      </c>
      <c r="I22" s="35">
        <f t="shared" si="0"/>
        <v>8383715</v>
      </c>
      <c r="J22" s="35">
        <f t="shared" si="0"/>
        <v>55159575</v>
      </c>
      <c r="K22" s="35">
        <f t="shared" si="0"/>
        <v>8666798</v>
      </c>
      <c r="L22" s="35">
        <f t="shared" si="0"/>
        <v>8982910</v>
      </c>
      <c r="M22" s="35">
        <f t="shared" si="0"/>
        <v>34431779</v>
      </c>
      <c r="N22" s="35">
        <f t="shared" si="0"/>
        <v>52081487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107241062</v>
      </c>
      <c r="X22" s="35">
        <f t="shared" si="0"/>
        <v>116329285</v>
      </c>
      <c r="Y22" s="35">
        <f t="shared" si="0"/>
        <v>-9088223</v>
      </c>
      <c r="Z22" s="36">
        <f>+IF(X22&lt;&gt;0,+(Y22/X22)*100,0)</f>
        <v>-7.812497944949976</v>
      </c>
      <c r="AA22" s="33">
        <f>SUM(AA5:AA21)</f>
        <v>201287486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49076075</v>
      </c>
      <c r="D25" s="6">
        <v>0</v>
      </c>
      <c r="E25" s="7">
        <v>48290371</v>
      </c>
      <c r="F25" s="8">
        <v>48290371</v>
      </c>
      <c r="G25" s="8">
        <v>4470365</v>
      </c>
      <c r="H25" s="8">
        <v>4642281</v>
      </c>
      <c r="I25" s="8">
        <v>4680037</v>
      </c>
      <c r="J25" s="8">
        <v>13792683</v>
      </c>
      <c r="K25" s="8">
        <v>4736604</v>
      </c>
      <c r="L25" s="8">
        <v>4672268</v>
      </c>
      <c r="M25" s="8">
        <v>4625951</v>
      </c>
      <c r="N25" s="8">
        <v>14034823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27827506</v>
      </c>
      <c r="X25" s="8">
        <v>24163864</v>
      </c>
      <c r="Y25" s="8">
        <v>3663642</v>
      </c>
      <c r="Z25" s="2">
        <v>15.16</v>
      </c>
      <c r="AA25" s="6">
        <v>48290371</v>
      </c>
    </row>
    <row r="26" spans="1:27" ht="13.5">
      <c r="A26" s="25" t="s">
        <v>52</v>
      </c>
      <c r="B26" s="24"/>
      <c r="C26" s="6">
        <v>5551124</v>
      </c>
      <c r="D26" s="6">
        <v>0</v>
      </c>
      <c r="E26" s="7">
        <v>4634014</v>
      </c>
      <c r="F26" s="8">
        <v>4634014</v>
      </c>
      <c r="G26" s="8">
        <v>353419</v>
      </c>
      <c r="H26" s="8">
        <v>353419</v>
      </c>
      <c r="I26" s="8">
        <v>353419</v>
      </c>
      <c r="J26" s="8">
        <v>1060257</v>
      </c>
      <c r="K26" s="8">
        <v>353419</v>
      </c>
      <c r="L26" s="8">
        <v>370844</v>
      </c>
      <c r="M26" s="8">
        <v>370844</v>
      </c>
      <c r="N26" s="8">
        <v>1095107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2155364</v>
      </c>
      <c r="X26" s="8">
        <v>2049553</v>
      </c>
      <c r="Y26" s="8">
        <v>105811</v>
      </c>
      <c r="Z26" s="2">
        <v>5.16</v>
      </c>
      <c r="AA26" s="6">
        <v>4634014</v>
      </c>
    </row>
    <row r="27" spans="1:27" ht="13.5">
      <c r="A27" s="25" t="s">
        <v>53</v>
      </c>
      <c r="B27" s="24"/>
      <c r="C27" s="6">
        <v>29025372</v>
      </c>
      <c r="D27" s="6">
        <v>0</v>
      </c>
      <c r="E27" s="7">
        <v>30440416</v>
      </c>
      <c r="F27" s="8">
        <v>30440416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15220206</v>
      </c>
      <c r="Y27" s="8">
        <v>-15220206</v>
      </c>
      <c r="Z27" s="2">
        <v>-100</v>
      </c>
      <c r="AA27" s="6">
        <v>30440416</v>
      </c>
    </row>
    <row r="28" spans="1:27" ht="13.5">
      <c r="A28" s="25" t="s">
        <v>54</v>
      </c>
      <c r="B28" s="24"/>
      <c r="C28" s="6">
        <v>18387693</v>
      </c>
      <c r="D28" s="6">
        <v>0</v>
      </c>
      <c r="E28" s="7">
        <v>7293106</v>
      </c>
      <c r="F28" s="8">
        <v>7293106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3646554</v>
      </c>
      <c r="Y28" s="8">
        <v>-3646554</v>
      </c>
      <c r="Z28" s="2">
        <v>-100</v>
      </c>
      <c r="AA28" s="6">
        <v>7293106</v>
      </c>
    </row>
    <row r="29" spans="1:27" ht="13.5">
      <c r="A29" s="25" t="s">
        <v>55</v>
      </c>
      <c r="B29" s="24"/>
      <c r="C29" s="6">
        <v>1285519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67477765</v>
      </c>
      <c r="D30" s="6">
        <v>0</v>
      </c>
      <c r="E30" s="7">
        <v>66130702</v>
      </c>
      <c r="F30" s="8">
        <v>66130702</v>
      </c>
      <c r="G30" s="8">
        <v>0</v>
      </c>
      <c r="H30" s="8">
        <v>6029090</v>
      </c>
      <c r="I30" s="8">
        <v>0</v>
      </c>
      <c r="J30" s="8">
        <v>6029090</v>
      </c>
      <c r="K30" s="8">
        <v>3291236</v>
      </c>
      <c r="L30" s="8">
        <v>8506565</v>
      </c>
      <c r="M30" s="8">
        <v>12874069</v>
      </c>
      <c r="N30" s="8">
        <v>24671870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30700960</v>
      </c>
      <c r="X30" s="8">
        <v>32409385</v>
      </c>
      <c r="Y30" s="8">
        <v>-1708425</v>
      </c>
      <c r="Z30" s="2">
        <v>-5.27</v>
      </c>
      <c r="AA30" s="6">
        <v>66130702</v>
      </c>
    </row>
    <row r="31" spans="1:27" ht="13.5">
      <c r="A31" s="25" t="s">
        <v>57</v>
      </c>
      <c r="B31" s="24"/>
      <c r="C31" s="6">
        <v>6076288</v>
      </c>
      <c r="D31" s="6">
        <v>0</v>
      </c>
      <c r="E31" s="7">
        <v>6937410</v>
      </c>
      <c r="F31" s="8">
        <v>6937410</v>
      </c>
      <c r="G31" s="8">
        <v>303661</v>
      </c>
      <c r="H31" s="8">
        <v>632892</v>
      </c>
      <c r="I31" s="8">
        <v>346538</v>
      </c>
      <c r="J31" s="8">
        <v>1283091</v>
      </c>
      <c r="K31" s="8">
        <v>771696</v>
      </c>
      <c r="L31" s="8">
        <v>917712</v>
      </c>
      <c r="M31" s="8">
        <v>739482</v>
      </c>
      <c r="N31" s="8">
        <v>2428890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3711981</v>
      </c>
      <c r="X31" s="8">
        <v>3059758</v>
      </c>
      <c r="Y31" s="8">
        <v>652223</v>
      </c>
      <c r="Z31" s="2">
        <v>21.32</v>
      </c>
      <c r="AA31" s="6">
        <v>6937410</v>
      </c>
    </row>
    <row r="32" spans="1:27" ht="13.5">
      <c r="A32" s="25" t="s">
        <v>58</v>
      </c>
      <c r="B32" s="24"/>
      <c r="C32" s="6">
        <v>12300735</v>
      </c>
      <c r="D32" s="6">
        <v>0</v>
      </c>
      <c r="E32" s="7">
        <v>13122115</v>
      </c>
      <c r="F32" s="8">
        <v>13122115</v>
      </c>
      <c r="G32" s="8">
        <v>217159</v>
      </c>
      <c r="H32" s="8">
        <v>395200</v>
      </c>
      <c r="I32" s="8">
        <v>1652777</v>
      </c>
      <c r="J32" s="8">
        <v>2265136</v>
      </c>
      <c r="K32" s="8">
        <v>1024993</v>
      </c>
      <c r="L32" s="8">
        <v>391032</v>
      </c>
      <c r="M32" s="8">
        <v>3195643</v>
      </c>
      <c r="N32" s="8">
        <v>4611668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6876804</v>
      </c>
      <c r="X32" s="8">
        <v>6355070</v>
      </c>
      <c r="Y32" s="8">
        <v>521734</v>
      </c>
      <c r="Z32" s="2">
        <v>8.21</v>
      </c>
      <c r="AA32" s="6">
        <v>13122115</v>
      </c>
    </row>
    <row r="33" spans="1:27" ht="13.5">
      <c r="A33" s="25" t="s">
        <v>59</v>
      </c>
      <c r="B33" s="24"/>
      <c r="C33" s="6">
        <v>13187515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54090894</v>
      </c>
      <c r="D34" s="6">
        <v>0</v>
      </c>
      <c r="E34" s="7">
        <v>42305343</v>
      </c>
      <c r="F34" s="8">
        <v>42305343</v>
      </c>
      <c r="G34" s="8">
        <v>1417679</v>
      </c>
      <c r="H34" s="8">
        <v>2750932</v>
      </c>
      <c r="I34" s="8">
        <v>1746056</v>
      </c>
      <c r="J34" s="8">
        <v>5914667</v>
      </c>
      <c r="K34" s="8">
        <v>1969688</v>
      </c>
      <c r="L34" s="8">
        <v>1595152</v>
      </c>
      <c r="M34" s="8">
        <v>2737307</v>
      </c>
      <c r="N34" s="8">
        <v>6302147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12216814</v>
      </c>
      <c r="X34" s="8">
        <v>19592582</v>
      </c>
      <c r="Y34" s="8">
        <v>-7375768</v>
      </c>
      <c r="Z34" s="2">
        <v>-37.65</v>
      </c>
      <c r="AA34" s="6">
        <v>42305343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256458980</v>
      </c>
      <c r="D36" s="33">
        <f>SUM(D25:D35)</f>
        <v>0</v>
      </c>
      <c r="E36" s="34">
        <f t="shared" si="1"/>
        <v>219153477</v>
      </c>
      <c r="F36" s="35">
        <f t="shared" si="1"/>
        <v>219153477</v>
      </c>
      <c r="G36" s="35">
        <f t="shared" si="1"/>
        <v>6762283</v>
      </c>
      <c r="H36" s="35">
        <f t="shared" si="1"/>
        <v>14803814</v>
      </c>
      <c r="I36" s="35">
        <f t="shared" si="1"/>
        <v>8778827</v>
      </c>
      <c r="J36" s="35">
        <f t="shared" si="1"/>
        <v>30344924</v>
      </c>
      <c r="K36" s="35">
        <f t="shared" si="1"/>
        <v>12147636</v>
      </c>
      <c r="L36" s="35">
        <f t="shared" si="1"/>
        <v>16453573</v>
      </c>
      <c r="M36" s="35">
        <f t="shared" si="1"/>
        <v>24543296</v>
      </c>
      <c r="N36" s="35">
        <f t="shared" si="1"/>
        <v>53144505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83489429</v>
      </c>
      <c r="X36" s="35">
        <f t="shared" si="1"/>
        <v>106496972</v>
      </c>
      <c r="Y36" s="35">
        <f t="shared" si="1"/>
        <v>-23007543</v>
      </c>
      <c r="Z36" s="36">
        <f>+IF(X36&lt;&gt;0,+(Y36/X36)*100,0)</f>
        <v>-21.603941002191124</v>
      </c>
      <c r="AA36" s="33">
        <f>SUM(AA25:AA35)</f>
        <v>219153477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-67617086</v>
      </c>
      <c r="D38" s="46">
        <f>+D22-D36</f>
        <v>0</v>
      </c>
      <c r="E38" s="47">
        <f t="shared" si="2"/>
        <v>-17865991</v>
      </c>
      <c r="F38" s="48">
        <f t="shared" si="2"/>
        <v>-17865991</v>
      </c>
      <c r="G38" s="48">
        <f t="shared" si="2"/>
        <v>31050581</v>
      </c>
      <c r="H38" s="48">
        <f t="shared" si="2"/>
        <v>-5840818</v>
      </c>
      <c r="I38" s="48">
        <f t="shared" si="2"/>
        <v>-395112</v>
      </c>
      <c r="J38" s="48">
        <f t="shared" si="2"/>
        <v>24814651</v>
      </c>
      <c r="K38" s="48">
        <f t="shared" si="2"/>
        <v>-3480838</v>
      </c>
      <c r="L38" s="48">
        <f t="shared" si="2"/>
        <v>-7470663</v>
      </c>
      <c r="M38" s="48">
        <f t="shared" si="2"/>
        <v>9888483</v>
      </c>
      <c r="N38" s="48">
        <f t="shared" si="2"/>
        <v>-1063018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23751633</v>
      </c>
      <c r="X38" s="48">
        <f>IF(F22=F36,0,X22-X36)</f>
        <v>9832313</v>
      </c>
      <c r="Y38" s="48">
        <f t="shared" si="2"/>
        <v>13919320</v>
      </c>
      <c r="Z38" s="49">
        <f>+IF(X38&lt;&gt;0,+(Y38/X38)*100,0)</f>
        <v>141.5670961654699</v>
      </c>
      <c r="AA38" s="46">
        <f>+AA22-AA36</f>
        <v>-17865991</v>
      </c>
    </row>
    <row r="39" spans="1:27" ht="13.5">
      <c r="A39" s="23" t="s">
        <v>64</v>
      </c>
      <c r="B39" s="29"/>
      <c r="C39" s="6">
        <v>29109819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26682535</v>
      </c>
      <c r="Y39" s="8">
        <v>-26682535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-38507267</v>
      </c>
      <c r="D42" s="55">
        <f>SUM(D38:D41)</f>
        <v>0</v>
      </c>
      <c r="E42" s="56">
        <f t="shared" si="3"/>
        <v>-17865991</v>
      </c>
      <c r="F42" s="57">
        <f t="shared" si="3"/>
        <v>-17865991</v>
      </c>
      <c r="G42" s="57">
        <f t="shared" si="3"/>
        <v>31050581</v>
      </c>
      <c r="H42" s="57">
        <f t="shared" si="3"/>
        <v>-5840818</v>
      </c>
      <c r="I42" s="57">
        <f t="shared" si="3"/>
        <v>-395112</v>
      </c>
      <c r="J42" s="57">
        <f t="shared" si="3"/>
        <v>24814651</v>
      </c>
      <c r="K42" s="57">
        <f t="shared" si="3"/>
        <v>-3480838</v>
      </c>
      <c r="L42" s="57">
        <f t="shared" si="3"/>
        <v>-7470663</v>
      </c>
      <c r="M42" s="57">
        <f t="shared" si="3"/>
        <v>9888483</v>
      </c>
      <c r="N42" s="57">
        <f t="shared" si="3"/>
        <v>-1063018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23751633</v>
      </c>
      <c r="X42" s="57">
        <f t="shared" si="3"/>
        <v>36514848</v>
      </c>
      <c r="Y42" s="57">
        <f t="shared" si="3"/>
        <v>-12763215</v>
      </c>
      <c r="Z42" s="58">
        <f>+IF(X42&lt;&gt;0,+(Y42/X42)*100,0)</f>
        <v>-34.95349343916207</v>
      </c>
      <c r="AA42" s="55">
        <f>SUM(AA38:AA41)</f>
        <v>-17865991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-38507267</v>
      </c>
      <c r="D44" s="63">
        <f>+D42-D43</f>
        <v>0</v>
      </c>
      <c r="E44" s="64">
        <f t="shared" si="4"/>
        <v>-17865991</v>
      </c>
      <c r="F44" s="65">
        <f t="shared" si="4"/>
        <v>-17865991</v>
      </c>
      <c r="G44" s="65">
        <f t="shared" si="4"/>
        <v>31050581</v>
      </c>
      <c r="H44" s="65">
        <f t="shared" si="4"/>
        <v>-5840818</v>
      </c>
      <c r="I44" s="65">
        <f t="shared" si="4"/>
        <v>-395112</v>
      </c>
      <c r="J44" s="65">
        <f t="shared" si="4"/>
        <v>24814651</v>
      </c>
      <c r="K44" s="65">
        <f t="shared" si="4"/>
        <v>-3480838</v>
      </c>
      <c r="L44" s="65">
        <f t="shared" si="4"/>
        <v>-7470663</v>
      </c>
      <c r="M44" s="65">
        <f t="shared" si="4"/>
        <v>9888483</v>
      </c>
      <c r="N44" s="65">
        <f t="shared" si="4"/>
        <v>-1063018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23751633</v>
      </c>
      <c r="X44" s="65">
        <f t="shared" si="4"/>
        <v>36514848</v>
      </c>
      <c r="Y44" s="65">
        <f t="shared" si="4"/>
        <v>-12763215</v>
      </c>
      <c r="Z44" s="66">
        <f>+IF(X44&lt;&gt;0,+(Y44/X44)*100,0)</f>
        <v>-34.95349343916207</v>
      </c>
      <c r="AA44" s="63">
        <f>+AA42-AA43</f>
        <v>-17865991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-38507267</v>
      </c>
      <c r="D46" s="55">
        <f>SUM(D44:D45)</f>
        <v>0</v>
      </c>
      <c r="E46" s="56">
        <f t="shared" si="5"/>
        <v>-17865991</v>
      </c>
      <c r="F46" s="57">
        <f t="shared" si="5"/>
        <v>-17865991</v>
      </c>
      <c r="G46" s="57">
        <f t="shared" si="5"/>
        <v>31050581</v>
      </c>
      <c r="H46" s="57">
        <f t="shared" si="5"/>
        <v>-5840818</v>
      </c>
      <c r="I46" s="57">
        <f t="shared" si="5"/>
        <v>-395112</v>
      </c>
      <c r="J46" s="57">
        <f t="shared" si="5"/>
        <v>24814651</v>
      </c>
      <c r="K46" s="57">
        <f t="shared" si="5"/>
        <v>-3480838</v>
      </c>
      <c r="L46" s="57">
        <f t="shared" si="5"/>
        <v>-7470663</v>
      </c>
      <c r="M46" s="57">
        <f t="shared" si="5"/>
        <v>9888483</v>
      </c>
      <c r="N46" s="57">
        <f t="shared" si="5"/>
        <v>-1063018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23751633</v>
      </c>
      <c r="X46" s="57">
        <f t="shared" si="5"/>
        <v>36514848</v>
      </c>
      <c r="Y46" s="57">
        <f t="shared" si="5"/>
        <v>-12763215</v>
      </c>
      <c r="Z46" s="58">
        <f>+IF(X46&lt;&gt;0,+(Y46/X46)*100,0)</f>
        <v>-34.95349343916207</v>
      </c>
      <c r="AA46" s="55">
        <f>SUM(AA44:AA45)</f>
        <v>-17865991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-38507267</v>
      </c>
      <c r="D48" s="71">
        <f>SUM(D46:D47)</f>
        <v>0</v>
      </c>
      <c r="E48" s="72">
        <f t="shared" si="6"/>
        <v>-17865991</v>
      </c>
      <c r="F48" s="73">
        <f t="shared" si="6"/>
        <v>-17865991</v>
      </c>
      <c r="G48" s="73">
        <f t="shared" si="6"/>
        <v>31050581</v>
      </c>
      <c r="H48" s="74">
        <f t="shared" si="6"/>
        <v>-5840818</v>
      </c>
      <c r="I48" s="74">
        <f t="shared" si="6"/>
        <v>-395112</v>
      </c>
      <c r="J48" s="74">
        <f t="shared" si="6"/>
        <v>24814651</v>
      </c>
      <c r="K48" s="74">
        <f t="shared" si="6"/>
        <v>-3480838</v>
      </c>
      <c r="L48" s="74">
        <f t="shared" si="6"/>
        <v>-7470663</v>
      </c>
      <c r="M48" s="73">
        <f t="shared" si="6"/>
        <v>9888483</v>
      </c>
      <c r="N48" s="73">
        <f t="shared" si="6"/>
        <v>-1063018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23751633</v>
      </c>
      <c r="X48" s="74">
        <f t="shared" si="6"/>
        <v>36514848</v>
      </c>
      <c r="Y48" s="74">
        <f t="shared" si="6"/>
        <v>-12763215</v>
      </c>
      <c r="Z48" s="75">
        <f>+IF(X48&lt;&gt;0,+(Y48/X48)*100,0)</f>
        <v>-34.95349343916207</v>
      </c>
      <c r="AA48" s="76">
        <f>SUM(AA46:AA47)</f>
        <v>-17865991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889242</v>
      </c>
      <c r="D12" s="6">
        <v>0</v>
      </c>
      <c r="E12" s="7">
        <v>1060720</v>
      </c>
      <c r="F12" s="8">
        <v>1060720</v>
      </c>
      <c r="G12" s="8">
        <v>6057</v>
      </c>
      <c r="H12" s="8">
        <v>6997</v>
      </c>
      <c r="I12" s="8">
        <v>233341</v>
      </c>
      <c r="J12" s="8">
        <v>246395</v>
      </c>
      <c r="K12" s="8">
        <v>6527</v>
      </c>
      <c r="L12" s="8">
        <v>6700</v>
      </c>
      <c r="M12" s="8">
        <v>0</v>
      </c>
      <c r="N12" s="8">
        <v>13227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259622</v>
      </c>
      <c r="X12" s="8">
        <v>332115</v>
      </c>
      <c r="Y12" s="8">
        <v>-72493</v>
      </c>
      <c r="Z12" s="2">
        <v>-21.83</v>
      </c>
      <c r="AA12" s="6">
        <v>1060720</v>
      </c>
    </row>
    <row r="13" spans="1:27" ht="13.5">
      <c r="A13" s="23" t="s">
        <v>40</v>
      </c>
      <c r="B13" s="29"/>
      <c r="C13" s="6">
        <v>5841380</v>
      </c>
      <c r="D13" s="6">
        <v>0</v>
      </c>
      <c r="E13" s="7">
        <v>5673200</v>
      </c>
      <c r="F13" s="8">
        <v>5673200</v>
      </c>
      <c r="G13" s="8">
        <v>609532</v>
      </c>
      <c r="H13" s="8">
        <v>14436</v>
      </c>
      <c r="I13" s="8">
        <v>727744</v>
      </c>
      <c r="J13" s="8">
        <v>1351712</v>
      </c>
      <c r="K13" s="8">
        <v>591624</v>
      </c>
      <c r="L13" s="8">
        <v>425125</v>
      </c>
      <c r="M13" s="8">
        <v>540647</v>
      </c>
      <c r="N13" s="8">
        <v>1557396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2909108</v>
      </c>
      <c r="X13" s="8">
        <v>2855304</v>
      </c>
      <c r="Y13" s="8">
        <v>53804</v>
      </c>
      <c r="Z13" s="2">
        <v>1.88</v>
      </c>
      <c r="AA13" s="6">
        <v>5673200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-4579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95052784</v>
      </c>
      <c r="D19" s="6">
        <v>0</v>
      </c>
      <c r="E19" s="7">
        <v>101083000</v>
      </c>
      <c r="F19" s="8">
        <v>101083000</v>
      </c>
      <c r="G19" s="8">
        <v>29376898</v>
      </c>
      <c r="H19" s="8">
        <v>2740069</v>
      </c>
      <c r="I19" s="8">
        <v>542017</v>
      </c>
      <c r="J19" s="8">
        <v>32658984</v>
      </c>
      <c r="K19" s="8">
        <v>29572</v>
      </c>
      <c r="L19" s="8">
        <v>32499227</v>
      </c>
      <c r="M19" s="8">
        <v>69822</v>
      </c>
      <c r="N19" s="8">
        <v>32598621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65257605</v>
      </c>
      <c r="X19" s="8">
        <v>66924881</v>
      </c>
      <c r="Y19" s="8">
        <v>-1667276</v>
      </c>
      <c r="Z19" s="2">
        <v>-2.49</v>
      </c>
      <c r="AA19" s="6">
        <v>101083000</v>
      </c>
    </row>
    <row r="20" spans="1:27" ht="13.5">
      <c r="A20" s="23" t="s">
        <v>47</v>
      </c>
      <c r="B20" s="29"/>
      <c r="C20" s="6">
        <v>299014</v>
      </c>
      <c r="D20" s="6">
        <v>0</v>
      </c>
      <c r="E20" s="7">
        <v>115000</v>
      </c>
      <c r="F20" s="26">
        <v>115000</v>
      </c>
      <c r="G20" s="26">
        <v>4137</v>
      </c>
      <c r="H20" s="26">
        <v>2147</v>
      </c>
      <c r="I20" s="26">
        <v>6987</v>
      </c>
      <c r="J20" s="26">
        <v>13271</v>
      </c>
      <c r="K20" s="26">
        <v>28625</v>
      </c>
      <c r="L20" s="26">
        <v>9963</v>
      </c>
      <c r="M20" s="26">
        <v>3058</v>
      </c>
      <c r="N20" s="26">
        <v>41646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54917</v>
      </c>
      <c r="X20" s="26">
        <v>51996</v>
      </c>
      <c r="Y20" s="26">
        <v>2921</v>
      </c>
      <c r="Z20" s="27">
        <v>5.62</v>
      </c>
      <c r="AA20" s="28">
        <v>115000</v>
      </c>
    </row>
    <row r="21" spans="1:27" ht="13.5">
      <c r="A21" s="23" t="s">
        <v>48</v>
      </c>
      <c r="B21" s="29"/>
      <c r="C21" s="6">
        <v>599</v>
      </c>
      <c r="D21" s="6">
        <v>0</v>
      </c>
      <c r="E21" s="7">
        <v>60000</v>
      </c>
      <c r="F21" s="8">
        <v>60000</v>
      </c>
      <c r="G21" s="8">
        <v>0</v>
      </c>
      <c r="H21" s="8">
        <v>0</v>
      </c>
      <c r="I21" s="30">
        <v>0</v>
      </c>
      <c r="J21" s="8">
        <v>0</v>
      </c>
      <c r="K21" s="8">
        <v>9950</v>
      </c>
      <c r="L21" s="8">
        <v>-1222</v>
      </c>
      <c r="M21" s="8">
        <v>0</v>
      </c>
      <c r="N21" s="8">
        <v>8728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8728</v>
      </c>
      <c r="X21" s="8"/>
      <c r="Y21" s="8">
        <v>8728</v>
      </c>
      <c r="Z21" s="2">
        <v>0</v>
      </c>
      <c r="AA21" s="6">
        <v>60000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102078440</v>
      </c>
      <c r="D22" s="33">
        <f>SUM(D5:D21)</f>
        <v>0</v>
      </c>
      <c r="E22" s="34">
        <f t="shared" si="0"/>
        <v>107991920</v>
      </c>
      <c r="F22" s="35">
        <f t="shared" si="0"/>
        <v>107991920</v>
      </c>
      <c r="G22" s="35">
        <f t="shared" si="0"/>
        <v>29996624</v>
      </c>
      <c r="H22" s="35">
        <f t="shared" si="0"/>
        <v>2763649</v>
      </c>
      <c r="I22" s="35">
        <f t="shared" si="0"/>
        <v>1510089</v>
      </c>
      <c r="J22" s="35">
        <f t="shared" si="0"/>
        <v>34270362</v>
      </c>
      <c r="K22" s="35">
        <f t="shared" si="0"/>
        <v>666298</v>
      </c>
      <c r="L22" s="35">
        <f t="shared" si="0"/>
        <v>32939793</v>
      </c>
      <c r="M22" s="35">
        <f t="shared" si="0"/>
        <v>613527</v>
      </c>
      <c r="N22" s="35">
        <f t="shared" si="0"/>
        <v>34219618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68489980</v>
      </c>
      <c r="X22" s="35">
        <f t="shared" si="0"/>
        <v>70164296</v>
      </c>
      <c r="Y22" s="35">
        <f t="shared" si="0"/>
        <v>-1674316</v>
      </c>
      <c r="Z22" s="36">
        <f>+IF(X22&lt;&gt;0,+(Y22/X22)*100,0)</f>
        <v>-2.386279198183646</v>
      </c>
      <c r="AA22" s="33">
        <f>SUM(AA5:AA21)</f>
        <v>107991920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41012165</v>
      </c>
      <c r="D25" s="6">
        <v>0</v>
      </c>
      <c r="E25" s="7">
        <v>54387590</v>
      </c>
      <c r="F25" s="8">
        <v>54387590</v>
      </c>
      <c r="G25" s="8">
        <v>3340267</v>
      </c>
      <c r="H25" s="8">
        <v>3393824</v>
      </c>
      <c r="I25" s="8">
        <v>3447266</v>
      </c>
      <c r="J25" s="8">
        <v>10181357</v>
      </c>
      <c r="K25" s="8">
        <v>3489935</v>
      </c>
      <c r="L25" s="8">
        <v>4414567</v>
      </c>
      <c r="M25" s="8">
        <v>3460485</v>
      </c>
      <c r="N25" s="8">
        <v>11364987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21546344</v>
      </c>
      <c r="X25" s="8">
        <v>24833018</v>
      </c>
      <c r="Y25" s="8">
        <v>-3286674</v>
      </c>
      <c r="Z25" s="2">
        <v>-13.24</v>
      </c>
      <c r="AA25" s="6">
        <v>54387590</v>
      </c>
    </row>
    <row r="26" spans="1:27" ht="13.5">
      <c r="A26" s="25" t="s">
        <v>52</v>
      </c>
      <c r="B26" s="24"/>
      <c r="C26" s="6">
        <v>5424122</v>
      </c>
      <c r="D26" s="6">
        <v>0</v>
      </c>
      <c r="E26" s="7">
        <v>6055350</v>
      </c>
      <c r="F26" s="8">
        <v>6055350</v>
      </c>
      <c r="G26" s="8">
        <v>439402</v>
      </c>
      <c r="H26" s="8">
        <v>480744</v>
      </c>
      <c r="I26" s="8">
        <v>442847</v>
      </c>
      <c r="J26" s="8">
        <v>1362993</v>
      </c>
      <c r="K26" s="8">
        <v>450599</v>
      </c>
      <c r="L26" s="8">
        <v>441986</v>
      </c>
      <c r="M26" s="8">
        <v>446292</v>
      </c>
      <c r="N26" s="8">
        <v>1338877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2701870</v>
      </c>
      <c r="X26" s="8">
        <v>2838444</v>
      </c>
      <c r="Y26" s="8">
        <v>-136574</v>
      </c>
      <c r="Z26" s="2">
        <v>-4.81</v>
      </c>
      <c r="AA26" s="6">
        <v>6055350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3000</v>
      </c>
      <c r="F27" s="8">
        <v>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3000</v>
      </c>
    </row>
    <row r="28" spans="1:27" ht="13.5">
      <c r="A28" s="25" t="s">
        <v>54</v>
      </c>
      <c r="B28" s="24"/>
      <c r="C28" s="6">
        <v>4050033</v>
      </c>
      <c r="D28" s="6">
        <v>0</v>
      </c>
      <c r="E28" s="7">
        <v>5380000</v>
      </c>
      <c r="F28" s="8">
        <v>5380000</v>
      </c>
      <c r="G28" s="8">
        <v>0</v>
      </c>
      <c r="H28" s="8">
        <v>0</v>
      </c>
      <c r="I28" s="8">
        <v>0</v>
      </c>
      <c r="J28" s="8">
        <v>0</v>
      </c>
      <c r="K28" s="8">
        <v>1560000</v>
      </c>
      <c r="L28" s="8">
        <v>0</v>
      </c>
      <c r="M28" s="8">
        <v>2217027</v>
      </c>
      <c r="N28" s="8">
        <v>3777027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3777027</v>
      </c>
      <c r="X28" s="8"/>
      <c r="Y28" s="8">
        <v>3777027</v>
      </c>
      <c r="Z28" s="2">
        <v>0</v>
      </c>
      <c r="AA28" s="6">
        <v>5380000</v>
      </c>
    </row>
    <row r="29" spans="1:27" ht="13.5">
      <c r="A29" s="25" t="s">
        <v>55</v>
      </c>
      <c r="B29" s="24"/>
      <c r="C29" s="6">
        <v>2300340</v>
      </c>
      <c r="D29" s="6">
        <v>0</v>
      </c>
      <c r="E29" s="7">
        <v>2853510</v>
      </c>
      <c r="F29" s="8">
        <v>2853510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551713</v>
      </c>
      <c r="N29" s="8">
        <v>551713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551713</v>
      </c>
      <c r="X29" s="8">
        <v>1474161</v>
      </c>
      <c r="Y29" s="8">
        <v>-922448</v>
      </c>
      <c r="Z29" s="2">
        <v>-62.57</v>
      </c>
      <c r="AA29" s="6">
        <v>2853510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3376441</v>
      </c>
      <c r="D31" s="6">
        <v>0</v>
      </c>
      <c r="E31" s="7">
        <v>5245190</v>
      </c>
      <c r="F31" s="8">
        <v>5245190</v>
      </c>
      <c r="G31" s="8">
        <v>42471</v>
      </c>
      <c r="H31" s="8">
        <v>503030</v>
      </c>
      <c r="I31" s="8">
        <v>163459</v>
      </c>
      <c r="J31" s="8">
        <v>708960</v>
      </c>
      <c r="K31" s="8">
        <v>298824</v>
      </c>
      <c r="L31" s="8">
        <v>129471</v>
      </c>
      <c r="M31" s="8">
        <v>131232</v>
      </c>
      <c r="N31" s="8">
        <v>559527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1268487</v>
      </c>
      <c r="X31" s="8">
        <v>1879201</v>
      </c>
      <c r="Y31" s="8">
        <v>-610714</v>
      </c>
      <c r="Z31" s="2">
        <v>-32.5</v>
      </c>
      <c r="AA31" s="6">
        <v>5245190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33666423</v>
      </c>
      <c r="D33" s="6">
        <v>0</v>
      </c>
      <c r="E33" s="7">
        <v>42973270</v>
      </c>
      <c r="F33" s="8">
        <v>42973270</v>
      </c>
      <c r="G33" s="8">
        <v>376935</v>
      </c>
      <c r="H33" s="8">
        <v>192696</v>
      </c>
      <c r="I33" s="8">
        <v>1410039</v>
      </c>
      <c r="J33" s="8">
        <v>1979670</v>
      </c>
      <c r="K33" s="8">
        <v>823247</v>
      </c>
      <c r="L33" s="8">
        <v>5637898</v>
      </c>
      <c r="M33" s="8">
        <v>2354092</v>
      </c>
      <c r="N33" s="8">
        <v>8815237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10794907</v>
      </c>
      <c r="X33" s="8">
        <v>15758962</v>
      </c>
      <c r="Y33" s="8">
        <v>-4964055</v>
      </c>
      <c r="Z33" s="2">
        <v>-31.5</v>
      </c>
      <c r="AA33" s="6">
        <v>42973270</v>
      </c>
    </row>
    <row r="34" spans="1:27" ht="13.5">
      <c r="A34" s="25" t="s">
        <v>60</v>
      </c>
      <c r="B34" s="24"/>
      <c r="C34" s="6">
        <v>12183926</v>
      </c>
      <c r="D34" s="6">
        <v>0</v>
      </c>
      <c r="E34" s="7">
        <v>15532850</v>
      </c>
      <c r="F34" s="8">
        <v>15532850</v>
      </c>
      <c r="G34" s="8">
        <v>411462</v>
      </c>
      <c r="H34" s="8">
        <v>854863</v>
      </c>
      <c r="I34" s="8">
        <v>1585315</v>
      </c>
      <c r="J34" s="8">
        <v>2851640</v>
      </c>
      <c r="K34" s="8">
        <v>1148937</v>
      </c>
      <c r="L34" s="8">
        <v>1278728</v>
      </c>
      <c r="M34" s="8">
        <v>804810</v>
      </c>
      <c r="N34" s="8">
        <v>3232475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6084115</v>
      </c>
      <c r="X34" s="8">
        <v>8856418</v>
      </c>
      <c r="Y34" s="8">
        <v>-2772303</v>
      </c>
      <c r="Z34" s="2">
        <v>-31.3</v>
      </c>
      <c r="AA34" s="6">
        <v>15532850</v>
      </c>
    </row>
    <row r="35" spans="1:27" ht="13.5">
      <c r="A35" s="23" t="s">
        <v>61</v>
      </c>
      <c r="B35" s="29"/>
      <c r="C35" s="6">
        <v>397840</v>
      </c>
      <c r="D35" s="6">
        <v>0</v>
      </c>
      <c r="E35" s="7">
        <v>200000</v>
      </c>
      <c r="F35" s="8">
        <v>200000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200000</v>
      </c>
    </row>
    <row r="36" spans="1:27" ht="12.75">
      <c r="A36" s="40" t="s">
        <v>62</v>
      </c>
      <c r="B36" s="32"/>
      <c r="C36" s="33">
        <f aca="true" t="shared" si="1" ref="C36:Y36">SUM(C25:C35)</f>
        <v>102411290</v>
      </c>
      <c r="D36" s="33">
        <f>SUM(D25:D35)</f>
        <v>0</v>
      </c>
      <c r="E36" s="34">
        <f t="shared" si="1"/>
        <v>132630760</v>
      </c>
      <c r="F36" s="35">
        <f t="shared" si="1"/>
        <v>132630760</v>
      </c>
      <c r="G36" s="35">
        <f t="shared" si="1"/>
        <v>4610537</v>
      </c>
      <c r="H36" s="35">
        <f t="shared" si="1"/>
        <v>5425157</v>
      </c>
      <c r="I36" s="35">
        <f t="shared" si="1"/>
        <v>7048926</v>
      </c>
      <c r="J36" s="35">
        <f t="shared" si="1"/>
        <v>17084620</v>
      </c>
      <c r="K36" s="35">
        <f t="shared" si="1"/>
        <v>7771542</v>
      </c>
      <c r="L36" s="35">
        <f t="shared" si="1"/>
        <v>11902650</v>
      </c>
      <c r="M36" s="35">
        <f t="shared" si="1"/>
        <v>9965651</v>
      </c>
      <c r="N36" s="35">
        <f t="shared" si="1"/>
        <v>29639843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46724463</v>
      </c>
      <c r="X36" s="35">
        <f t="shared" si="1"/>
        <v>55640204</v>
      </c>
      <c r="Y36" s="35">
        <f t="shared" si="1"/>
        <v>-8915741</v>
      </c>
      <c r="Z36" s="36">
        <f>+IF(X36&lt;&gt;0,+(Y36/X36)*100,0)</f>
        <v>-16.02391860389297</v>
      </c>
      <c r="AA36" s="33">
        <f>SUM(AA25:AA35)</f>
        <v>132630760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-332850</v>
      </c>
      <c r="D38" s="46">
        <f>+D22-D36</f>
        <v>0</v>
      </c>
      <c r="E38" s="47">
        <f t="shared" si="2"/>
        <v>-24638840</v>
      </c>
      <c r="F38" s="48">
        <f t="shared" si="2"/>
        <v>-24638840</v>
      </c>
      <c r="G38" s="48">
        <f t="shared" si="2"/>
        <v>25386087</v>
      </c>
      <c r="H38" s="48">
        <f t="shared" si="2"/>
        <v>-2661508</v>
      </c>
      <c r="I38" s="48">
        <f t="shared" si="2"/>
        <v>-5538837</v>
      </c>
      <c r="J38" s="48">
        <f t="shared" si="2"/>
        <v>17185742</v>
      </c>
      <c r="K38" s="48">
        <f t="shared" si="2"/>
        <v>-7105244</v>
      </c>
      <c r="L38" s="48">
        <f t="shared" si="2"/>
        <v>21037143</v>
      </c>
      <c r="M38" s="48">
        <f t="shared" si="2"/>
        <v>-9352124</v>
      </c>
      <c r="N38" s="48">
        <f t="shared" si="2"/>
        <v>4579775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21765517</v>
      </c>
      <c r="X38" s="48">
        <f>IF(F22=F36,0,X22-X36)</f>
        <v>14524092</v>
      </c>
      <c r="Y38" s="48">
        <f t="shared" si="2"/>
        <v>7241425</v>
      </c>
      <c r="Z38" s="49">
        <f>+IF(X38&lt;&gt;0,+(Y38/X38)*100,0)</f>
        <v>49.858022105615966</v>
      </c>
      <c r="AA38" s="46">
        <f>+AA22-AA36</f>
        <v>-24638840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-332850</v>
      </c>
      <c r="D42" s="55">
        <f>SUM(D38:D41)</f>
        <v>0</v>
      </c>
      <c r="E42" s="56">
        <f t="shared" si="3"/>
        <v>-24638840</v>
      </c>
      <c r="F42" s="57">
        <f t="shared" si="3"/>
        <v>-24638840</v>
      </c>
      <c r="G42" s="57">
        <f t="shared" si="3"/>
        <v>25386087</v>
      </c>
      <c r="H42" s="57">
        <f t="shared" si="3"/>
        <v>-2661508</v>
      </c>
      <c r="I42" s="57">
        <f t="shared" si="3"/>
        <v>-5538837</v>
      </c>
      <c r="J42" s="57">
        <f t="shared" si="3"/>
        <v>17185742</v>
      </c>
      <c r="K42" s="57">
        <f t="shared" si="3"/>
        <v>-7105244</v>
      </c>
      <c r="L42" s="57">
        <f t="shared" si="3"/>
        <v>21037143</v>
      </c>
      <c r="M42" s="57">
        <f t="shared" si="3"/>
        <v>-9352124</v>
      </c>
      <c r="N42" s="57">
        <f t="shared" si="3"/>
        <v>4579775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21765517</v>
      </c>
      <c r="X42" s="57">
        <f t="shared" si="3"/>
        <v>14524092</v>
      </c>
      <c r="Y42" s="57">
        <f t="shared" si="3"/>
        <v>7241425</v>
      </c>
      <c r="Z42" s="58">
        <f>+IF(X42&lt;&gt;0,+(Y42/X42)*100,0)</f>
        <v>49.858022105615966</v>
      </c>
      <c r="AA42" s="55">
        <f>SUM(AA38:AA41)</f>
        <v>-24638840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-332850</v>
      </c>
      <c r="D44" s="63">
        <f>+D42-D43</f>
        <v>0</v>
      </c>
      <c r="E44" s="64">
        <f t="shared" si="4"/>
        <v>-24638840</v>
      </c>
      <c r="F44" s="65">
        <f t="shared" si="4"/>
        <v>-24638840</v>
      </c>
      <c r="G44" s="65">
        <f t="shared" si="4"/>
        <v>25386087</v>
      </c>
      <c r="H44" s="65">
        <f t="shared" si="4"/>
        <v>-2661508</v>
      </c>
      <c r="I44" s="65">
        <f t="shared" si="4"/>
        <v>-5538837</v>
      </c>
      <c r="J44" s="65">
        <f t="shared" si="4"/>
        <v>17185742</v>
      </c>
      <c r="K44" s="65">
        <f t="shared" si="4"/>
        <v>-7105244</v>
      </c>
      <c r="L44" s="65">
        <f t="shared" si="4"/>
        <v>21037143</v>
      </c>
      <c r="M44" s="65">
        <f t="shared" si="4"/>
        <v>-9352124</v>
      </c>
      <c r="N44" s="65">
        <f t="shared" si="4"/>
        <v>4579775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21765517</v>
      </c>
      <c r="X44" s="65">
        <f t="shared" si="4"/>
        <v>14524092</v>
      </c>
      <c r="Y44" s="65">
        <f t="shared" si="4"/>
        <v>7241425</v>
      </c>
      <c r="Z44" s="66">
        <f>+IF(X44&lt;&gt;0,+(Y44/X44)*100,0)</f>
        <v>49.858022105615966</v>
      </c>
      <c r="AA44" s="63">
        <f>+AA42-AA43</f>
        <v>-24638840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-332850</v>
      </c>
      <c r="D46" s="55">
        <f>SUM(D44:D45)</f>
        <v>0</v>
      </c>
      <c r="E46" s="56">
        <f t="shared" si="5"/>
        <v>-24638840</v>
      </c>
      <c r="F46" s="57">
        <f t="shared" si="5"/>
        <v>-24638840</v>
      </c>
      <c r="G46" s="57">
        <f t="shared" si="5"/>
        <v>25386087</v>
      </c>
      <c r="H46" s="57">
        <f t="shared" si="5"/>
        <v>-2661508</v>
      </c>
      <c r="I46" s="57">
        <f t="shared" si="5"/>
        <v>-5538837</v>
      </c>
      <c r="J46" s="57">
        <f t="shared" si="5"/>
        <v>17185742</v>
      </c>
      <c r="K46" s="57">
        <f t="shared" si="5"/>
        <v>-7105244</v>
      </c>
      <c r="L46" s="57">
        <f t="shared" si="5"/>
        <v>21037143</v>
      </c>
      <c r="M46" s="57">
        <f t="shared" si="5"/>
        <v>-9352124</v>
      </c>
      <c r="N46" s="57">
        <f t="shared" si="5"/>
        <v>4579775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21765517</v>
      </c>
      <c r="X46" s="57">
        <f t="shared" si="5"/>
        <v>14524092</v>
      </c>
      <c r="Y46" s="57">
        <f t="shared" si="5"/>
        <v>7241425</v>
      </c>
      <c r="Z46" s="58">
        <f>+IF(X46&lt;&gt;0,+(Y46/X46)*100,0)</f>
        <v>49.858022105615966</v>
      </c>
      <c r="AA46" s="55">
        <f>SUM(AA44:AA45)</f>
        <v>-24638840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-332850</v>
      </c>
      <c r="D48" s="71">
        <f>SUM(D46:D47)</f>
        <v>0</v>
      </c>
      <c r="E48" s="72">
        <f t="shared" si="6"/>
        <v>-24638840</v>
      </c>
      <c r="F48" s="73">
        <f t="shared" si="6"/>
        <v>-24638840</v>
      </c>
      <c r="G48" s="73">
        <f t="shared" si="6"/>
        <v>25386087</v>
      </c>
      <c r="H48" s="74">
        <f t="shared" si="6"/>
        <v>-2661508</v>
      </c>
      <c r="I48" s="74">
        <f t="shared" si="6"/>
        <v>-5538837</v>
      </c>
      <c r="J48" s="74">
        <f t="shared" si="6"/>
        <v>17185742</v>
      </c>
      <c r="K48" s="74">
        <f t="shared" si="6"/>
        <v>-7105244</v>
      </c>
      <c r="L48" s="74">
        <f t="shared" si="6"/>
        <v>21037143</v>
      </c>
      <c r="M48" s="73">
        <f t="shared" si="6"/>
        <v>-9352124</v>
      </c>
      <c r="N48" s="73">
        <f t="shared" si="6"/>
        <v>4579775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21765517</v>
      </c>
      <c r="X48" s="74">
        <f t="shared" si="6"/>
        <v>14524092</v>
      </c>
      <c r="Y48" s="74">
        <f t="shared" si="6"/>
        <v>7241425</v>
      </c>
      <c r="Z48" s="75">
        <f>+IF(X48&lt;&gt;0,+(Y48/X48)*100,0)</f>
        <v>49.858022105615966</v>
      </c>
      <c r="AA48" s="76">
        <f>SUM(AA46:AA47)</f>
        <v>-24638840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396607633</v>
      </c>
      <c r="F5" s="8">
        <v>396607633</v>
      </c>
      <c r="G5" s="8">
        <v>198850338</v>
      </c>
      <c r="H5" s="8">
        <v>17255317</v>
      </c>
      <c r="I5" s="8">
        <v>37806016</v>
      </c>
      <c r="J5" s="8">
        <v>253911671</v>
      </c>
      <c r="K5" s="8">
        <v>16724909</v>
      </c>
      <c r="L5" s="8">
        <v>0</v>
      </c>
      <c r="M5" s="8">
        <v>0</v>
      </c>
      <c r="N5" s="8">
        <v>16724909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270636580</v>
      </c>
      <c r="X5" s="8">
        <v>46198500</v>
      </c>
      <c r="Y5" s="8">
        <v>224438080</v>
      </c>
      <c r="Z5" s="2">
        <v>485.81</v>
      </c>
      <c r="AA5" s="6">
        <v>396607633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115694820</v>
      </c>
      <c r="F7" s="8">
        <v>115694820</v>
      </c>
      <c r="G7" s="8">
        <v>8760168</v>
      </c>
      <c r="H7" s="8">
        <v>8894289</v>
      </c>
      <c r="I7" s="8">
        <v>8884472</v>
      </c>
      <c r="J7" s="8">
        <v>26538929</v>
      </c>
      <c r="K7" s="8">
        <v>8313616</v>
      </c>
      <c r="L7" s="8">
        <v>0</v>
      </c>
      <c r="M7" s="8">
        <v>0</v>
      </c>
      <c r="N7" s="8">
        <v>8313616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34852545</v>
      </c>
      <c r="X7" s="8">
        <v>54347412</v>
      </c>
      <c r="Y7" s="8">
        <v>-19494867</v>
      </c>
      <c r="Z7" s="2">
        <v>-35.87</v>
      </c>
      <c r="AA7" s="6">
        <v>115694820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51850612</v>
      </c>
      <c r="F8" s="8">
        <v>51850612</v>
      </c>
      <c r="G8" s="8">
        <v>3427948</v>
      </c>
      <c r="H8" s="8">
        <v>3905555</v>
      </c>
      <c r="I8" s="8">
        <v>3990368</v>
      </c>
      <c r="J8" s="8">
        <v>11323871</v>
      </c>
      <c r="K8" s="8">
        <v>7748047</v>
      </c>
      <c r="L8" s="8">
        <v>0</v>
      </c>
      <c r="M8" s="8">
        <v>0</v>
      </c>
      <c r="N8" s="8">
        <v>7748047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19071918</v>
      </c>
      <c r="X8" s="8">
        <v>21925308</v>
      </c>
      <c r="Y8" s="8">
        <v>-2853390</v>
      </c>
      <c r="Z8" s="2">
        <v>-13.01</v>
      </c>
      <c r="AA8" s="6">
        <v>51850612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22340931</v>
      </c>
      <c r="F9" s="8">
        <v>22340931</v>
      </c>
      <c r="G9" s="8">
        <v>985431</v>
      </c>
      <c r="H9" s="8">
        <v>2710886</v>
      </c>
      <c r="I9" s="8">
        <v>6444777</v>
      </c>
      <c r="J9" s="8">
        <v>10141094</v>
      </c>
      <c r="K9" s="8">
        <v>-5572791</v>
      </c>
      <c r="L9" s="8">
        <v>0</v>
      </c>
      <c r="M9" s="8">
        <v>0</v>
      </c>
      <c r="N9" s="8">
        <v>-5572791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4568303</v>
      </c>
      <c r="X9" s="8">
        <v>7670466</v>
      </c>
      <c r="Y9" s="8">
        <v>-3102163</v>
      </c>
      <c r="Z9" s="2">
        <v>-40.44</v>
      </c>
      <c r="AA9" s="6">
        <v>22340931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14892614</v>
      </c>
      <c r="F10" s="26">
        <v>14892614</v>
      </c>
      <c r="G10" s="26">
        <v>1194603</v>
      </c>
      <c r="H10" s="26">
        <v>1373558</v>
      </c>
      <c r="I10" s="26">
        <v>1404427</v>
      </c>
      <c r="J10" s="26">
        <v>3972588</v>
      </c>
      <c r="K10" s="26">
        <v>1302023</v>
      </c>
      <c r="L10" s="26">
        <v>0</v>
      </c>
      <c r="M10" s="26">
        <v>0</v>
      </c>
      <c r="N10" s="26">
        <v>1302023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5274611</v>
      </c>
      <c r="X10" s="26">
        <v>7446306</v>
      </c>
      <c r="Y10" s="26">
        <v>-2171695</v>
      </c>
      <c r="Z10" s="27">
        <v>-29.16</v>
      </c>
      <c r="AA10" s="28">
        <v>14892614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23500002</v>
      </c>
      <c r="Y11" s="8">
        <v>-23500002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715336</v>
      </c>
      <c r="F12" s="8">
        <v>715336</v>
      </c>
      <c r="G12" s="8">
        <v>43955</v>
      </c>
      <c r="H12" s="8">
        <v>38500</v>
      </c>
      <c r="I12" s="8">
        <v>34383</v>
      </c>
      <c r="J12" s="8">
        <v>116838</v>
      </c>
      <c r="K12" s="8">
        <v>36293</v>
      </c>
      <c r="L12" s="8">
        <v>0</v>
      </c>
      <c r="M12" s="8">
        <v>0</v>
      </c>
      <c r="N12" s="8">
        <v>36293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153131</v>
      </c>
      <c r="X12" s="8">
        <v>357666</v>
      </c>
      <c r="Y12" s="8">
        <v>-204535</v>
      </c>
      <c r="Z12" s="2">
        <v>-57.19</v>
      </c>
      <c r="AA12" s="6">
        <v>715336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500000</v>
      </c>
      <c r="F13" s="8">
        <v>500000</v>
      </c>
      <c r="G13" s="8">
        <v>165208</v>
      </c>
      <c r="H13" s="8">
        <v>37620</v>
      </c>
      <c r="I13" s="8">
        <v>19039</v>
      </c>
      <c r="J13" s="8">
        <v>221867</v>
      </c>
      <c r="K13" s="8">
        <v>7141</v>
      </c>
      <c r="L13" s="8">
        <v>0</v>
      </c>
      <c r="M13" s="8">
        <v>0</v>
      </c>
      <c r="N13" s="8">
        <v>7141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229008</v>
      </c>
      <c r="X13" s="8">
        <v>250002</v>
      </c>
      <c r="Y13" s="8">
        <v>-20994</v>
      </c>
      <c r="Z13" s="2">
        <v>-8.4</v>
      </c>
      <c r="AA13" s="6">
        <v>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314374</v>
      </c>
      <c r="F16" s="8">
        <v>314374</v>
      </c>
      <c r="G16" s="8">
        <v>162817</v>
      </c>
      <c r="H16" s="8">
        <v>5494</v>
      </c>
      <c r="I16" s="8">
        <v>222</v>
      </c>
      <c r="J16" s="8">
        <v>168533</v>
      </c>
      <c r="K16" s="8">
        <v>11214</v>
      </c>
      <c r="L16" s="8">
        <v>0</v>
      </c>
      <c r="M16" s="8">
        <v>0</v>
      </c>
      <c r="N16" s="8">
        <v>11214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179747</v>
      </c>
      <c r="X16" s="8">
        <v>157188</v>
      </c>
      <c r="Y16" s="8">
        <v>22559</v>
      </c>
      <c r="Z16" s="2">
        <v>14.35</v>
      </c>
      <c r="AA16" s="6">
        <v>314374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872436</v>
      </c>
      <c r="F17" s="8">
        <v>872436</v>
      </c>
      <c r="G17" s="8">
        <v>97204</v>
      </c>
      <c r="H17" s="8">
        <v>2991</v>
      </c>
      <c r="I17" s="8">
        <v>2467</v>
      </c>
      <c r="J17" s="8">
        <v>102662</v>
      </c>
      <c r="K17" s="8">
        <v>157118</v>
      </c>
      <c r="L17" s="8">
        <v>0</v>
      </c>
      <c r="M17" s="8">
        <v>0</v>
      </c>
      <c r="N17" s="8">
        <v>157118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259780</v>
      </c>
      <c r="X17" s="8">
        <v>436218</v>
      </c>
      <c r="Y17" s="8">
        <v>-176438</v>
      </c>
      <c r="Z17" s="2">
        <v>-40.45</v>
      </c>
      <c r="AA17" s="6">
        <v>872436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2919084</v>
      </c>
      <c r="F18" s="8">
        <v>2919084</v>
      </c>
      <c r="G18" s="8">
        <v>218740</v>
      </c>
      <c r="H18" s="8">
        <v>33505</v>
      </c>
      <c r="I18" s="8">
        <v>23172</v>
      </c>
      <c r="J18" s="8">
        <v>275417</v>
      </c>
      <c r="K18" s="8">
        <v>478821</v>
      </c>
      <c r="L18" s="8">
        <v>0</v>
      </c>
      <c r="M18" s="8">
        <v>0</v>
      </c>
      <c r="N18" s="8">
        <v>478821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754238</v>
      </c>
      <c r="X18" s="8">
        <v>1459542</v>
      </c>
      <c r="Y18" s="8">
        <v>-705304</v>
      </c>
      <c r="Z18" s="2">
        <v>-48.32</v>
      </c>
      <c r="AA18" s="6">
        <v>2919084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25569000</v>
      </c>
      <c r="F19" s="8">
        <v>25569000</v>
      </c>
      <c r="G19" s="8">
        <v>8726000</v>
      </c>
      <c r="H19" s="8">
        <v>643798</v>
      </c>
      <c r="I19" s="8">
        <v>0</v>
      </c>
      <c r="J19" s="8">
        <v>9369798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9369798</v>
      </c>
      <c r="X19" s="8">
        <v>18626850</v>
      </c>
      <c r="Y19" s="8">
        <v>-9257052</v>
      </c>
      <c r="Z19" s="2">
        <v>-49.7</v>
      </c>
      <c r="AA19" s="6">
        <v>25569000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2431925</v>
      </c>
      <c r="F20" s="26">
        <v>2431925</v>
      </c>
      <c r="G20" s="26">
        <v>220183</v>
      </c>
      <c r="H20" s="26">
        <v>121643</v>
      </c>
      <c r="I20" s="26">
        <v>336042</v>
      </c>
      <c r="J20" s="26">
        <v>677868</v>
      </c>
      <c r="K20" s="26">
        <v>1513945</v>
      </c>
      <c r="L20" s="26">
        <v>0</v>
      </c>
      <c r="M20" s="26">
        <v>0</v>
      </c>
      <c r="N20" s="26">
        <v>1513945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2191813</v>
      </c>
      <c r="X20" s="26">
        <v>1215960</v>
      </c>
      <c r="Y20" s="26">
        <v>975853</v>
      </c>
      <c r="Z20" s="27">
        <v>80.25</v>
      </c>
      <c r="AA20" s="28">
        <v>2431925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634708765</v>
      </c>
      <c r="F22" s="35">
        <f t="shared" si="0"/>
        <v>634708765</v>
      </c>
      <c r="G22" s="35">
        <f t="shared" si="0"/>
        <v>222852595</v>
      </c>
      <c r="H22" s="35">
        <f t="shared" si="0"/>
        <v>35023156</v>
      </c>
      <c r="I22" s="35">
        <f t="shared" si="0"/>
        <v>58945385</v>
      </c>
      <c r="J22" s="35">
        <f t="shared" si="0"/>
        <v>316821136</v>
      </c>
      <c r="K22" s="35">
        <f t="shared" si="0"/>
        <v>30720336</v>
      </c>
      <c r="L22" s="35">
        <f t="shared" si="0"/>
        <v>0</v>
      </c>
      <c r="M22" s="35">
        <f t="shared" si="0"/>
        <v>0</v>
      </c>
      <c r="N22" s="35">
        <f t="shared" si="0"/>
        <v>30720336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347541472</v>
      </c>
      <c r="X22" s="35">
        <f t="shared" si="0"/>
        <v>183591420</v>
      </c>
      <c r="Y22" s="35">
        <f t="shared" si="0"/>
        <v>163950052</v>
      </c>
      <c r="Z22" s="36">
        <f>+IF(X22&lt;&gt;0,+(Y22/X22)*100,0)</f>
        <v>89.30158718746225</v>
      </c>
      <c r="AA22" s="33">
        <f>SUM(AA5:AA21)</f>
        <v>634708765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110755314</v>
      </c>
      <c r="F25" s="8">
        <v>110755314</v>
      </c>
      <c r="G25" s="8">
        <v>10448950</v>
      </c>
      <c r="H25" s="8">
        <v>6443163</v>
      </c>
      <c r="I25" s="8">
        <v>7737180</v>
      </c>
      <c r="J25" s="8">
        <v>24629293</v>
      </c>
      <c r="K25" s="8">
        <v>7253752</v>
      </c>
      <c r="L25" s="8">
        <v>0</v>
      </c>
      <c r="M25" s="8">
        <v>0</v>
      </c>
      <c r="N25" s="8">
        <v>7253752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31883045</v>
      </c>
      <c r="X25" s="8">
        <v>40085520</v>
      </c>
      <c r="Y25" s="8">
        <v>-8202475</v>
      </c>
      <c r="Z25" s="2">
        <v>-20.46</v>
      </c>
      <c r="AA25" s="6">
        <v>110755314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2890272</v>
      </c>
      <c r="F26" s="8">
        <v>2890272</v>
      </c>
      <c r="G26" s="8">
        <v>221339</v>
      </c>
      <c r="H26" s="8">
        <v>221416</v>
      </c>
      <c r="I26" s="8">
        <v>221377</v>
      </c>
      <c r="J26" s="8">
        <v>664132</v>
      </c>
      <c r="K26" s="8">
        <v>221377</v>
      </c>
      <c r="L26" s="8">
        <v>0</v>
      </c>
      <c r="M26" s="8">
        <v>0</v>
      </c>
      <c r="N26" s="8">
        <v>221377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885509</v>
      </c>
      <c r="X26" s="8">
        <v>1445136</v>
      </c>
      <c r="Y26" s="8">
        <v>-559627</v>
      </c>
      <c r="Z26" s="2">
        <v>-38.72</v>
      </c>
      <c r="AA26" s="6">
        <v>2890272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6848594</v>
      </c>
      <c r="F27" s="8">
        <v>6848594</v>
      </c>
      <c r="G27" s="8">
        <v>1012917</v>
      </c>
      <c r="H27" s="8">
        <v>0</v>
      </c>
      <c r="I27" s="8">
        <v>2025834</v>
      </c>
      <c r="J27" s="8">
        <v>3038751</v>
      </c>
      <c r="K27" s="8">
        <v>1012917</v>
      </c>
      <c r="L27" s="8">
        <v>0</v>
      </c>
      <c r="M27" s="8">
        <v>0</v>
      </c>
      <c r="N27" s="8">
        <v>1012917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4051668</v>
      </c>
      <c r="X27" s="8">
        <v>3424296</v>
      </c>
      <c r="Y27" s="8">
        <v>627372</v>
      </c>
      <c r="Z27" s="2">
        <v>18.32</v>
      </c>
      <c r="AA27" s="6">
        <v>6848594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53820123</v>
      </c>
      <c r="F28" s="8">
        <v>53820123</v>
      </c>
      <c r="G28" s="8">
        <v>4569891</v>
      </c>
      <c r="H28" s="8">
        <v>0</v>
      </c>
      <c r="I28" s="8">
        <v>9139782</v>
      </c>
      <c r="J28" s="8">
        <v>13709673</v>
      </c>
      <c r="K28" s="8">
        <v>4569891</v>
      </c>
      <c r="L28" s="8">
        <v>0</v>
      </c>
      <c r="M28" s="8">
        <v>0</v>
      </c>
      <c r="N28" s="8">
        <v>4569891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18279564</v>
      </c>
      <c r="X28" s="8">
        <v>10107234</v>
      </c>
      <c r="Y28" s="8">
        <v>8172330</v>
      </c>
      <c r="Z28" s="2">
        <v>80.86</v>
      </c>
      <c r="AA28" s="6">
        <v>53820123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3773618</v>
      </c>
      <c r="F29" s="8">
        <v>3773618</v>
      </c>
      <c r="G29" s="8">
        <v>17188</v>
      </c>
      <c r="H29" s="8">
        <v>0</v>
      </c>
      <c r="I29" s="8">
        <v>34377</v>
      </c>
      <c r="J29" s="8">
        <v>51565</v>
      </c>
      <c r="K29" s="8">
        <v>27368</v>
      </c>
      <c r="L29" s="8">
        <v>0</v>
      </c>
      <c r="M29" s="8">
        <v>0</v>
      </c>
      <c r="N29" s="8">
        <v>27368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78933</v>
      </c>
      <c r="X29" s="8">
        <v>1886808</v>
      </c>
      <c r="Y29" s="8">
        <v>-1807875</v>
      </c>
      <c r="Z29" s="2">
        <v>-95.82</v>
      </c>
      <c r="AA29" s="6">
        <v>3773618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111220611</v>
      </c>
      <c r="F30" s="8">
        <v>111220611</v>
      </c>
      <c r="G30" s="8">
        <v>12644406</v>
      </c>
      <c r="H30" s="8">
        <v>10742658</v>
      </c>
      <c r="I30" s="8">
        <v>6622352</v>
      </c>
      <c r="J30" s="8">
        <v>30009416</v>
      </c>
      <c r="K30" s="8">
        <v>7618533</v>
      </c>
      <c r="L30" s="8">
        <v>0</v>
      </c>
      <c r="M30" s="8">
        <v>0</v>
      </c>
      <c r="N30" s="8">
        <v>7618533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37627949</v>
      </c>
      <c r="X30" s="8">
        <v>44610306</v>
      </c>
      <c r="Y30" s="8">
        <v>-6982357</v>
      </c>
      <c r="Z30" s="2">
        <v>-15.65</v>
      </c>
      <c r="AA30" s="6">
        <v>111220611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2309174</v>
      </c>
      <c r="H31" s="8">
        <v>1582088</v>
      </c>
      <c r="I31" s="8">
        <v>1038801</v>
      </c>
      <c r="J31" s="8">
        <v>4930063</v>
      </c>
      <c r="K31" s="8">
        <v>1138071</v>
      </c>
      <c r="L31" s="8">
        <v>0</v>
      </c>
      <c r="M31" s="8">
        <v>0</v>
      </c>
      <c r="N31" s="8">
        <v>1138071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6068134</v>
      </c>
      <c r="X31" s="8"/>
      <c r="Y31" s="8">
        <v>6068134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6662327</v>
      </c>
      <c r="F32" s="8">
        <v>6662327</v>
      </c>
      <c r="G32" s="8">
        <v>391319</v>
      </c>
      <c r="H32" s="8">
        <v>616229</v>
      </c>
      <c r="I32" s="8">
        <v>758958</v>
      </c>
      <c r="J32" s="8">
        <v>1766506</v>
      </c>
      <c r="K32" s="8">
        <v>418761</v>
      </c>
      <c r="L32" s="8">
        <v>0</v>
      </c>
      <c r="M32" s="8">
        <v>0</v>
      </c>
      <c r="N32" s="8">
        <v>418761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2185267</v>
      </c>
      <c r="X32" s="8">
        <v>3331164</v>
      </c>
      <c r="Y32" s="8">
        <v>-1145897</v>
      </c>
      <c r="Z32" s="2">
        <v>-34.4</v>
      </c>
      <c r="AA32" s="6">
        <v>6662327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95861</v>
      </c>
      <c r="H33" s="8">
        <v>157018</v>
      </c>
      <c r="I33" s="8">
        <v>544743</v>
      </c>
      <c r="J33" s="8">
        <v>797622</v>
      </c>
      <c r="K33" s="8">
        <v>203573</v>
      </c>
      <c r="L33" s="8">
        <v>0</v>
      </c>
      <c r="M33" s="8">
        <v>0</v>
      </c>
      <c r="N33" s="8">
        <v>203573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1001195</v>
      </c>
      <c r="X33" s="8"/>
      <c r="Y33" s="8">
        <v>1001195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71323738</v>
      </c>
      <c r="F34" s="8">
        <v>71323738</v>
      </c>
      <c r="G34" s="8">
        <v>2901282</v>
      </c>
      <c r="H34" s="8">
        <v>2759466</v>
      </c>
      <c r="I34" s="8">
        <v>3319750</v>
      </c>
      <c r="J34" s="8">
        <v>8980498</v>
      </c>
      <c r="K34" s="8">
        <v>2897144</v>
      </c>
      <c r="L34" s="8">
        <v>0</v>
      </c>
      <c r="M34" s="8">
        <v>0</v>
      </c>
      <c r="N34" s="8">
        <v>2897144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11877642</v>
      </c>
      <c r="X34" s="8">
        <v>27845616</v>
      </c>
      <c r="Y34" s="8">
        <v>-15967974</v>
      </c>
      <c r="Z34" s="2">
        <v>-57.34</v>
      </c>
      <c r="AA34" s="6">
        <v>71323738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367294597</v>
      </c>
      <c r="F36" s="35">
        <f t="shared" si="1"/>
        <v>367294597</v>
      </c>
      <c r="G36" s="35">
        <f t="shared" si="1"/>
        <v>34612327</v>
      </c>
      <c r="H36" s="35">
        <f t="shared" si="1"/>
        <v>22522038</v>
      </c>
      <c r="I36" s="35">
        <f t="shared" si="1"/>
        <v>31443154</v>
      </c>
      <c r="J36" s="35">
        <f t="shared" si="1"/>
        <v>88577519</v>
      </c>
      <c r="K36" s="35">
        <f t="shared" si="1"/>
        <v>25361387</v>
      </c>
      <c r="L36" s="35">
        <f t="shared" si="1"/>
        <v>0</v>
      </c>
      <c r="M36" s="35">
        <f t="shared" si="1"/>
        <v>0</v>
      </c>
      <c r="N36" s="35">
        <f t="shared" si="1"/>
        <v>25361387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113938906</v>
      </c>
      <c r="X36" s="35">
        <f t="shared" si="1"/>
        <v>132736080</v>
      </c>
      <c r="Y36" s="35">
        <f t="shared" si="1"/>
        <v>-18797174</v>
      </c>
      <c r="Z36" s="36">
        <f>+IF(X36&lt;&gt;0,+(Y36/X36)*100,0)</f>
        <v>-14.161314693035987</v>
      </c>
      <c r="AA36" s="33">
        <f>SUM(AA25:AA35)</f>
        <v>367294597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267414168</v>
      </c>
      <c r="F38" s="48">
        <f t="shared" si="2"/>
        <v>267414168</v>
      </c>
      <c r="G38" s="48">
        <f t="shared" si="2"/>
        <v>188240268</v>
      </c>
      <c r="H38" s="48">
        <f t="shared" si="2"/>
        <v>12501118</v>
      </c>
      <c r="I38" s="48">
        <f t="shared" si="2"/>
        <v>27502231</v>
      </c>
      <c r="J38" s="48">
        <f t="shared" si="2"/>
        <v>228243617</v>
      </c>
      <c r="K38" s="48">
        <f t="shared" si="2"/>
        <v>5358949</v>
      </c>
      <c r="L38" s="48">
        <f t="shared" si="2"/>
        <v>0</v>
      </c>
      <c r="M38" s="48">
        <f t="shared" si="2"/>
        <v>0</v>
      </c>
      <c r="N38" s="48">
        <f t="shared" si="2"/>
        <v>5358949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233602566</v>
      </c>
      <c r="X38" s="48">
        <f>IF(F22=F36,0,X22-X36)</f>
        <v>50855340</v>
      </c>
      <c r="Y38" s="48">
        <f t="shared" si="2"/>
        <v>182747226</v>
      </c>
      <c r="Z38" s="49">
        <f>+IF(X38&lt;&gt;0,+(Y38/X38)*100,0)</f>
        <v>359.34717180142735</v>
      </c>
      <c r="AA38" s="46">
        <f>+AA22-AA36</f>
        <v>267414168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20438000</v>
      </c>
      <c r="F39" s="8">
        <v>20438000</v>
      </c>
      <c r="G39" s="8">
        <v>1978283</v>
      </c>
      <c r="H39" s="8">
        <v>1937183</v>
      </c>
      <c r="I39" s="8">
        <v>865622</v>
      </c>
      <c r="J39" s="8">
        <v>4781088</v>
      </c>
      <c r="K39" s="8">
        <v>4990383</v>
      </c>
      <c r="L39" s="8">
        <v>0</v>
      </c>
      <c r="M39" s="8">
        <v>0</v>
      </c>
      <c r="N39" s="8">
        <v>4990383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9771471</v>
      </c>
      <c r="X39" s="8">
        <v>8719002</v>
      </c>
      <c r="Y39" s="8">
        <v>1052469</v>
      </c>
      <c r="Z39" s="2">
        <v>12.07</v>
      </c>
      <c r="AA39" s="6">
        <v>20438000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22249998</v>
      </c>
      <c r="Y40" s="26">
        <v>-22249998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64500000</v>
      </c>
      <c r="F41" s="8">
        <v>64500000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64500000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352352168</v>
      </c>
      <c r="F42" s="57">
        <f t="shared" si="3"/>
        <v>352352168</v>
      </c>
      <c r="G42" s="57">
        <f t="shared" si="3"/>
        <v>190218551</v>
      </c>
      <c r="H42" s="57">
        <f t="shared" si="3"/>
        <v>14438301</v>
      </c>
      <c r="I42" s="57">
        <f t="shared" si="3"/>
        <v>28367853</v>
      </c>
      <c r="J42" s="57">
        <f t="shared" si="3"/>
        <v>233024705</v>
      </c>
      <c r="K42" s="57">
        <f t="shared" si="3"/>
        <v>10349332</v>
      </c>
      <c r="L42" s="57">
        <f t="shared" si="3"/>
        <v>0</v>
      </c>
      <c r="M42" s="57">
        <f t="shared" si="3"/>
        <v>0</v>
      </c>
      <c r="N42" s="57">
        <f t="shared" si="3"/>
        <v>10349332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243374037</v>
      </c>
      <c r="X42" s="57">
        <f t="shared" si="3"/>
        <v>81824340</v>
      </c>
      <c r="Y42" s="57">
        <f t="shared" si="3"/>
        <v>161549697</v>
      </c>
      <c r="Z42" s="58">
        <f>+IF(X42&lt;&gt;0,+(Y42/X42)*100,0)</f>
        <v>197.4347694096891</v>
      </c>
      <c r="AA42" s="55">
        <f>SUM(AA38:AA41)</f>
        <v>352352168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352352168</v>
      </c>
      <c r="F44" s="65">
        <f t="shared" si="4"/>
        <v>352352168</v>
      </c>
      <c r="G44" s="65">
        <f t="shared" si="4"/>
        <v>190218551</v>
      </c>
      <c r="H44" s="65">
        <f t="shared" si="4"/>
        <v>14438301</v>
      </c>
      <c r="I44" s="65">
        <f t="shared" si="4"/>
        <v>28367853</v>
      </c>
      <c r="J44" s="65">
        <f t="shared" si="4"/>
        <v>233024705</v>
      </c>
      <c r="K44" s="65">
        <f t="shared" si="4"/>
        <v>10349332</v>
      </c>
      <c r="L44" s="65">
        <f t="shared" si="4"/>
        <v>0</v>
      </c>
      <c r="M44" s="65">
        <f t="shared" si="4"/>
        <v>0</v>
      </c>
      <c r="N44" s="65">
        <f t="shared" si="4"/>
        <v>10349332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243374037</v>
      </c>
      <c r="X44" s="65">
        <f t="shared" si="4"/>
        <v>81824340</v>
      </c>
      <c r="Y44" s="65">
        <f t="shared" si="4"/>
        <v>161549697</v>
      </c>
      <c r="Z44" s="66">
        <f>+IF(X44&lt;&gt;0,+(Y44/X44)*100,0)</f>
        <v>197.4347694096891</v>
      </c>
      <c r="AA44" s="63">
        <f>+AA42-AA43</f>
        <v>352352168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352352168</v>
      </c>
      <c r="F46" s="57">
        <f t="shared" si="5"/>
        <v>352352168</v>
      </c>
      <c r="G46" s="57">
        <f t="shared" si="5"/>
        <v>190218551</v>
      </c>
      <c r="H46" s="57">
        <f t="shared" si="5"/>
        <v>14438301</v>
      </c>
      <c r="I46" s="57">
        <f t="shared" si="5"/>
        <v>28367853</v>
      </c>
      <c r="J46" s="57">
        <f t="shared" si="5"/>
        <v>233024705</v>
      </c>
      <c r="K46" s="57">
        <f t="shared" si="5"/>
        <v>10349332</v>
      </c>
      <c r="L46" s="57">
        <f t="shared" si="5"/>
        <v>0</v>
      </c>
      <c r="M46" s="57">
        <f t="shared" si="5"/>
        <v>0</v>
      </c>
      <c r="N46" s="57">
        <f t="shared" si="5"/>
        <v>10349332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243374037</v>
      </c>
      <c r="X46" s="57">
        <f t="shared" si="5"/>
        <v>81824340</v>
      </c>
      <c r="Y46" s="57">
        <f t="shared" si="5"/>
        <v>161549697</v>
      </c>
      <c r="Z46" s="58">
        <f>+IF(X46&lt;&gt;0,+(Y46/X46)*100,0)</f>
        <v>197.4347694096891</v>
      </c>
      <c r="AA46" s="55">
        <f>SUM(AA44:AA45)</f>
        <v>352352168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352352168</v>
      </c>
      <c r="F48" s="73">
        <f t="shared" si="6"/>
        <v>352352168</v>
      </c>
      <c r="G48" s="73">
        <f t="shared" si="6"/>
        <v>190218551</v>
      </c>
      <c r="H48" s="74">
        <f t="shared" si="6"/>
        <v>14438301</v>
      </c>
      <c r="I48" s="74">
        <f t="shared" si="6"/>
        <v>28367853</v>
      </c>
      <c r="J48" s="74">
        <f t="shared" si="6"/>
        <v>233024705</v>
      </c>
      <c r="K48" s="74">
        <f t="shared" si="6"/>
        <v>10349332</v>
      </c>
      <c r="L48" s="74">
        <f t="shared" si="6"/>
        <v>0</v>
      </c>
      <c r="M48" s="73">
        <f t="shared" si="6"/>
        <v>0</v>
      </c>
      <c r="N48" s="73">
        <f t="shared" si="6"/>
        <v>10349332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243374037</v>
      </c>
      <c r="X48" s="74">
        <f t="shared" si="6"/>
        <v>81824340</v>
      </c>
      <c r="Y48" s="74">
        <f t="shared" si="6"/>
        <v>161549697</v>
      </c>
      <c r="Z48" s="75">
        <f>+IF(X48&lt;&gt;0,+(Y48/X48)*100,0)</f>
        <v>197.4347694096891</v>
      </c>
      <c r="AA48" s="76">
        <f>SUM(AA46:AA47)</f>
        <v>352352168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-7187</v>
      </c>
      <c r="H5" s="8">
        <v>0</v>
      </c>
      <c r="I5" s="8">
        <v>0</v>
      </c>
      <c r="J5" s="8">
        <v>-7187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-7187</v>
      </c>
      <c r="X5" s="8"/>
      <c r="Y5" s="8">
        <v>-7187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-3825</v>
      </c>
      <c r="I11" s="8">
        <v>-3855</v>
      </c>
      <c r="J11" s="8">
        <v>-7680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-7680</v>
      </c>
      <c r="X11" s="8"/>
      <c r="Y11" s="8">
        <v>-7680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74206</v>
      </c>
      <c r="D12" s="6">
        <v>0</v>
      </c>
      <c r="E12" s="7">
        <v>80000</v>
      </c>
      <c r="F12" s="8">
        <v>80000</v>
      </c>
      <c r="G12" s="8">
        <v>5590</v>
      </c>
      <c r="H12" s="8">
        <v>5590</v>
      </c>
      <c r="I12" s="8">
        <v>7410</v>
      </c>
      <c r="J12" s="8">
        <v>18590</v>
      </c>
      <c r="K12" s="8">
        <v>5856</v>
      </c>
      <c r="L12" s="8">
        <v>5856</v>
      </c>
      <c r="M12" s="8">
        <v>5856</v>
      </c>
      <c r="N12" s="8">
        <v>17568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36158</v>
      </c>
      <c r="X12" s="8"/>
      <c r="Y12" s="8">
        <v>36158</v>
      </c>
      <c r="Z12" s="2">
        <v>0</v>
      </c>
      <c r="AA12" s="6">
        <v>80000</v>
      </c>
    </row>
    <row r="13" spans="1:27" ht="13.5">
      <c r="A13" s="23" t="s">
        <v>40</v>
      </c>
      <c r="B13" s="29"/>
      <c r="C13" s="6">
        <v>2789198</v>
      </c>
      <c r="D13" s="6">
        <v>0</v>
      </c>
      <c r="E13" s="7">
        <v>2756691</v>
      </c>
      <c r="F13" s="8">
        <v>2756691</v>
      </c>
      <c r="G13" s="8">
        <v>953601</v>
      </c>
      <c r="H13" s="8">
        <v>52138</v>
      </c>
      <c r="I13" s="8">
        <v>52252</v>
      </c>
      <c r="J13" s="8">
        <v>1057991</v>
      </c>
      <c r="K13" s="8">
        <v>40881</v>
      </c>
      <c r="L13" s="8">
        <v>48134</v>
      </c>
      <c r="M13" s="8">
        <v>40675</v>
      </c>
      <c r="N13" s="8">
        <v>129690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1187681</v>
      </c>
      <c r="X13" s="8"/>
      <c r="Y13" s="8">
        <v>1187681</v>
      </c>
      <c r="Z13" s="2">
        <v>0</v>
      </c>
      <c r="AA13" s="6">
        <v>2756691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52763</v>
      </c>
      <c r="H14" s="8">
        <v>0</v>
      </c>
      <c r="I14" s="8">
        <v>0</v>
      </c>
      <c r="J14" s="8">
        <v>52763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52763</v>
      </c>
      <c r="X14" s="8"/>
      <c r="Y14" s="8">
        <v>52763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67305080</v>
      </c>
      <c r="D19" s="6">
        <v>0</v>
      </c>
      <c r="E19" s="7">
        <v>73235894</v>
      </c>
      <c r="F19" s="8">
        <v>73235894</v>
      </c>
      <c r="G19" s="8">
        <v>26605548</v>
      </c>
      <c r="H19" s="8">
        <v>0</v>
      </c>
      <c r="I19" s="8">
        <v>3501493</v>
      </c>
      <c r="J19" s="8">
        <v>30107041</v>
      </c>
      <c r="K19" s="8">
        <v>150008</v>
      </c>
      <c r="L19" s="8">
        <v>20405658</v>
      </c>
      <c r="M19" s="8">
        <v>133954</v>
      </c>
      <c r="N19" s="8">
        <v>20689620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50796661</v>
      </c>
      <c r="X19" s="8"/>
      <c r="Y19" s="8">
        <v>50796661</v>
      </c>
      <c r="Z19" s="2">
        <v>0</v>
      </c>
      <c r="AA19" s="6">
        <v>73235894</v>
      </c>
    </row>
    <row r="20" spans="1:27" ht="13.5">
      <c r="A20" s="23" t="s">
        <v>47</v>
      </c>
      <c r="B20" s="29"/>
      <c r="C20" s="6">
        <v>7019255</v>
      </c>
      <c r="D20" s="6">
        <v>0</v>
      </c>
      <c r="E20" s="7">
        <v>30652945</v>
      </c>
      <c r="F20" s="26">
        <v>30652945</v>
      </c>
      <c r="G20" s="26">
        <v>-941402</v>
      </c>
      <c r="H20" s="26">
        <v>13073</v>
      </c>
      <c r="I20" s="26">
        <v>151416</v>
      </c>
      <c r="J20" s="26">
        <v>-776913</v>
      </c>
      <c r="K20" s="26">
        <v>100458</v>
      </c>
      <c r="L20" s="26">
        <v>45619</v>
      </c>
      <c r="M20" s="26">
        <v>47031</v>
      </c>
      <c r="N20" s="26">
        <v>193108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-583805</v>
      </c>
      <c r="X20" s="26"/>
      <c r="Y20" s="26">
        <v>-583805</v>
      </c>
      <c r="Z20" s="27">
        <v>0</v>
      </c>
      <c r="AA20" s="28">
        <v>30652945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3977</v>
      </c>
      <c r="L21" s="8">
        <v>0</v>
      </c>
      <c r="M21" s="8">
        <v>0</v>
      </c>
      <c r="N21" s="8">
        <v>3977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3977</v>
      </c>
      <c r="X21" s="8"/>
      <c r="Y21" s="8">
        <v>3977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77187739</v>
      </c>
      <c r="D22" s="33">
        <f>SUM(D5:D21)</f>
        <v>0</v>
      </c>
      <c r="E22" s="34">
        <f t="shared" si="0"/>
        <v>106725530</v>
      </c>
      <c r="F22" s="35">
        <f t="shared" si="0"/>
        <v>106725530</v>
      </c>
      <c r="G22" s="35">
        <f t="shared" si="0"/>
        <v>26668913</v>
      </c>
      <c r="H22" s="35">
        <f t="shared" si="0"/>
        <v>66976</v>
      </c>
      <c r="I22" s="35">
        <f t="shared" si="0"/>
        <v>3708716</v>
      </c>
      <c r="J22" s="35">
        <f t="shared" si="0"/>
        <v>30444605</v>
      </c>
      <c r="K22" s="35">
        <f t="shared" si="0"/>
        <v>301180</v>
      </c>
      <c r="L22" s="35">
        <f t="shared" si="0"/>
        <v>20505267</v>
      </c>
      <c r="M22" s="35">
        <f t="shared" si="0"/>
        <v>227516</v>
      </c>
      <c r="N22" s="35">
        <f t="shared" si="0"/>
        <v>21033963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51478568</v>
      </c>
      <c r="X22" s="35">
        <f t="shared" si="0"/>
        <v>0</v>
      </c>
      <c r="Y22" s="35">
        <f t="shared" si="0"/>
        <v>51478568</v>
      </c>
      <c r="Z22" s="36">
        <f>+IF(X22&lt;&gt;0,+(Y22/X22)*100,0)</f>
        <v>0</v>
      </c>
      <c r="AA22" s="33">
        <f>SUM(AA5:AA21)</f>
        <v>106725530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50173627</v>
      </c>
      <c r="D25" s="6">
        <v>0</v>
      </c>
      <c r="E25" s="7">
        <v>56016000</v>
      </c>
      <c r="F25" s="8">
        <v>56016000</v>
      </c>
      <c r="G25" s="8">
        <v>3946502</v>
      </c>
      <c r="H25" s="8">
        <v>3980055</v>
      </c>
      <c r="I25" s="8">
        <v>3948570</v>
      </c>
      <c r="J25" s="8">
        <v>11875127</v>
      </c>
      <c r="K25" s="8">
        <v>4011408</v>
      </c>
      <c r="L25" s="8">
        <v>6026965</v>
      </c>
      <c r="M25" s="8">
        <v>3948655</v>
      </c>
      <c r="N25" s="8">
        <v>13987028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25862155</v>
      </c>
      <c r="X25" s="8"/>
      <c r="Y25" s="8">
        <v>25862155</v>
      </c>
      <c r="Z25" s="2">
        <v>0</v>
      </c>
      <c r="AA25" s="6">
        <v>56016000</v>
      </c>
    </row>
    <row r="26" spans="1:27" ht="13.5">
      <c r="A26" s="25" t="s">
        <v>52</v>
      </c>
      <c r="B26" s="24"/>
      <c r="C26" s="6">
        <v>3903592</v>
      </c>
      <c r="D26" s="6">
        <v>0</v>
      </c>
      <c r="E26" s="7">
        <v>4872178</v>
      </c>
      <c r="F26" s="8">
        <v>4872178</v>
      </c>
      <c r="G26" s="8">
        <v>341941</v>
      </c>
      <c r="H26" s="8">
        <v>331657</v>
      </c>
      <c r="I26" s="8">
        <v>332617</v>
      </c>
      <c r="J26" s="8">
        <v>1006215</v>
      </c>
      <c r="K26" s="8">
        <v>336799</v>
      </c>
      <c r="L26" s="8">
        <v>342798</v>
      </c>
      <c r="M26" s="8">
        <v>329086</v>
      </c>
      <c r="N26" s="8">
        <v>1008683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2014898</v>
      </c>
      <c r="X26" s="8"/>
      <c r="Y26" s="8">
        <v>2014898</v>
      </c>
      <c r="Z26" s="2">
        <v>0</v>
      </c>
      <c r="AA26" s="6">
        <v>4872178</v>
      </c>
    </row>
    <row r="27" spans="1:27" ht="13.5">
      <c r="A27" s="25" t="s">
        <v>53</v>
      </c>
      <c r="B27" s="24"/>
      <c r="C27" s="6">
        <v>5707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2988240</v>
      </c>
      <c r="D28" s="6">
        <v>0</v>
      </c>
      <c r="E28" s="7">
        <v>861289</v>
      </c>
      <c r="F28" s="8">
        <v>861289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861289</v>
      </c>
    </row>
    <row r="29" spans="1:27" ht="13.5">
      <c r="A29" s="25" t="s">
        <v>55</v>
      </c>
      <c r="B29" s="24"/>
      <c r="C29" s="6">
        <v>1944675</v>
      </c>
      <c r="D29" s="6">
        <v>0</v>
      </c>
      <c r="E29" s="7">
        <v>263500</v>
      </c>
      <c r="F29" s="8">
        <v>263500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263500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1534784</v>
      </c>
      <c r="D31" s="6">
        <v>0</v>
      </c>
      <c r="E31" s="7">
        <v>0</v>
      </c>
      <c r="F31" s="8">
        <v>0</v>
      </c>
      <c r="G31" s="8">
        <v>132977</v>
      </c>
      <c r="H31" s="8">
        <v>24681</v>
      </c>
      <c r="I31" s="8">
        <v>118276</v>
      </c>
      <c r="J31" s="8">
        <v>275934</v>
      </c>
      <c r="K31" s="8">
        <v>0</v>
      </c>
      <c r="L31" s="8">
        <v>53107</v>
      </c>
      <c r="M31" s="8">
        <v>0</v>
      </c>
      <c r="N31" s="8">
        <v>53107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329041</v>
      </c>
      <c r="X31" s="8"/>
      <c r="Y31" s="8">
        <v>329041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2129685</v>
      </c>
      <c r="F32" s="8">
        <v>2129685</v>
      </c>
      <c r="G32" s="8">
        <v>545513</v>
      </c>
      <c r="H32" s="8">
        <v>67789</v>
      </c>
      <c r="I32" s="8">
        <v>27272</v>
      </c>
      <c r="J32" s="8">
        <v>640574</v>
      </c>
      <c r="K32" s="8">
        <v>-426775</v>
      </c>
      <c r="L32" s="8">
        <v>69581</v>
      </c>
      <c r="M32" s="8">
        <v>41166</v>
      </c>
      <c r="N32" s="8">
        <v>-316028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324546</v>
      </c>
      <c r="X32" s="8"/>
      <c r="Y32" s="8">
        <v>324546</v>
      </c>
      <c r="Z32" s="2">
        <v>0</v>
      </c>
      <c r="AA32" s="6">
        <v>2129685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10001894</v>
      </c>
      <c r="F33" s="8">
        <v>10001894</v>
      </c>
      <c r="G33" s="8">
        <v>226396</v>
      </c>
      <c r="H33" s="8">
        <v>84646</v>
      </c>
      <c r="I33" s="8">
        <v>928517</v>
      </c>
      <c r="J33" s="8">
        <v>1239559</v>
      </c>
      <c r="K33" s="8">
        <v>760819</v>
      </c>
      <c r="L33" s="8">
        <v>472333</v>
      </c>
      <c r="M33" s="8">
        <v>1011330</v>
      </c>
      <c r="N33" s="8">
        <v>2244482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3484041</v>
      </c>
      <c r="X33" s="8"/>
      <c r="Y33" s="8">
        <v>3484041</v>
      </c>
      <c r="Z33" s="2">
        <v>0</v>
      </c>
      <c r="AA33" s="6">
        <v>10001894</v>
      </c>
    </row>
    <row r="34" spans="1:27" ht="13.5">
      <c r="A34" s="25" t="s">
        <v>60</v>
      </c>
      <c r="B34" s="24"/>
      <c r="C34" s="6">
        <v>23274927</v>
      </c>
      <c r="D34" s="6">
        <v>0</v>
      </c>
      <c r="E34" s="7">
        <v>25995856</v>
      </c>
      <c r="F34" s="8">
        <v>25995856</v>
      </c>
      <c r="G34" s="8">
        <v>821115</v>
      </c>
      <c r="H34" s="8">
        <v>2077954</v>
      </c>
      <c r="I34" s="8">
        <v>1629775</v>
      </c>
      <c r="J34" s="8">
        <v>4528844</v>
      </c>
      <c r="K34" s="8">
        <v>2301855</v>
      </c>
      <c r="L34" s="8">
        <v>1391029</v>
      </c>
      <c r="M34" s="8">
        <v>2280336</v>
      </c>
      <c r="N34" s="8">
        <v>5973220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10502064</v>
      </c>
      <c r="X34" s="8"/>
      <c r="Y34" s="8">
        <v>10502064</v>
      </c>
      <c r="Z34" s="2">
        <v>0</v>
      </c>
      <c r="AA34" s="6">
        <v>25995856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-15877</v>
      </c>
      <c r="N35" s="8">
        <v>-15877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-15877</v>
      </c>
      <c r="X35" s="8"/>
      <c r="Y35" s="8">
        <v>-15877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83825552</v>
      </c>
      <c r="D36" s="33">
        <f>SUM(D25:D35)</f>
        <v>0</v>
      </c>
      <c r="E36" s="34">
        <f t="shared" si="1"/>
        <v>100140402</v>
      </c>
      <c r="F36" s="35">
        <f t="shared" si="1"/>
        <v>100140402</v>
      </c>
      <c r="G36" s="35">
        <f t="shared" si="1"/>
        <v>6014444</v>
      </c>
      <c r="H36" s="35">
        <f t="shared" si="1"/>
        <v>6566782</v>
      </c>
      <c r="I36" s="35">
        <f t="shared" si="1"/>
        <v>6985027</v>
      </c>
      <c r="J36" s="35">
        <f t="shared" si="1"/>
        <v>19566253</v>
      </c>
      <c r="K36" s="35">
        <f t="shared" si="1"/>
        <v>6984106</v>
      </c>
      <c r="L36" s="35">
        <f t="shared" si="1"/>
        <v>8355813</v>
      </c>
      <c r="M36" s="35">
        <f t="shared" si="1"/>
        <v>7594696</v>
      </c>
      <c r="N36" s="35">
        <f t="shared" si="1"/>
        <v>22934615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42500868</v>
      </c>
      <c r="X36" s="35">
        <f t="shared" si="1"/>
        <v>0</v>
      </c>
      <c r="Y36" s="35">
        <f t="shared" si="1"/>
        <v>42500868</v>
      </c>
      <c r="Z36" s="36">
        <f>+IF(X36&lt;&gt;0,+(Y36/X36)*100,0)</f>
        <v>0</v>
      </c>
      <c r="AA36" s="33">
        <f>SUM(AA25:AA35)</f>
        <v>100140402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-6637813</v>
      </c>
      <c r="D38" s="46">
        <f>+D22-D36</f>
        <v>0</v>
      </c>
      <c r="E38" s="47">
        <f t="shared" si="2"/>
        <v>6585128</v>
      </c>
      <c r="F38" s="48">
        <f t="shared" si="2"/>
        <v>6585128</v>
      </c>
      <c r="G38" s="48">
        <f t="shared" si="2"/>
        <v>20654469</v>
      </c>
      <c r="H38" s="48">
        <f t="shared" si="2"/>
        <v>-6499806</v>
      </c>
      <c r="I38" s="48">
        <f t="shared" si="2"/>
        <v>-3276311</v>
      </c>
      <c r="J38" s="48">
        <f t="shared" si="2"/>
        <v>10878352</v>
      </c>
      <c r="K38" s="48">
        <f t="shared" si="2"/>
        <v>-6682926</v>
      </c>
      <c r="L38" s="48">
        <f t="shared" si="2"/>
        <v>12149454</v>
      </c>
      <c r="M38" s="48">
        <f t="shared" si="2"/>
        <v>-7367180</v>
      </c>
      <c r="N38" s="48">
        <f t="shared" si="2"/>
        <v>-1900652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8977700</v>
      </c>
      <c r="X38" s="48">
        <f>IF(F22=F36,0,X22-X36)</f>
        <v>0</v>
      </c>
      <c r="Y38" s="48">
        <f t="shared" si="2"/>
        <v>8977700</v>
      </c>
      <c r="Z38" s="49">
        <f>+IF(X38&lt;&gt;0,+(Y38/X38)*100,0)</f>
        <v>0</v>
      </c>
      <c r="AA38" s="46">
        <f>+AA22-AA36</f>
        <v>6585128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930000</v>
      </c>
      <c r="M39" s="8">
        <v>0</v>
      </c>
      <c r="N39" s="8">
        <v>930000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930000</v>
      </c>
      <c r="X39" s="8"/>
      <c r="Y39" s="8">
        <v>930000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-6637813</v>
      </c>
      <c r="D42" s="55">
        <f>SUM(D38:D41)</f>
        <v>0</v>
      </c>
      <c r="E42" s="56">
        <f t="shared" si="3"/>
        <v>6585128</v>
      </c>
      <c r="F42" s="57">
        <f t="shared" si="3"/>
        <v>6585128</v>
      </c>
      <c r="G42" s="57">
        <f t="shared" si="3"/>
        <v>20654469</v>
      </c>
      <c r="H42" s="57">
        <f t="shared" si="3"/>
        <v>-6499806</v>
      </c>
      <c r="I42" s="57">
        <f t="shared" si="3"/>
        <v>-3276311</v>
      </c>
      <c r="J42" s="57">
        <f t="shared" si="3"/>
        <v>10878352</v>
      </c>
      <c r="K42" s="57">
        <f t="shared" si="3"/>
        <v>-6682926</v>
      </c>
      <c r="L42" s="57">
        <f t="shared" si="3"/>
        <v>13079454</v>
      </c>
      <c r="M42" s="57">
        <f t="shared" si="3"/>
        <v>-7367180</v>
      </c>
      <c r="N42" s="57">
        <f t="shared" si="3"/>
        <v>-970652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9907700</v>
      </c>
      <c r="X42" s="57">
        <f t="shared" si="3"/>
        <v>0</v>
      </c>
      <c r="Y42" s="57">
        <f t="shared" si="3"/>
        <v>9907700</v>
      </c>
      <c r="Z42" s="58">
        <f>+IF(X42&lt;&gt;0,+(Y42/X42)*100,0)</f>
        <v>0</v>
      </c>
      <c r="AA42" s="55">
        <f>SUM(AA38:AA41)</f>
        <v>6585128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-6637813</v>
      </c>
      <c r="D44" s="63">
        <f>+D42-D43</f>
        <v>0</v>
      </c>
      <c r="E44" s="64">
        <f t="shared" si="4"/>
        <v>6585128</v>
      </c>
      <c r="F44" s="65">
        <f t="shared" si="4"/>
        <v>6585128</v>
      </c>
      <c r="G44" s="65">
        <f t="shared" si="4"/>
        <v>20654469</v>
      </c>
      <c r="H44" s="65">
        <f t="shared" si="4"/>
        <v>-6499806</v>
      </c>
      <c r="I44" s="65">
        <f t="shared" si="4"/>
        <v>-3276311</v>
      </c>
      <c r="J44" s="65">
        <f t="shared" si="4"/>
        <v>10878352</v>
      </c>
      <c r="K44" s="65">
        <f t="shared" si="4"/>
        <v>-6682926</v>
      </c>
      <c r="L44" s="65">
        <f t="shared" si="4"/>
        <v>13079454</v>
      </c>
      <c r="M44" s="65">
        <f t="shared" si="4"/>
        <v>-7367180</v>
      </c>
      <c r="N44" s="65">
        <f t="shared" si="4"/>
        <v>-970652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9907700</v>
      </c>
      <c r="X44" s="65">
        <f t="shared" si="4"/>
        <v>0</v>
      </c>
      <c r="Y44" s="65">
        <f t="shared" si="4"/>
        <v>9907700</v>
      </c>
      <c r="Z44" s="66">
        <f>+IF(X44&lt;&gt;0,+(Y44/X44)*100,0)</f>
        <v>0</v>
      </c>
      <c r="AA44" s="63">
        <f>+AA42-AA43</f>
        <v>6585128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-6637813</v>
      </c>
      <c r="D46" s="55">
        <f>SUM(D44:D45)</f>
        <v>0</v>
      </c>
      <c r="E46" s="56">
        <f t="shared" si="5"/>
        <v>6585128</v>
      </c>
      <c r="F46" s="57">
        <f t="shared" si="5"/>
        <v>6585128</v>
      </c>
      <c r="G46" s="57">
        <f t="shared" si="5"/>
        <v>20654469</v>
      </c>
      <c r="H46" s="57">
        <f t="shared" si="5"/>
        <v>-6499806</v>
      </c>
      <c r="I46" s="57">
        <f t="shared" si="5"/>
        <v>-3276311</v>
      </c>
      <c r="J46" s="57">
        <f t="shared" si="5"/>
        <v>10878352</v>
      </c>
      <c r="K46" s="57">
        <f t="shared" si="5"/>
        <v>-6682926</v>
      </c>
      <c r="L46" s="57">
        <f t="shared" si="5"/>
        <v>13079454</v>
      </c>
      <c r="M46" s="57">
        <f t="shared" si="5"/>
        <v>-7367180</v>
      </c>
      <c r="N46" s="57">
        <f t="shared" si="5"/>
        <v>-970652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9907700</v>
      </c>
      <c r="X46" s="57">
        <f t="shared" si="5"/>
        <v>0</v>
      </c>
      <c r="Y46" s="57">
        <f t="shared" si="5"/>
        <v>9907700</v>
      </c>
      <c r="Z46" s="58">
        <f>+IF(X46&lt;&gt;0,+(Y46/X46)*100,0)</f>
        <v>0</v>
      </c>
      <c r="AA46" s="55">
        <f>SUM(AA44:AA45)</f>
        <v>6585128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-6637813</v>
      </c>
      <c r="D48" s="71">
        <f>SUM(D46:D47)</f>
        <v>0</v>
      </c>
      <c r="E48" s="72">
        <f t="shared" si="6"/>
        <v>6585128</v>
      </c>
      <c r="F48" s="73">
        <f t="shared" si="6"/>
        <v>6585128</v>
      </c>
      <c r="G48" s="73">
        <f t="shared" si="6"/>
        <v>20654469</v>
      </c>
      <c r="H48" s="74">
        <f t="shared" si="6"/>
        <v>-6499806</v>
      </c>
      <c r="I48" s="74">
        <f t="shared" si="6"/>
        <v>-3276311</v>
      </c>
      <c r="J48" s="74">
        <f t="shared" si="6"/>
        <v>10878352</v>
      </c>
      <c r="K48" s="74">
        <f t="shared" si="6"/>
        <v>-6682926</v>
      </c>
      <c r="L48" s="74">
        <f t="shared" si="6"/>
        <v>13079454</v>
      </c>
      <c r="M48" s="73">
        <f t="shared" si="6"/>
        <v>-7367180</v>
      </c>
      <c r="N48" s="73">
        <f t="shared" si="6"/>
        <v>-970652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9907700</v>
      </c>
      <c r="X48" s="74">
        <f t="shared" si="6"/>
        <v>0</v>
      </c>
      <c r="Y48" s="74">
        <f t="shared" si="6"/>
        <v>9907700</v>
      </c>
      <c r="Z48" s="75">
        <f>+IF(X48&lt;&gt;0,+(Y48/X48)*100,0)</f>
        <v>0</v>
      </c>
      <c r="AA48" s="76">
        <f>SUM(AA46:AA47)</f>
        <v>6585128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7932459</v>
      </c>
      <c r="D5" s="6">
        <v>0</v>
      </c>
      <c r="E5" s="7">
        <v>8824000</v>
      </c>
      <c r="F5" s="8">
        <v>8824000</v>
      </c>
      <c r="G5" s="8">
        <v>8559528</v>
      </c>
      <c r="H5" s="8">
        <v>-26865</v>
      </c>
      <c r="I5" s="8">
        <v>-14661</v>
      </c>
      <c r="J5" s="8">
        <v>8518002</v>
      </c>
      <c r="K5" s="8">
        <v>-4126</v>
      </c>
      <c r="L5" s="8">
        <v>0</v>
      </c>
      <c r="M5" s="8">
        <v>0</v>
      </c>
      <c r="N5" s="8">
        <v>-4126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8513876</v>
      </c>
      <c r="X5" s="8">
        <v>5018880</v>
      </c>
      <c r="Y5" s="8">
        <v>3494996</v>
      </c>
      <c r="Z5" s="2">
        <v>69.64</v>
      </c>
      <c r="AA5" s="6">
        <v>8824000</v>
      </c>
    </row>
    <row r="6" spans="1:27" ht="13.5">
      <c r="A6" s="23" t="s">
        <v>33</v>
      </c>
      <c r="B6" s="24"/>
      <c r="C6" s="6">
        <v>757704</v>
      </c>
      <c r="D6" s="6">
        <v>0</v>
      </c>
      <c r="E6" s="7">
        <v>857000</v>
      </c>
      <c r="F6" s="8">
        <v>857000</v>
      </c>
      <c r="G6" s="8">
        <v>70784</v>
      </c>
      <c r="H6" s="8">
        <v>15473</v>
      </c>
      <c r="I6" s="8">
        <v>15673</v>
      </c>
      <c r="J6" s="8">
        <v>101930</v>
      </c>
      <c r="K6" s="8">
        <v>146081</v>
      </c>
      <c r="L6" s="8">
        <v>87582</v>
      </c>
      <c r="M6" s="8">
        <v>87582</v>
      </c>
      <c r="N6" s="8">
        <v>321245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423175</v>
      </c>
      <c r="X6" s="8">
        <v>380648</v>
      </c>
      <c r="Y6" s="8">
        <v>42527</v>
      </c>
      <c r="Z6" s="2">
        <v>11.17</v>
      </c>
      <c r="AA6" s="6">
        <v>857000</v>
      </c>
    </row>
    <row r="7" spans="1:27" ht="13.5">
      <c r="A7" s="25" t="s">
        <v>34</v>
      </c>
      <c r="B7" s="24"/>
      <c r="C7" s="6">
        <v>8236331</v>
      </c>
      <c r="D7" s="6">
        <v>0</v>
      </c>
      <c r="E7" s="7">
        <v>9114000</v>
      </c>
      <c r="F7" s="8">
        <v>9114000</v>
      </c>
      <c r="G7" s="8">
        <v>945957</v>
      </c>
      <c r="H7" s="8">
        <v>743194</v>
      </c>
      <c r="I7" s="8">
        <v>715096</v>
      </c>
      <c r="J7" s="8">
        <v>2404247</v>
      </c>
      <c r="K7" s="8">
        <v>785241</v>
      </c>
      <c r="L7" s="8">
        <v>757219</v>
      </c>
      <c r="M7" s="8">
        <v>757219</v>
      </c>
      <c r="N7" s="8">
        <v>2299679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4703926</v>
      </c>
      <c r="X7" s="8">
        <v>4556251</v>
      </c>
      <c r="Y7" s="8">
        <v>147675</v>
      </c>
      <c r="Z7" s="2">
        <v>3.24</v>
      </c>
      <c r="AA7" s="6">
        <v>9114000</v>
      </c>
    </row>
    <row r="8" spans="1:27" ht="13.5">
      <c r="A8" s="25" t="s">
        <v>35</v>
      </c>
      <c r="B8" s="24"/>
      <c r="C8" s="6">
        <v>5411191</v>
      </c>
      <c r="D8" s="6">
        <v>0</v>
      </c>
      <c r="E8" s="7">
        <v>5553000</v>
      </c>
      <c r="F8" s="8">
        <v>5553000</v>
      </c>
      <c r="G8" s="8">
        <v>539882</v>
      </c>
      <c r="H8" s="8">
        <v>236822</v>
      </c>
      <c r="I8" s="8">
        <v>328621</v>
      </c>
      <c r="J8" s="8">
        <v>1105325</v>
      </c>
      <c r="K8" s="8">
        <v>378018</v>
      </c>
      <c r="L8" s="8">
        <v>389708</v>
      </c>
      <c r="M8" s="8">
        <v>389708</v>
      </c>
      <c r="N8" s="8">
        <v>1157434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2262759</v>
      </c>
      <c r="X8" s="8">
        <v>2806286</v>
      </c>
      <c r="Y8" s="8">
        <v>-543527</v>
      </c>
      <c r="Z8" s="2">
        <v>-19.37</v>
      </c>
      <c r="AA8" s="6">
        <v>5553000</v>
      </c>
    </row>
    <row r="9" spans="1:27" ht="13.5">
      <c r="A9" s="25" t="s">
        <v>36</v>
      </c>
      <c r="B9" s="24"/>
      <c r="C9" s="6">
        <v>2357753</v>
      </c>
      <c r="D9" s="6">
        <v>0</v>
      </c>
      <c r="E9" s="7">
        <v>1390000</v>
      </c>
      <c r="F9" s="8">
        <v>1390000</v>
      </c>
      <c r="G9" s="8">
        <v>361557</v>
      </c>
      <c r="H9" s="8">
        <v>193313</v>
      </c>
      <c r="I9" s="8">
        <v>211726</v>
      </c>
      <c r="J9" s="8">
        <v>766596</v>
      </c>
      <c r="K9" s="8">
        <v>205961</v>
      </c>
      <c r="L9" s="8">
        <v>226604</v>
      </c>
      <c r="M9" s="8">
        <v>226604</v>
      </c>
      <c r="N9" s="8">
        <v>659169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1425765</v>
      </c>
      <c r="X9" s="8">
        <v>670059</v>
      </c>
      <c r="Y9" s="8">
        <v>755706</v>
      </c>
      <c r="Z9" s="2">
        <v>112.78</v>
      </c>
      <c r="AA9" s="6">
        <v>1390000</v>
      </c>
    </row>
    <row r="10" spans="1:27" ht="13.5">
      <c r="A10" s="25" t="s">
        <v>37</v>
      </c>
      <c r="B10" s="24"/>
      <c r="C10" s="6">
        <v>2441053</v>
      </c>
      <c r="D10" s="6">
        <v>0</v>
      </c>
      <c r="E10" s="7">
        <v>2006000</v>
      </c>
      <c r="F10" s="26">
        <v>2006000</v>
      </c>
      <c r="G10" s="26">
        <v>347970</v>
      </c>
      <c r="H10" s="26">
        <v>197918</v>
      </c>
      <c r="I10" s="26">
        <v>212908</v>
      </c>
      <c r="J10" s="26">
        <v>758796</v>
      </c>
      <c r="K10" s="26">
        <v>216354</v>
      </c>
      <c r="L10" s="26">
        <v>213594</v>
      </c>
      <c r="M10" s="26">
        <v>213594</v>
      </c>
      <c r="N10" s="26">
        <v>643542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1402338</v>
      </c>
      <c r="X10" s="26">
        <v>976744</v>
      </c>
      <c r="Y10" s="26">
        <v>425594</v>
      </c>
      <c r="Z10" s="27">
        <v>43.57</v>
      </c>
      <c r="AA10" s="28">
        <v>2006000</v>
      </c>
    </row>
    <row r="11" spans="1:27" ht="13.5">
      <c r="A11" s="25" t="s">
        <v>38</v>
      </c>
      <c r="B11" s="29"/>
      <c r="C11" s="6">
        <v>-435272</v>
      </c>
      <c r="D11" s="6">
        <v>0</v>
      </c>
      <c r="E11" s="7">
        <v>2752361</v>
      </c>
      <c r="F11" s="8">
        <v>2752361</v>
      </c>
      <c r="G11" s="8">
        <v>2698</v>
      </c>
      <c r="H11" s="8">
        <v>2595</v>
      </c>
      <c r="I11" s="8">
        <v>3740</v>
      </c>
      <c r="J11" s="8">
        <v>9033</v>
      </c>
      <c r="K11" s="8">
        <v>3501</v>
      </c>
      <c r="L11" s="8">
        <v>4085</v>
      </c>
      <c r="M11" s="8">
        <v>4085</v>
      </c>
      <c r="N11" s="8">
        <v>11671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20704</v>
      </c>
      <c r="X11" s="8">
        <v>1613637</v>
      </c>
      <c r="Y11" s="8">
        <v>-1592933</v>
      </c>
      <c r="Z11" s="2">
        <v>-98.72</v>
      </c>
      <c r="AA11" s="6">
        <v>2752361</v>
      </c>
    </row>
    <row r="12" spans="1:27" ht="13.5">
      <c r="A12" s="25" t="s">
        <v>39</v>
      </c>
      <c r="B12" s="29"/>
      <c r="C12" s="6">
        <v>1925364</v>
      </c>
      <c r="D12" s="6">
        <v>0</v>
      </c>
      <c r="E12" s="7">
        <v>2204509</v>
      </c>
      <c r="F12" s="8">
        <v>2204509</v>
      </c>
      <c r="G12" s="8">
        <v>156030</v>
      </c>
      <c r="H12" s="8">
        <v>95985</v>
      </c>
      <c r="I12" s="8">
        <v>111350</v>
      </c>
      <c r="J12" s="8">
        <v>363365</v>
      </c>
      <c r="K12" s="8">
        <v>130870</v>
      </c>
      <c r="L12" s="8">
        <v>78349</v>
      </c>
      <c r="M12" s="8">
        <v>78349</v>
      </c>
      <c r="N12" s="8">
        <v>287568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650933</v>
      </c>
      <c r="X12" s="8">
        <v>1296389</v>
      </c>
      <c r="Y12" s="8">
        <v>-645456</v>
      </c>
      <c r="Z12" s="2">
        <v>-49.79</v>
      </c>
      <c r="AA12" s="6">
        <v>2204509</v>
      </c>
    </row>
    <row r="13" spans="1:27" ht="13.5">
      <c r="A13" s="23" t="s">
        <v>40</v>
      </c>
      <c r="B13" s="29"/>
      <c r="C13" s="6">
        <v>359693</v>
      </c>
      <c r="D13" s="6">
        <v>0</v>
      </c>
      <c r="E13" s="7">
        <v>368000</v>
      </c>
      <c r="F13" s="8">
        <v>368000</v>
      </c>
      <c r="G13" s="8">
        <v>15754</v>
      </c>
      <c r="H13" s="8">
        <v>31453</v>
      </c>
      <c r="I13" s="8">
        <v>0</v>
      </c>
      <c r="J13" s="8">
        <v>47207</v>
      </c>
      <c r="K13" s="8">
        <v>14090</v>
      </c>
      <c r="L13" s="8">
        <v>17005</v>
      </c>
      <c r="M13" s="8">
        <v>20017</v>
      </c>
      <c r="N13" s="8">
        <v>51112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98319</v>
      </c>
      <c r="X13" s="8">
        <v>183942</v>
      </c>
      <c r="Y13" s="8">
        <v>-85623</v>
      </c>
      <c r="Z13" s="2">
        <v>-46.55</v>
      </c>
      <c r="AA13" s="6">
        <v>368000</v>
      </c>
    </row>
    <row r="14" spans="1:27" ht="13.5">
      <c r="A14" s="23" t="s">
        <v>41</v>
      </c>
      <c r="B14" s="29"/>
      <c r="C14" s="6">
        <v>1735138</v>
      </c>
      <c r="D14" s="6">
        <v>0</v>
      </c>
      <c r="E14" s="7">
        <v>1710000</v>
      </c>
      <c r="F14" s="8">
        <v>1710000</v>
      </c>
      <c r="G14" s="8">
        <v>159402</v>
      </c>
      <c r="H14" s="8">
        <v>146302</v>
      </c>
      <c r="I14" s="8">
        <v>147329</v>
      </c>
      <c r="J14" s="8">
        <v>453033</v>
      </c>
      <c r="K14" s="8">
        <v>178421</v>
      </c>
      <c r="L14" s="8">
        <v>164535</v>
      </c>
      <c r="M14" s="8">
        <v>164558</v>
      </c>
      <c r="N14" s="8">
        <v>507514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960547</v>
      </c>
      <c r="X14" s="8">
        <v>855078</v>
      </c>
      <c r="Y14" s="8">
        <v>105469</v>
      </c>
      <c r="Z14" s="2">
        <v>12.33</v>
      </c>
      <c r="AA14" s="6">
        <v>1710000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8347</v>
      </c>
      <c r="D16" s="6">
        <v>0</v>
      </c>
      <c r="E16" s="7">
        <v>11000</v>
      </c>
      <c r="F16" s="8">
        <v>11000</v>
      </c>
      <c r="G16" s="8">
        <v>2069</v>
      </c>
      <c r="H16" s="8">
        <v>400</v>
      </c>
      <c r="I16" s="8">
        <v>0</v>
      </c>
      <c r="J16" s="8">
        <v>2469</v>
      </c>
      <c r="K16" s="8">
        <v>260</v>
      </c>
      <c r="L16" s="8">
        <v>150</v>
      </c>
      <c r="M16" s="8">
        <v>150</v>
      </c>
      <c r="N16" s="8">
        <v>560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3029</v>
      </c>
      <c r="X16" s="8">
        <v>5540</v>
      </c>
      <c r="Y16" s="8">
        <v>-2511</v>
      </c>
      <c r="Z16" s="2">
        <v>-45.32</v>
      </c>
      <c r="AA16" s="6">
        <v>11000</v>
      </c>
    </row>
    <row r="17" spans="1:27" ht="13.5">
      <c r="A17" s="23" t="s">
        <v>44</v>
      </c>
      <c r="B17" s="29"/>
      <c r="C17" s="6">
        <v>27702</v>
      </c>
      <c r="D17" s="6">
        <v>0</v>
      </c>
      <c r="E17" s="7">
        <v>528</v>
      </c>
      <c r="F17" s="8">
        <v>528</v>
      </c>
      <c r="G17" s="8">
        <v>25</v>
      </c>
      <c r="H17" s="8">
        <v>25</v>
      </c>
      <c r="I17" s="8">
        <v>25</v>
      </c>
      <c r="J17" s="8">
        <v>75</v>
      </c>
      <c r="K17" s="8">
        <v>25</v>
      </c>
      <c r="L17" s="8">
        <v>25</v>
      </c>
      <c r="M17" s="8">
        <v>25</v>
      </c>
      <c r="N17" s="8">
        <v>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150</v>
      </c>
      <c r="X17" s="8">
        <v>250</v>
      </c>
      <c r="Y17" s="8">
        <v>-100</v>
      </c>
      <c r="Z17" s="2">
        <v>-40</v>
      </c>
      <c r="AA17" s="6">
        <v>528</v>
      </c>
    </row>
    <row r="18" spans="1:27" ht="13.5">
      <c r="A18" s="25" t="s">
        <v>45</v>
      </c>
      <c r="B18" s="24"/>
      <c r="C18" s="6">
        <v>383514</v>
      </c>
      <c r="D18" s="6">
        <v>0</v>
      </c>
      <c r="E18" s="7">
        <v>395000</v>
      </c>
      <c r="F18" s="8">
        <v>395000</v>
      </c>
      <c r="G18" s="8">
        <v>37670</v>
      </c>
      <c r="H18" s="8">
        <v>20076</v>
      </c>
      <c r="I18" s="8">
        <v>21758</v>
      </c>
      <c r="J18" s="8">
        <v>79504</v>
      </c>
      <c r="K18" s="8">
        <v>29553</v>
      </c>
      <c r="L18" s="8">
        <v>35651</v>
      </c>
      <c r="M18" s="8">
        <v>35651</v>
      </c>
      <c r="N18" s="8">
        <v>100855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180359</v>
      </c>
      <c r="X18" s="8">
        <v>176148</v>
      </c>
      <c r="Y18" s="8">
        <v>4211</v>
      </c>
      <c r="Z18" s="2">
        <v>2.39</v>
      </c>
      <c r="AA18" s="6">
        <v>395000</v>
      </c>
    </row>
    <row r="19" spans="1:27" ht="13.5">
      <c r="A19" s="23" t="s">
        <v>46</v>
      </c>
      <c r="B19" s="29"/>
      <c r="C19" s="6">
        <v>15826594</v>
      </c>
      <c r="D19" s="6">
        <v>0</v>
      </c>
      <c r="E19" s="7">
        <v>18875008</v>
      </c>
      <c r="F19" s="8">
        <v>18875008</v>
      </c>
      <c r="G19" s="8">
        <v>5073140</v>
      </c>
      <c r="H19" s="8">
        <v>140</v>
      </c>
      <c r="I19" s="8">
        <v>140</v>
      </c>
      <c r="J19" s="8">
        <v>5073420</v>
      </c>
      <c r="K19" s="8">
        <v>140</v>
      </c>
      <c r="L19" s="8">
        <v>4437140</v>
      </c>
      <c r="M19" s="8">
        <v>4437140</v>
      </c>
      <c r="N19" s="8">
        <v>8874420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13947840</v>
      </c>
      <c r="X19" s="8">
        <v>14485338</v>
      </c>
      <c r="Y19" s="8">
        <v>-537498</v>
      </c>
      <c r="Z19" s="2">
        <v>-3.71</v>
      </c>
      <c r="AA19" s="6">
        <v>18875008</v>
      </c>
    </row>
    <row r="20" spans="1:27" ht="13.5">
      <c r="A20" s="23" t="s">
        <v>47</v>
      </c>
      <c r="B20" s="29"/>
      <c r="C20" s="6">
        <v>1014510</v>
      </c>
      <c r="D20" s="6">
        <v>0</v>
      </c>
      <c r="E20" s="7">
        <v>4158000</v>
      </c>
      <c r="F20" s="26">
        <v>4158000</v>
      </c>
      <c r="G20" s="26">
        <v>2488</v>
      </c>
      <c r="H20" s="26">
        <v>264336</v>
      </c>
      <c r="I20" s="26">
        <v>2454</v>
      </c>
      <c r="J20" s="26">
        <v>269278</v>
      </c>
      <c r="K20" s="26">
        <v>37574</v>
      </c>
      <c r="L20" s="26">
        <v>11905</v>
      </c>
      <c r="M20" s="26">
        <v>180707</v>
      </c>
      <c r="N20" s="26">
        <v>230186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499464</v>
      </c>
      <c r="X20" s="26">
        <v>628974</v>
      </c>
      <c r="Y20" s="26">
        <v>-129510</v>
      </c>
      <c r="Z20" s="27">
        <v>-20.59</v>
      </c>
      <c r="AA20" s="28">
        <v>4158000</v>
      </c>
    </row>
    <row r="21" spans="1:27" ht="13.5">
      <c r="A21" s="23" t="s">
        <v>48</v>
      </c>
      <c r="B21" s="29"/>
      <c r="C21" s="6">
        <v>109363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48091444</v>
      </c>
      <c r="D22" s="33">
        <f>SUM(D5:D21)</f>
        <v>0</v>
      </c>
      <c r="E22" s="34">
        <f t="shared" si="0"/>
        <v>58218406</v>
      </c>
      <c r="F22" s="35">
        <f t="shared" si="0"/>
        <v>58218406</v>
      </c>
      <c r="G22" s="35">
        <f t="shared" si="0"/>
        <v>16274954</v>
      </c>
      <c r="H22" s="35">
        <f t="shared" si="0"/>
        <v>1921167</v>
      </c>
      <c r="I22" s="35">
        <f t="shared" si="0"/>
        <v>1756159</v>
      </c>
      <c r="J22" s="35">
        <f t="shared" si="0"/>
        <v>19952280</v>
      </c>
      <c r="K22" s="35">
        <f t="shared" si="0"/>
        <v>2121963</v>
      </c>
      <c r="L22" s="35">
        <f t="shared" si="0"/>
        <v>6423552</v>
      </c>
      <c r="M22" s="35">
        <f t="shared" si="0"/>
        <v>6595389</v>
      </c>
      <c r="N22" s="35">
        <f t="shared" si="0"/>
        <v>15140904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35093184</v>
      </c>
      <c r="X22" s="35">
        <f t="shared" si="0"/>
        <v>33654164</v>
      </c>
      <c r="Y22" s="35">
        <f t="shared" si="0"/>
        <v>1439020</v>
      </c>
      <c r="Z22" s="36">
        <f>+IF(X22&lt;&gt;0,+(Y22/X22)*100,0)</f>
        <v>4.275904758769227</v>
      </c>
      <c r="AA22" s="33">
        <f>SUM(AA5:AA21)</f>
        <v>58218406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17122551</v>
      </c>
      <c r="D25" s="6">
        <v>0</v>
      </c>
      <c r="E25" s="7">
        <v>18582824</v>
      </c>
      <c r="F25" s="8">
        <v>18582824</v>
      </c>
      <c r="G25" s="8">
        <v>1354883</v>
      </c>
      <c r="H25" s="8">
        <v>1380106</v>
      </c>
      <c r="I25" s="8">
        <v>1388184</v>
      </c>
      <c r="J25" s="8">
        <v>4123173</v>
      </c>
      <c r="K25" s="8">
        <v>1403664</v>
      </c>
      <c r="L25" s="8">
        <v>1383795</v>
      </c>
      <c r="M25" s="8">
        <v>1383795</v>
      </c>
      <c r="N25" s="8">
        <v>4171254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8294427</v>
      </c>
      <c r="X25" s="8">
        <v>9174080</v>
      </c>
      <c r="Y25" s="8">
        <v>-879653</v>
      </c>
      <c r="Z25" s="2">
        <v>-9.59</v>
      </c>
      <c r="AA25" s="6">
        <v>18582824</v>
      </c>
    </row>
    <row r="26" spans="1:27" ht="13.5">
      <c r="A26" s="25" t="s">
        <v>52</v>
      </c>
      <c r="B26" s="24"/>
      <c r="C26" s="6">
        <v>1970165</v>
      </c>
      <c r="D26" s="6">
        <v>0</v>
      </c>
      <c r="E26" s="7">
        <v>2198795</v>
      </c>
      <c r="F26" s="8">
        <v>2198795</v>
      </c>
      <c r="G26" s="8">
        <v>79335</v>
      </c>
      <c r="H26" s="8">
        <v>79335</v>
      </c>
      <c r="I26" s="8">
        <v>79335</v>
      </c>
      <c r="J26" s="8">
        <v>238005</v>
      </c>
      <c r="K26" s="8">
        <v>79335</v>
      </c>
      <c r="L26" s="8">
        <v>79335</v>
      </c>
      <c r="M26" s="8">
        <v>79335</v>
      </c>
      <c r="N26" s="8">
        <v>238005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476010</v>
      </c>
      <c r="X26" s="8">
        <v>1099398</v>
      </c>
      <c r="Y26" s="8">
        <v>-623388</v>
      </c>
      <c r="Z26" s="2">
        <v>-56.7</v>
      </c>
      <c r="AA26" s="6">
        <v>2198795</v>
      </c>
    </row>
    <row r="27" spans="1:27" ht="13.5">
      <c r="A27" s="25" t="s">
        <v>53</v>
      </c>
      <c r="B27" s="24"/>
      <c r="C27" s="6">
        <v>5561476</v>
      </c>
      <c r="D27" s="6">
        <v>0</v>
      </c>
      <c r="E27" s="7">
        <v>528000</v>
      </c>
      <c r="F27" s="8">
        <v>528000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264000</v>
      </c>
      <c r="Y27" s="8">
        <v>-264000</v>
      </c>
      <c r="Z27" s="2">
        <v>-100</v>
      </c>
      <c r="AA27" s="6">
        <v>528000</v>
      </c>
    </row>
    <row r="28" spans="1:27" ht="13.5">
      <c r="A28" s="25" t="s">
        <v>54</v>
      </c>
      <c r="B28" s="24"/>
      <c r="C28" s="6">
        <v>4529358</v>
      </c>
      <c r="D28" s="6">
        <v>0</v>
      </c>
      <c r="E28" s="7">
        <v>4017525</v>
      </c>
      <c r="F28" s="8">
        <v>4017525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2008764</v>
      </c>
      <c r="Y28" s="8">
        <v>-2008764</v>
      </c>
      <c r="Z28" s="2">
        <v>-100</v>
      </c>
      <c r="AA28" s="6">
        <v>4017525</v>
      </c>
    </row>
    <row r="29" spans="1:27" ht="13.5">
      <c r="A29" s="25" t="s">
        <v>55</v>
      </c>
      <c r="B29" s="24"/>
      <c r="C29" s="6">
        <v>60333</v>
      </c>
      <c r="D29" s="6">
        <v>0</v>
      </c>
      <c r="E29" s="7">
        <v>610406</v>
      </c>
      <c r="F29" s="8">
        <v>610406</v>
      </c>
      <c r="G29" s="8">
        <v>0</v>
      </c>
      <c r="H29" s="8">
        <v>224</v>
      </c>
      <c r="I29" s="8">
        <v>0</v>
      </c>
      <c r="J29" s="8">
        <v>224</v>
      </c>
      <c r="K29" s="8">
        <v>0</v>
      </c>
      <c r="L29" s="8">
        <v>4</v>
      </c>
      <c r="M29" s="8">
        <v>4</v>
      </c>
      <c r="N29" s="8">
        <v>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232</v>
      </c>
      <c r="X29" s="8">
        <v>305202</v>
      </c>
      <c r="Y29" s="8">
        <v>-304970</v>
      </c>
      <c r="Z29" s="2">
        <v>-99.92</v>
      </c>
      <c r="AA29" s="6">
        <v>610406</v>
      </c>
    </row>
    <row r="30" spans="1:27" ht="13.5">
      <c r="A30" s="25" t="s">
        <v>56</v>
      </c>
      <c r="B30" s="24"/>
      <c r="C30" s="6">
        <v>9420897</v>
      </c>
      <c r="D30" s="6">
        <v>0</v>
      </c>
      <c r="E30" s="7">
        <v>10650051</v>
      </c>
      <c r="F30" s="8">
        <v>10650051</v>
      </c>
      <c r="G30" s="8">
        <v>952470</v>
      </c>
      <c r="H30" s="8">
        <v>1079941</v>
      </c>
      <c r="I30" s="8">
        <v>830532</v>
      </c>
      <c r="J30" s="8">
        <v>2862943</v>
      </c>
      <c r="K30" s="8">
        <v>786184</v>
      </c>
      <c r="L30" s="8">
        <v>755222</v>
      </c>
      <c r="M30" s="8">
        <v>755222</v>
      </c>
      <c r="N30" s="8">
        <v>2296628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5159571</v>
      </c>
      <c r="X30" s="8">
        <v>5325024</v>
      </c>
      <c r="Y30" s="8">
        <v>-165453</v>
      </c>
      <c r="Z30" s="2">
        <v>-3.11</v>
      </c>
      <c r="AA30" s="6">
        <v>10650051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490946</v>
      </c>
      <c r="D32" s="6">
        <v>0</v>
      </c>
      <c r="E32" s="7">
        <v>632704</v>
      </c>
      <c r="F32" s="8">
        <v>632704</v>
      </c>
      <c r="G32" s="8">
        <v>540</v>
      </c>
      <c r="H32" s="8">
        <v>540</v>
      </c>
      <c r="I32" s="8">
        <v>540</v>
      </c>
      <c r="J32" s="8">
        <v>1620</v>
      </c>
      <c r="K32" s="8">
        <v>51642</v>
      </c>
      <c r="L32" s="8">
        <v>1031</v>
      </c>
      <c r="M32" s="8">
        <v>1031</v>
      </c>
      <c r="N32" s="8">
        <v>53704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55324</v>
      </c>
      <c r="X32" s="8">
        <v>533000</v>
      </c>
      <c r="Y32" s="8">
        <v>-477676</v>
      </c>
      <c r="Z32" s="2">
        <v>-89.62</v>
      </c>
      <c r="AA32" s="6">
        <v>632704</v>
      </c>
    </row>
    <row r="33" spans="1:27" ht="13.5">
      <c r="A33" s="25" t="s">
        <v>59</v>
      </c>
      <c r="B33" s="24"/>
      <c r="C33" s="6">
        <v>17203795</v>
      </c>
      <c r="D33" s="6">
        <v>0</v>
      </c>
      <c r="E33" s="7">
        <v>26087662</v>
      </c>
      <c r="F33" s="8">
        <v>26087662</v>
      </c>
      <c r="G33" s="8">
        <v>228173</v>
      </c>
      <c r="H33" s="8">
        <v>0</v>
      </c>
      <c r="I33" s="8">
        <v>225046</v>
      </c>
      <c r="J33" s="8">
        <v>453219</v>
      </c>
      <c r="K33" s="8">
        <v>257263</v>
      </c>
      <c r="L33" s="8">
        <v>218921</v>
      </c>
      <c r="M33" s="8">
        <v>218921</v>
      </c>
      <c r="N33" s="8">
        <v>695105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1148324</v>
      </c>
      <c r="X33" s="8">
        <v>13043832</v>
      </c>
      <c r="Y33" s="8">
        <v>-11895508</v>
      </c>
      <c r="Z33" s="2">
        <v>-91.2</v>
      </c>
      <c r="AA33" s="6">
        <v>26087662</v>
      </c>
    </row>
    <row r="34" spans="1:27" ht="13.5">
      <c r="A34" s="25" t="s">
        <v>60</v>
      </c>
      <c r="B34" s="24"/>
      <c r="C34" s="6">
        <v>9431817</v>
      </c>
      <c r="D34" s="6">
        <v>0</v>
      </c>
      <c r="E34" s="7">
        <v>11858318</v>
      </c>
      <c r="F34" s="8">
        <v>11858318</v>
      </c>
      <c r="G34" s="8">
        <v>873117</v>
      </c>
      <c r="H34" s="8">
        <v>515369</v>
      </c>
      <c r="I34" s="8">
        <v>222976</v>
      </c>
      <c r="J34" s="8">
        <v>1611462</v>
      </c>
      <c r="K34" s="8">
        <v>383099</v>
      </c>
      <c r="L34" s="8">
        <v>497126</v>
      </c>
      <c r="M34" s="8">
        <v>497126</v>
      </c>
      <c r="N34" s="8">
        <v>1377351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2988813</v>
      </c>
      <c r="X34" s="8">
        <v>5929158</v>
      </c>
      <c r="Y34" s="8">
        <v>-2940345</v>
      </c>
      <c r="Z34" s="2">
        <v>-49.59</v>
      </c>
      <c r="AA34" s="6">
        <v>11858318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65791338</v>
      </c>
      <c r="D36" s="33">
        <f>SUM(D25:D35)</f>
        <v>0</v>
      </c>
      <c r="E36" s="34">
        <f t="shared" si="1"/>
        <v>75166285</v>
      </c>
      <c r="F36" s="35">
        <f t="shared" si="1"/>
        <v>75166285</v>
      </c>
      <c r="G36" s="35">
        <f t="shared" si="1"/>
        <v>3488518</v>
      </c>
      <c r="H36" s="35">
        <f t="shared" si="1"/>
        <v>3055515</v>
      </c>
      <c r="I36" s="35">
        <f t="shared" si="1"/>
        <v>2746613</v>
      </c>
      <c r="J36" s="35">
        <f t="shared" si="1"/>
        <v>9290646</v>
      </c>
      <c r="K36" s="35">
        <f t="shared" si="1"/>
        <v>2961187</v>
      </c>
      <c r="L36" s="35">
        <f t="shared" si="1"/>
        <v>2935434</v>
      </c>
      <c r="M36" s="35">
        <f t="shared" si="1"/>
        <v>2935434</v>
      </c>
      <c r="N36" s="35">
        <f t="shared" si="1"/>
        <v>8832055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18122701</v>
      </c>
      <c r="X36" s="35">
        <f t="shared" si="1"/>
        <v>37682458</v>
      </c>
      <c r="Y36" s="35">
        <f t="shared" si="1"/>
        <v>-19559757</v>
      </c>
      <c r="Z36" s="36">
        <f>+IF(X36&lt;&gt;0,+(Y36/X36)*100,0)</f>
        <v>-51.90679705660389</v>
      </c>
      <c r="AA36" s="33">
        <f>SUM(AA25:AA35)</f>
        <v>75166285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-17699894</v>
      </c>
      <c r="D38" s="46">
        <f>+D22-D36</f>
        <v>0</v>
      </c>
      <c r="E38" s="47">
        <f t="shared" si="2"/>
        <v>-16947879</v>
      </c>
      <c r="F38" s="48">
        <f t="shared" si="2"/>
        <v>-16947879</v>
      </c>
      <c r="G38" s="48">
        <f t="shared" si="2"/>
        <v>12786436</v>
      </c>
      <c r="H38" s="48">
        <f t="shared" si="2"/>
        <v>-1134348</v>
      </c>
      <c r="I38" s="48">
        <f t="shared" si="2"/>
        <v>-990454</v>
      </c>
      <c r="J38" s="48">
        <f t="shared" si="2"/>
        <v>10661634</v>
      </c>
      <c r="K38" s="48">
        <f t="shared" si="2"/>
        <v>-839224</v>
      </c>
      <c r="L38" s="48">
        <f t="shared" si="2"/>
        <v>3488118</v>
      </c>
      <c r="M38" s="48">
        <f t="shared" si="2"/>
        <v>3659955</v>
      </c>
      <c r="N38" s="48">
        <f t="shared" si="2"/>
        <v>6308849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16970483</v>
      </c>
      <c r="X38" s="48">
        <f>IF(F22=F36,0,X22-X36)</f>
        <v>-4028294</v>
      </c>
      <c r="Y38" s="48">
        <f t="shared" si="2"/>
        <v>20998777</v>
      </c>
      <c r="Z38" s="49">
        <f>+IF(X38&lt;&gt;0,+(Y38/X38)*100,0)</f>
        <v>-521.2821358123315</v>
      </c>
      <c r="AA38" s="46">
        <f>+AA22-AA36</f>
        <v>-16947879</v>
      </c>
    </row>
    <row r="39" spans="1:27" ht="13.5">
      <c r="A39" s="23" t="s">
        <v>64</v>
      </c>
      <c r="B39" s="29"/>
      <c r="C39" s="6">
        <v>17108569</v>
      </c>
      <c r="D39" s="6">
        <v>0</v>
      </c>
      <c r="E39" s="7">
        <v>16983000</v>
      </c>
      <c r="F39" s="8">
        <v>16983000</v>
      </c>
      <c r="G39" s="8">
        <v>0</v>
      </c>
      <c r="H39" s="8">
        <v>7225</v>
      </c>
      <c r="I39" s="8">
        <v>403</v>
      </c>
      <c r="J39" s="8">
        <v>7628</v>
      </c>
      <c r="K39" s="8">
        <v>0</v>
      </c>
      <c r="L39" s="8">
        <v>11770</v>
      </c>
      <c r="M39" s="8">
        <v>11770</v>
      </c>
      <c r="N39" s="8">
        <v>23540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31168</v>
      </c>
      <c r="X39" s="8">
        <v>12734000</v>
      </c>
      <c r="Y39" s="8">
        <v>-12702832</v>
      </c>
      <c r="Z39" s="2">
        <v>-99.76</v>
      </c>
      <c r="AA39" s="6">
        <v>16983000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-591325</v>
      </c>
      <c r="D42" s="55">
        <f>SUM(D38:D41)</f>
        <v>0</v>
      </c>
      <c r="E42" s="56">
        <f t="shared" si="3"/>
        <v>35121</v>
      </c>
      <c r="F42" s="57">
        <f t="shared" si="3"/>
        <v>35121</v>
      </c>
      <c r="G42" s="57">
        <f t="shared" si="3"/>
        <v>12786436</v>
      </c>
      <c r="H42" s="57">
        <f t="shared" si="3"/>
        <v>-1127123</v>
      </c>
      <c r="I42" s="57">
        <f t="shared" si="3"/>
        <v>-990051</v>
      </c>
      <c r="J42" s="57">
        <f t="shared" si="3"/>
        <v>10669262</v>
      </c>
      <c r="K42" s="57">
        <f t="shared" si="3"/>
        <v>-839224</v>
      </c>
      <c r="L42" s="57">
        <f t="shared" si="3"/>
        <v>3499888</v>
      </c>
      <c r="M42" s="57">
        <f t="shared" si="3"/>
        <v>3671725</v>
      </c>
      <c r="N42" s="57">
        <f t="shared" si="3"/>
        <v>6332389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17001651</v>
      </c>
      <c r="X42" s="57">
        <f t="shared" si="3"/>
        <v>8705706</v>
      </c>
      <c r="Y42" s="57">
        <f t="shared" si="3"/>
        <v>8295945</v>
      </c>
      <c r="Z42" s="58">
        <f>+IF(X42&lt;&gt;0,+(Y42/X42)*100,0)</f>
        <v>95.29319046611498</v>
      </c>
      <c r="AA42" s="55">
        <f>SUM(AA38:AA41)</f>
        <v>35121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-591325</v>
      </c>
      <c r="D44" s="63">
        <f>+D42-D43</f>
        <v>0</v>
      </c>
      <c r="E44" s="64">
        <f t="shared" si="4"/>
        <v>35121</v>
      </c>
      <c r="F44" s="65">
        <f t="shared" si="4"/>
        <v>35121</v>
      </c>
      <c r="G44" s="65">
        <f t="shared" si="4"/>
        <v>12786436</v>
      </c>
      <c r="H44" s="65">
        <f t="shared" si="4"/>
        <v>-1127123</v>
      </c>
      <c r="I44" s="65">
        <f t="shared" si="4"/>
        <v>-990051</v>
      </c>
      <c r="J44" s="65">
        <f t="shared" si="4"/>
        <v>10669262</v>
      </c>
      <c r="K44" s="65">
        <f t="shared" si="4"/>
        <v>-839224</v>
      </c>
      <c r="L44" s="65">
        <f t="shared" si="4"/>
        <v>3499888</v>
      </c>
      <c r="M44" s="65">
        <f t="shared" si="4"/>
        <v>3671725</v>
      </c>
      <c r="N44" s="65">
        <f t="shared" si="4"/>
        <v>6332389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17001651</v>
      </c>
      <c r="X44" s="65">
        <f t="shared" si="4"/>
        <v>8705706</v>
      </c>
      <c r="Y44" s="65">
        <f t="shared" si="4"/>
        <v>8295945</v>
      </c>
      <c r="Z44" s="66">
        <f>+IF(X44&lt;&gt;0,+(Y44/X44)*100,0)</f>
        <v>95.29319046611498</v>
      </c>
      <c r="AA44" s="63">
        <f>+AA42-AA43</f>
        <v>35121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-591325</v>
      </c>
      <c r="D46" s="55">
        <f>SUM(D44:D45)</f>
        <v>0</v>
      </c>
      <c r="E46" s="56">
        <f t="shared" si="5"/>
        <v>35121</v>
      </c>
      <c r="F46" s="57">
        <f t="shared" si="5"/>
        <v>35121</v>
      </c>
      <c r="G46" s="57">
        <f t="shared" si="5"/>
        <v>12786436</v>
      </c>
      <c r="H46" s="57">
        <f t="shared" si="5"/>
        <v>-1127123</v>
      </c>
      <c r="I46" s="57">
        <f t="shared" si="5"/>
        <v>-990051</v>
      </c>
      <c r="J46" s="57">
        <f t="shared" si="5"/>
        <v>10669262</v>
      </c>
      <c r="K46" s="57">
        <f t="shared" si="5"/>
        <v>-839224</v>
      </c>
      <c r="L46" s="57">
        <f t="shared" si="5"/>
        <v>3499888</v>
      </c>
      <c r="M46" s="57">
        <f t="shared" si="5"/>
        <v>3671725</v>
      </c>
      <c r="N46" s="57">
        <f t="shared" si="5"/>
        <v>6332389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17001651</v>
      </c>
      <c r="X46" s="57">
        <f t="shared" si="5"/>
        <v>8705706</v>
      </c>
      <c r="Y46" s="57">
        <f t="shared" si="5"/>
        <v>8295945</v>
      </c>
      <c r="Z46" s="58">
        <f>+IF(X46&lt;&gt;0,+(Y46/X46)*100,0)</f>
        <v>95.29319046611498</v>
      </c>
      <c r="AA46" s="55">
        <f>SUM(AA44:AA45)</f>
        <v>35121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-591325</v>
      </c>
      <c r="D48" s="71">
        <f>SUM(D46:D47)</f>
        <v>0</v>
      </c>
      <c r="E48" s="72">
        <f t="shared" si="6"/>
        <v>35121</v>
      </c>
      <c r="F48" s="73">
        <f t="shared" si="6"/>
        <v>35121</v>
      </c>
      <c r="G48" s="73">
        <f t="shared" si="6"/>
        <v>12786436</v>
      </c>
      <c r="H48" s="74">
        <f t="shared" si="6"/>
        <v>-1127123</v>
      </c>
      <c r="I48" s="74">
        <f t="shared" si="6"/>
        <v>-990051</v>
      </c>
      <c r="J48" s="74">
        <f t="shared" si="6"/>
        <v>10669262</v>
      </c>
      <c r="K48" s="74">
        <f t="shared" si="6"/>
        <v>-839224</v>
      </c>
      <c r="L48" s="74">
        <f t="shared" si="6"/>
        <v>3499888</v>
      </c>
      <c r="M48" s="73">
        <f t="shared" si="6"/>
        <v>3671725</v>
      </c>
      <c r="N48" s="73">
        <f t="shared" si="6"/>
        <v>6332389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17001651</v>
      </c>
      <c r="X48" s="74">
        <f t="shared" si="6"/>
        <v>8705706</v>
      </c>
      <c r="Y48" s="74">
        <f t="shared" si="6"/>
        <v>8295945</v>
      </c>
      <c r="Z48" s="75">
        <f>+IF(X48&lt;&gt;0,+(Y48/X48)*100,0)</f>
        <v>95.29319046611498</v>
      </c>
      <c r="AA48" s="76">
        <f>SUM(AA46:AA47)</f>
        <v>35121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27831702</v>
      </c>
      <c r="D5" s="6">
        <v>0</v>
      </c>
      <c r="E5" s="7">
        <v>32343145</v>
      </c>
      <c r="F5" s="8">
        <v>32343145</v>
      </c>
      <c r="G5" s="8">
        <v>37305208</v>
      </c>
      <c r="H5" s="8">
        <v>-453316</v>
      </c>
      <c r="I5" s="8">
        <v>-263000</v>
      </c>
      <c r="J5" s="8">
        <v>36588892</v>
      </c>
      <c r="K5" s="8">
        <v>60575</v>
      </c>
      <c r="L5" s="8">
        <v>-1723916</v>
      </c>
      <c r="M5" s="8">
        <v>-130115</v>
      </c>
      <c r="N5" s="8">
        <v>-1793456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34795436</v>
      </c>
      <c r="X5" s="8">
        <v>31461058</v>
      </c>
      <c r="Y5" s="8">
        <v>3334378</v>
      </c>
      <c r="Z5" s="2">
        <v>10.6</v>
      </c>
      <c r="AA5" s="6">
        <v>32343145</v>
      </c>
    </row>
    <row r="6" spans="1:27" ht="13.5">
      <c r="A6" s="23" t="s">
        <v>33</v>
      </c>
      <c r="B6" s="24"/>
      <c r="C6" s="6">
        <v>895412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62803597</v>
      </c>
      <c r="D7" s="6">
        <v>0</v>
      </c>
      <c r="E7" s="7">
        <v>67377952</v>
      </c>
      <c r="F7" s="8">
        <v>67377952</v>
      </c>
      <c r="G7" s="8">
        <v>5127440</v>
      </c>
      <c r="H7" s="8">
        <v>5830225</v>
      </c>
      <c r="I7" s="8">
        <v>5930344</v>
      </c>
      <c r="J7" s="8">
        <v>16888009</v>
      </c>
      <c r="K7" s="8">
        <v>6186186</v>
      </c>
      <c r="L7" s="8">
        <v>4645369</v>
      </c>
      <c r="M7" s="8">
        <v>5161621</v>
      </c>
      <c r="N7" s="8">
        <v>15993176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32881185</v>
      </c>
      <c r="X7" s="8">
        <v>34888974</v>
      </c>
      <c r="Y7" s="8">
        <v>-2007789</v>
      </c>
      <c r="Z7" s="2">
        <v>-5.75</v>
      </c>
      <c r="AA7" s="6">
        <v>67377952</v>
      </c>
    </row>
    <row r="8" spans="1:27" ht="13.5">
      <c r="A8" s="25" t="s">
        <v>35</v>
      </c>
      <c r="B8" s="24"/>
      <c r="C8" s="6">
        <v>25341999</v>
      </c>
      <c r="D8" s="6">
        <v>0</v>
      </c>
      <c r="E8" s="7">
        <v>32502068</v>
      </c>
      <c r="F8" s="8">
        <v>32502068</v>
      </c>
      <c r="G8" s="8">
        <v>982833</v>
      </c>
      <c r="H8" s="8">
        <v>1857355</v>
      </c>
      <c r="I8" s="8">
        <v>2138319</v>
      </c>
      <c r="J8" s="8">
        <v>4978507</v>
      </c>
      <c r="K8" s="8">
        <v>2254137</v>
      </c>
      <c r="L8" s="8">
        <v>2020708</v>
      </c>
      <c r="M8" s="8">
        <v>2519752</v>
      </c>
      <c r="N8" s="8">
        <v>6794597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11773104</v>
      </c>
      <c r="X8" s="8">
        <v>15651036</v>
      </c>
      <c r="Y8" s="8">
        <v>-3877932</v>
      </c>
      <c r="Z8" s="2">
        <v>-24.78</v>
      </c>
      <c r="AA8" s="6">
        <v>32502068</v>
      </c>
    </row>
    <row r="9" spans="1:27" ht="13.5">
      <c r="A9" s="25" t="s">
        <v>36</v>
      </c>
      <c r="B9" s="24"/>
      <c r="C9" s="6">
        <v>6975655</v>
      </c>
      <c r="D9" s="6">
        <v>0</v>
      </c>
      <c r="E9" s="7">
        <v>9170014</v>
      </c>
      <c r="F9" s="8">
        <v>9170014</v>
      </c>
      <c r="G9" s="8">
        <v>757388</v>
      </c>
      <c r="H9" s="8">
        <v>750979</v>
      </c>
      <c r="I9" s="8">
        <v>784083</v>
      </c>
      <c r="J9" s="8">
        <v>2292450</v>
      </c>
      <c r="K9" s="8">
        <v>768894</v>
      </c>
      <c r="L9" s="8">
        <v>775804</v>
      </c>
      <c r="M9" s="8">
        <v>783053</v>
      </c>
      <c r="N9" s="8">
        <v>2327751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4620201</v>
      </c>
      <c r="X9" s="8">
        <v>4585008</v>
      </c>
      <c r="Y9" s="8">
        <v>35193</v>
      </c>
      <c r="Z9" s="2">
        <v>0.77</v>
      </c>
      <c r="AA9" s="6">
        <v>9170014</v>
      </c>
    </row>
    <row r="10" spans="1:27" ht="13.5">
      <c r="A10" s="25" t="s">
        <v>37</v>
      </c>
      <c r="B10" s="24"/>
      <c r="C10" s="6">
        <v>8797521</v>
      </c>
      <c r="D10" s="6">
        <v>0</v>
      </c>
      <c r="E10" s="7">
        <v>10957065</v>
      </c>
      <c r="F10" s="26">
        <v>10957065</v>
      </c>
      <c r="G10" s="26">
        <v>786521</v>
      </c>
      <c r="H10" s="26">
        <v>784672</v>
      </c>
      <c r="I10" s="26">
        <v>797545</v>
      </c>
      <c r="J10" s="26">
        <v>2368738</v>
      </c>
      <c r="K10" s="26">
        <v>791683</v>
      </c>
      <c r="L10" s="26">
        <v>740510</v>
      </c>
      <c r="M10" s="26">
        <v>791149</v>
      </c>
      <c r="N10" s="26">
        <v>2323342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4692080</v>
      </c>
      <c r="X10" s="26">
        <v>5478534</v>
      </c>
      <c r="Y10" s="26">
        <v>-786454</v>
      </c>
      <c r="Z10" s="27">
        <v>-14.36</v>
      </c>
      <c r="AA10" s="28">
        <v>10957065</v>
      </c>
    </row>
    <row r="11" spans="1:27" ht="13.5">
      <c r="A11" s="25" t="s">
        <v>38</v>
      </c>
      <c r="B11" s="29"/>
      <c r="C11" s="6">
        <v>1041057</v>
      </c>
      <c r="D11" s="6">
        <v>0</v>
      </c>
      <c r="E11" s="7">
        <v>0</v>
      </c>
      <c r="F11" s="8">
        <v>0</v>
      </c>
      <c r="G11" s="8">
        <v>67937</v>
      </c>
      <c r="H11" s="8">
        <v>65455</v>
      </c>
      <c r="I11" s="8">
        <v>65761</v>
      </c>
      <c r="J11" s="8">
        <v>199153</v>
      </c>
      <c r="K11" s="8">
        <v>66704</v>
      </c>
      <c r="L11" s="8">
        <v>64086</v>
      </c>
      <c r="M11" s="8">
        <v>64736</v>
      </c>
      <c r="N11" s="8">
        <v>195526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394679</v>
      </c>
      <c r="X11" s="8"/>
      <c r="Y11" s="8">
        <v>394679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659839</v>
      </c>
      <c r="D12" s="6">
        <v>0</v>
      </c>
      <c r="E12" s="7">
        <v>2001899</v>
      </c>
      <c r="F12" s="8">
        <v>2001899</v>
      </c>
      <c r="G12" s="8">
        <v>-228984</v>
      </c>
      <c r="H12" s="8">
        <v>82390</v>
      </c>
      <c r="I12" s="8">
        <v>135056</v>
      </c>
      <c r="J12" s="8">
        <v>-11538</v>
      </c>
      <c r="K12" s="8">
        <v>89064</v>
      </c>
      <c r="L12" s="8">
        <v>84236</v>
      </c>
      <c r="M12" s="8">
        <v>73503</v>
      </c>
      <c r="N12" s="8">
        <v>246803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235265</v>
      </c>
      <c r="X12" s="8">
        <v>1005699</v>
      </c>
      <c r="Y12" s="8">
        <v>-770434</v>
      </c>
      <c r="Z12" s="2">
        <v>-76.61</v>
      </c>
      <c r="AA12" s="6">
        <v>2001899</v>
      </c>
    </row>
    <row r="13" spans="1:27" ht="13.5">
      <c r="A13" s="23" t="s">
        <v>40</v>
      </c>
      <c r="B13" s="29"/>
      <c r="C13" s="6">
        <v>669425</v>
      </c>
      <c r="D13" s="6">
        <v>0</v>
      </c>
      <c r="E13" s="7">
        <v>624300</v>
      </c>
      <c r="F13" s="8">
        <v>624300</v>
      </c>
      <c r="G13" s="8">
        <v>53434</v>
      </c>
      <c r="H13" s="8">
        <v>91190</v>
      </c>
      <c r="I13" s="8">
        <v>119738</v>
      </c>
      <c r="J13" s="8">
        <v>264362</v>
      </c>
      <c r="K13" s="8">
        <v>110227</v>
      </c>
      <c r="L13" s="8">
        <v>110676</v>
      </c>
      <c r="M13" s="8">
        <v>24640</v>
      </c>
      <c r="N13" s="8">
        <v>245543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509905</v>
      </c>
      <c r="X13" s="8">
        <v>312150</v>
      </c>
      <c r="Y13" s="8">
        <v>197755</v>
      </c>
      <c r="Z13" s="2">
        <v>63.35</v>
      </c>
      <c r="AA13" s="6">
        <v>624300</v>
      </c>
    </row>
    <row r="14" spans="1:27" ht="13.5">
      <c r="A14" s="23" t="s">
        <v>41</v>
      </c>
      <c r="B14" s="29"/>
      <c r="C14" s="6">
        <v>1000580</v>
      </c>
      <c r="D14" s="6">
        <v>0</v>
      </c>
      <c r="E14" s="7">
        <v>3370677</v>
      </c>
      <c r="F14" s="8">
        <v>3370677</v>
      </c>
      <c r="G14" s="8">
        <v>305398</v>
      </c>
      <c r="H14" s="8">
        <v>345660</v>
      </c>
      <c r="I14" s="8">
        <v>349430</v>
      </c>
      <c r="J14" s="8">
        <v>1000488</v>
      </c>
      <c r="K14" s="8">
        <v>359746</v>
      </c>
      <c r="L14" s="8">
        <v>370598</v>
      </c>
      <c r="M14" s="8">
        <v>375726</v>
      </c>
      <c r="N14" s="8">
        <v>1106070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2106558</v>
      </c>
      <c r="X14" s="8">
        <v>1445340</v>
      </c>
      <c r="Y14" s="8">
        <v>661218</v>
      </c>
      <c r="Z14" s="2">
        <v>45.75</v>
      </c>
      <c r="AA14" s="6">
        <v>3370677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211368</v>
      </c>
      <c r="D16" s="6">
        <v>0</v>
      </c>
      <c r="E16" s="7">
        <v>273406</v>
      </c>
      <c r="F16" s="8">
        <v>273406</v>
      </c>
      <c r="G16" s="8">
        <v>12924</v>
      </c>
      <c r="H16" s="8">
        <v>16909</v>
      </c>
      <c r="I16" s="8">
        <v>18040</v>
      </c>
      <c r="J16" s="8">
        <v>47873</v>
      </c>
      <c r="K16" s="8">
        <v>13211</v>
      </c>
      <c r="L16" s="8">
        <v>27917</v>
      </c>
      <c r="M16" s="8">
        <v>9052</v>
      </c>
      <c r="N16" s="8">
        <v>50180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98053</v>
      </c>
      <c r="X16" s="8">
        <v>136704</v>
      </c>
      <c r="Y16" s="8">
        <v>-38651</v>
      </c>
      <c r="Z16" s="2">
        <v>-28.27</v>
      </c>
      <c r="AA16" s="6">
        <v>273406</v>
      </c>
    </row>
    <row r="17" spans="1:27" ht="13.5">
      <c r="A17" s="23" t="s">
        <v>44</v>
      </c>
      <c r="B17" s="29"/>
      <c r="C17" s="6">
        <v>1158908</v>
      </c>
      <c r="D17" s="6">
        <v>0</v>
      </c>
      <c r="E17" s="7">
        <v>1171613</v>
      </c>
      <c r="F17" s="8">
        <v>1171613</v>
      </c>
      <c r="G17" s="8">
        <v>185447</v>
      </c>
      <c r="H17" s="8">
        <v>86861</v>
      </c>
      <c r="I17" s="8">
        <v>98942</v>
      </c>
      <c r="J17" s="8">
        <v>371250</v>
      </c>
      <c r="K17" s="8">
        <v>86738</v>
      </c>
      <c r="L17" s="8">
        <v>124765</v>
      </c>
      <c r="M17" s="8">
        <v>82384</v>
      </c>
      <c r="N17" s="8">
        <v>293887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665137</v>
      </c>
      <c r="X17" s="8">
        <v>585804</v>
      </c>
      <c r="Y17" s="8">
        <v>79333</v>
      </c>
      <c r="Z17" s="2">
        <v>13.54</v>
      </c>
      <c r="AA17" s="6">
        <v>1171613</v>
      </c>
    </row>
    <row r="18" spans="1:27" ht="13.5">
      <c r="A18" s="25" t="s">
        <v>45</v>
      </c>
      <c r="B18" s="24"/>
      <c r="C18" s="6">
        <v>666767</v>
      </c>
      <c r="D18" s="6">
        <v>0</v>
      </c>
      <c r="E18" s="7">
        <v>1272027</v>
      </c>
      <c r="F18" s="8">
        <v>1272027</v>
      </c>
      <c r="G18" s="8">
        <v>60594</v>
      </c>
      <c r="H18" s="8">
        <v>31948</v>
      </c>
      <c r="I18" s="8">
        <v>27429</v>
      </c>
      <c r="J18" s="8">
        <v>119971</v>
      </c>
      <c r="K18" s="8">
        <v>228024</v>
      </c>
      <c r="L18" s="8">
        <v>137253</v>
      </c>
      <c r="M18" s="8">
        <v>62791</v>
      </c>
      <c r="N18" s="8">
        <v>428068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548039</v>
      </c>
      <c r="X18" s="8">
        <v>636012</v>
      </c>
      <c r="Y18" s="8">
        <v>-87973</v>
      </c>
      <c r="Z18" s="2">
        <v>-13.83</v>
      </c>
      <c r="AA18" s="6">
        <v>1272027</v>
      </c>
    </row>
    <row r="19" spans="1:27" ht="13.5">
      <c r="A19" s="23" t="s">
        <v>46</v>
      </c>
      <c r="B19" s="29"/>
      <c r="C19" s="6">
        <v>41345730</v>
      </c>
      <c r="D19" s="6">
        <v>0</v>
      </c>
      <c r="E19" s="7">
        <v>40346000</v>
      </c>
      <c r="F19" s="8">
        <v>40346000</v>
      </c>
      <c r="G19" s="8">
        <v>13970000</v>
      </c>
      <c r="H19" s="8">
        <v>934000</v>
      </c>
      <c r="I19" s="8">
        <v>1600000</v>
      </c>
      <c r="J19" s="8">
        <v>16504000</v>
      </c>
      <c r="K19" s="8">
        <v>0</v>
      </c>
      <c r="L19" s="8">
        <v>11765000</v>
      </c>
      <c r="M19" s="8">
        <v>0</v>
      </c>
      <c r="N19" s="8">
        <v>11765000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28269000</v>
      </c>
      <c r="X19" s="8">
        <v>29986925</v>
      </c>
      <c r="Y19" s="8">
        <v>-1717925</v>
      </c>
      <c r="Z19" s="2">
        <v>-5.73</v>
      </c>
      <c r="AA19" s="6">
        <v>40346000</v>
      </c>
    </row>
    <row r="20" spans="1:27" ht="13.5">
      <c r="A20" s="23" t="s">
        <v>47</v>
      </c>
      <c r="B20" s="29"/>
      <c r="C20" s="6">
        <v>5407144</v>
      </c>
      <c r="D20" s="6">
        <v>0</v>
      </c>
      <c r="E20" s="7">
        <v>6641655</v>
      </c>
      <c r="F20" s="26">
        <v>6641655</v>
      </c>
      <c r="G20" s="26">
        <v>62864</v>
      </c>
      <c r="H20" s="26">
        <v>86469</v>
      </c>
      <c r="I20" s="26">
        <v>40881</v>
      </c>
      <c r="J20" s="26">
        <v>190214</v>
      </c>
      <c r="K20" s="26">
        <v>106045</v>
      </c>
      <c r="L20" s="26">
        <v>43694</v>
      </c>
      <c r="M20" s="26">
        <v>35126</v>
      </c>
      <c r="N20" s="26">
        <v>184865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375079</v>
      </c>
      <c r="X20" s="26">
        <v>3580614</v>
      </c>
      <c r="Y20" s="26">
        <v>-3205535</v>
      </c>
      <c r="Z20" s="27">
        <v>-89.52</v>
      </c>
      <c r="AA20" s="28">
        <v>6641655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5500000</v>
      </c>
      <c r="F21" s="8">
        <v>5500000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5500000</v>
      </c>
      <c r="Y21" s="8">
        <v>-5500000</v>
      </c>
      <c r="Z21" s="2">
        <v>-100</v>
      </c>
      <c r="AA21" s="6">
        <v>5500000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184806704</v>
      </c>
      <c r="D22" s="33">
        <f>SUM(D5:D21)</f>
        <v>0</v>
      </c>
      <c r="E22" s="34">
        <f t="shared" si="0"/>
        <v>213551821</v>
      </c>
      <c r="F22" s="35">
        <f t="shared" si="0"/>
        <v>213551821</v>
      </c>
      <c r="G22" s="35">
        <f t="shared" si="0"/>
        <v>59449004</v>
      </c>
      <c r="H22" s="35">
        <f t="shared" si="0"/>
        <v>10510797</v>
      </c>
      <c r="I22" s="35">
        <f t="shared" si="0"/>
        <v>11842568</v>
      </c>
      <c r="J22" s="35">
        <f t="shared" si="0"/>
        <v>81802369</v>
      </c>
      <c r="K22" s="35">
        <f t="shared" si="0"/>
        <v>11121234</v>
      </c>
      <c r="L22" s="35">
        <f t="shared" si="0"/>
        <v>19186700</v>
      </c>
      <c r="M22" s="35">
        <f t="shared" si="0"/>
        <v>9853418</v>
      </c>
      <c r="N22" s="35">
        <f t="shared" si="0"/>
        <v>40161352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121963721</v>
      </c>
      <c r="X22" s="35">
        <f t="shared" si="0"/>
        <v>135253858</v>
      </c>
      <c r="Y22" s="35">
        <f t="shared" si="0"/>
        <v>-13290137</v>
      </c>
      <c r="Z22" s="36">
        <f>+IF(X22&lt;&gt;0,+(Y22/X22)*100,0)</f>
        <v>-9.82606869520868</v>
      </c>
      <c r="AA22" s="33">
        <f>SUM(AA5:AA21)</f>
        <v>213551821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69081478</v>
      </c>
      <c r="D25" s="6">
        <v>0</v>
      </c>
      <c r="E25" s="7">
        <v>65563257</v>
      </c>
      <c r="F25" s="8">
        <v>65563257</v>
      </c>
      <c r="G25" s="8">
        <v>5786332</v>
      </c>
      <c r="H25" s="8">
        <v>5869487</v>
      </c>
      <c r="I25" s="8">
        <v>5995199</v>
      </c>
      <c r="J25" s="8">
        <v>17651018</v>
      </c>
      <c r="K25" s="8">
        <v>5218087</v>
      </c>
      <c r="L25" s="8">
        <v>5106499</v>
      </c>
      <c r="M25" s="8">
        <v>5148086</v>
      </c>
      <c r="N25" s="8">
        <v>15472672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33123690</v>
      </c>
      <c r="X25" s="8">
        <v>32781630</v>
      </c>
      <c r="Y25" s="8">
        <v>342060</v>
      </c>
      <c r="Z25" s="2">
        <v>1.04</v>
      </c>
      <c r="AA25" s="6">
        <v>65563257</v>
      </c>
    </row>
    <row r="26" spans="1:27" ht="13.5">
      <c r="A26" s="25" t="s">
        <v>52</v>
      </c>
      <c r="B26" s="24"/>
      <c r="C26" s="6">
        <v>4445814</v>
      </c>
      <c r="D26" s="6">
        <v>0</v>
      </c>
      <c r="E26" s="7">
        <v>4926587</v>
      </c>
      <c r="F26" s="8">
        <v>4926587</v>
      </c>
      <c r="G26" s="8">
        <v>340053</v>
      </c>
      <c r="H26" s="8">
        <v>357783</v>
      </c>
      <c r="I26" s="8">
        <v>370362</v>
      </c>
      <c r="J26" s="8">
        <v>1068198</v>
      </c>
      <c r="K26" s="8">
        <v>370362</v>
      </c>
      <c r="L26" s="8">
        <v>374397</v>
      </c>
      <c r="M26" s="8">
        <v>374397</v>
      </c>
      <c r="N26" s="8">
        <v>1119156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2187354</v>
      </c>
      <c r="X26" s="8">
        <v>2463294</v>
      </c>
      <c r="Y26" s="8">
        <v>-275940</v>
      </c>
      <c r="Z26" s="2">
        <v>-11.2</v>
      </c>
      <c r="AA26" s="6">
        <v>4926587</v>
      </c>
    </row>
    <row r="27" spans="1:27" ht="13.5">
      <c r="A27" s="25" t="s">
        <v>53</v>
      </c>
      <c r="B27" s="24"/>
      <c r="C27" s="6">
        <v>24480459</v>
      </c>
      <c r="D27" s="6">
        <v>0</v>
      </c>
      <c r="E27" s="7">
        <v>3764020</v>
      </c>
      <c r="F27" s="8">
        <v>3764020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3764020</v>
      </c>
    </row>
    <row r="28" spans="1:27" ht="13.5">
      <c r="A28" s="25" t="s">
        <v>54</v>
      </c>
      <c r="B28" s="24"/>
      <c r="C28" s="6">
        <v>38382377</v>
      </c>
      <c r="D28" s="6">
        <v>0</v>
      </c>
      <c r="E28" s="7">
        <v>5419667</v>
      </c>
      <c r="F28" s="8">
        <v>5419667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5419667</v>
      </c>
    </row>
    <row r="29" spans="1:27" ht="13.5">
      <c r="A29" s="25" t="s">
        <v>55</v>
      </c>
      <c r="B29" s="24"/>
      <c r="C29" s="6">
        <v>4991651</v>
      </c>
      <c r="D29" s="6">
        <v>0</v>
      </c>
      <c r="E29" s="7">
        <v>1731550</v>
      </c>
      <c r="F29" s="8">
        <v>1731550</v>
      </c>
      <c r="G29" s="8">
        <v>39492</v>
      </c>
      <c r="H29" s="8">
        <v>6005</v>
      </c>
      <c r="I29" s="8">
        <v>59268</v>
      </c>
      <c r="J29" s="8">
        <v>104765</v>
      </c>
      <c r="K29" s="8">
        <v>5485</v>
      </c>
      <c r="L29" s="8">
        <v>5147</v>
      </c>
      <c r="M29" s="8">
        <v>51846</v>
      </c>
      <c r="N29" s="8">
        <v>62478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167243</v>
      </c>
      <c r="X29" s="8">
        <v>986478</v>
      </c>
      <c r="Y29" s="8">
        <v>-819235</v>
      </c>
      <c r="Z29" s="2">
        <v>-83.05</v>
      </c>
      <c r="AA29" s="6">
        <v>1731550</v>
      </c>
    </row>
    <row r="30" spans="1:27" ht="13.5">
      <c r="A30" s="25" t="s">
        <v>56</v>
      </c>
      <c r="B30" s="24"/>
      <c r="C30" s="6">
        <v>81515794</v>
      </c>
      <c r="D30" s="6">
        <v>0</v>
      </c>
      <c r="E30" s="7">
        <v>84833078</v>
      </c>
      <c r="F30" s="8">
        <v>84833078</v>
      </c>
      <c r="G30" s="8">
        <v>8368137</v>
      </c>
      <c r="H30" s="8">
        <v>6655197</v>
      </c>
      <c r="I30" s="8">
        <v>5835615</v>
      </c>
      <c r="J30" s="8">
        <v>20858949</v>
      </c>
      <c r="K30" s="8">
        <v>7808404</v>
      </c>
      <c r="L30" s="8">
        <v>8677453</v>
      </c>
      <c r="M30" s="8">
        <v>5958163</v>
      </c>
      <c r="N30" s="8">
        <v>22444020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43302969</v>
      </c>
      <c r="X30" s="8">
        <v>42416538</v>
      </c>
      <c r="Y30" s="8">
        <v>886431</v>
      </c>
      <c r="Z30" s="2">
        <v>2.09</v>
      </c>
      <c r="AA30" s="6">
        <v>84833078</v>
      </c>
    </row>
    <row r="31" spans="1:27" ht="13.5">
      <c r="A31" s="25" t="s">
        <v>57</v>
      </c>
      <c r="B31" s="24"/>
      <c r="C31" s="6">
        <v>6992682</v>
      </c>
      <c r="D31" s="6">
        <v>0</v>
      </c>
      <c r="E31" s="7">
        <v>8938205</v>
      </c>
      <c r="F31" s="8">
        <v>8938205</v>
      </c>
      <c r="G31" s="8">
        <v>406486</v>
      </c>
      <c r="H31" s="8">
        <v>687760</v>
      </c>
      <c r="I31" s="8">
        <v>495374</v>
      </c>
      <c r="J31" s="8">
        <v>1589620</v>
      </c>
      <c r="K31" s="8">
        <v>707144</v>
      </c>
      <c r="L31" s="8">
        <v>894065</v>
      </c>
      <c r="M31" s="8">
        <v>911549</v>
      </c>
      <c r="N31" s="8">
        <v>2512758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4102378</v>
      </c>
      <c r="X31" s="8">
        <v>4469100</v>
      </c>
      <c r="Y31" s="8">
        <v>-366722</v>
      </c>
      <c r="Z31" s="2">
        <v>-8.21</v>
      </c>
      <c r="AA31" s="6">
        <v>8938205</v>
      </c>
    </row>
    <row r="32" spans="1:27" ht="13.5">
      <c r="A32" s="25" t="s">
        <v>58</v>
      </c>
      <c r="B32" s="24"/>
      <c r="C32" s="6">
        <v>1663082</v>
      </c>
      <c r="D32" s="6">
        <v>0</v>
      </c>
      <c r="E32" s="7">
        <v>994365</v>
      </c>
      <c r="F32" s="8">
        <v>994365</v>
      </c>
      <c r="G32" s="8">
        <v>38756</v>
      </c>
      <c r="H32" s="8">
        <v>38756</v>
      </c>
      <c r="I32" s="8">
        <v>155022</v>
      </c>
      <c r="J32" s="8">
        <v>232534</v>
      </c>
      <c r="K32" s="8">
        <v>736755</v>
      </c>
      <c r="L32" s="8">
        <v>3455</v>
      </c>
      <c r="M32" s="8">
        <v>30514</v>
      </c>
      <c r="N32" s="8">
        <v>770724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1003258</v>
      </c>
      <c r="X32" s="8">
        <v>497184</v>
      </c>
      <c r="Y32" s="8">
        <v>506074</v>
      </c>
      <c r="Z32" s="2">
        <v>101.79</v>
      </c>
      <c r="AA32" s="6">
        <v>994365</v>
      </c>
    </row>
    <row r="33" spans="1:27" ht="13.5">
      <c r="A33" s="25" t="s">
        <v>59</v>
      </c>
      <c r="B33" s="24"/>
      <c r="C33" s="6">
        <v>7796130</v>
      </c>
      <c r="D33" s="6">
        <v>0</v>
      </c>
      <c r="E33" s="7">
        <v>0</v>
      </c>
      <c r="F33" s="8">
        <v>0</v>
      </c>
      <c r="G33" s="8">
        <v>0</v>
      </c>
      <c r="H33" s="8">
        <v>57690</v>
      </c>
      <c r="I33" s="8">
        <v>58680</v>
      </c>
      <c r="J33" s="8">
        <v>116370</v>
      </c>
      <c r="K33" s="8">
        <v>59310</v>
      </c>
      <c r="L33" s="8">
        <v>122760</v>
      </c>
      <c r="M33" s="8">
        <v>60705</v>
      </c>
      <c r="N33" s="8">
        <v>242775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359145</v>
      </c>
      <c r="X33" s="8"/>
      <c r="Y33" s="8">
        <v>359145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50761963</v>
      </c>
      <c r="D34" s="6">
        <v>0</v>
      </c>
      <c r="E34" s="7">
        <v>33624234</v>
      </c>
      <c r="F34" s="8">
        <v>33624234</v>
      </c>
      <c r="G34" s="8">
        <v>4463155</v>
      </c>
      <c r="H34" s="8">
        <v>4711159</v>
      </c>
      <c r="I34" s="8">
        <v>2450073</v>
      </c>
      <c r="J34" s="8">
        <v>11624387</v>
      </c>
      <c r="K34" s="8">
        <v>4340488</v>
      </c>
      <c r="L34" s="8">
        <v>6877532</v>
      </c>
      <c r="M34" s="8">
        <v>7050359</v>
      </c>
      <c r="N34" s="8">
        <v>18268379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29892766</v>
      </c>
      <c r="X34" s="8">
        <v>15399670</v>
      </c>
      <c r="Y34" s="8">
        <v>14493096</v>
      </c>
      <c r="Z34" s="2">
        <v>94.11</v>
      </c>
      <c r="AA34" s="6">
        <v>33624234</v>
      </c>
    </row>
    <row r="35" spans="1:27" ht="13.5">
      <c r="A35" s="23" t="s">
        <v>61</v>
      </c>
      <c r="B35" s="29"/>
      <c r="C35" s="6">
        <v>-128938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289982492</v>
      </c>
      <c r="D36" s="33">
        <f>SUM(D25:D35)</f>
        <v>0</v>
      </c>
      <c r="E36" s="34">
        <f t="shared" si="1"/>
        <v>209794963</v>
      </c>
      <c r="F36" s="35">
        <f t="shared" si="1"/>
        <v>209794963</v>
      </c>
      <c r="G36" s="35">
        <f t="shared" si="1"/>
        <v>19442411</v>
      </c>
      <c r="H36" s="35">
        <f t="shared" si="1"/>
        <v>18383837</v>
      </c>
      <c r="I36" s="35">
        <f t="shared" si="1"/>
        <v>15419593</v>
      </c>
      <c r="J36" s="35">
        <f t="shared" si="1"/>
        <v>53245841</v>
      </c>
      <c r="K36" s="35">
        <f t="shared" si="1"/>
        <v>19246035</v>
      </c>
      <c r="L36" s="35">
        <f t="shared" si="1"/>
        <v>22061308</v>
      </c>
      <c r="M36" s="35">
        <f t="shared" si="1"/>
        <v>19585619</v>
      </c>
      <c r="N36" s="35">
        <f t="shared" si="1"/>
        <v>60892962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114138803</v>
      </c>
      <c r="X36" s="35">
        <f t="shared" si="1"/>
        <v>99013894</v>
      </c>
      <c r="Y36" s="35">
        <f t="shared" si="1"/>
        <v>15124909</v>
      </c>
      <c r="Z36" s="36">
        <f>+IF(X36&lt;&gt;0,+(Y36/X36)*100,0)</f>
        <v>15.27554203655499</v>
      </c>
      <c r="AA36" s="33">
        <f>SUM(AA25:AA35)</f>
        <v>209794963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-105175788</v>
      </c>
      <c r="D38" s="46">
        <f>+D22-D36</f>
        <v>0</v>
      </c>
      <c r="E38" s="47">
        <f t="shared" si="2"/>
        <v>3756858</v>
      </c>
      <c r="F38" s="48">
        <f t="shared" si="2"/>
        <v>3756858</v>
      </c>
      <c r="G38" s="48">
        <f t="shared" si="2"/>
        <v>40006593</v>
      </c>
      <c r="H38" s="48">
        <f t="shared" si="2"/>
        <v>-7873040</v>
      </c>
      <c r="I38" s="48">
        <f t="shared" si="2"/>
        <v>-3577025</v>
      </c>
      <c r="J38" s="48">
        <f t="shared" si="2"/>
        <v>28556528</v>
      </c>
      <c r="K38" s="48">
        <f t="shared" si="2"/>
        <v>-8124801</v>
      </c>
      <c r="L38" s="48">
        <f t="shared" si="2"/>
        <v>-2874608</v>
      </c>
      <c r="M38" s="48">
        <f t="shared" si="2"/>
        <v>-9732201</v>
      </c>
      <c r="N38" s="48">
        <f t="shared" si="2"/>
        <v>-20731610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7824918</v>
      </c>
      <c r="X38" s="48">
        <f>IF(F22=F36,0,X22-X36)</f>
        <v>36239964</v>
      </c>
      <c r="Y38" s="48">
        <f t="shared" si="2"/>
        <v>-28415046</v>
      </c>
      <c r="Z38" s="49">
        <f>+IF(X38&lt;&gt;0,+(Y38/X38)*100,0)</f>
        <v>-78.40804146494186</v>
      </c>
      <c r="AA38" s="46">
        <f>+AA22-AA36</f>
        <v>3756858</v>
      </c>
    </row>
    <row r="39" spans="1:27" ht="13.5">
      <c r="A39" s="23" t="s">
        <v>64</v>
      </c>
      <c r="B39" s="29"/>
      <c r="C39" s="6">
        <v>24361448</v>
      </c>
      <c r="D39" s="6">
        <v>0</v>
      </c>
      <c r="E39" s="7">
        <v>16979000</v>
      </c>
      <c r="F39" s="8">
        <v>16979000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12319334</v>
      </c>
      <c r="Y39" s="8">
        <v>-12319334</v>
      </c>
      <c r="Z39" s="2">
        <v>-100</v>
      </c>
      <c r="AA39" s="6">
        <v>16979000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-80814340</v>
      </c>
      <c r="D42" s="55">
        <f>SUM(D38:D41)</f>
        <v>0</v>
      </c>
      <c r="E42" s="56">
        <f t="shared" si="3"/>
        <v>20735858</v>
      </c>
      <c r="F42" s="57">
        <f t="shared" si="3"/>
        <v>20735858</v>
      </c>
      <c r="G42" s="57">
        <f t="shared" si="3"/>
        <v>40006593</v>
      </c>
      <c r="H42" s="57">
        <f t="shared" si="3"/>
        <v>-7873040</v>
      </c>
      <c r="I42" s="57">
        <f t="shared" si="3"/>
        <v>-3577025</v>
      </c>
      <c r="J42" s="57">
        <f t="shared" si="3"/>
        <v>28556528</v>
      </c>
      <c r="K42" s="57">
        <f t="shared" si="3"/>
        <v>-8124801</v>
      </c>
      <c r="L42" s="57">
        <f t="shared" si="3"/>
        <v>-2874608</v>
      </c>
      <c r="M42" s="57">
        <f t="shared" si="3"/>
        <v>-9732201</v>
      </c>
      <c r="N42" s="57">
        <f t="shared" si="3"/>
        <v>-20731610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7824918</v>
      </c>
      <c r="X42" s="57">
        <f t="shared" si="3"/>
        <v>48559298</v>
      </c>
      <c r="Y42" s="57">
        <f t="shared" si="3"/>
        <v>-40734380</v>
      </c>
      <c r="Z42" s="58">
        <f>+IF(X42&lt;&gt;0,+(Y42/X42)*100,0)</f>
        <v>-83.88585024437545</v>
      </c>
      <c r="AA42" s="55">
        <f>SUM(AA38:AA41)</f>
        <v>20735858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-80814340</v>
      </c>
      <c r="D44" s="63">
        <f>+D42-D43</f>
        <v>0</v>
      </c>
      <c r="E44" s="64">
        <f t="shared" si="4"/>
        <v>20735858</v>
      </c>
      <c r="F44" s="65">
        <f t="shared" si="4"/>
        <v>20735858</v>
      </c>
      <c r="G44" s="65">
        <f t="shared" si="4"/>
        <v>40006593</v>
      </c>
      <c r="H44" s="65">
        <f t="shared" si="4"/>
        <v>-7873040</v>
      </c>
      <c r="I44" s="65">
        <f t="shared" si="4"/>
        <v>-3577025</v>
      </c>
      <c r="J44" s="65">
        <f t="shared" si="4"/>
        <v>28556528</v>
      </c>
      <c r="K44" s="65">
        <f t="shared" si="4"/>
        <v>-8124801</v>
      </c>
      <c r="L44" s="65">
        <f t="shared" si="4"/>
        <v>-2874608</v>
      </c>
      <c r="M44" s="65">
        <f t="shared" si="4"/>
        <v>-9732201</v>
      </c>
      <c r="N44" s="65">
        <f t="shared" si="4"/>
        <v>-20731610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7824918</v>
      </c>
      <c r="X44" s="65">
        <f t="shared" si="4"/>
        <v>48559298</v>
      </c>
      <c r="Y44" s="65">
        <f t="shared" si="4"/>
        <v>-40734380</v>
      </c>
      <c r="Z44" s="66">
        <f>+IF(X44&lt;&gt;0,+(Y44/X44)*100,0)</f>
        <v>-83.88585024437545</v>
      </c>
      <c r="AA44" s="63">
        <f>+AA42-AA43</f>
        <v>20735858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-80814340</v>
      </c>
      <c r="D46" s="55">
        <f>SUM(D44:D45)</f>
        <v>0</v>
      </c>
      <c r="E46" s="56">
        <f t="shared" si="5"/>
        <v>20735858</v>
      </c>
      <c r="F46" s="57">
        <f t="shared" si="5"/>
        <v>20735858</v>
      </c>
      <c r="G46" s="57">
        <f t="shared" si="5"/>
        <v>40006593</v>
      </c>
      <c r="H46" s="57">
        <f t="shared" si="5"/>
        <v>-7873040</v>
      </c>
      <c r="I46" s="57">
        <f t="shared" si="5"/>
        <v>-3577025</v>
      </c>
      <c r="J46" s="57">
        <f t="shared" si="5"/>
        <v>28556528</v>
      </c>
      <c r="K46" s="57">
        <f t="shared" si="5"/>
        <v>-8124801</v>
      </c>
      <c r="L46" s="57">
        <f t="shared" si="5"/>
        <v>-2874608</v>
      </c>
      <c r="M46" s="57">
        <f t="shared" si="5"/>
        <v>-9732201</v>
      </c>
      <c r="N46" s="57">
        <f t="shared" si="5"/>
        <v>-20731610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7824918</v>
      </c>
      <c r="X46" s="57">
        <f t="shared" si="5"/>
        <v>48559298</v>
      </c>
      <c r="Y46" s="57">
        <f t="shared" si="5"/>
        <v>-40734380</v>
      </c>
      <c r="Z46" s="58">
        <f>+IF(X46&lt;&gt;0,+(Y46/X46)*100,0)</f>
        <v>-83.88585024437545</v>
      </c>
      <c r="AA46" s="55">
        <f>SUM(AA44:AA45)</f>
        <v>20735858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-80814340</v>
      </c>
      <c r="D48" s="71">
        <f>SUM(D46:D47)</f>
        <v>0</v>
      </c>
      <c r="E48" s="72">
        <f t="shared" si="6"/>
        <v>20735858</v>
      </c>
      <c r="F48" s="73">
        <f t="shared" si="6"/>
        <v>20735858</v>
      </c>
      <c r="G48" s="73">
        <f t="shared" si="6"/>
        <v>40006593</v>
      </c>
      <c r="H48" s="74">
        <f t="shared" si="6"/>
        <v>-7873040</v>
      </c>
      <c r="I48" s="74">
        <f t="shared" si="6"/>
        <v>-3577025</v>
      </c>
      <c r="J48" s="74">
        <f t="shared" si="6"/>
        <v>28556528</v>
      </c>
      <c r="K48" s="74">
        <f t="shared" si="6"/>
        <v>-8124801</v>
      </c>
      <c r="L48" s="74">
        <f t="shared" si="6"/>
        <v>-2874608</v>
      </c>
      <c r="M48" s="73">
        <f t="shared" si="6"/>
        <v>-9732201</v>
      </c>
      <c r="N48" s="73">
        <f t="shared" si="6"/>
        <v>-20731610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7824918</v>
      </c>
      <c r="X48" s="74">
        <f t="shared" si="6"/>
        <v>48559298</v>
      </c>
      <c r="Y48" s="74">
        <f t="shared" si="6"/>
        <v>-40734380</v>
      </c>
      <c r="Z48" s="75">
        <f>+IF(X48&lt;&gt;0,+(Y48/X48)*100,0)</f>
        <v>-83.88585024437545</v>
      </c>
      <c r="AA48" s="76">
        <f>SUM(AA46:AA47)</f>
        <v>20735858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3164373</v>
      </c>
      <c r="D5" s="6">
        <v>0</v>
      </c>
      <c r="E5" s="7">
        <v>4256500</v>
      </c>
      <c r="F5" s="8">
        <v>4256500</v>
      </c>
      <c r="G5" s="8">
        <v>0</v>
      </c>
      <c r="H5" s="8">
        <v>0</v>
      </c>
      <c r="I5" s="8">
        <v>0</v>
      </c>
      <c r="J5" s="8">
        <v>0</v>
      </c>
      <c r="K5" s="8">
        <v>6657424</v>
      </c>
      <c r="L5" s="8">
        <v>0</v>
      </c>
      <c r="M5" s="8">
        <v>0</v>
      </c>
      <c r="N5" s="8">
        <v>6657424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6657424</v>
      </c>
      <c r="X5" s="8">
        <v>2258502</v>
      </c>
      <c r="Y5" s="8">
        <v>4398922</v>
      </c>
      <c r="Z5" s="2">
        <v>194.77</v>
      </c>
      <c r="AA5" s="6">
        <v>4256500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2028663</v>
      </c>
      <c r="D7" s="6">
        <v>0</v>
      </c>
      <c r="E7" s="7">
        <v>4889000</v>
      </c>
      <c r="F7" s="8">
        <v>4889000</v>
      </c>
      <c r="G7" s="8">
        <v>410525</v>
      </c>
      <c r="H7" s="8">
        <v>506778</v>
      </c>
      <c r="I7" s="8">
        <v>448385</v>
      </c>
      <c r="J7" s="8">
        <v>1365688</v>
      </c>
      <c r="K7" s="8">
        <v>445332</v>
      </c>
      <c r="L7" s="8">
        <v>364074</v>
      </c>
      <c r="M7" s="8">
        <v>439066</v>
      </c>
      <c r="N7" s="8">
        <v>1248472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2614160</v>
      </c>
      <c r="X7" s="8">
        <v>2594004</v>
      </c>
      <c r="Y7" s="8">
        <v>20156</v>
      </c>
      <c r="Z7" s="2">
        <v>0.78</v>
      </c>
      <c r="AA7" s="6">
        <v>4889000</v>
      </c>
    </row>
    <row r="8" spans="1:27" ht="13.5">
      <c r="A8" s="25" t="s">
        <v>35</v>
      </c>
      <c r="B8" s="24"/>
      <c r="C8" s="6">
        <v>3198738</v>
      </c>
      <c r="D8" s="6">
        <v>0</v>
      </c>
      <c r="E8" s="7">
        <v>3487000</v>
      </c>
      <c r="F8" s="8">
        <v>3487000</v>
      </c>
      <c r="G8" s="8">
        <v>256627</v>
      </c>
      <c r="H8" s="8">
        <v>269776</v>
      </c>
      <c r="I8" s="8">
        <v>273352</v>
      </c>
      <c r="J8" s="8">
        <v>799755</v>
      </c>
      <c r="K8" s="8">
        <v>297709</v>
      </c>
      <c r="L8" s="8">
        <v>302141</v>
      </c>
      <c r="M8" s="8">
        <v>352951</v>
      </c>
      <c r="N8" s="8">
        <v>952801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1752556</v>
      </c>
      <c r="X8" s="8">
        <v>1850256</v>
      </c>
      <c r="Y8" s="8">
        <v>-97700</v>
      </c>
      <c r="Z8" s="2">
        <v>-5.28</v>
      </c>
      <c r="AA8" s="6">
        <v>3487000</v>
      </c>
    </row>
    <row r="9" spans="1:27" ht="13.5">
      <c r="A9" s="25" t="s">
        <v>36</v>
      </c>
      <c r="B9" s="24"/>
      <c r="C9" s="6">
        <v>1221429</v>
      </c>
      <c r="D9" s="6">
        <v>0</v>
      </c>
      <c r="E9" s="7">
        <v>1404750</v>
      </c>
      <c r="F9" s="8">
        <v>1404750</v>
      </c>
      <c r="G9" s="8">
        <v>110101</v>
      </c>
      <c r="H9" s="8">
        <v>110266</v>
      </c>
      <c r="I9" s="8">
        <v>105197</v>
      </c>
      <c r="J9" s="8">
        <v>325564</v>
      </c>
      <c r="K9" s="8">
        <v>109913</v>
      </c>
      <c r="L9" s="8">
        <v>109913</v>
      </c>
      <c r="M9" s="8">
        <v>109913</v>
      </c>
      <c r="N9" s="8">
        <v>329739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655303</v>
      </c>
      <c r="X9" s="8">
        <v>745256</v>
      </c>
      <c r="Y9" s="8">
        <v>-89953</v>
      </c>
      <c r="Z9" s="2">
        <v>-12.07</v>
      </c>
      <c r="AA9" s="6">
        <v>1404750</v>
      </c>
    </row>
    <row r="10" spans="1:27" ht="13.5">
      <c r="A10" s="25" t="s">
        <v>37</v>
      </c>
      <c r="B10" s="24"/>
      <c r="C10" s="6">
        <v>1520272</v>
      </c>
      <c r="D10" s="6">
        <v>0</v>
      </c>
      <c r="E10" s="7">
        <v>1876500</v>
      </c>
      <c r="F10" s="26">
        <v>1876500</v>
      </c>
      <c r="G10" s="26">
        <v>140838</v>
      </c>
      <c r="H10" s="26">
        <v>140564</v>
      </c>
      <c r="I10" s="26">
        <v>139137</v>
      </c>
      <c r="J10" s="26">
        <v>420539</v>
      </c>
      <c r="K10" s="26">
        <v>140893</v>
      </c>
      <c r="L10" s="26">
        <v>141011</v>
      </c>
      <c r="M10" s="26">
        <v>139985</v>
      </c>
      <c r="N10" s="26">
        <v>421889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842428</v>
      </c>
      <c r="X10" s="26">
        <v>995994</v>
      </c>
      <c r="Y10" s="26">
        <v>-153566</v>
      </c>
      <c r="Z10" s="27">
        <v>-15.42</v>
      </c>
      <c r="AA10" s="28">
        <v>1876500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30605</v>
      </c>
      <c r="H11" s="8">
        <v>3622</v>
      </c>
      <c r="I11" s="8">
        <v>5947</v>
      </c>
      <c r="J11" s="8">
        <v>40174</v>
      </c>
      <c r="K11" s="8">
        <v>2648</v>
      </c>
      <c r="L11" s="8">
        <v>7912</v>
      </c>
      <c r="M11" s="8">
        <v>6306</v>
      </c>
      <c r="N11" s="8">
        <v>16866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57040</v>
      </c>
      <c r="X11" s="8"/>
      <c r="Y11" s="8">
        <v>57040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213720</v>
      </c>
      <c r="D12" s="6">
        <v>0</v>
      </c>
      <c r="E12" s="7">
        <v>0</v>
      </c>
      <c r="F12" s="8">
        <v>0</v>
      </c>
      <c r="G12" s="8">
        <v>33478</v>
      </c>
      <c r="H12" s="8">
        <v>32447</v>
      </c>
      <c r="I12" s="8">
        <v>3138</v>
      </c>
      <c r="J12" s="8">
        <v>69063</v>
      </c>
      <c r="K12" s="8">
        <v>32714</v>
      </c>
      <c r="L12" s="8">
        <v>20949</v>
      </c>
      <c r="M12" s="8">
        <v>6848</v>
      </c>
      <c r="N12" s="8">
        <v>60511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129574</v>
      </c>
      <c r="X12" s="8"/>
      <c r="Y12" s="8">
        <v>129574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73864</v>
      </c>
      <c r="D13" s="6">
        <v>0</v>
      </c>
      <c r="E13" s="7">
        <v>0</v>
      </c>
      <c r="F13" s="8">
        <v>0</v>
      </c>
      <c r="G13" s="8">
        <v>27</v>
      </c>
      <c r="H13" s="8">
        <v>74</v>
      </c>
      <c r="I13" s="8">
        <v>31</v>
      </c>
      <c r="J13" s="8">
        <v>132</v>
      </c>
      <c r="K13" s="8">
        <v>30</v>
      </c>
      <c r="L13" s="8">
        <v>76</v>
      </c>
      <c r="M13" s="8">
        <v>441</v>
      </c>
      <c r="N13" s="8">
        <v>547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679</v>
      </c>
      <c r="X13" s="8"/>
      <c r="Y13" s="8">
        <v>679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2444736</v>
      </c>
      <c r="D14" s="6">
        <v>0</v>
      </c>
      <c r="E14" s="7">
        <v>1182000</v>
      </c>
      <c r="F14" s="8">
        <v>1182000</v>
      </c>
      <c r="G14" s="8">
        <v>215112</v>
      </c>
      <c r="H14" s="8">
        <v>216161</v>
      </c>
      <c r="I14" s="8">
        <v>-14049</v>
      </c>
      <c r="J14" s="8">
        <v>417224</v>
      </c>
      <c r="K14" s="8">
        <v>222258</v>
      </c>
      <c r="L14" s="8">
        <v>223028</v>
      </c>
      <c r="M14" s="8">
        <v>227056</v>
      </c>
      <c r="N14" s="8">
        <v>672342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1089566</v>
      </c>
      <c r="X14" s="8">
        <v>627018</v>
      </c>
      <c r="Y14" s="8">
        <v>462548</v>
      </c>
      <c r="Z14" s="2">
        <v>73.77</v>
      </c>
      <c r="AA14" s="6">
        <v>1182000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934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311</v>
      </c>
      <c r="J16" s="8">
        <v>311</v>
      </c>
      <c r="K16" s="8">
        <v>0</v>
      </c>
      <c r="L16" s="8">
        <v>101</v>
      </c>
      <c r="M16" s="8">
        <v>0</v>
      </c>
      <c r="N16" s="8">
        <v>101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412</v>
      </c>
      <c r="X16" s="8"/>
      <c r="Y16" s="8">
        <v>412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342124</v>
      </c>
      <c r="D17" s="6">
        <v>0</v>
      </c>
      <c r="E17" s="7">
        <v>0</v>
      </c>
      <c r="F17" s="8">
        <v>0</v>
      </c>
      <c r="G17" s="8">
        <v>25</v>
      </c>
      <c r="H17" s="8">
        <v>125</v>
      </c>
      <c r="I17" s="8">
        <v>0</v>
      </c>
      <c r="J17" s="8">
        <v>150</v>
      </c>
      <c r="K17" s="8">
        <v>75</v>
      </c>
      <c r="L17" s="8">
        <v>0</v>
      </c>
      <c r="M17" s="8">
        <v>75</v>
      </c>
      <c r="N17" s="8">
        <v>150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300</v>
      </c>
      <c r="X17" s="8"/>
      <c r="Y17" s="8">
        <v>300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399806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17838499</v>
      </c>
      <c r="D19" s="6">
        <v>0</v>
      </c>
      <c r="E19" s="7">
        <v>18888000</v>
      </c>
      <c r="F19" s="8">
        <v>18888000</v>
      </c>
      <c r="G19" s="8">
        <v>5065000</v>
      </c>
      <c r="H19" s="8">
        <v>934000</v>
      </c>
      <c r="I19" s="8">
        <v>0</v>
      </c>
      <c r="J19" s="8">
        <v>5999000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5999000</v>
      </c>
      <c r="X19" s="8">
        <v>10021972</v>
      </c>
      <c r="Y19" s="8">
        <v>-4022972</v>
      </c>
      <c r="Z19" s="2">
        <v>-40.14</v>
      </c>
      <c r="AA19" s="6">
        <v>18888000</v>
      </c>
    </row>
    <row r="20" spans="1:27" ht="13.5">
      <c r="A20" s="23" t="s">
        <v>47</v>
      </c>
      <c r="B20" s="29"/>
      <c r="C20" s="6">
        <v>675131</v>
      </c>
      <c r="D20" s="6">
        <v>0</v>
      </c>
      <c r="E20" s="7">
        <v>370500</v>
      </c>
      <c r="F20" s="26">
        <v>370500</v>
      </c>
      <c r="G20" s="26">
        <v>126565</v>
      </c>
      <c r="H20" s="26">
        <v>44532</v>
      </c>
      <c r="I20" s="26">
        <v>45340</v>
      </c>
      <c r="J20" s="26">
        <v>216437</v>
      </c>
      <c r="K20" s="26">
        <v>41567</v>
      </c>
      <c r="L20" s="26">
        <v>39746</v>
      </c>
      <c r="M20" s="26">
        <v>47567</v>
      </c>
      <c r="N20" s="26">
        <v>128880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345317</v>
      </c>
      <c r="X20" s="26">
        <v>196688</v>
      </c>
      <c r="Y20" s="26">
        <v>148629</v>
      </c>
      <c r="Z20" s="27">
        <v>75.57</v>
      </c>
      <c r="AA20" s="28">
        <v>370500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1053</v>
      </c>
      <c r="H21" s="8">
        <v>0</v>
      </c>
      <c r="I21" s="30">
        <v>0</v>
      </c>
      <c r="J21" s="8">
        <v>1053</v>
      </c>
      <c r="K21" s="8">
        <v>219</v>
      </c>
      <c r="L21" s="8">
        <v>0</v>
      </c>
      <c r="M21" s="8">
        <v>-3640</v>
      </c>
      <c r="N21" s="8">
        <v>-3421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-2368</v>
      </c>
      <c r="X21" s="8"/>
      <c r="Y21" s="8">
        <v>-2368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33122289</v>
      </c>
      <c r="D22" s="33">
        <f>SUM(D5:D21)</f>
        <v>0</v>
      </c>
      <c r="E22" s="34">
        <f t="shared" si="0"/>
        <v>36354250</v>
      </c>
      <c r="F22" s="35">
        <f t="shared" si="0"/>
        <v>36354250</v>
      </c>
      <c r="G22" s="35">
        <f t="shared" si="0"/>
        <v>6389956</v>
      </c>
      <c r="H22" s="35">
        <f t="shared" si="0"/>
        <v>2258345</v>
      </c>
      <c r="I22" s="35">
        <f t="shared" si="0"/>
        <v>1006789</v>
      </c>
      <c r="J22" s="35">
        <f t="shared" si="0"/>
        <v>9655090</v>
      </c>
      <c r="K22" s="35">
        <f t="shared" si="0"/>
        <v>7950782</v>
      </c>
      <c r="L22" s="35">
        <f t="shared" si="0"/>
        <v>1208951</v>
      </c>
      <c r="M22" s="35">
        <f t="shared" si="0"/>
        <v>1326568</v>
      </c>
      <c r="N22" s="35">
        <f t="shared" si="0"/>
        <v>10486301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20141391</v>
      </c>
      <c r="X22" s="35">
        <f t="shared" si="0"/>
        <v>19289690</v>
      </c>
      <c r="Y22" s="35">
        <f t="shared" si="0"/>
        <v>851701</v>
      </c>
      <c r="Z22" s="36">
        <f>+IF(X22&lt;&gt;0,+(Y22/X22)*100,0)</f>
        <v>4.415317197943565</v>
      </c>
      <c r="AA22" s="33">
        <f>SUM(AA5:AA21)</f>
        <v>36354250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14794836</v>
      </c>
      <c r="D25" s="6">
        <v>0</v>
      </c>
      <c r="E25" s="7">
        <v>15036000</v>
      </c>
      <c r="F25" s="8">
        <v>15036000</v>
      </c>
      <c r="G25" s="8">
        <v>1350302</v>
      </c>
      <c r="H25" s="8">
        <v>1189417</v>
      </c>
      <c r="I25" s="8">
        <v>1334662</v>
      </c>
      <c r="J25" s="8">
        <v>3874381</v>
      </c>
      <c r="K25" s="8">
        <v>1270931</v>
      </c>
      <c r="L25" s="8">
        <v>1209865</v>
      </c>
      <c r="M25" s="8">
        <v>1253946</v>
      </c>
      <c r="N25" s="8">
        <v>3734742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7609123</v>
      </c>
      <c r="X25" s="8">
        <v>7688000</v>
      </c>
      <c r="Y25" s="8">
        <v>-78877</v>
      </c>
      <c r="Z25" s="2">
        <v>-1.03</v>
      </c>
      <c r="AA25" s="6">
        <v>15036000</v>
      </c>
    </row>
    <row r="26" spans="1:27" ht="13.5">
      <c r="A26" s="25" t="s">
        <v>52</v>
      </c>
      <c r="B26" s="24"/>
      <c r="C26" s="6">
        <v>1809256</v>
      </c>
      <c r="D26" s="6">
        <v>0</v>
      </c>
      <c r="E26" s="7">
        <v>2532000</v>
      </c>
      <c r="F26" s="8">
        <v>2532000</v>
      </c>
      <c r="G26" s="8">
        <v>133193</v>
      </c>
      <c r="H26" s="8">
        <v>133193</v>
      </c>
      <c r="I26" s="8">
        <v>133193</v>
      </c>
      <c r="J26" s="8">
        <v>399579</v>
      </c>
      <c r="K26" s="8">
        <v>133193</v>
      </c>
      <c r="L26" s="8">
        <v>133193</v>
      </c>
      <c r="M26" s="8">
        <v>133193</v>
      </c>
      <c r="N26" s="8">
        <v>399579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799158</v>
      </c>
      <c r="X26" s="8">
        <v>1266000</v>
      </c>
      <c r="Y26" s="8">
        <v>-466842</v>
      </c>
      <c r="Z26" s="2">
        <v>-36.88</v>
      </c>
      <c r="AA26" s="6">
        <v>2532000</v>
      </c>
    </row>
    <row r="27" spans="1:27" ht="13.5">
      <c r="A27" s="25" t="s">
        <v>53</v>
      </c>
      <c r="B27" s="24"/>
      <c r="C27" s="6">
        <v>2847077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8627323</v>
      </c>
      <c r="D28" s="6">
        <v>0</v>
      </c>
      <c r="E28" s="7">
        <v>2872000</v>
      </c>
      <c r="F28" s="8">
        <v>2872000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1434295</v>
      </c>
      <c r="Y28" s="8">
        <v>-1434295</v>
      </c>
      <c r="Z28" s="2">
        <v>-100</v>
      </c>
      <c r="AA28" s="6">
        <v>2872000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625411</v>
      </c>
      <c r="N29" s="8">
        <v>625411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625411</v>
      </c>
      <c r="X29" s="8"/>
      <c r="Y29" s="8">
        <v>625411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10332701</v>
      </c>
      <c r="D30" s="6">
        <v>0</v>
      </c>
      <c r="E30" s="7">
        <v>9186000</v>
      </c>
      <c r="F30" s="8">
        <v>9186000</v>
      </c>
      <c r="G30" s="8">
        <v>361142</v>
      </c>
      <c r="H30" s="8">
        <v>255853</v>
      </c>
      <c r="I30" s="8">
        <v>110787</v>
      </c>
      <c r="J30" s="8">
        <v>727782</v>
      </c>
      <c r="K30" s="8">
        <v>165380</v>
      </c>
      <c r="L30" s="8">
        <v>864555</v>
      </c>
      <c r="M30" s="8">
        <v>343961</v>
      </c>
      <c r="N30" s="8">
        <v>1373896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2101678</v>
      </c>
      <c r="X30" s="8">
        <v>4780058</v>
      </c>
      <c r="Y30" s="8">
        <v>-2678380</v>
      </c>
      <c r="Z30" s="2">
        <v>-56.03</v>
      </c>
      <c r="AA30" s="6">
        <v>9186000</v>
      </c>
    </row>
    <row r="31" spans="1:27" ht="13.5">
      <c r="A31" s="25" t="s">
        <v>57</v>
      </c>
      <c r="B31" s="24"/>
      <c r="C31" s="6">
        <v>935797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577842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20336</v>
      </c>
      <c r="L32" s="8">
        <v>0</v>
      </c>
      <c r="M32" s="8">
        <v>0</v>
      </c>
      <c r="N32" s="8">
        <v>20336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20336</v>
      </c>
      <c r="X32" s="8"/>
      <c r="Y32" s="8">
        <v>20336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7609310</v>
      </c>
      <c r="D33" s="6">
        <v>0</v>
      </c>
      <c r="E33" s="7">
        <v>0</v>
      </c>
      <c r="F33" s="8">
        <v>0</v>
      </c>
      <c r="G33" s="8">
        <v>224425</v>
      </c>
      <c r="H33" s="8">
        <v>244036</v>
      </c>
      <c r="I33" s="8">
        <v>419966</v>
      </c>
      <c r="J33" s="8">
        <v>888427</v>
      </c>
      <c r="K33" s="8">
        <v>449113</v>
      </c>
      <c r="L33" s="8">
        <v>222913</v>
      </c>
      <c r="M33" s="8">
        <v>545112</v>
      </c>
      <c r="N33" s="8">
        <v>1217138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2105565</v>
      </c>
      <c r="X33" s="8"/>
      <c r="Y33" s="8">
        <v>2105565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6125925</v>
      </c>
      <c r="D34" s="6">
        <v>0</v>
      </c>
      <c r="E34" s="7">
        <v>7618000</v>
      </c>
      <c r="F34" s="8">
        <v>7618000</v>
      </c>
      <c r="G34" s="8">
        <v>267318</v>
      </c>
      <c r="H34" s="8">
        <v>324775</v>
      </c>
      <c r="I34" s="8">
        <v>339019</v>
      </c>
      <c r="J34" s="8">
        <v>931112</v>
      </c>
      <c r="K34" s="8">
        <v>241108</v>
      </c>
      <c r="L34" s="8">
        <v>502491</v>
      </c>
      <c r="M34" s="8">
        <v>3399247</v>
      </c>
      <c r="N34" s="8">
        <v>4142846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5073958</v>
      </c>
      <c r="X34" s="8">
        <v>3809846</v>
      </c>
      <c r="Y34" s="8">
        <v>1264112</v>
      </c>
      <c r="Z34" s="2">
        <v>33.18</v>
      </c>
      <c r="AA34" s="6">
        <v>7618000</v>
      </c>
    </row>
    <row r="35" spans="1:27" ht="13.5">
      <c r="A35" s="23" t="s">
        <v>61</v>
      </c>
      <c r="B35" s="29"/>
      <c r="C35" s="6">
        <v>17955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53678022</v>
      </c>
      <c r="D36" s="33">
        <f>SUM(D25:D35)</f>
        <v>0</v>
      </c>
      <c r="E36" s="34">
        <f t="shared" si="1"/>
        <v>37244000</v>
      </c>
      <c r="F36" s="35">
        <f t="shared" si="1"/>
        <v>37244000</v>
      </c>
      <c r="G36" s="35">
        <f t="shared" si="1"/>
        <v>2336380</v>
      </c>
      <c r="H36" s="35">
        <f t="shared" si="1"/>
        <v>2147274</v>
      </c>
      <c r="I36" s="35">
        <f t="shared" si="1"/>
        <v>2337627</v>
      </c>
      <c r="J36" s="35">
        <f t="shared" si="1"/>
        <v>6821281</v>
      </c>
      <c r="K36" s="35">
        <f t="shared" si="1"/>
        <v>2280061</v>
      </c>
      <c r="L36" s="35">
        <f t="shared" si="1"/>
        <v>2933017</v>
      </c>
      <c r="M36" s="35">
        <f t="shared" si="1"/>
        <v>6300870</v>
      </c>
      <c r="N36" s="35">
        <f t="shared" si="1"/>
        <v>11513948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18335229</v>
      </c>
      <c r="X36" s="35">
        <f t="shared" si="1"/>
        <v>18978199</v>
      </c>
      <c r="Y36" s="35">
        <f t="shared" si="1"/>
        <v>-642970</v>
      </c>
      <c r="Z36" s="36">
        <f>+IF(X36&lt;&gt;0,+(Y36/X36)*100,0)</f>
        <v>-3.387940025289017</v>
      </c>
      <c r="AA36" s="33">
        <f>SUM(AA25:AA35)</f>
        <v>37244000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-20555733</v>
      </c>
      <c r="D38" s="46">
        <f>+D22-D36</f>
        <v>0</v>
      </c>
      <c r="E38" s="47">
        <f t="shared" si="2"/>
        <v>-889750</v>
      </c>
      <c r="F38" s="48">
        <f t="shared" si="2"/>
        <v>-889750</v>
      </c>
      <c r="G38" s="48">
        <f t="shared" si="2"/>
        <v>4053576</v>
      </c>
      <c r="H38" s="48">
        <f t="shared" si="2"/>
        <v>111071</v>
      </c>
      <c r="I38" s="48">
        <f t="shared" si="2"/>
        <v>-1330838</v>
      </c>
      <c r="J38" s="48">
        <f t="shared" si="2"/>
        <v>2833809</v>
      </c>
      <c r="K38" s="48">
        <f t="shared" si="2"/>
        <v>5670721</v>
      </c>
      <c r="L38" s="48">
        <f t="shared" si="2"/>
        <v>-1724066</v>
      </c>
      <c r="M38" s="48">
        <f t="shared" si="2"/>
        <v>-4974302</v>
      </c>
      <c r="N38" s="48">
        <f t="shared" si="2"/>
        <v>-1027647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1806162</v>
      </c>
      <c r="X38" s="48">
        <f>IF(F22=F36,0,X22-X36)</f>
        <v>311491</v>
      </c>
      <c r="Y38" s="48">
        <f t="shared" si="2"/>
        <v>1494671</v>
      </c>
      <c r="Z38" s="49">
        <f>+IF(X38&lt;&gt;0,+(Y38/X38)*100,0)</f>
        <v>479.84404043776544</v>
      </c>
      <c r="AA38" s="46">
        <f>+AA22-AA36</f>
        <v>-889750</v>
      </c>
    </row>
    <row r="39" spans="1:27" ht="13.5">
      <c r="A39" s="23" t="s">
        <v>64</v>
      </c>
      <c r="B39" s="29"/>
      <c r="C39" s="6">
        <v>537876</v>
      </c>
      <c r="D39" s="6">
        <v>0</v>
      </c>
      <c r="E39" s="7">
        <v>9129000</v>
      </c>
      <c r="F39" s="8">
        <v>9129000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135</v>
      </c>
      <c r="M39" s="8">
        <v>0</v>
      </c>
      <c r="N39" s="8">
        <v>135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</v>
      </c>
      <c r="X39" s="8"/>
      <c r="Y39" s="8">
        <v>135</v>
      </c>
      <c r="Z39" s="2">
        <v>0</v>
      </c>
      <c r="AA39" s="6">
        <v>9129000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-20017857</v>
      </c>
      <c r="D42" s="55">
        <f>SUM(D38:D41)</f>
        <v>0</v>
      </c>
      <c r="E42" s="56">
        <f t="shared" si="3"/>
        <v>8239250</v>
      </c>
      <c r="F42" s="57">
        <f t="shared" si="3"/>
        <v>8239250</v>
      </c>
      <c r="G42" s="57">
        <f t="shared" si="3"/>
        <v>4053576</v>
      </c>
      <c r="H42" s="57">
        <f t="shared" si="3"/>
        <v>111071</v>
      </c>
      <c r="I42" s="57">
        <f t="shared" si="3"/>
        <v>-1330838</v>
      </c>
      <c r="J42" s="57">
        <f t="shared" si="3"/>
        <v>2833809</v>
      </c>
      <c r="K42" s="57">
        <f t="shared" si="3"/>
        <v>5670721</v>
      </c>
      <c r="L42" s="57">
        <f t="shared" si="3"/>
        <v>-1723931</v>
      </c>
      <c r="M42" s="57">
        <f t="shared" si="3"/>
        <v>-4974302</v>
      </c>
      <c r="N42" s="57">
        <f t="shared" si="3"/>
        <v>-1027512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1806297</v>
      </c>
      <c r="X42" s="57">
        <f t="shared" si="3"/>
        <v>311491</v>
      </c>
      <c r="Y42" s="57">
        <f t="shared" si="3"/>
        <v>1494806</v>
      </c>
      <c r="Z42" s="58">
        <f>+IF(X42&lt;&gt;0,+(Y42/X42)*100,0)</f>
        <v>479.88738037375083</v>
      </c>
      <c r="AA42" s="55">
        <f>SUM(AA38:AA41)</f>
        <v>8239250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-20017857</v>
      </c>
      <c r="D44" s="63">
        <f>+D42-D43</f>
        <v>0</v>
      </c>
      <c r="E44" s="64">
        <f t="shared" si="4"/>
        <v>8239250</v>
      </c>
      <c r="F44" s="65">
        <f t="shared" si="4"/>
        <v>8239250</v>
      </c>
      <c r="G44" s="65">
        <f t="shared" si="4"/>
        <v>4053576</v>
      </c>
      <c r="H44" s="65">
        <f t="shared" si="4"/>
        <v>111071</v>
      </c>
      <c r="I44" s="65">
        <f t="shared" si="4"/>
        <v>-1330838</v>
      </c>
      <c r="J44" s="65">
        <f t="shared" si="4"/>
        <v>2833809</v>
      </c>
      <c r="K44" s="65">
        <f t="shared" si="4"/>
        <v>5670721</v>
      </c>
      <c r="L44" s="65">
        <f t="shared" si="4"/>
        <v>-1723931</v>
      </c>
      <c r="M44" s="65">
        <f t="shared" si="4"/>
        <v>-4974302</v>
      </c>
      <c r="N44" s="65">
        <f t="shared" si="4"/>
        <v>-1027512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1806297</v>
      </c>
      <c r="X44" s="65">
        <f t="shared" si="4"/>
        <v>311491</v>
      </c>
      <c r="Y44" s="65">
        <f t="shared" si="4"/>
        <v>1494806</v>
      </c>
      <c r="Z44" s="66">
        <f>+IF(X44&lt;&gt;0,+(Y44/X44)*100,0)</f>
        <v>479.88738037375083</v>
      </c>
      <c r="AA44" s="63">
        <f>+AA42-AA43</f>
        <v>8239250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-20017857</v>
      </c>
      <c r="D46" s="55">
        <f>SUM(D44:D45)</f>
        <v>0</v>
      </c>
      <c r="E46" s="56">
        <f t="shared" si="5"/>
        <v>8239250</v>
      </c>
      <c r="F46" s="57">
        <f t="shared" si="5"/>
        <v>8239250</v>
      </c>
      <c r="G46" s="57">
        <f t="shared" si="5"/>
        <v>4053576</v>
      </c>
      <c r="H46" s="57">
        <f t="shared" si="5"/>
        <v>111071</v>
      </c>
      <c r="I46" s="57">
        <f t="shared" si="5"/>
        <v>-1330838</v>
      </c>
      <c r="J46" s="57">
        <f t="shared" si="5"/>
        <v>2833809</v>
      </c>
      <c r="K46" s="57">
        <f t="shared" si="5"/>
        <v>5670721</v>
      </c>
      <c r="L46" s="57">
        <f t="shared" si="5"/>
        <v>-1723931</v>
      </c>
      <c r="M46" s="57">
        <f t="shared" si="5"/>
        <v>-4974302</v>
      </c>
      <c r="N46" s="57">
        <f t="shared" si="5"/>
        <v>-1027512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1806297</v>
      </c>
      <c r="X46" s="57">
        <f t="shared" si="5"/>
        <v>311491</v>
      </c>
      <c r="Y46" s="57">
        <f t="shared" si="5"/>
        <v>1494806</v>
      </c>
      <c r="Z46" s="58">
        <f>+IF(X46&lt;&gt;0,+(Y46/X46)*100,0)</f>
        <v>479.88738037375083</v>
      </c>
      <c r="AA46" s="55">
        <f>SUM(AA44:AA45)</f>
        <v>8239250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-20017857</v>
      </c>
      <c r="D48" s="71">
        <f>SUM(D46:D47)</f>
        <v>0</v>
      </c>
      <c r="E48" s="72">
        <f t="shared" si="6"/>
        <v>8239250</v>
      </c>
      <c r="F48" s="73">
        <f t="shared" si="6"/>
        <v>8239250</v>
      </c>
      <c r="G48" s="73">
        <f t="shared" si="6"/>
        <v>4053576</v>
      </c>
      <c r="H48" s="74">
        <f t="shared" si="6"/>
        <v>111071</v>
      </c>
      <c r="I48" s="74">
        <f t="shared" si="6"/>
        <v>-1330838</v>
      </c>
      <c r="J48" s="74">
        <f t="shared" si="6"/>
        <v>2833809</v>
      </c>
      <c r="K48" s="74">
        <f t="shared" si="6"/>
        <v>5670721</v>
      </c>
      <c r="L48" s="74">
        <f t="shared" si="6"/>
        <v>-1723931</v>
      </c>
      <c r="M48" s="73">
        <f t="shared" si="6"/>
        <v>-4974302</v>
      </c>
      <c r="N48" s="73">
        <f t="shared" si="6"/>
        <v>-1027512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1806297</v>
      </c>
      <c r="X48" s="74">
        <f t="shared" si="6"/>
        <v>311491</v>
      </c>
      <c r="Y48" s="74">
        <f t="shared" si="6"/>
        <v>1494806</v>
      </c>
      <c r="Z48" s="75">
        <f>+IF(X48&lt;&gt;0,+(Y48/X48)*100,0)</f>
        <v>479.88738037375083</v>
      </c>
      <c r="AA48" s="76">
        <f>SUM(AA46:AA47)</f>
        <v>8239250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5679400</v>
      </c>
      <c r="D5" s="6">
        <v>0</v>
      </c>
      <c r="E5" s="7">
        <v>6261350</v>
      </c>
      <c r="F5" s="8">
        <v>6261350</v>
      </c>
      <c r="G5" s="8">
        <v>6254791</v>
      </c>
      <c r="H5" s="8">
        <v>8278</v>
      </c>
      <c r="I5" s="8">
        <v>-2553</v>
      </c>
      <c r="J5" s="8">
        <v>6260516</v>
      </c>
      <c r="K5" s="8">
        <v>4653</v>
      </c>
      <c r="L5" s="8">
        <v>-55717</v>
      </c>
      <c r="M5" s="8">
        <v>954</v>
      </c>
      <c r="N5" s="8">
        <v>-50110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6210406</v>
      </c>
      <c r="X5" s="8">
        <v>6261350</v>
      </c>
      <c r="Y5" s="8">
        <v>-50944</v>
      </c>
      <c r="Z5" s="2">
        <v>-0.81</v>
      </c>
      <c r="AA5" s="6">
        <v>6261350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19289723</v>
      </c>
      <c r="D7" s="6">
        <v>0</v>
      </c>
      <c r="E7" s="7">
        <v>20717126</v>
      </c>
      <c r="F7" s="8">
        <v>20717126</v>
      </c>
      <c r="G7" s="8">
        <v>1797716</v>
      </c>
      <c r="H7" s="8">
        <v>2229480</v>
      </c>
      <c r="I7" s="8">
        <v>1770762</v>
      </c>
      <c r="J7" s="8">
        <v>5797958</v>
      </c>
      <c r="K7" s="8">
        <v>1792639</v>
      </c>
      <c r="L7" s="8">
        <v>1648482</v>
      </c>
      <c r="M7" s="8">
        <v>1390267</v>
      </c>
      <c r="N7" s="8">
        <v>4831388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10629346</v>
      </c>
      <c r="X7" s="8">
        <v>10358562</v>
      </c>
      <c r="Y7" s="8">
        <v>270784</v>
      </c>
      <c r="Z7" s="2">
        <v>2.61</v>
      </c>
      <c r="AA7" s="6">
        <v>20717126</v>
      </c>
    </row>
    <row r="8" spans="1:27" ht="13.5">
      <c r="A8" s="25" t="s">
        <v>35</v>
      </c>
      <c r="B8" s="24"/>
      <c r="C8" s="6">
        <v>5623851</v>
      </c>
      <c r="D8" s="6">
        <v>0</v>
      </c>
      <c r="E8" s="7">
        <v>7805748</v>
      </c>
      <c r="F8" s="8">
        <v>7805748</v>
      </c>
      <c r="G8" s="8">
        <v>528403</v>
      </c>
      <c r="H8" s="8">
        <v>584228</v>
      </c>
      <c r="I8" s="8">
        <v>633599</v>
      </c>
      <c r="J8" s="8">
        <v>1746230</v>
      </c>
      <c r="K8" s="8">
        <v>632279</v>
      </c>
      <c r="L8" s="8">
        <v>703523</v>
      </c>
      <c r="M8" s="8">
        <v>610885</v>
      </c>
      <c r="N8" s="8">
        <v>1946687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3692917</v>
      </c>
      <c r="X8" s="8">
        <v>3902874</v>
      </c>
      <c r="Y8" s="8">
        <v>-209957</v>
      </c>
      <c r="Z8" s="2">
        <v>-5.38</v>
      </c>
      <c r="AA8" s="6">
        <v>7805748</v>
      </c>
    </row>
    <row r="9" spans="1:27" ht="13.5">
      <c r="A9" s="25" t="s">
        <v>36</v>
      </c>
      <c r="B9" s="24"/>
      <c r="C9" s="6">
        <v>7006095</v>
      </c>
      <c r="D9" s="6">
        <v>0</v>
      </c>
      <c r="E9" s="7">
        <v>4502035</v>
      </c>
      <c r="F9" s="8">
        <v>4502035</v>
      </c>
      <c r="G9" s="8">
        <v>805944</v>
      </c>
      <c r="H9" s="8">
        <v>848226</v>
      </c>
      <c r="I9" s="8">
        <v>843655</v>
      </c>
      <c r="J9" s="8">
        <v>2497825</v>
      </c>
      <c r="K9" s="8">
        <v>836014</v>
      </c>
      <c r="L9" s="8">
        <v>839046</v>
      </c>
      <c r="M9" s="8">
        <v>827681</v>
      </c>
      <c r="N9" s="8">
        <v>2502741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5000566</v>
      </c>
      <c r="X9" s="8">
        <v>2251020</v>
      </c>
      <c r="Y9" s="8">
        <v>2749546</v>
      </c>
      <c r="Z9" s="2">
        <v>122.15</v>
      </c>
      <c r="AA9" s="6">
        <v>4502035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4741060</v>
      </c>
      <c r="F10" s="26">
        <v>4741060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2370528</v>
      </c>
      <c r="Y10" s="26">
        <v>-2370528</v>
      </c>
      <c r="Z10" s="27">
        <v>-100</v>
      </c>
      <c r="AA10" s="28">
        <v>4741060</v>
      </c>
    </row>
    <row r="11" spans="1:27" ht="13.5">
      <c r="A11" s="25" t="s">
        <v>38</v>
      </c>
      <c r="B11" s="29"/>
      <c r="C11" s="6">
        <v>180893</v>
      </c>
      <c r="D11" s="6">
        <v>0</v>
      </c>
      <c r="E11" s="7">
        <v>185000</v>
      </c>
      <c r="F11" s="8">
        <v>185000</v>
      </c>
      <c r="G11" s="8">
        <v>19597</v>
      </c>
      <c r="H11" s="8">
        <v>45117</v>
      </c>
      <c r="I11" s="8">
        <v>54823</v>
      </c>
      <c r="J11" s="8">
        <v>119537</v>
      </c>
      <c r="K11" s="8">
        <v>19057</v>
      </c>
      <c r="L11" s="8">
        <v>10175</v>
      </c>
      <c r="M11" s="8">
        <v>24502</v>
      </c>
      <c r="N11" s="8">
        <v>53734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173271</v>
      </c>
      <c r="X11" s="8">
        <v>154122</v>
      </c>
      <c r="Y11" s="8">
        <v>19149</v>
      </c>
      <c r="Z11" s="2">
        <v>12.42</v>
      </c>
      <c r="AA11" s="6">
        <v>185000</v>
      </c>
    </row>
    <row r="12" spans="1:27" ht="13.5">
      <c r="A12" s="25" t="s">
        <v>39</v>
      </c>
      <c r="B12" s="29"/>
      <c r="C12" s="6">
        <v>151989</v>
      </c>
      <c r="D12" s="6">
        <v>0</v>
      </c>
      <c r="E12" s="7">
        <v>756970</v>
      </c>
      <c r="F12" s="8">
        <v>756970</v>
      </c>
      <c r="G12" s="8">
        <v>7937</v>
      </c>
      <c r="H12" s="8">
        <v>7870</v>
      </c>
      <c r="I12" s="8">
        <v>8120</v>
      </c>
      <c r="J12" s="8">
        <v>23927</v>
      </c>
      <c r="K12" s="8">
        <v>7940</v>
      </c>
      <c r="L12" s="8">
        <v>8379</v>
      </c>
      <c r="M12" s="8">
        <v>6934</v>
      </c>
      <c r="N12" s="8">
        <v>23253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47180</v>
      </c>
      <c r="X12" s="8">
        <v>378480</v>
      </c>
      <c r="Y12" s="8">
        <v>-331300</v>
      </c>
      <c r="Z12" s="2">
        <v>-87.53</v>
      </c>
      <c r="AA12" s="6">
        <v>756970</v>
      </c>
    </row>
    <row r="13" spans="1:27" ht="13.5">
      <c r="A13" s="23" t="s">
        <v>40</v>
      </c>
      <c r="B13" s="29"/>
      <c r="C13" s="6">
        <v>439818</v>
      </c>
      <c r="D13" s="6">
        <v>0</v>
      </c>
      <c r="E13" s="7">
        <v>250000</v>
      </c>
      <c r="F13" s="8">
        <v>250000</v>
      </c>
      <c r="G13" s="8">
        <v>3928</v>
      </c>
      <c r="H13" s="8">
        <v>96938</v>
      </c>
      <c r="I13" s="8">
        <v>54564</v>
      </c>
      <c r="J13" s="8">
        <v>155430</v>
      </c>
      <c r="K13" s="8">
        <v>44992</v>
      </c>
      <c r="L13" s="8">
        <v>36383</v>
      </c>
      <c r="M13" s="8">
        <v>40094</v>
      </c>
      <c r="N13" s="8">
        <v>121469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276899</v>
      </c>
      <c r="X13" s="8">
        <v>124998</v>
      </c>
      <c r="Y13" s="8">
        <v>151901</v>
      </c>
      <c r="Z13" s="2">
        <v>121.52</v>
      </c>
      <c r="AA13" s="6">
        <v>250000</v>
      </c>
    </row>
    <row r="14" spans="1:27" ht="13.5">
      <c r="A14" s="23" t="s">
        <v>41</v>
      </c>
      <c r="B14" s="29"/>
      <c r="C14" s="6">
        <v>1322358</v>
      </c>
      <c r="D14" s="6">
        <v>0</v>
      </c>
      <c r="E14" s="7">
        <v>1080000</v>
      </c>
      <c r="F14" s="8">
        <v>1080000</v>
      </c>
      <c r="G14" s="8">
        <v>116229</v>
      </c>
      <c r="H14" s="8">
        <v>109083</v>
      </c>
      <c r="I14" s="8">
        <v>105964</v>
      </c>
      <c r="J14" s="8">
        <v>331276</v>
      </c>
      <c r="K14" s="8">
        <v>129550</v>
      </c>
      <c r="L14" s="8">
        <v>117759</v>
      </c>
      <c r="M14" s="8">
        <v>130780</v>
      </c>
      <c r="N14" s="8">
        <v>378089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709365</v>
      </c>
      <c r="X14" s="8">
        <v>540000</v>
      </c>
      <c r="Y14" s="8">
        <v>169365</v>
      </c>
      <c r="Z14" s="2">
        <v>31.36</v>
      </c>
      <c r="AA14" s="6">
        <v>1080000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67791</v>
      </c>
      <c r="D16" s="6">
        <v>0</v>
      </c>
      <c r="E16" s="7">
        <v>48000</v>
      </c>
      <c r="F16" s="8">
        <v>48000</v>
      </c>
      <c r="G16" s="8">
        <v>4023</v>
      </c>
      <c r="H16" s="8">
        <v>7510</v>
      </c>
      <c r="I16" s="8">
        <v>3921</v>
      </c>
      <c r="J16" s="8">
        <v>15454</v>
      </c>
      <c r="K16" s="8">
        <v>5309</v>
      </c>
      <c r="L16" s="8">
        <v>11850</v>
      </c>
      <c r="M16" s="8">
        <v>606</v>
      </c>
      <c r="N16" s="8">
        <v>17765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33219</v>
      </c>
      <c r="X16" s="8">
        <v>24000</v>
      </c>
      <c r="Y16" s="8">
        <v>9219</v>
      </c>
      <c r="Z16" s="2">
        <v>38.41</v>
      </c>
      <c r="AA16" s="6">
        <v>48000</v>
      </c>
    </row>
    <row r="17" spans="1:27" ht="13.5">
      <c r="A17" s="23" t="s">
        <v>44</v>
      </c>
      <c r="B17" s="29"/>
      <c r="C17" s="6">
        <v>1388550</v>
      </c>
      <c r="D17" s="6">
        <v>0</v>
      </c>
      <c r="E17" s="7">
        <v>1413300</v>
      </c>
      <c r="F17" s="8">
        <v>1413300</v>
      </c>
      <c r="G17" s="8">
        <v>0</v>
      </c>
      <c r="H17" s="8">
        <v>105010</v>
      </c>
      <c r="I17" s="8">
        <v>127937</v>
      </c>
      <c r="J17" s="8">
        <v>232947</v>
      </c>
      <c r="K17" s="8">
        <v>106537</v>
      </c>
      <c r="L17" s="8">
        <v>135907</v>
      </c>
      <c r="M17" s="8">
        <v>113686</v>
      </c>
      <c r="N17" s="8">
        <v>356130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589077</v>
      </c>
      <c r="X17" s="8">
        <v>706500</v>
      </c>
      <c r="Y17" s="8">
        <v>-117423</v>
      </c>
      <c r="Z17" s="2">
        <v>-16.62</v>
      </c>
      <c r="AA17" s="6">
        <v>1413300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23993120</v>
      </c>
      <c r="D19" s="6">
        <v>0</v>
      </c>
      <c r="E19" s="7">
        <v>25542000</v>
      </c>
      <c r="F19" s="8">
        <v>25542000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19633500</v>
      </c>
      <c r="Y19" s="8">
        <v>-19633500</v>
      </c>
      <c r="Z19" s="2">
        <v>-100</v>
      </c>
      <c r="AA19" s="6">
        <v>25542000</v>
      </c>
    </row>
    <row r="20" spans="1:27" ht="13.5">
      <c r="A20" s="23" t="s">
        <v>47</v>
      </c>
      <c r="B20" s="29"/>
      <c r="C20" s="6">
        <v>4553077</v>
      </c>
      <c r="D20" s="6">
        <v>0</v>
      </c>
      <c r="E20" s="7">
        <v>6770137</v>
      </c>
      <c r="F20" s="26">
        <v>6770137</v>
      </c>
      <c r="G20" s="26">
        <v>3600</v>
      </c>
      <c r="H20" s="26">
        <v>1949</v>
      </c>
      <c r="I20" s="26">
        <v>6826</v>
      </c>
      <c r="J20" s="26">
        <v>12375</v>
      </c>
      <c r="K20" s="26">
        <v>5245</v>
      </c>
      <c r="L20" s="26">
        <v>2993</v>
      </c>
      <c r="M20" s="26">
        <v>4442</v>
      </c>
      <c r="N20" s="26">
        <v>12680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25055</v>
      </c>
      <c r="X20" s="26">
        <v>157146</v>
      </c>
      <c r="Y20" s="26">
        <v>-132091</v>
      </c>
      <c r="Z20" s="27">
        <v>-84.06</v>
      </c>
      <c r="AA20" s="28">
        <v>6770137</v>
      </c>
    </row>
    <row r="21" spans="1:27" ht="13.5">
      <c r="A21" s="23" t="s">
        <v>48</v>
      </c>
      <c r="B21" s="29"/>
      <c r="C21" s="6">
        <v>145289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69841954</v>
      </c>
      <c r="D22" s="33">
        <f>SUM(D5:D21)</f>
        <v>0</v>
      </c>
      <c r="E22" s="34">
        <f t="shared" si="0"/>
        <v>80072726</v>
      </c>
      <c r="F22" s="35">
        <f t="shared" si="0"/>
        <v>80072726</v>
      </c>
      <c r="G22" s="35">
        <f t="shared" si="0"/>
        <v>9542168</v>
      </c>
      <c r="H22" s="35">
        <f t="shared" si="0"/>
        <v>4043689</v>
      </c>
      <c r="I22" s="35">
        <f t="shared" si="0"/>
        <v>3607618</v>
      </c>
      <c r="J22" s="35">
        <f t="shared" si="0"/>
        <v>17193475</v>
      </c>
      <c r="K22" s="35">
        <f t="shared" si="0"/>
        <v>3584215</v>
      </c>
      <c r="L22" s="35">
        <f t="shared" si="0"/>
        <v>3458780</v>
      </c>
      <c r="M22" s="35">
        <f t="shared" si="0"/>
        <v>3150831</v>
      </c>
      <c r="N22" s="35">
        <f t="shared" si="0"/>
        <v>10193826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27387301</v>
      </c>
      <c r="X22" s="35">
        <f t="shared" si="0"/>
        <v>46863080</v>
      </c>
      <c r="Y22" s="35">
        <f t="shared" si="0"/>
        <v>-19475779</v>
      </c>
      <c r="Z22" s="36">
        <f>+IF(X22&lt;&gt;0,+(Y22/X22)*100,0)</f>
        <v>-41.55889668370069</v>
      </c>
      <c r="AA22" s="33">
        <f>SUM(AA5:AA21)</f>
        <v>80072726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25309374</v>
      </c>
      <c r="D25" s="6">
        <v>0</v>
      </c>
      <c r="E25" s="7">
        <v>28353958</v>
      </c>
      <c r="F25" s="8">
        <v>28353958</v>
      </c>
      <c r="G25" s="8">
        <v>2182516</v>
      </c>
      <c r="H25" s="8">
        <v>2218253</v>
      </c>
      <c r="I25" s="8">
        <v>2202367</v>
      </c>
      <c r="J25" s="8">
        <v>6603136</v>
      </c>
      <c r="K25" s="8">
        <v>2266689</v>
      </c>
      <c r="L25" s="8">
        <v>3487304</v>
      </c>
      <c r="M25" s="8">
        <v>2309392</v>
      </c>
      <c r="N25" s="8">
        <v>8063385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14666521</v>
      </c>
      <c r="X25" s="8">
        <v>14239896</v>
      </c>
      <c r="Y25" s="8">
        <v>426625</v>
      </c>
      <c r="Z25" s="2">
        <v>3</v>
      </c>
      <c r="AA25" s="6">
        <v>28353958</v>
      </c>
    </row>
    <row r="26" spans="1:27" ht="13.5">
      <c r="A26" s="25" t="s">
        <v>52</v>
      </c>
      <c r="B26" s="24"/>
      <c r="C26" s="6">
        <v>2372134</v>
      </c>
      <c r="D26" s="6">
        <v>0</v>
      </c>
      <c r="E26" s="7">
        <v>2590045</v>
      </c>
      <c r="F26" s="8">
        <v>2590045</v>
      </c>
      <c r="G26" s="8">
        <v>196678</v>
      </c>
      <c r="H26" s="8">
        <v>196678</v>
      </c>
      <c r="I26" s="8">
        <v>196678</v>
      </c>
      <c r="J26" s="8">
        <v>590034</v>
      </c>
      <c r="K26" s="8">
        <v>196678</v>
      </c>
      <c r="L26" s="8">
        <v>196678</v>
      </c>
      <c r="M26" s="8">
        <v>196678</v>
      </c>
      <c r="N26" s="8">
        <v>590034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1180068</v>
      </c>
      <c r="X26" s="8">
        <v>1295022</v>
      </c>
      <c r="Y26" s="8">
        <v>-114954</v>
      </c>
      <c r="Z26" s="2">
        <v>-8.88</v>
      </c>
      <c r="AA26" s="6">
        <v>2590045</v>
      </c>
    </row>
    <row r="27" spans="1:27" ht="13.5">
      <c r="A27" s="25" t="s">
        <v>53</v>
      </c>
      <c r="B27" s="24"/>
      <c r="C27" s="6">
        <v>4795574</v>
      </c>
      <c r="D27" s="6">
        <v>0</v>
      </c>
      <c r="E27" s="7">
        <v>4784045</v>
      </c>
      <c r="F27" s="8">
        <v>4784045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2388870</v>
      </c>
      <c r="Y27" s="8">
        <v>-2388870</v>
      </c>
      <c r="Z27" s="2">
        <v>-100</v>
      </c>
      <c r="AA27" s="6">
        <v>4784045</v>
      </c>
    </row>
    <row r="28" spans="1:27" ht="13.5">
      <c r="A28" s="25" t="s">
        <v>54</v>
      </c>
      <c r="B28" s="24"/>
      <c r="C28" s="6">
        <v>2859374</v>
      </c>
      <c r="D28" s="6">
        <v>0</v>
      </c>
      <c r="E28" s="7">
        <v>4477715</v>
      </c>
      <c r="F28" s="8">
        <v>4477715</v>
      </c>
      <c r="G28" s="8">
        <v>0</v>
      </c>
      <c r="H28" s="8">
        <v>0</v>
      </c>
      <c r="I28" s="8">
        <v>1073019</v>
      </c>
      <c r="J28" s="8">
        <v>1073019</v>
      </c>
      <c r="K28" s="8">
        <v>357376</v>
      </c>
      <c r="L28" s="8">
        <v>368128</v>
      </c>
      <c r="M28" s="8">
        <v>359527</v>
      </c>
      <c r="N28" s="8">
        <v>1085031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2158050</v>
      </c>
      <c r="X28" s="8">
        <v>2242002</v>
      </c>
      <c r="Y28" s="8">
        <v>-83952</v>
      </c>
      <c r="Z28" s="2">
        <v>-3.74</v>
      </c>
      <c r="AA28" s="6">
        <v>4477715</v>
      </c>
    </row>
    <row r="29" spans="1:27" ht="13.5">
      <c r="A29" s="25" t="s">
        <v>55</v>
      </c>
      <c r="B29" s="24"/>
      <c r="C29" s="6">
        <v>1339080</v>
      </c>
      <c r="D29" s="6">
        <v>0</v>
      </c>
      <c r="E29" s="7">
        <v>1528032</v>
      </c>
      <c r="F29" s="8">
        <v>1528032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764016</v>
      </c>
      <c r="Y29" s="8">
        <v>-764016</v>
      </c>
      <c r="Z29" s="2">
        <v>-100</v>
      </c>
      <c r="AA29" s="6">
        <v>1528032</v>
      </c>
    </row>
    <row r="30" spans="1:27" ht="13.5">
      <c r="A30" s="25" t="s">
        <v>56</v>
      </c>
      <c r="B30" s="24"/>
      <c r="C30" s="6">
        <v>15016782</v>
      </c>
      <c r="D30" s="6">
        <v>0</v>
      </c>
      <c r="E30" s="7">
        <v>18956000</v>
      </c>
      <c r="F30" s="8">
        <v>18956000</v>
      </c>
      <c r="G30" s="8">
        <v>0</v>
      </c>
      <c r="H30" s="8">
        <v>3151950</v>
      </c>
      <c r="I30" s="8">
        <v>555355</v>
      </c>
      <c r="J30" s="8">
        <v>3707305</v>
      </c>
      <c r="K30" s="8">
        <v>1542967</v>
      </c>
      <c r="L30" s="8">
        <v>999125</v>
      </c>
      <c r="M30" s="8">
        <v>434720</v>
      </c>
      <c r="N30" s="8">
        <v>2976812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6684117</v>
      </c>
      <c r="X30" s="8">
        <v>9477996</v>
      </c>
      <c r="Y30" s="8">
        <v>-2793879</v>
      </c>
      <c r="Z30" s="2">
        <v>-29.48</v>
      </c>
      <c r="AA30" s="6">
        <v>18956000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3757920</v>
      </c>
      <c r="F31" s="8">
        <v>3757920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1887210</v>
      </c>
      <c r="Y31" s="8">
        <v>-1887210</v>
      </c>
      <c r="Z31" s="2">
        <v>-100</v>
      </c>
      <c r="AA31" s="6">
        <v>3757920</v>
      </c>
    </row>
    <row r="32" spans="1:27" ht="13.5">
      <c r="A32" s="25" t="s">
        <v>58</v>
      </c>
      <c r="B32" s="24"/>
      <c r="C32" s="6">
        <v>529161</v>
      </c>
      <c r="D32" s="6">
        <v>0</v>
      </c>
      <c r="E32" s="7">
        <v>551120</v>
      </c>
      <c r="F32" s="8">
        <v>551120</v>
      </c>
      <c r="G32" s="8">
        <v>35939</v>
      </c>
      <c r="H32" s="8">
        <v>19107</v>
      </c>
      <c r="I32" s="8">
        <v>37565</v>
      </c>
      <c r="J32" s="8">
        <v>92611</v>
      </c>
      <c r="K32" s="8">
        <v>43215</v>
      </c>
      <c r="L32" s="8">
        <v>52075</v>
      </c>
      <c r="M32" s="8">
        <v>44115</v>
      </c>
      <c r="N32" s="8">
        <v>139405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232016</v>
      </c>
      <c r="X32" s="8">
        <v>275556</v>
      </c>
      <c r="Y32" s="8">
        <v>-43540</v>
      </c>
      <c r="Z32" s="2">
        <v>-15.8</v>
      </c>
      <c r="AA32" s="6">
        <v>551120</v>
      </c>
    </row>
    <row r="33" spans="1:27" ht="13.5">
      <c r="A33" s="25" t="s">
        <v>59</v>
      </c>
      <c r="B33" s="24"/>
      <c r="C33" s="6">
        <v>246388</v>
      </c>
      <c r="D33" s="6">
        <v>0</v>
      </c>
      <c r="E33" s="7">
        <v>159530</v>
      </c>
      <c r="F33" s="8">
        <v>159530</v>
      </c>
      <c r="G33" s="8">
        <v>164969</v>
      </c>
      <c r="H33" s="8">
        <v>0</v>
      </c>
      <c r="I33" s="8">
        <v>0</v>
      </c>
      <c r="J33" s="8">
        <v>164969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164969</v>
      </c>
      <c r="X33" s="8">
        <v>159530</v>
      </c>
      <c r="Y33" s="8">
        <v>5439</v>
      </c>
      <c r="Z33" s="2">
        <v>3.41</v>
      </c>
      <c r="AA33" s="6">
        <v>159530</v>
      </c>
    </row>
    <row r="34" spans="1:27" ht="13.5">
      <c r="A34" s="25" t="s">
        <v>60</v>
      </c>
      <c r="B34" s="24"/>
      <c r="C34" s="6">
        <v>16778230</v>
      </c>
      <c r="D34" s="6">
        <v>0</v>
      </c>
      <c r="E34" s="7">
        <v>14533593</v>
      </c>
      <c r="F34" s="8">
        <v>14533593</v>
      </c>
      <c r="G34" s="8">
        <v>528009</v>
      </c>
      <c r="H34" s="8">
        <v>894227</v>
      </c>
      <c r="I34" s="8">
        <v>1053013</v>
      </c>
      <c r="J34" s="8">
        <v>2475249</v>
      </c>
      <c r="K34" s="8">
        <v>816377</v>
      </c>
      <c r="L34" s="8">
        <v>850263</v>
      </c>
      <c r="M34" s="8">
        <v>860725</v>
      </c>
      <c r="N34" s="8">
        <v>2527365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5002614</v>
      </c>
      <c r="X34" s="8">
        <v>7255542</v>
      </c>
      <c r="Y34" s="8">
        <v>-2252928</v>
      </c>
      <c r="Z34" s="2">
        <v>-31.05</v>
      </c>
      <c r="AA34" s="6">
        <v>14533593</v>
      </c>
    </row>
    <row r="35" spans="1:27" ht="13.5">
      <c r="A35" s="23" t="s">
        <v>61</v>
      </c>
      <c r="B35" s="29"/>
      <c r="C35" s="6">
        <v>47090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69293187</v>
      </c>
      <c r="D36" s="33">
        <f>SUM(D25:D35)</f>
        <v>0</v>
      </c>
      <c r="E36" s="34">
        <f t="shared" si="1"/>
        <v>79691958</v>
      </c>
      <c r="F36" s="35">
        <f t="shared" si="1"/>
        <v>79691958</v>
      </c>
      <c r="G36" s="35">
        <f t="shared" si="1"/>
        <v>3108111</v>
      </c>
      <c r="H36" s="35">
        <f t="shared" si="1"/>
        <v>6480215</v>
      </c>
      <c r="I36" s="35">
        <f t="shared" si="1"/>
        <v>5117997</v>
      </c>
      <c r="J36" s="35">
        <f t="shared" si="1"/>
        <v>14706323</v>
      </c>
      <c r="K36" s="35">
        <f t="shared" si="1"/>
        <v>5223302</v>
      </c>
      <c r="L36" s="35">
        <f t="shared" si="1"/>
        <v>5953573</v>
      </c>
      <c r="M36" s="35">
        <f t="shared" si="1"/>
        <v>4205157</v>
      </c>
      <c r="N36" s="35">
        <f t="shared" si="1"/>
        <v>15382032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30088355</v>
      </c>
      <c r="X36" s="35">
        <f t="shared" si="1"/>
        <v>39985640</v>
      </c>
      <c r="Y36" s="35">
        <f t="shared" si="1"/>
        <v>-9897285</v>
      </c>
      <c r="Z36" s="36">
        <f>+IF(X36&lt;&gt;0,+(Y36/X36)*100,0)</f>
        <v>-24.752098503362706</v>
      </c>
      <c r="AA36" s="33">
        <f>SUM(AA25:AA35)</f>
        <v>79691958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548767</v>
      </c>
      <c r="D38" s="46">
        <f>+D22-D36</f>
        <v>0</v>
      </c>
      <c r="E38" s="47">
        <f t="shared" si="2"/>
        <v>380768</v>
      </c>
      <c r="F38" s="48">
        <f t="shared" si="2"/>
        <v>380768</v>
      </c>
      <c r="G38" s="48">
        <f t="shared" si="2"/>
        <v>6434057</v>
      </c>
      <c r="H38" s="48">
        <f t="shared" si="2"/>
        <v>-2436526</v>
      </c>
      <c r="I38" s="48">
        <f t="shared" si="2"/>
        <v>-1510379</v>
      </c>
      <c r="J38" s="48">
        <f t="shared" si="2"/>
        <v>2487152</v>
      </c>
      <c r="K38" s="48">
        <f t="shared" si="2"/>
        <v>-1639087</v>
      </c>
      <c r="L38" s="48">
        <f t="shared" si="2"/>
        <v>-2494793</v>
      </c>
      <c r="M38" s="48">
        <f t="shared" si="2"/>
        <v>-1054326</v>
      </c>
      <c r="N38" s="48">
        <f t="shared" si="2"/>
        <v>-5188206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-2701054</v>
      </c>
      <c r="X38" s="48">
        <f>IF(F22=F36,0,X22-X36)</f>
        <v>6877440</v>
      </c>
      <c r="Y38" s="48">
        <f t="shared" si="2"/>
        <v>-9578494</v>
      </c>
      <c r="Z38" s="49">
        <f>+IF(X38&lt;&gt;0,+(Y38/X38)*100,0)</f>
        <v>-139.27411943979155</v>
      </c>
      <c r="AA38" s="46">
        <f>+AA22-AA36</f>
        <v>380768</v>
      </c>
    </row>
    <row r="39" spans="1:27" ht="13.5">
      <c r="A39" s="23" t="s">
        <v>64</v>
      </c>
      <c r="B39" s="29"/>
      <c r="C39" s="6">
        <v>25167485</v>
      </c>
      <c r="D39" s="6">
        <v>0</v>
      </c>
      <c r="E39" s="7">
        <v>11753000</v>
      </c>
      <c r="F39" s="8">
        <v>11753000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11753000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25716252</v>
      </c>
      <c r="D42" s="55">
        <f>SUM(D38:D41)</f>
        <v>0</v>
      </c>
      <c r="E42" s="56">
        <f t="shared" si="3"/>
        <v>12133768</v>
      </c>
      <c r="F42" s="57">
        <f t="shared" si="3"/>
        <v>12133768</v>
      </c>
      <c r="G42" s="57">
        <f t="shared" si="3"/>
        <v>6434057</v>
      </c>
      <c r="H42" s="57">
        <f t="shared" si="3"/>
        <v>-2436526</v>
      </c>
      <c r="I42" s="57">
        <f t="shared" si="3"/>
        <v>-1510379</v>
      </c>
      <c r="J42" s="57">
        <f t="shared" si="3"/>
        <v>2487152</v>
      </c>
      <c r="K42" s="57">
        <f t="shared" si="3"/>
        <v>-1639087</v>
      </c>
      <c r="L42" s="57">
        <f t="shared" si="3"/>
        <v>-2494793</v>
      </c>
      <c r="M42" s="57">
        <f t="shared" si="3"/>
        <v>-1054326</v>
      </c>
      <c r="N42" s="57">
        <f t="shared" si="3"/>
        <v>-5188206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-2701054</v>
      </c>
      <c r="X42" s="57">
        <f t="shared" si="3"/>
        <v>6877440</v>
      </c>
      <c r="Y42" s="57">
        <f t="shared" si="3"/>
        <v>-9578494</v>
      </c>
      <c r="Z42" s="58">
        <f>+IF(X42&lt;&gt;0,+(Y42/X42)*100,0)</f>
        <v>-139.27411943979155</v>
      </c>
      <c r="AA42" s="55">
        <f>SUM(AA38:AA41)</f>
        <v>12133768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25716252</v>
      </c>
      <c r="D44" s="63">
        <f>+D42-D43</f>
        <v>0</v>
      </c>
      <c r="E44" s="64">
        <f t="shared" si="4"/>
        <v>12133768</v>
      </c>
      <c r="F44" s="65">
        <f t="shared" si="4"/>
        <v>12133768</v>
      </c>
      <c r="G44" s="65">
        <f t="shared" si="4"/>
        <v>6434057</v>
      </c>
      <c r="H44" s="65">
        <f t="shared" si="4"/>
        <v>-2436526</v>
      </c>
      <c r="I44" s="65">
        <f t="shared" si="4"/>
        <v>-1510379</v>
      </c>
      <c r="J44" s="65">
        <f t="shared" si="4"/>
        <v>2487152</v>
      </c>
      <c r="K44" s="65">
        <f t="shared" si="4"/>
        <v>-1639087</v>
      </c>
      <c r="L44" s="65">
        <f t="shared" si="4"/>
        <v>-2494793</v>
      </c>
      <c r="M44" s="65">
        <f t="shared" si="4"/>
        <v>-1054326</v>
      </c>
      <c r="N44" s="65">
        <f t="shared" si="4"/>
        <v>-5188206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-2701054</v>
      </c>
      <c r="X44" s="65">
        <f t="shared" si="4"/>
        <v>6877440</v>
      </c>
      <c r="Y44" s="65">
        <f t="shared" si="4"/>
        <v>-9578494</v>
      </c>
      <c r="Z44" s="66">
        <f>+IF(X44&lt;&gt;0,+(Y44/X44)*100,0)</f>
        <v>-139.27411943979155</v>
      </c>
      <c r="AA44" s="63">
        <f>+AA42-AA43</f>
        <v>12133768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25716252</v>
      </c>
      <c r="D46" s="55">
        <f>SUM(D44:D45)</f>
        <v>0</v>
      </c>
      <c r="E46" s="56">
        <f t="shared" si="5"/>
        <v>12133768</v>
      </c>
      <c r="F46" s="57">
        <f t="shared" si="5"/>
        <v>12133768</v>
      </c>
      <c r="G46" s="57">
        <f t="shared" si="5"/>
        <v>6434057</v>
      </c>
      <c r="H46" s="57">
        <f t="shared" si="5"/>
        <v>-2436526</v>
      </c>
      <c r="I46" s="57">
        <f t="shared" si="5"/>
        <v>-1510379</v>
      </c>
      <c r="J46" s="57">
        <f t="shared" si="5"/>
        <v>2487152</v>
      </c>
      <c r="K46" s="57">
        <f t="shared" si="5"/>
        <v>-1639087</v>
      </c>
      <c r="L46" s="57">
        <f t="shared" si="5"/>
        <v>-2494793</v>
      </c>
      <c r="M46" s="57">
        <f t="shared" si="5"/>
        <v>-1054326</v>
      </c>
      <c r="N46" s="57">
        <f t="shared" si="5"/>
        <v>-5188206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-2701054</v>
      </c>
      <c r="X46" s="57">
        <f t="shared" si="5"/>
        <v>6877440</v>
      </c>
      <c r="Y46" s="57">
        <f t="shared" si="5"/>
        <v>-9578494</v>
      </c>
      <c r="Z46" s="58">
        <f>+IF(X46&lt;&gt;0,+(Y46/X46)*100,0)</f>
        <v>-139.27411943979155</v>
      </c>
      <c r="AA46" s="55">
        <f>SUM(AA44:AA45)</f>
        <v>12133768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25716252</v>
      </c>
      <c r="D48" s="71">
        <f>SUM(D46:D47)</f>
        <v>0</v>
      </c>
      <c r="E48" s="72">
        <f t="shared" si="6"/>
        <v>12133768</v>
      </c>
      <c r="F48" s="73">
        <f t="shared" si="6"/>
        <v>12133768</v>
      </c>
      <c r="G48" s="73">
        <f t="shared" si="6"/>
        <v>6434057</v>
      </c>
      <c r="H48" s="74">
        <f t="shared" si="6"/>
        <v>-2436526</v>
      </c>
      <c r="I48" s="74">
        <f t="shared" si="6"/>
        <v>-1510379</v>
      </c>
      <c r="J48" s="74">
        <f t="shared" si="6"/>
        <v>2487152</v>
      </c>
      <c r="K48" s="74">
        <f t="shared" si="6"/>
        <v>-1639087</v>
      </c>
      <c r="L48" s="74">
        <f t="shared" si="6"/>
        <v>-2494793</v>
      </c>
      <c r="M48" s="73">
        <f t="shared" si="6"/>
        <v>-1054326</v>
      </c>
      <c r="N48" s="73">
        <f t="shared" si="6"/>
        <v>-5188206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-2701054</v>
      </c>
      <c r="X48" s="74">
        <f t="shared" si="6"/>
        <v>6877440</v>
      </c>
      <c r="Y48" s="74">
        <f t="shared" si="6"/>
        <v>-9578494</v>
      </c>
      <c r="Z48" s="75">
        <f>+IF(X48&lt;&gt;0,+(Y48/X48)*100,0)</f>
        <v>-139.27411943979155</v>
      </c>
      <c r="AA48" s="76">
        <f>SUM(AA46:AA47)</f>
        <v>12133768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2015-02-02T09:25:02Z</dcterms:created>
  <dcterms:modified xsi:type="dcterms:W3CDTF">2015-02-16T09:49:26Z</dcterms:modified>
  <cp:category/>
  <cp:version/>
  <cp:contentType/>
  <cp:contentStatus/>
</cp:coreProperties>
</file>