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'BUF'!$A$1:$AA$57</definedName>
    <definedName name="_xlnm.Print_Area" localSheetId="8">'CPT'!$A$1:$AA$57</definedName>
    <definedName name="_xlnm.Print_Area" localSheetId="4">'EKU'!$A$1:$AA$57</definedName>
    <definedName name="_xlnm.Print_Area" localSheetId="7">'ETH'!$A$1:$AA$57</definedName>
    <definedName name="_xlnm.Print_Area" localSheetId="5">'JHB'!$A$1:$AA$57</definedName>
    <definedName name="_xlnm.Print_Area" localSheetId="3">'MAN'!$A$1:$AA$57</definedName>
    <definedName name="_xlnm.Print_Area" localSheetId="2">'NMA'!$A$1:$AA$57</definedName>
    <definedName name="_xlnm.Print_Area" localSheetId="0">'Summary'!$A$1:$AA$57</definedName>
    <definedName name="_xlnm.Print_Area" localSheetId="6">'TSH'!$A$1:$AA$57</definedName>
  </definedNames>
  <calcPr calcMode="manual" fullCalcOnLoad="1"/>
</workbook>
</file>

<file path=xl/sharedStrings.xml><?xml version="1.0" encoding="utf-8"?>
<sst xmlns="http://schemas.openxmlformats.org/spreadsheetml/2006/main" count="684" uniqueCount="83">
  <si>
    <t>Eastern Cape: Buffalo City(BUF) - Table C4 Quarterly Budget Statement - Financial Performance (revenue and expenditure)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</si>
  <si>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</si>
  <si>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</si>
  <si>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</si>
  <si>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</si>
  <si>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</si>
  <si>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</si>
  <si>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</si>
  <si>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</si>
  <si>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</si>
  <si>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</si>
  <si>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</si>
  <si>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</si>
  <si>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</si>
  <si>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</si>
  <si>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</si>
  <si>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</si>
  <si>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</si>
  <si>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</si>
  <si>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</si>
  <si>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</si>
  <si>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</si>
  <si>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</si>
  <si>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</si>
  <si>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</si>
  <si>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</si>
  <si>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</si>
  <si>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</si>
  <si>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</si>
  <si>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</si>
  <si>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</si>
  <si>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</si>
  <si>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</si>
  <si>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</si>
  <si>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</si>
  <si>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</si>
  <si>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</si>
  <si>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</si>
  <si>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</si>
  <si>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</si>
  <si>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</si>
  <si>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</si>
  <si>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</si>
  <si>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</si>
  <si>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</si>
  <si>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</si>
  <si>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</si>
  <si>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</si>
  <si>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</si>
  <si>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</si>
  <si>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</si>
  <si>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</si>
  <si>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</si>
  <si>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</si>
  <si>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</si>
  <si>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</si>
  <si>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</si>
  <si>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</si>
  <si>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</si>
  <si>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</si>
  <si>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</si>
  <si>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</si>
  <si>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</si>
  <si>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</si>
  <si>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</si>
  <si>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</si>
  <si>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</si>
  <si>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</si>
  <si>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</si>
  <si>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</si>
  <si>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</si>
  <si>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</si>
  <si>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</si>
  <si>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</si>
  <si>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Eastern Cape: Nelson Mandela Bay(NMA) - Table C4 Quarterly Budget Statement - Financial Performance (revenue and expenditure) for 2nd Quarter ended 31 December 2014 (Figures Finalised as at 2015/01/31)</t>
  </si>
  <si>
    <t>Free State: Mangaung(MAN) - Table C4 Quarterly Budget Statement - Financial Performance (revenue and expenditure) for 2nd Quarter ended 31 December 2014 (Figures Finalised as at 2015/01/31)</t>
  </si>
  <si>
    <t>Gauteng: Ekurhuleni Metro(EKU) - Table C4 Quarterly Budget Statement - Financial Performance (revenue and expenditure) for 2nd Quarter ended 31 December 2014 (Figures Finalised as at 2015/01/31)</t>
  </si>
  <si>
    <t>Gauteng: City Of Johannesburg(JHB) - Table C4 Quarterly Budget Statement - Financial Performance (revenue and expenditure) for 2nd Quarter ended 31 December 2014 (Figures Finalised as at 2015/01/31)</t>
  </si>
  <si>
    <t>Gauteng: City Of Tshwane(TSH) - Table C4 Quarterly Budget Statement - Financial Performance (revenue and expenditure) for 2nd Quarter ended 31 December 2014 (Figures Finalised as at 2015/01/31)</t>
  </si>
  <si>
    <t>Kwazulu-Natal: eThekwini(ETH) - Table C4 Quarterly Budget Statement - Financial Performance (revenue and expenditure) for 2nd Quarter ended 31 December 2014 (Figures Finalised as at 2015/01/31)</t>
  </si>
  <si>
    <t>Western Cape: Cape Town(CPT) - Table C4 Quarterly Budget Statement - Financial Performance (revenue and expenditure) for 2nd Quarter ended 31 December 2014 (Figures Finalised as at 2015/01/31)</t>
  </si>
  <si>
    <t>Summary - Table C4 Quarterly Budget Statement - Financial Performance (revenue and expenditure) for 2nd Quarter ended 31 December 2014 (Figures Finalised as at 2015/01/31)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</si>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</sst>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28445966929</v>
      </c>
      <c r="D5" s="6">
        <v>0</v>
      </c>
      <c r="E5" s="7">
        <v>31074019217</v>
      </c>
      <c r="F5" s="8">
        <v>31074019217</v>
      </c>
      <c r="G5" s="8">
        <v>2418427323</v>
      </c>
      <c r="H5" s="8">
        <v>2611984338</v>
      </c>
      <c r="I5" s="8">
        <v>2468949313</v>
      </c>
      <c r="J5" s="8">
        <v>7499360974</v>
      </c>
      <c r="K5" s="8">
        <v>2526158179</v>
      </c>
      <c r="L5" s="8">
        <v>2597771168</v>
      </c>
      <c r="M5" s="8">
        <v>2650042517</v>
      </c>
      <c r="N5" s="8">
        <v>7773971864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15273332838</v>
      </c>
      <c r="X5" s="8">
        <v>16058055897</v>
      </c>
      <c r="Y5" s="8">
        <v>-784723059</v>
      </c>
      <c r="Z5" s="2">
        <v>-4.89</v>
      </c>
      <c r="AA5" s="6">
        <v>31074019217</v>
      </c>
    </row>
    <row r="6" spans="1:27" ht="13.5">
      <c r="A6" s="23" t="s">
        <v>33</v>
      </c>
      <c r="B6" s="24"/>
      <c r="C6" s="6">
        <v>374464022</v>
      </c>
      <c r="D6" s="6">
        <v>0</v>
      </c>
      <c r="E6" s="7">
        <v>341831909</v>
      </c>
      <c r="F6" s="8">
        <v>341831909</v>
      </c>
      <c r="G6" s="8">
        <v>30674854</v>
      </c>
      <c r="H6" s="8">
        <v>24745569</v>
      </c>
      <c r="I6" s="8">
        <v>22133758</v>
      </c>
      <c r="J6" s="8">
        <v>77554181</v>
      </c>
      <c r="K6" s="8">
        <v>23662815</v>
      </c>
      <c r="L6" s="8">
        <v>27909695</v>
      </c>
      <c r="M6" s="8">
        <v>20038020</v>
      </c>
      <c r="N6" s="8">
        <v>71610530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149164711</v>
      </c>
      <c r="X6" s="8">
        <v>135783134</v>
      </c>
      <c r="Y6" s="8">
        <v>13381577</v>
      </c>
      <c r="Z6" s="2">
        <v>9.86</v>
      </c>
      <c r="AA6" s="6">
        <v>341831909</v>
      </c>
    </row>
    <row r="7" spans="1:27" ht="13.5">
      <c r="A7" s="25" t="s">
        <v>34</v>
      </c>
      <c r="B7" s="24"/>
      <c r="C7" s="6">
        <v>53315211436</v>
      </c>
      <c r="D7" s="6">
        <v>0</v>
      </c>
      <c r="E7" s="7">
        <v>62650644099</v>
      </c>
      <c r="F7" s="8">
        <v>62650644099</v>
      </c>
      <c r="G7" s="8">
        <v>5652680777</v>
      </c>
      <c r="H7" s="8">
        <v>5543736863</v>
      </c>
      <c r="I7" s="8">
        <v>5403757439</v>
      </c>
      <c r="J7" s="8">
        <v>16600175079</v>
      </c>
      <c r="K7" s="8">
        <v>4912897390</v>
      </c>
      <c r="L7" s="8">
        <v>4694605109</v>
      </c>
      <c r="M7" s="8">
        <v>4515065233</v>
      </c>
      <c r="N7" s="8">
        <v>14122567732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30722742811</v>
      </c>
      <c r="X7" s="8">
        <v>30664686867</v>
      </c>
      <c r="Y7" s="8">
        <v>58055944</v>
      </c>
      <c r="Z7" s="2">
        <v>0.19</v>
      </c>
      <c r="AA7" s="6">
        <v>62650644099</v>
      </c>
    </row>
    <row r="8" spans="1:27" ht="13.5">
      <c r="A8" s="25" t="s">
        <v>35</v>
      </c>
      <c r="B8" s="24"/>
      <c r="C8" s="6">
        <v>15124083462</v>
      </c>
      <c r="D8" s="6">
        <v>0</v>
      </c>
      <c r="E8" s="7">
        <v>17604753111</v>
      </c>
      <c r="F8" s="8">
        <v>17555734768</v>
      </c>
      <c r="G8" s="8">
        <v>1379433733</v>
      </c>
      <c r="H8" s="8">
        <v>1337501915</v>
      </c>
      <c r="I8" s="8">
        <v>1433542269</v>
      </c>
      <c r="J8" s="8">
        <v>4150477917</v>
      </c>
      <c r="K8" s="8">
        <v>1683911043</v>
      </c>
      <c r="L8" s="8">
        <v>1605527537</v>
      </c>
      <c r="M8" s="8">
        <v>1427678263</v>
      </c>
      <c r="N8" s="8">
        <v>4717116843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8867594760</v>
      </c>
      <c r="X8" s="8">
        <v>8783867164</v>
      </c>
      <c r="Y8" s="8">
        <v>83727596</v>
      </c>
      <c r="Z8" s="2">
        <v>0.95</v>
      </c>
      <c r="AA8" s="6">
        <v>17555734768</v>
      </c>
    </row>
    <row r="9" spans="1:27" ht="13.5">
      <c r="A9" s="25" t="s">
        <v>36</v>
      </c>
      <c r="B9" s="24"/>
      <c r="C9" s="6">
        <v>6302854046</v>
      </c>
      <c r="D9" s="6">
        <v>0</v>
      </c>
      <c r="E9" s="7">
        <v>7493133208</v>
      </c>
      <c r="F9" s="8">
        <v>7478151550</v>
      </c>
      <c r="G9" s="8">
        <v>520366131</v>
      </c>
      <c r="H9" s="8">
        <v>590481612</v>
      </c>
      <c r="I9" s="8">
        <v>615637987</v>
      </c>
      <c r="J9" s="8">
        <v>1726485730</v>
      </c>
      <c r="K9" s="8">
        <v>726527025</v>
      </c>
      <c r="L9" s="8">
        <v>694950792</v>
      </c>
      <c r="M9" s="8">
        <v>629524300</v>
      </c>
      <c r="N9" s="8">
        <v>2051002117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3777487847</v>
      </c>
      <c r="X9" s="8">
        <v>3720721763</v>
      </c>
      <c r="Y9" s="8">
        <v>56766084</v>
      </c>
      <c r="Z9" s="2">
        <v>1.53</v>
      </c>
      <c r="AA9" s="6">
        <v>7478151550</v>
      </c>
    </row>
    <row r="10" spans="1:27" ht="13.5">
      <c r="A10" s="25" t="s">
        <v>37</v>
      </c>
      <c r="B10" s="24"/>
      <c r="C10" s="6">
        <v>4557905539</v>
      </c>
      <c r="D10" s="6">
        <v>0</v>
      </c>
      <c r="E10" s="7">
        <v>5399347015</v>
      </c>
      <c r="F10" s="26">
        <v>5399347015</v>
      </c>
      <c r="G10" s="26">
        <v>438198441</v>
      </c>
      <c r="H10" s="26">
        <v>480605407</v>
      </c>
      <c r="I10" s="26">
        <v>436347979</v>
      </c>
      <c r="J10" s="26">
        <v>1355151827</v>
      </c>
      <c r="K10" s="26">
        <v>435783669</v>
      </c>
      <c r="L10" s="26">
        <v>476198797</v>
      </c>
      <c r="M10" s="26">
        <v>455289081</v>
      </c>
      <c r="N10" s="26">
        <v>1367271547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2722423374</v>
      </c>
      <c r="X10" s="26">
        <v>2650620502</v>
      </c>
      <c r="Y10" s="26">
        <v>71802872</v>
      </c>
      <c r="Z10" s="27">
        <v>2.71</v>
      </c>
      <c r="AA10" s="28">
        <v>5399347015</v>
      </c>
    </row>
    <row r="11" spans="1:27" ht="13.5">
      <c r="A11" s="25" t="s">
        <v>38</v>
      </c>
      <c r="B11" s="29"/>
      <c r="C11" s="6">
        <v>750793370</v>
      </c>
      <c r="D11" s="6">
        <v>0</v>
      </c>
      <c r="E11" s="7">
        <v>964671677</v>
      </c>
      <c r="F11" s="8">
        <v>964650518</v>
      </c>
      <c r="G11" s="8">
        <v>84157882</v>
      </c>
      <c r="H11" s="8">
        <v>63583303</v>
      </c>
      <c r="I11" s="8">
        <v>112624406</v>
      </c>
      <c r="J11" s="8">
        <v>260365591</v>
      </c>
      <c r="K11" s="8">
        <v>76200004</v>
      </c>
      <c r="L11" s="8">
        <v>83181240</v>
      </c>
      <c r="M11" s="8">
        <v>96602248</v>
      </c>
      <c r="N11" s="8">
        <v>255983492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516349083</v>
      </c>
      <c r="X11" s="8">
        <v>663312667</v>
      </c>
      <c r="Y11" s="8">
        <v>-146963584</v>
      </c>
      <c r="Z11" s="2">
        <v>-22.16</v>
      </c>
      <c r="AA11" s="6">
        <v>964650518</v>
      </c>
    </row>
    <row r="12" spans="1:27" ht="13.5">
      <c r="A12" s="25" t="s">
        <v>39</v>
      </c>
      <c r="B12" s="29"/>
      <c r="C12" s="6">
        <v>1181255541</v>
      </c>
      <c r="D12" s="6">
        <v>0</v>
      </c>
      <c r="E12" s="7">
        <v>1505439149</v>
      </c>
      <c r="F12" s="8">
        <v>1505470121</v>
      </c>
      <c r="G12" s="8">
        <v>92727210</v>
      </c>
      <c r="H12" s="8">
        <v>90386141</v>
      </c>
      <c r="I12" s="8">
        <v>101178574</v>
      </c>
      <c r="J12" s="8">
        <v>284291925</v>
      </c>
      <c r="K12" s="8">
        <v>125036506</v>
      </c>
      <c r="L12" s="8">
        <v>101729937</v>
      </c>
      <c r="M12" s="8">
        <v>107279113</v>
      </c>
      <c r="N12" s="8">
        <v>334045556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618337481</v>
      </c>
      <c r="X12" s="8">
        <v>704653280</v>
      </c>
      <c r="Y12" s="8">
        <v>-86315799</v>
      </c>
      <c r="Z12" s="2">
        <v>-12.25</v>
      </c>
      <c r="AA12" s="6">
        <v>1505470121</v>
      </c>
    </row>
    <row r="13" spans="1:27" ht="13.5">
      <c r="A13" s="23" t="s">
        <v>40</v>
      </c>
      <c r="B13" s="29"/>
      <c r="C13" s="6">
        <v>1730952669</v>
      </c>
      <c r="D13" s="6">
        <v>0</v>
      </c>
      <c r="E13" s="7">
        <v>1813801842</v>
      </c>
      <c r="F13" s="8">
        <v>1813801842</v>
      </c>
      <c r="G13" s="8">
        <v>195878053</v>
      </c>
      <c r="H13" s="8">
        <v>183237278</v>
      </c>
      <c r="I13" s="8">
        <v>172566994</v>
      </c>
      <c r="J13" s="8">
        <v>551682325</v>
      </c>
      <c r="K13" s="8">
        <v>77674374</v>
      </c>
      <c r="L13" s="8">
        <v>156903147</v>
      </c>
      <c r="M13" s="8">
        <v>400836046</v>
      </c>
      <c r="N13" s="8">
        <v>635413567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1187095892</v>
      </c>
      <c r="X13" s="8">
        <v>804285901</v>
      </c>
      <c r="Y13" s="8">
        <v>382809991</v>
      </c>
      <c r="Z13" s="2">
        <v>47.6</v>
      </c>
      <c r="AA13" s="6">
        <v>1813801842</v>
      </c>
    </row>
    <row r="14" spans="1:27" ht="13.5">
      <c r="A14" s="23" t="s">
        <v>41</v>
      </c>
      <c r="B14" s="29"/>
      <c r="C14" s="6">
        <v>1482669923</v>
      </c>
      <c r="D14" s="6">
        <v>0</v>
      </c>
      <c r="E14" s="7">
        <v>1243266012</v>
      </c>
      <c r="F14" s="8">
        <v>1247266012</v>
      </c>
      <c r="G14" s="8">
        <v>129113055</v>
      </c>
      <c r="H14" s="8">
        <v>120070605</v>
      </c>
      <c r="I14" s="8">
        <v>101280097</v>
      </c>
      <c r="J14" s="8">
        <v>350463757</v>
      </c>
      <c r="K14" s="8">
        <v>112150133</v>
      </c>
      <c r="L14" s="8">
        <v>123946440</v>
      </c>
      <c r="M14" s="8">
        <v>128198103</v>
      </c>
      <c r="N14" s="8">
        <v>364294676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714758433</v>
      </c>
      <c r="X14" s="8">
        <v>596337802</v>
      </c>
      <c r="Y14" s="8">
        <v>118420631</v>
      </c>
      <c r="Z14" s="2">
        <v>19.86</v>
      </c>
      <c r="AA14" s="6">
        <v>1247266012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1430102425</v>
      </c>
      <c r="D16" s="6">
        <v>0</v>
      </c>
      <c r="E16" s="7">
        <v>1142976588</v>
      </c>
      <c r="F16" s="8">
        <v>1883557623</v>
      </c>
      <c r="G16" s="8">
        <v>47053113</v>
      </c>
      <c r="H16" s="8">
        <v>53844118</v>
      </c>
      <c r="I16" s="8">
        <v>53283723</v>
      </c>
      <c r="J16" s="8">
        <v>154180954</v>
      </c>
      <c r="K16" s="8">
        <v>49538589</v>
      </c>
      <c r="L16" s="8">
        <v>53503225</v>
      </c>
      <c r="M16" s="8">
        <v>625188847</v>
      </c>
      <c r="N16" s="8">
        <v>728230661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882411615</v>
      </c>
      <c r="X16" s="8">
        <v>532604928</v>
      </c>
      <c r="Y16" s="8">
        <v>349806687</v>
      </c>
      <c r="Z16" s="2">
        <v>65.68</v>
      </c>
      <c r="AA16" s="6">
        <v>1883557623</v>
      </c>
    </row>
    <row r="17" spans="1:27" ht="13.5">
      <c r="A17" s="23" t="s">
        <v>44</v>
      </c>
      <c r="B17" s="29"/>
      <c r="C17" s="6">
        <v>193466814</v>
      </c>
      <c r="D17" s="6">
        <v>0</v>
      </c>
      <c r="E17" s="7">
        <v>202998164</v>
      </c>
      <c r="F17" s="8">
        <v>202988352</v>
      </c>
      <c r="G17" s="8">
        <v>9433960</v>
      </c>
      <c r="H17" s="8">
        <v>19254578</v>
      </c>
      <c r="I17" s="8">
        <v>17527397</v>
      </c>
      <c r="J17" s="8">
        <v>46215935</v>
      </c>
      <c r="K17" s="8">
        <v>15519574</v>
      </c>
      <c r="L17" s="8">
        <v>16011716</v>
      </c>
      <c r="M17" s="8">
        <v>14258262</v>
      </c>
      <c r="N17" s="8">
        <v>45789552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92005487</v>
      </c>
      <c r="X17" s="8">
        <v>100345520</v>
      </c>
      <c r="Y17" s="8">
        <v>-8340033</v>
      </c>
      <c r="Z17" s="2">
        <v>-8.31</v>
      </c>
      <c r="AA17" s="6">
        <v>202988352</v>
      </c>
    </row>
    <row r="18" spans="1:27" ht="13.5">
      <c r="A18" s="25" t="s">
        <v>45</v>
      </c>
      <c r="B18" s="24"/>
      <c r="C18" s="6">
        <v>907915968</v>
      </c>
      <c r="D18" s="6">
        <v>0</v>
      </c>
      <c r="E18" s="7">
        <v>1011713902</v>
      </c>
      <c r="F18" s="8">
        <v>1015267939</v>
      </c>
      <c r="G18" s="8">
        <v>79852016</v>
      </c>
      <c r="H18" s="8">
        <v>76553641</v>
      </c>
      <c r="I18" s="8">
        <v>83556015</v>
      </c>
      <c r="J18" s="8">
        <v>239961672</v>
      </c>
      <c r="K18" s="8">
        <v>94041209</v>
      </c>
      <c r="L18" s="8">
        <v>83453739</v>
      </c>
      <c r="M18" s="8">
        <v>78442306</v>
      </c>
      <c r="N18" s="8">
        <v>255937254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495898926</v>
      </c>
      <c r="X18" s="8">
        <v>486239497</v>
      </c>
      <c r="Y18" s="8">
        <v>9659429</v>
      </c>
      <c r="Z18" s="2">
        <v>1.99</v>
      </c>
      <c r="AA18" s="6">
        <v>1015267939</v>
      </c>
    </row>
    <row r="19" spans="1:27" ht="13.5">
      <c r="A19" s="23" t="s">
        <v>46</v>
      </c>
      <c r="B19" s="29"/>
      <c r="C19" s="6">
        <v>18788801384</v>
      </c>
      <c r="D19" s="6">
        <v>0</v>
      </c>
      <c r="E19" s="7">
        <v>20414663764</v>
      </c>
      <c r="F19" s="8">
        <v>20456075306</v>
      </c>
      <c r="G19" s="8">
        <v>3832743760</v>
      </c>
      <c r="H19" s="8">
        <v>760873145</v>
      </c>
      <c r="I19" s="8">
        <v>951302820</v>
      </c>
      <c r="J19" s="8">
        <v>5544919725</v>
      </c>
      <c r="K19" s="8">
        <v>745267510</v>
      </c>
      <c r="L19" s="8">
        <v>2261159574</v>
      </c>
      <c r="M19" s="8">
        <v>2848233768</v>
      </c>
      <c r="N19" s="8">
        <v>5854660852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11399580577</v>
      </c>
      <c r="X19" s="8">
        <v>11518587815</v>
      </c>
      <c r="Y19" s="8">
        <v>-119007238</v>
      </c>
      <c r="Z19" s="2">
        <v>-1.03</v>
      </c>
      <c r="AA19" s="6">
        <v>20456075306</v>
      </c>
    </row>
    <row r="20" spans="1:27" ht="13.5">
      <c r="A20" s="23" t="s">
        <v>47</v>
      </c>
      <c r="B20" s="29"/>
      <c r="C20" s="6">
        <v>8724125257</v>
      </c>
      <c r="D20" s="6">
        <v>0</v>
      </c>
      <c r="E20" s="7">
        <v>11865742465</v>
      </c>
      <c r="F20" s="26">
        <v>11876573378</v>
      </c>
      <c r="G20" s="26">
        <v>450646083</v>
      </c>
      <c r="H20" s="26">
        <v>2587499726</v>
      </c>
      <c r="I20" s="26">
        <v>431668890</v>
      </c>
      <c r="J20" s="26">
        <v>3469814699</v>
      </c>
      <c r="K20" s="26">
        <v>459638727</v>
      </c>
      <c r="L20" s="26">
        <v>380382215</v>
      </c>
      <c r="M20" s="26">
        <v>2655813515</v>
      </c>
      <c r="N20" s="26">
        <v>3495834457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6965649156</v>
      </c>
      <c r="X20" s="26">
        <v>5752841219</v>
      </c>
      <c r="Y20" s="26">
        <v>1212807937</v>
      </c>
      <c r="Z20" s="27">
        <v>21.08</v>
      </c>
      <c r="AA20" s="28">
        <v>11876573378</v>
      </c>
    </row>
    <row r="21" spans="1:27" ht="13.5">
      <c r="A21" s="23" t="s">
        <v>48</v>
      </c>
      <c r="B21" s="29"/>
      <c r="C21" s="6">
        <v>90287350</v>
      </c>
      <c r="D21" s="6">
        <v>0</v>
      </c>
      <c r="E21" s="7">
        <v>180778745</v>
      </c>
      <c r="F21" s="8">
        <v>180778745</v>
      </c>
      <c r="G21" s="8">
        <v>703478</v>
      </c>
      <c r="H21" s="8">
        <v>2060385</v>
      </c>
      <c r="I21" s="30">
        <v>208262</v>
      </c>
      <c r="J21" s="8">
        <v>2972125</v>
      </c>
      <c r="K21" s="8">
        <v>9265478</v>
      </c>
      <c r="L21" s="8">
        <v>21055256</v>
      </c>
      <c r="M21" s="8">
        <v>1799093</v>
      </c>
      <c r="N21" s="8">
        <v>32119827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35091952</v>
      </c>
      <c r="X21" s="8">
        <v>75597070</v>
      </c>
      <c r="Y21" s="8">
        <v>-40505118</v>
      </c>
      <c r="Z21" s="2">
        <v>-53.58</v>
      </c>
      <c r="AA21" s="6">
        <v>180778745</v>
      </c>
    </row>
    <row r="22" spans="1:27" ht="24.75" customHeight="1">
      <c r="A22" s="31" t="s">
        <v>49</v>
      </c>
      <c r="B22" s="32"/>
      <c r="C22" s="33">
        <f aca="true" t="shared" si="0" ref="C22:Y22">SUM(C5:C21)</f>
        <v>143400856135</v>
      </c>
      <c r="D22" s="33">
        <f>SUM(D5:D21)</f>
        <v>0</v>
      </c>
      <c r="E22" s="34">
        <f t="shared" si="0"/>
        <v>164909780867</v>
      </c>
      <c r="F22" s="35">
        <f t="shared" si="0"/>
        <v>165646158394</v>
      </c>
      <c r="G22" s="35">
        <f t="shared" si="0"/>
        <v>15362089869</v>
      </c>
      <c r="H22" s="35">
        <f t="shared" si="0"/>
        <v>14546418624</v>
      </c>
      <c r="I22" s="35">
        <f t="shared" si="0"/>
        <v>12405565923</v>
      </c>
      <c r="J22" s="35">
        <f t="shared" si="0"/>
        <v>42314074416</v>
      </c>
      <c r="K22" s="35">
        <f t="shared" si="0"/>
        <v>12073272225</v>
      </c>
      <c r="L22" s="35">
        <f t="shared" si="0"/>
        <v>13378289587</v>
      </c>
      <c r="M22" s="35">
        <f t="shared" si="0"/>
        <v>16654288715</v>
      </c>
      <c r="N22" s="35">
        <f t="shared" si="0"/>
        <v>42105850527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84419924943</v>
      </c>
      <c r="X22" s="35">
        <f t="shared" si="0"/>
        <v>83248541026</v>
      </c>
      <c r="Y22" s="35">
        <f t="shared" si="0"/>
        <v>1171383917</v>
      </c>
      <c r="Z22" s="36">
        <f>+IF(X22&lt;&gt;0,+(Y22/X22)*100,0)</f>
        <v>1.4070924277629755</v>
      </c>
      <c r="AA22" s="33">
        <f>SUM(AA5:AA21)</f>
        <v>165646158394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37569879043</v>
      </c>
      <c r="D25" s="6">
        <v>0</v>
      </c>
      <c r="E25" s="7">
        <v>41654515391</v>
      </c>
      <c r="F25" s="8">
        <v>41650419325</v>
      </c>
      <c r="G25" s="8">
        <v>3096581787</v>
      </c>
      <c r="H25" s="8">
        <v>3217510672</v>
      </c>
      <c r="I25" s="8">
        <v>3253962736</v>
      </c>
      <c r="J25" s="8">
        <v>9568055195</v>
      </c>
      <c r="K25" s="8">
        <v>3334140048</v>
      </c>
      <c r="L25" s="8">
        <v>4424170700</v>
      </c>
      <c r="M25" s="8">
        <v>3364620885</v>
      </c>
      <c r="N25" s="8">
        <v>11122931633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20690986828</v>
      </c>
      <c r="X25" s="8">
        <v>21175706657</v>
      </c>
      <c r="Y25" s="8">
        <v>-484719829</v>
      </c>
      <c r="Z25" s="2">
        <v>-2.29</v>
      </c>
      <c r="AA25" s="6">
        <v>41650419325</v>
      </c>
    </row>
    <row r="26" spans="1:27" ht="13.5">
      <c r="A26" s="25" t="s">
        <v>52</v>
      </c>
      <c r="B26" s="24"/>
      <c r="C26" s="6">
        <v>628677629</v>
      </c>
      <c r="D26" s="6">
        <v>0</v>
      </c>
      <c r="E26" s="7">
        <v>736829844</v>
      </c>
      <c r="F26" s="8">
        <v>736829844</v>
      </c>
      <c r="G26" s="8">
        <v>56226203</v>
      </c>
      <c r="H26" s="8">
        <v>57260573</v>
      </c>
      <c r="I26" s="8">
        <v>56775620</v>
      </c>
      <c r="J26" s="8">
        <v>170262396</v>
      </c>
      <c r="K26" s="8">
        <v>56438578</v>
      </c>
      <c r="L26" s="8">
        <v>46938746</v>
      </c>
      <c r="M26" s="8">
        <v>67334541</v>
      </c>
      <c r="N26" s="8">
        <v>170711865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340974261</v>
      </c>
      <c r="X26" s="8">
        <v>364755062</v>
      </c>
      <c r="Y26" s="8">
        <v>-23780801</v>
      </c>
      <c r="Z26" s="2">
        <v>-6.52</v>
      </c>
      <c r="AA26" s="6">
        <v>736829844</v>
      </c>
    </row>
    <row r="27" spans="1:27" ht="13.5">
      <c r="A27" s="25" t="s">
        <v>53</v>
      </c>
      <c r="B27" s="24"/>
      <c r="C27" s="6">
        <v>8384017659</v>
      </c>
      <c r="D27" s="6">
        <v>0</v>
      </c>
      <c r="E27" s="7">
        <v>5641469307</v>
      </c>
      <c r="F27" s="8">
        <v>6382269562</v>
      </c>
      <c r="G27" s="8">
        <v>468282600</v>
      </c>
      <c r="H27" s="8">
        <v>396588478</v>
      </c>
      <c r="I27" s="8">
        <v>693881844</v>
      </c>
      <c r="J27" s="8">
        <v>1558752922</v>
      </c>
      <c r="K27" s="8">
        <v>397191464</v>
      </c>
      <c r="L27" s="8">
        <v>1017610941</v>
      </c>
      <c r="M27" s="8">
        <v>577903666</v>
      </c>
      <c r="N27" s="8">
        <v>1992706071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3551458993</v>
      </c>
      <c r="X27" s="8">
        <v>2595288809</v>
      </c>
      <c r="Y27" s="8">
        <v>956170184</v>
      </c>
      <c r="Z27" s="2">
        <v>36.84</v>
      </c>
      <c r="AA27" s="6">
        <v>6382269562</v>
      </c>
    </row>
    <row r="28" spans="1:27" ht="13.5">
      <c r="A28" s="25" t="s">
        <v>54</v>
      </c>
      <c r="B28" s="24"/>
      <c r="C28" s="6">
        <v>10418267524</v>
      </c>
      <c r="D28" s="6">
        <v>0</v>
      </c>
      <c r="E28" s="7">
        <v>11553894902</v>
      </c>
      <c r="F28" s="8">
        <v>11553894902</v>
      </c>
      <c r="G28" s="8">
        <v>671897202</v>
      </c>
      <c r="H28" s="8">
        <v>978885240</v>
      </c>
      <c r="I28" s="8">
        <v>819566804</v>
      </c>
      <c r="J28" s="8">
        <v>2470349246</v>
      </c>
      <c r="K28" s="8">
        <v>939325067</v>
      </c>
      <c r="L28" s="8">
        <v>853593085</v>
      </c>
      <c r="M28" s="8">
        <v>968670389</v>
      </c>
      <c r="N28" s="8">
        <v>2761588541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5231937787</v>
      </c>
      <c r="X28" s="8">
        <v>5334173498</v>
      </c>
      <c r="Y28" s="8">
        <v>-102235711</v>
      </c>
      <c r="Z28" s="2">
        <v>-1.92</v>
      </c>
      <c r="AA28" s="6">
        <v>11553894902</v>
      </c>
    </row>
    <row r="29" spans="1:27" ht="13.5">
      <c r="A29" s="25" t="s">
        <v>55</v>
      </c>
      <c r="B29" s="24"/>
      <c r="C29" s="6">
        <v>6915599446</v>
      </c>
      <c r="D29" s="6">
        <v>0</v>
      </c>
      <c r="E29" s="7">
        <v>5994473435</v>
      </c>
      <c r="F29" s="8">
        <v>5987473435</v>
      </c>
      <c r="G29" s="8">
        <v>382268605</v>
      </c>
      <c r="H29" s="8">
        <v>324516434</v>
      </c>
      <c r="I29" s="8">
        <v>235981973</v>
      </c>
      <c r="J29" s="8">
        <v>942767012</v>
      </c>
      <c r="K29" s="8">
        <v>507127183</v>
      </c>
      <c r="L29" s="8">
        <v>400777907</v>
      </c>
      <c r="M29" s="8">
        <v>663825367</v>
      </c>
      <c r="N29" s="8">
        <v>1571730457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2514497469</v>
      </c>
      <c r="X29" s="8">
        <v>3008616170</v>
      </c>
      <c r="Y29" s="8">
        <v>-494118701</v>
      </c>
      <c r="Z29" s="2">
        <v>-16.42</v>
      </c>
      <c r="AA29" s="6">
        <v>5987473435</v>
      </c>
    </row>
    <row r="30" spans="1:27" ht="13.5">
      <c r="A30" s="25" t="s">
        <v>56</v>
      </c>
      <c r="B30" s="24"/>
      <c r="C30" s="6">
        <v>46310881972</v>
      </c>
      <c r="D30" s="6">
        <v>0</v>
      </c>
      <c r="E30" s="7">
        <v>51801706510</v>
      </c>
      <c r="F30" s="8">
        <v>51798756510</v>
      </c>
      <c r="G30" s="8">
        <v>4157952960</v>
      </c>
      <c r="H30" s="8">
        <v>6546984776</v>
      </c>
      <c r="I30" s="8">
        <v>4842135578</v>
      </c>
      <c r="J30" s="8">
        <v>15547073314</v>
      </c>
      <c r="K30" s="8">
        <v>4032491559</v>
      </c>
      <c r="L30" s="8">
        <v>3712667728</v>
      </c>
      <c r="M30" s="8">
        <v>3485711502</v>
      </c>
      <c r="N30" s="8">
        <v>11230870789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26777944103</v>
      </c>
      <c r="X30" s="8">
        <v>26630924757</v>
      </c>
      <c r="Y30" s="8">
        <v>147019346</v>
      </c>
      <c r="Z30" s="2">
        <v>0.55</v>
      </c>
      <c r="AA30" s="6">
        <v>51798756510</v>
      </c>
    </row>
    <row r="31" spans="1:27" ht="13.5">
      <c r="A31" s="25" t="s">
        <v>57</v>
      </c>
      <c r="B31" s="24"/>
      <c r="C31" s="6">
        <v>2693501919</v>
      </c>
      <c r="D31" s="6">
        <v>0</v>
      </c>
      <c r="E31" s="7">
        <v>4226884455</v>
      </c>
      <c r="F31" s="8">
        <v>4221017634</v>
      </c>
      <c r="G31" s="8">
        <v>115762845</v>
      </c>
      <c r="H31" s="8">
        <v>199874259</v>
      </c>
      <c r="I31" s="8">
        <v>251596842</v>
      </c>
      <c r="J31" s="8">
        <v>567233946</v>
      </c>
      <c r="K31" s="8">
        <v>288949432</v>
      </c>
      <c r="L31" s="8">
        <v>270760037</v>
      </c>
      <c r="M31" s="8">
        <v>304891594</v>
      </c>
      <c r="N31" s="8">
        <v>864601063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1431835009</v>
      </c>
      <c r="X31" s="8">
        <v>1973080117</v>
      </c>
      <c r="Y31" s="8">
        <v>-541245108</v>
      </c>
      <c r="Z31" s="2">
        <v>-27.43</v>
      </c>
      <c r="AA31" s="6">
        <v>4221017634</v>
      </c>
    </row>
    <row r="32" spans="1:27" ht="13.5">
      <c r="A32" s="25" t="s">
        <v>58</v>
      </c>
      <c r="B32" s="24"/>
      <c r="C32" s="6">
        <v>10696329837</v>
      </c>
      <c r="D32" s="6">
        <v>0</v>
      </c>
      <c r="E32" s="7">
        <v>15402901666</v>
      </c>
      <c r="F32" s="8">
        <v>15424338626</v>
      </c>
      <c r="G32" s="8">
        <v>411012259</v>
      </c>
      <c r="H32" s="8">
        <v>1173507342</v>
      </c>
      <c r="I32" s="8">
        <v>1144768490</v>
      </c>
      <c r="J32" s="8">
        <v>2729288091</v>
      </c>
      <c r="K32" s="8">
        <v>1210545187</v>
      </c>
      <c r="L32" s="8">
        <v>1360913489</v>
      </c>
      <c r="M32" s="8">
        <v>1453457038</v>
      </c>
      <c r="N32" s="8">
        <v>4024915714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6754203805</v>
      </c>
      <c r="X32" s="8">
        <v>6580629150</v>
      </c>
      <c r="Y32" s="8">
        <v>173574655</v>
      </c>
      <c r="Z32" s="2">
        <v>2.64</v>
      </c>
      <c r="AA32" s="6">
        <v>15424338626</v>
      </c>
    </row>
    <row r="33" spans="1:27" ht="13.5">
      <c r="A33" s="25" t="s">
        <v>59</v>
      </c>
      <c r="B33" s="24"/>
      <c r="C33" s="6">
        <v>1677003599</v>
      </c>
      <c r="D33" s="6">
        <v>0</v>
      </c>
      <c r="E33" s="7">
        <v>2682332561</v>
      </c>
      <c r="F33" s="8">
        <v>2682832561</v>
      </c>
      <c r="G33" s="8">
        <v>95918470</v>
      </c>
      <c r="H33" s="8">
        <v>177044747</v>
      </c>
      <c r="I33" s="8">
        <v>187917328</v>
      </c>
      <c r="J33" s="8">
        <v>460880545</v>
      </c>
      <c r="K33" s="8">
        <v>249999222</v>
      </c>
      <c r="L33" s="8">
        <v>244591320</v>
      </c>
      <c r="M33" s="8">
        <v>349480736</v>
      </c>
      <c r="N33" s="8">
        <v>844071278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1304951823</v>
      </c>
      <c r="X33" s="8">
        <v>1192954359</v>
      </c>
      <c r="Y33" s="8">
        <v>111997464</v>
      </c>
      <c r="Z33" s="2">
        <v>9.39</v>
      </c>
      <c r="AA33" s="6">
        <v>2682832561</v>
      </c>
    </row>
    <row r="34" spans="1:27" ht="13.5">
      <c r="A34" s="25" t="s">
        <v>60</v>
      </c>
      <c r="B34" s="24"/>
      <c r="C34" s="6">
        <v>16421843414</v>
      </c>
      <c r="D34" s="6">
        <v>0</v>
      </c>
      <c r="E34" s="7">
        <v>21366458033</v>
      </c>
      <c r="F34" s="8">
        <v>21408309418</v>
      </c>
      <c r="G34" s="8">
        <v>929616160</v>
      </c>
      <c r="H34" s="8">
        <v>1809026077</v>
      </c>
      <c r="I34" s="8">
        <v>1498217457</v>
      </c>
      <c r="J34" s="8">
        <v>4236859694</v>
      </c>
      <c r="K34" s="8">
        <v>1599767202</v>
      </c>
      <c r="L34" s="8">
        <v>1759885600</v>
      </c>
      <c r="M34" s="8">
        <v>1709178457</v>
      </c>
      <c r="N34" s="8">
        <v>5068831259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9305690953</v>
      </c>
      <c r="X34" s="8">
        <v>10045411178</v>
      </c>
      <c r="Y34" s="8">
        <v>-739720225</v>
      </c>
      <c r="Z34" s="2">
        <v>-7.36</v>
      </c>
      <c r="AA34" s="6">
        <v>21408309418</v>
      </c>
    </row>
    <row r="35" spans="1:27" ht="13.5">
      <c r="A35" s="23" t="s">
        <v>61</v>
      </c>
      <c r="B35" s="29"/>
      <c r="C35" s="6">
        <v>732805526</v>
      </c>
      <c r="D35" s="6">
        <v>0</v>
      </c>
      <c r="E35" s="7">
        <v>25264607</v>
      </c>
      <c r="F35" s="8">
        <v>25264607</v>
      </c>
      <c r="G35" s="8">
        <v>-10450</v>
      </c>
      <c r="H35" s="8">
        <v>187493</v>
      </c>
      <c r="I35" s="8">
        <v>632983</v>
      </c>
      <c r="J35" s="8">
        <v>810026</v>
      </c>
      <c r="K35" s="8">
        <v>122435</v>
      </c>
      <c r="L35" s="8">
        <v>62269</v>
      </c>
      <c r="M35" s="8">
        <v>566668</v>
      </c>
      <c r="N35" s="8">
        <v>751372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1561398</v>
      </c>
      <c r="X35" s="8">
        <v>-359062</v>
      </c>
      <c r="Y35" s="8">
        <v>1920460</v>
      </c>
      <c r="Z35" s="2">
        <v>-534.85</v>
      </c>
      <c r="AA35" s="6">
        <v>25264607</v>
      </c>
    </row>
    <row r="36" spans="1:27" ht="12.75">
      <c r="A36" s="40" t="s">
        <v>62</v>
      </c>
      <c r="B36" s="32"/>
      <c r="C36" s="33">
        <f aca="true" t="shared" si="1" ref="C36:Y36">SUM(C25:C35)</f>
        <v>142448807568</v>
      </c>
      <c r="D36" s="33">
        <f>SUM(D25:D35)</f>
        <v>0</v>
      </c>
      <c r="E36" s="34">
        <f t="shared" si="1"/>
        <v>161086730711</v>
      </c>
      <c r="F36" s="35">
        <f t="shared" si="1"/>
        <v>161871406424</v>
      </c>
      <c r="G36" s="35">
        <f t="shared" si="1"/>
        <v>10385508641</v>
      </c>
      <c r="H36" s="35">
        <f t="shared" si="1"/>
        <v>14881386091</v>
      </c>
      <c r="I36" s="35">
        <f t="shared" si="1"/>
        <v>12985437655</v>
      </c>
      <c r="J36" s="35">
        <f t="shared" si="1"/>
        <v>38252332387</v>
      </c>
      <c r="K36" s="35">
        <f t="shared" si="1"/>
        <v>12616097377</v>
      </c>
      <c r="L36" s="35">
        <f t="shared" si="1"/>
        <v>14091971822</v>
      </c>
      <c r="M36" s="35">
        <f t="shared" si="1"/>
        <v>12945640843</v>
      </c>
      <c r="N36" s="35">
        <f t="shared" si="1"/>
        <v>39653710042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77906042429</v>
      </c>
      <c r="X36" s="35">
        <f t="shared" si="1"/>
        <v>78901180695</v>
      </c>
      <c r="Y36" s="35">
        <f t="shared" si="1"/>
        <v>-995138266</v>
      </c>
      <c r="Z36" s="36">
        <f>+IF(X36&lt;&gt;0,+(Y36/X36)*100,0)</f>
        <v>-1.2612463555479625</v>
      </c>
      <c r="AA36" s="33">
        <f>SUM(AA25:AA35)</f>
        <v>161871406424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952048567</v>
      </c>
      <c r="D38" s="46">
        <f>+D22-D36</f>
        <v>0</v>
      </c>
      <c r="E38" s="47">
        <f t="shared" si="2"/>
        <v>3823050156</v>
      </c>
      <c r="F38" s="48">
        <f t="shared" si="2"/>
        <v>3774751970</v>
      </c>
      <c r="G38" s="48">
        <f t="shared" si="2"/>
        <v>4976581228</v>
      </c>
      <c r="H38" s="48">
        <f t="shared" si="2"/>
        <v>-334967467</v>
      </c>
      <c r="I38" s="48">
        <f t="shared" si="2"/>
        <v>-579871732</v>
      </c>
      <c r="J38" s="48">
        <f t="shared" si="2"/>
        <v>4061742029</v>
      </c>
      <c r="K38" s="48">
        <f t="shared" si="2"/>
        <v>-542825152</v>
      </c>
      <c r="L38" s="48">
        <f t="shared" si="2"/>
        <v>-713682235</v>
      </c>
      <c r="M38" s="48">
        <f t="shared" si="2"/>
        <v>3708647872</v>
      </c>
      <c r="N38" s="48">
        <f t="shared" si="2"/>
        <v>2452140485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6513882514</v>
      </c>
      <c r="X38" s="48">
        <f>IF(F22=F36,0,X22-X36)</f>
        <v>4347360331</v>
      </c>
      <c r="Y38" s="48">
        <f t="shared" si="2"/>
        <v>2166522183</v>
      </c>
      <c r="Z38" s="49">
        <f>+IF(X38&lt;&gt;0,+(Y38/X38)*100,0)</f>
        <v>49.83534876442244</v>
      </c>
      <c r="AA38" s="46">
        <f>+AA22-AA36</f>
        <v>3774751970</v>
      </c>
    </row>
    <row r="39" spans="1:27" ht="13.5">
      <c r="A39" s="23" t="s">
        <v>64</v>
      </c>
      <c r="B39" s="29"/>
      <c r="C39" s="6">
        <v>12203509131</v>
      </c>
      <c r="D39" s="6">
        <v>0</v>
      </c>
      <c r="E39" s="7">
        <v>15701856715</v>
      </c>
      <c r="F39" s="8">
        <v>15987213831</v>
      </c>
      <c r="G39" s="8">
        <v>-249781548</v>
      </c>
      <c r="H39" s="8">
        <v>809599284</v>
      </c>
      <c r="I39" s="8">
        <v>1457265400</v>
      </c>
      <c r="J39" s="8">
        <v>2017083136</v>
      </c>
      <c r="K39" s="8">
        <v>920513890</v>
      </c>
      <c r="L39" s="8">
        <v>928041013</v>
      </c>
      <c r="M39" s="8">
        <v>1649106253</v>
      </c>
      <c r="N39" s="8">
        <v>3497661156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5514744292</v>
      </c>
      <c r="X39" s="8">
        <v>6313474279</v>
      </c>
      <c r="Y39" s="8">
        <v>-798729987</v>
      </c>
      <c r="Z39" s="2">
        <v>-12.65</v>
      </c>
      <c r="AA39" s="6">
        <v>15987213831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176988977</v>
      </c>
      <c r="Y40" s="26">
        <v>-176988977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-33386521</v>
      </c>
      <c r="D41" s="50">
        <v>0</v>
      </c>
      <c r="E41" s="7">
        <v>-113000000</v>
      </c>
      <c r="F41" s="8">
        <v>-113000000</v>
      </c>
      <c r="G41" s="51">
        <v>-9416667</v>
      </c>
      <c r="H41" s="51">
        <v>-9416667</v>
      </c>
      <c r="I41" s="51">
        <v>-9416667</v>
      </c>
      <c r="J41" s="8">
        <v>-28250001</v>
      </c>
      <c r="K41" s="51">
        <v>0</v>
      </c>
      <c r="L41" s="51">
        <v>-18902149</v>
      </c>
      <c r="M41" s="8">
        <v>-10847852</v>
      </c>
      <c r="N41" s="51">
        <v>-29750001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-58000002</v>
      </c>
      <c r="X41" s="8">
        <v>-56400000</v>
      </c>
      <c r="Y41" s="51">
        <v>-1600002</v>
      </c>
      <c r="Z41" s="52">
        <v>2.84</v>
      </c>
      <c r="AA41" s="53">
        <v>-113000000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13122171177</v>
      </c>
      <c r="D42" s="55">
        <f>SUM(D38:D41)</f>
        <v>0</v>
      </c>
      <c r="E42" s="56">
        <f t="shared" si="3"/>
        <v>19411906871</v>
      </c>
      <c r="F42" s="57">
        <f t="shared" si="3"/>
        <v>19648965801</v>
      </c>
      <c r="G42" s="57">
        <f t="shared" si="3"/>
        <v>4717383013</v>
      </c>
      <c r="H42" s="57">
        <f t="shared" si="3"/>
        <v>465215150</v>
      </c>
      <c r="I42" s="57">
        <f t="shared" si="3"/>
        <v>867977001</v>
      </c>
      <c r="J42" s="57">
        <f t="shared" si="3"/>
        <v>6050575164</v>
      </c>
      <c r="K42" s="57">
        <f t="shared" si="3"/>
        <v>377688738</v>
      </c>
      <c r="L42" s="57">
        <f t="shared" si="3"/>
        <v>195456629</v>
      </c>
      <c r="M42" s="57">
        <f t="shared" si="3"/>
        <v>5346906273</v>
      </c>
      <c r="N42" s="57">
        <f t="shared" si="3"/>
        <v>5920051640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11970626804</v>
      </c>
      <c r="X42" s="57">
        <f t="shared" si="3"/>
        <v>10781423587</v>
      </c>
      <c r="Y42" s="57">
        <f t="shared" si="3"/>
        <v>1189203217</v>
      </c>
      <c r="Z42" s="58">
        <f>+IF(X42&lt;&gt;0,+(Y42/X42)*100,0)</f>
        <v>11.030113114504793</v>
      </c>
      <c r="AA42" s="55">
        <f>SUM(AA38:AA41)</f>
        <v>19648965801</v>
      </c>
    </row>
    <row r="43" spans="1:27" ht="13.5">
      <c r="A43" s="23" t="s">
        <v>68</v>
      </c>
      <c r="B43" s="29"/>
      <c r="C43" s="50">
        <v>388591000</v>
      </c>
      <c r="D43" s="50">
        <v>0</v>
      </c>
      <c r="E43" s="59">
        <v>528805000</v>
      </c>
      <c r="F43" s="60">
        <v>528805000</v>
      </c>
      <c r="G43" s="60">
        <v>3320290</v>
      </c>
      <c r="H43" s="60">
        <v>2360876</v>
      </c>
      <c r="I43" s="60">
        <v>2626858</v>
      </c>
      <c r="J43" s="60">
        <v>8308024</v>
      </c>
      <c r="K43" s="60">
        <v>3782923</v>
      </c>
      <c r="L43" s="60">
        <v>2211006</v>
      </c>
      <c r="M43" s="60">
        <v>2780734</v>
      </c>
      <c r="N43" s="60">
        <v>8774663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17082687</v>
      </c>
      <c r="X43" s="60">
        <v>12994002</v>
      </c>
      <c r="Y43" s="60">
        <v>4088685</v>
      </c>
      <c r="Z43" s="61">
        <v>31.47</v>
      </c>
      <c r="AA43" s="50">
        <v>528805000</v>
      </c>
    </row>
    <row r="44" spans="1:27" ht="13.5">
      <c r="A44" s="62" t="s">
        <v>69</v>
      </c>
      <c r="B44" s="29"/>
      <c r="C44" s="63">
        <f aca="true" t="shared" si="4" ref="C44:Y44">+C42-C43</f>
        <v>12733580177</v>
      </c>
      <c r="D44" s="63">
        <f>+D42-D43</f>
        <v>0</v>
      </c>
      <c r="E44" s="64">
        <f t="shared" si="4"/>
        <v>18883101871</v>
      </c>
      <c r="F44" s="65">
        <f t="shared" si="4"/>
        <v>19120160801</v>
      </c>
      <c r="G44" s="65">
        <f t="shared" si="4"/>
        <v>4714062723</v>
      </c>
      <c r="H44" s="65">
        <f t="shared" si="4"/>
        <v>462854274</v>
      </c>
      <c r="I44" s="65">
        <f t="shared" si="4"/>
        <v>865350143</v>
      </c>
      <c r="J44" s="65">
        <f t="shared" si="4"/>
        <v>6042267140</v>
      </c>
      <c r="K44" s="65">
        <f t="shared" si="4"/>
        <v>373905815</v>
      </c>
      <c r="L44" s="65">
        <f t="shared" si="4"/>
        <v>193245623</v>
      </c>
      <c r="M44" s="65">
        <f t="shared" si="4"/>
        <v>5344125539</v>
      </c>
      <c r="N44" s="65">
        <f t="shared" si="4"/>
        <v>5911276977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11953544117</v>
      </c>
      <c r="X44" s="65">
        <f t="shared" si="4"/>
        <v>10768429585</v>
      </c>
      <c r="Y44" s="65">
        <f t="shared" si="4"/>
        <v>1185114532</v>
      </c>
      <c r="Z44" s="66">
        <f>+IF(X44&lt;&gt;0,+(Y44/X44)*100,0)</f>
        <v>11.005453698195863</v>
      </c>
      <c r="AA44" s="63">
        <f>+AA42-AA43</f>
        <v>19120160801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12733580177</v>
      </c>
      <c r="D46" s="55">
        <f>SUM(D44:D45)</f>
        <v>0</v>
      </c>
      <c r="E46" s="56">
        <f t="shared" si="5"/>
        <v>18883101871</v>
      </c>
      <c r="F46" s="57">
        <f t="shared" si="5"/>
        <v>19120160801</v>
      </c>
      <c r="G46" s="57">
        <f t="shared" si="5"/>
        <v>4714062723</v>
      </c>
      <c r="H46" s="57">
        <f t="shared" si="5"/>
        <v>462854274</v>
      </c>
      <c r="I46" s="57">
        <f t="shared" si="5"/>
        <v>865350143</v>
      </c>
      <c r="J46" s="57">
        <f t="shared" si="5"/>
        <v>6042267140</v>
      </c>
      <c r="K46" s="57">
        <f t="shared" si="5"/>
        <v>373905815</v>
      </c>
      <c r="L46" s="57">
        <f t="shared" si="5"/>
        <v>193245623</v>
      </c>
      <c r="M46" s="57">
        <f t="shared" si="5"/>
        <v>5344125539</v>
      </c>
      <c r="N46" s="57">
        <f t="shared" si="5"/>
        <v>5911276977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11953544117</v>
      </c>
      <c r="X46" s="57">
        <f t="shared" si="5"/>
        <v>10768429585</v>
      </c>
      <c r="Y46" s="57">
        <f t="shared" si="5"/>
        <v>1185114532</v>
      </c>
      <c r="Z46" s="58">
        <f>+IF(X46&lt;&gt;0,+(Y46/X46)*100,0)</f>
        <v>11.005453698195863</v>
      </c>
      <c r="AA46" s="55">
        <f>SUM(AA44:AA45)</f>
        <v>19120160801</v>
      </c>
    </row>
    <row r="47" spans="1:27" ht="13.5">
      <c r="A47" s="68" t="s">
        <v>72</v>
      </c>
      <c r="B47" s="29"/>
      <c r="C47" s="50">
        <v>1</v>
      </c>
      <c r="D47" s="50">
        <v>0</v>
      </c>
      <c r="E47" s="59">
        <v>0</v>
      </c>
      <c r="F47" s="60">
        <v>0</v>
      </c>
      <c r="G47" s="8">
        <v>-1</v>
      </c>
      <c r="H47" s="8">
        <v>-1</v>
      </c>
      <c r="I47" s="30">
        <v>-1</v>
      </c>
      <c r="J47" s="8">
        <v>-3</v>
      </c>
      <c r="K47" s="8">
        <v>-1</v>
      </c>
      <c r="L47" s="8">
        <v>-1</v>
      </c>
      <c r="M47" s="60">
        <v>-1</v>
      </c>
      <c r="N47" s="8">
        <v>-3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-6</v>
      </c>
      <c r="X47" s="8"/>
      <c r="Y47" s="8">
        <v>-6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12733580178</v>
      </c>
      <c r="D48" s="71">
        <f>SUM(D46:D47)</f>
        <v>0</v>
      </c>
      <c r="E48" s="72">
        <f t="shared" si="6"/>
        <v>18883101871</v>
      </c>
      <c r="F48" s="73">
        <f t="shared" si="6"/>
        <v>19120160801</v>
      </c>
      <c r="G48" s="73">
        <f t="shared" si="6"/>
        <v>4714062722</v>
      </c>
      <c r="H48" s="74">
        <f t="shared" si="6"/>
        <v>462854273</v>
      </c>
      <c r="I48" s="74">
        <f t="shared" si="6"/>
        <v>865350142</v>
      </c>
      <c r="J48" s="74">
        <f t="shared" si="6"/>
        <v>6042267137</v>
      </c>
      <c r="K48" s="74">
        <f t="shared" si="6"/>
        <v>373905814</v>
      </c>
      <c r="L48" s="74">
        <f t="shared" si="6"/>
        <v>193245622</v>
      </c>
      <c r="M48" s="73">
        <f t="shared" si="6"/>
        <v>5344125538</v>
      </c>
      <c r="N48" s="73">
        <f t="shared" si="6"/>
        <v>5911276974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11953544111</v>
      </c>
      <c r="X48" s="74">
        <f t="shared" si="6"/>
        <v>10768429585</v>
      </c>
      <c r="Y48" s="74">
        <f t="shared" si="6"/>
        <v>1185114526</v>
      </c>
      <c r="Z48" s="75">
        <f>+IF(X48&lt;&gt;0,+(Y48/X48)*100,0)</f>
        <v>11.005453642477432</v>
      </c>
      <c r="AA48" s="76">
        <f>SUM(AA46:AA47)</f>
        <v>19120160801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796667651</v>
      </c>
      <c r="F5" s="8">
        <v>796667651</v>
      </c>
      <c r="G5" s="8">
        <v>47589632</v>
      </c>
      <c r="H5" s="8">
        <v>77109166</v>
      </c>
      <c r="I5" s="8">
        <v>72284674</v>
      </c>
      <c r="J5" s="8">
        <v>196983472</v>
      </c>
      <c r="K5" s="8">
        <v>70850568</v>
      </c>
      <c r="L5" s="8">
        <v>69150777</v>
      </c>
      <c r="M5" s="8">
        <v>69413405</v>
      </c>
      <c r="N5" s="8">
        <v>209414750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406398222</v>
      </c>
      <c r="X5" s="8">
        <v>675436160</v>
      </c>
      <c r="Y5" s="8">
        <v>-269037938</v>
      </c>
      <c r="Z5" s="2">
        <v>-39.83</v>
      </c>
      <c r="AA5" s="6">
        <v>796667651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512260</v>
      </c>
      <c r="F6" s="8">
        <v>512260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446558</v>
      </c>
      <c r="Y6" s="8">
        <v>-446558</v>
      </c>
      <c r="Z6" s="2">
        <v>-100</v>
      </c>
      <c r="AA6" s="6">
        <v>512260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1511514216</v>
      </c>
      <c r="F7" s="8">
        <v>1511514216</v>
      </c>
      <c r="G7" s="8">
        <v>136344000</v>
      </c>
      <c r="H7" s="8">
        <v>117701847</v>
      </c>
      <c r="I7" s="8">
        <v>136605632</v>
      </c>
      <c r="J7" s="8">
        <v>390651479</v>
      </c>
      <c r="K7" s="8">
        <v>134736397</v>
      </c>
      <c r="L7" s="8">
        <v>114858498</v>
      </c>
      <c r="M7" s="8">
        <v>107071525</v>
      </c>
      <c r="N7" s="8">
        <v>356666420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747317899</v>
      </c>
      <c r="X7" s="8">
        <v>709395827</v>
      </c>
      <c r="Y7" s="8">
        <v>37922072</v>
      </c>
      <c r="Z7" s="2">
        <v>5.35</v>
      </c>
      <c r="AA7" s="6">
        <v>1511514216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370613268</v>
      </c>
      <c r="F8" s="8">
        <v>370613268</v>
      </c>
      <c r="G8" s="8">
        <v>39967189</v>
      </c>
      <c r="H8" s="8">
        <v>30241093</v>
      </c>
      <c r="I8" s="8">
        <v>33451416</v>
      </c>
      <c r="J8" s="8">
        <v>103659698</v>
      </c>
      <c r="K8" s="8">
        <v>33413117</v>
      </c>
      <c r="L8" s="8">
        <v>43061878</v>
      </c>
      <c r="M8" s="8">
        <v>44658491</v>
      </c>
      <c r="N8" s="8">
        <v>121133486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224793184</v>
      </c>
      <c r="X8" s="8">
        <v>166082238</v>
      </c>
      <c r="Y8" s="8">
        <v>58710946</v>
      </c>
      <c r="Z8" s="2">
        <v>35.35</v>
      </c>
      <c r="AA8" s="6">
        <v>370613268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271994620</v>
      </c>
      <c r="F9" s="8">
        <v>271994620</v>
      </c>
      <c r="G9" s="8">
        <v>21427632</v>
      </c>
      <c r="H9" s="8">
        <v>20252349</v>
      </c>
      <c r="I9" s="8">
        <v>34706540</v>
      </c>
      <c r="J9" s="8">
        <v>76386521</v>
      </c>
      <c r="K9" s="8">
        <v>26270817</v>
      </c>
      <c r="L9" s="8">
        <v>25085137</v>
      </c>
      <c r="M9" s="8">
        <v>27421468</v>
      </c>
      <c r="N9" s="8">
        <v>78777422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155163943</v>
      </c>
      <c r="X9" s="8">
        <v>117759420</v>
      </c>
      <c r="Y9" s="8">
        <v>37404523</v>
      </c>
      <c r="Z9" s="2">
        <v>31.76</v>
      </c>
      <c r="AA9" s="6">
        <v>271994620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251704249</v>
      </c>
      <c r="F10" s="26">
        <v>251704249</v>
      </c>
      <c r="G10" s="26">
        <v>22100710</v>
      </c>
      <c r="H10" s="26">
        <v>21670606</v>
      </c>
      <c r="I10" s="26">
        <v>21845606</v>
      </c>
      <c r="J10" s="26">
        <v>65616922</v>
      </c>
      <c r="K10" s="26">
        <v>21963076</v>
      </c>
      <c r="L10" s="26">
        <v>21910072</v>
      </c>
      <c r="M10" s="26">
        <v>21966110</v>
      </c>
      <c r="N10" s="26">
        <v>65839258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131456180</v>
      </c>
      <c r="X10" s="26">
        <v>113527342</v>
      </c>
      <c r="Y10" s="26">
        <v>17928838</v>
      </c>
      <c r="Z10" s="27">
        <v>15.79</v>
      </c>
      <c r="AA10" s="28">
        <v>251704249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14261283</v>
      </c>
      <c r="F11" s="8">
        <v>14261283</v>
      </c>
      <c r="G11" s="8">
        <v>5229377</v>
      </c>
      <c r="H11" s="8">
        <v>3012302</v>
      </c>
      <c r="I11" s="8">
        <v>1785028</v>
      </c>
      <c r="J11" s="8">
        <v>10026707</v>
      </c>
      <c r="K11" s="8">
        <v>1780073</v>
      </c>
      <c r="L11" s="8">
        <v>1463813</v>
      </c>
      <c r="M11" s="8">
        <v>1624829</v>
      </c>
      <c r="N11" s="8">
        <v>4868715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14895422</v>
      </c>
      <c r="X11" s="8">
        <v>15796686</v>
      </c>
      <c r="Y11" s="8">
        <v>-901264</v>
      </c>
      <c r="Z11" s="2">
        <v>-5.71</v>
      </c>
      <c r="AA11" s="6">
        <v>14261283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17013023</v>
      </c>
      <c r="F12" s="8">
        <v>17013023</v>
      </c>
      <c r="G12" s="8">
        <v>756946</v>
      </c>
      <c r="H12" s="8">
        <v>1543941</v>
      </c>
      <c r="I12" s="8">
        <v>857855</v>
      </c>
      <c r="J12" s="8">
        <v>3158742</v>
      </c>
      <c r="K12" s="8">
        <v>1039779</v>
      </c>
      <c r="L12" s="8">
        <v>887691</v>
      </c>
      <c r="M12" s="8">
        <v>888968</v>
      </c>
      <c r="N12" s="8">
        <v>2816438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5975180</v>
      </c>
      <c r="X12" s="8">
        <v>5008635</v>
      </c>
      <c r="Y12" s="8">
        <v>966545</v>
      </c>
      <c r="Z12" s="2">
        <v>19.3</v>
      </c>
      <c r="AA12" s="6">
        <v>17013023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77490885</v>
      </c>
      <c r="F13" s="8">
        <v>77490885</v>
      </c>
      <c r="G13" s="8">
        <v>793442</v>
      </c>
      <c r="H13" s="8">
        <v>17827257</v>
      </c>
      <c r="I13" s="8">
        <v>10517351</v>
      </c>
      <c r="J13" s="8">
        <v>29138050</v>
      </c>
      <c r="K13" s="8">
        <v>9429557</v>
      </c>
      <c r="L13" s="8">
        <v>9180097</v>
      </c>
      <c r="M13" s="8">
        <v>8592123</v>
      </c>
      <c r="N13" s="8">
        <v>27201777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56339827</v>
      </c>
      <c r="X13" s="8">
        <v>34643728</v>
      </c>
      <c r="Y13" s="8">
        <v>21696099</v>
      </c>
      <c r="Z13" s="2">
        <v>62.63</v>
      </c>
      <c r="AA13" s="6">
        <v>77490885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29383152</v>
      </c>
      <c r="F14" s="8">
        <v>29383152</v>
      </c>
      <c r="G14" s="8">
        <v>2484726</v>
      </c>
      <c r="H14" s="8">
        <v>2561990</v>
      </c>
      <c r="I14" s="8">
        <v>2778292</v>
      </c>
      <c r="J14" s="8">
        <v>7825008</v>
      </c>
      <c r="K14" s="8">
        <v>2844346</v>
      </c>
      <c r="L14" s="8">
        <v>2897925</v>
      </c>
      <c r="M14" s="8">
        <v>3005360</v>
      </c>
      <c r="N14" s="8">
        <v>8747631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16572639</v>
      </c>
      <c r="X14" s="8">
        <v>12040925</v>
      </c>
      <c r="Y14" s="8">
        <v>4531714</v>
      </c>
      <c r="Z14" s="2">
        <v>37.64</v>
      </c>
      <c r="AA14" s="6">
        <v>29383152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9400009</v>
      </c>
      <c r="F16" s="8">
        <v>9400009</v>
      </c>
      <c r="G16" s="8">
        <v>147873</v>
      </c>
      <c r="H16" s="8">
        <v>626146</v>
      </c>
      <c r="I16" s="8">
        <v>461000</v>
      </c>
      <c r="J16" s="8">
        <v>1235019</v>
      </c>
      <c r="K16" s="8">
        <v>224734</v>
      </c>
      <c r="L16" s="8">
        <v>313732</v>
      </c>
      <c r="M16" s="8">
        <v>259855</v>
      </c>
      <c r="N16" s="8">
        <v>798321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2033340</v>
      </c>
      <c r="X16" s="8">
        <v>2836928</v>
      </c>
      <c r="Y16" s="8">
        <v>-803588</v>
      </c>
      <c r="Z16" s="2">
        <v>-28.33</v>
      </c>
      <c r="AA16" s="6">
        <v>9400009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20522708</v>
      </c>
      <c r="F17" s="8">
        <v>20522708</v>
      </c>
      <c r="G17" s="8">
        <v>860876</v>
      </c>
      <c r="H17" s="8">
        <v>1445853</v>
      </c>
      <c r="I17" s="8">
        <v>1408541</v>
      </c>
      <c r="J17" s="8">
        <v>3715270</v>
      </c>
      <c r="K17" s="8">
        <v>1218821</v>
      </c>
      <c r="L17" s="8">
        <v>999967</v>
      </c>
      <c r="M17" s="8">
        <v>936014</v>
      </c>
      <c r="N17" s="8">
        <v>3154802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6870072</v>
      </c>
      <c r="X17" s="8">
        <v>7029276</v>
      </c>
      <c r="Y17" s="8">
        <v>-159204</v>
      </c>
      <c r="Z17" s="2">
        <v>-2.26</v>
      </c>
      <c r="AA17" s="6">
        <v>20522708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825736122</v>
      </c>
      <c r="F19" s="8">
        <v>825736122</v>
      </c>
      <c r="G19" s="8">
        <v>259901336</v>
      </c>
      <c r="H19" s="8">
        <v>25559883</v>
      </c>
      <c r="I19" s="8">
        <v>-27482</v>
      </c>
      <c r="J19" s="8">
        <v>285433737</v>
      </c>
      <c r="K19" s="8">
        <v>16399041</v>
      </c>
      <c r="L19" s="8">
        <v>17156553</v>
      </c>
      <c r="M19" s="8">
        <v>235525268</v>
      </c>
      <c r="N19" s="8">
        <v>269080862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554514599</v>
      </c>
      <c r="X19" s="8">
        <v>505667367</v>
      </c>
      <c r="Y19" s="8">
        <v>48847232</v>
      </c>
      <c r="Z19" s="2">
        <v>9.66</v>
      </c>
      <c r="AA19" s="6">
        <v>825736122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561732183</v>
      </c>
      <c r="F20" s="26">
        <v>561732183</v>
      </c>
      <c r="G20" s="26">
        <v>18023716</v>
      </c>
      <c r="H20" s="26">
        <v>135184039</v>
      </c>
      <c r="I20" s="26">
        <v>13644590</v>
      </c>
      <c r="J20" s="26">
        <v>166852345</v>
      </c>
      <c r="K20" s="26">
        <v>14192901</v>
      </c>
      <c r="L20" s="26">
        <v>7152982</v>
      </c>
      <c r="M20" s="26">
        <v>138197056</v>
      </c>
      <c r="N20" s="26">
        <v>159542939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326395284</v>
      </c>
      <c r="X20" s="26">
        <v>339502166</v>
      </c>
      <c r="Y20" s="26">
        <v>-13106882</v>
      </c>
      <c r="Z20" s="27">
        <v>-3.86</v>
      </c>
      <c r="AA20" s="28">
        <v>561732183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4758545629</v>
      </c>
      <c r="F22" s="35">
        <f t="shared" si="0"/>
        <v>4758545629</v>
      </c>
      <c r="G22" s="35">
        <f t="shared" si="0"/>
        <v>555627455</v>
      </c>
      <c r="H22" s="35">
        <f t="shared" si="0"/>
        <v>454736472</v>
      </c>
      <c r="I22" s="35">
        <f t="shared" si="0"/>
        <v>330319043</v>
      </c>
      <c r="J22" s="35">
        <f t="shared" si="0"/>
        <v>1340682970</v>
      </c>
      <c r="K22" s="35">
        <f t="shared" si="0"/>
        <v>334363227</v>
      </c>
      <c r="L22" s="35">
        <f t="shared" si="0"/>
        <v>314119122</v>
      </c>
      <c r="M22" s="35">
        <f t="shared" si="0"/>
        <v>659560472</v>
      </c>
      <c r="N22" s="35">
        <f t="shared" si="0"/>
        <v>1308042821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2648725791</v>
      </c>
      <c r="X22" s="35">
        <f t="shared" si="0"/>
        <v>2705173256</v>
      </c>
      <c r="Y22" s="35">
        <f t="shared" si="0"/>
        <v>-56447465</v>
      </c>
      <c r="Z22" s="36">
        <f>+IF(X22&lt;&gt;0,+(Y22/X22)*100,0)</f>
        <v>-2.0866487894925423</v>
      </c>
      <c r="AA22" s="33">
        <f>SUM(AA5:AA21)</f>
        <v>4758545629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1237215012</v>
      </c>
      <c r="F25" s="8">
        <v>1237215012</v>
      </c>
      <c r="G25" s="8">
        <v>88196022</v>
      </c>
      <c r="H25" s="8">
        <v>93500071</v>
      </c>
      <c r="I25" s="8">
        <v>96390932</v>
      </c>
      <c r="J25" s="8">
        <v>278087025</v>
      </c>
      <c r="K25" s="8">
        <v>96325564</v>
      </c>
      <c r="L25" s="8">
        <v>110260218</v>
      </c>
      <c r="M25" s="8">
        <v>99390919</v>
      </c>
      <c r="N25" s="8">
        <v>305976701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584063726</v>
      </c>
      <c r="X25" s="8">
        <v>514165190</v>
      </c>
      <c r="Y25" s="8">
        <v>69898536</v>
      </c>
      <c r="Z25" s="2">
        <v>13.59</v>
      </c>
      <c r="AA25" s="6">
        <v>1237215012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52254295</v>
      </c>
      <c r="F26" s="8">
        <v>52254295</v>
      </c>
      <c r="G26" s="8">
        <v>3783085</v>
      </c>
      <c r="H26" s="8">
        <v>3752553</v>
      </c>
      <c r="I26" s="8">
        <v>3752553</v>
      </c>
      <c r="J26" s="8">
        <v>11288191</v>
      </c>
      <c r="K26" s="8">
        <v>3809878</v>
      </c>
      <c r="L26" s="8">
        <v>3789939</v>
      </c>
      <c r="M26" s="8">
        <v>3766261</v>
      </c>
      <c r="N26" s="8">
        <v>11366078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22654269</v>
      </c>
      <c r="X26" s="8">
        <v>21600625</v>
      </c>
      <c r="Y26" s="8">
        <v>1053644</v>
      </c>
      <c r="Z26" s="2">
        <v>4.88</v>
      </c>
      <c r="AA26" s="6">
        <v>52254295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203074221</v>
      </c>
      <c r="F27" s="8">
        <v>203074221</v>
      </c>
      <c r="G27" s="8">
        <v>16922852</v>
      </c>
      <c r="H27" s="8">
        <v>16922852</v>
      </c>
      <c r="I27" s="8">
        <v>16922852</v>
      </c>
      <c r="J27" s="8">
        <v>50768556</v>
      </c>
      <c r="K27" s="8">
        <v>16922852</v>
      </c>
      <c r="L27" s="8">
        <v>16922852</v>
      </c>
      <c r="M27" s="8">
        <v>16922852</v>
      </c>
      <c r="N27" s="8">
        <v>50768556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101537112</v>
      </c>
      <c r="X27" s="8"/>
      <c r="Y27" s="8">
        <v>101537112</v>
      </c>
      <c r="Z27" s="2">
        <v>0</v>
      </c>
      <c r="AA27" s="6">
        <v>203074221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709999995</v>
      </c>
      <c r="F28" s="8">
        <v>709999995</v>
      </c>
      <c r="G28" s="8">
        <v>59166667</v>
      </c>
      <c r="H28" s="8">
        <v>59166667</v>
      </c>
      <c r="I28" s="8">
        <v>59166668</v>
      </c>
      <c r="J28" s="8">
        <v>177500002</v>
      </c>
      <c r="K28" s="8">
        <v>59166666</v>
      </c>
      <c r="L28" s="8">
        <v>59166667</v>
      </c>
      <c r="M28" s="8">
        <v>59166666</v>
      </c>
      <c r="N28" s="8">
        <v>177499999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355000001</v>
      </c>
      <c r="X28" s="8">
        <v>826</v>
      </c>
      <c r="Y28" s="8">
        <v>354999175</v>
      </c>
      <c r="Z28" s="2">
        <v>42978108.35</v>
      </c>
      <c r="AA28" s="6">
        <v>709999995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59248068</v>
      </c>
      <c r="F29" s="8">
        <v>59248068</v>
      </c>
      <c r="G29" s="8">
        <v>4937339</v>
      </c>
      <c r="H29" s="8">
        <v>4937339</v>
      </c>
      <c r="I29" s="8">
        <v>4603490</v>
      </c>
      <c r="J29" s="8">
        <v>14478168</v>
      </c>
      <c r="K29" s="8">
        <v>5370309</v>
      </c>
      <c r="L29" s="8">
        <v>5370309</v>
      </c>
      <c r="M29" s="8">
        <v>5370312</v>
      </c>
      <c r="N29" s="8">
        <v>16110930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30589098</v>
      </c>
      <c r="X29" s="8"/>
      <c r="Y29" s="8">
        <v>30589098</v>
      </c>
      <c r="Z29" s="2">
        <v>0</v>
      </c>
      <c r="AA29" s="6">
        <v>59248068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1201856097</v>
      </c>
      <c r="F30" s="8">
        <v>1201856097</v>
      </c>
      <c r="G30" s="8">
        <v>143484067</v>
      </c>
      <c r="H30" s="8">
        <v>136354897</v>
      </c>
      <c r="I30" s="8">
        <v>90152749</v>
      </c>
      <c r="J30" s="8">
        <v>369991713</v>
      </c>
      <c r="K30" s="8">
        <v>96974011</v>
      </c>
      <c r="L30" s="8">
        <v>90092922</v>
      </c>
      <c r="M30" s="8">
        <v>82811701</v>
      </c>
      <c r="N30" s="8">
        <v>269878634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639870347</v>
      </c>
      <c r="X30" s="8">
        <v>583017341</v>
      </c>
      <c r="Y30" s="8">
        <v>56853006</v>
      </c>
      <c r="Z30" s="2">
        <v>9.75</v>
      </c>
      <c r="AA30" s="6">
        <v>1201856097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19909389</v>
      </c>
      <c r="F32" s="8">
        <v>19909389</v>
      </c>
      <c r="G32" s="8">
        <v>255697</v>
      </c>
      <c r="H32" s="8">
        <v>1574949</v>
      </c>
      <c r="I32" s="8">
        <v>894725</v>
      </c>
      <c r="J32" s="8">
        <v>2725371</v>
      </c>
      <c r="K32" s="8">
        <v>1694187</v>
      </c>
      <c r="L32" s="8">
        <v>1443212</v>
      </c>
      <c r="M32" s="8">
        <v>2768352</v>
      </c>
      <c r="N32" s="8">
        <v>5905751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8631122</v>
      </c>
      <c r="X32" s="8">
        <v>6205807</v>
      </c>
      <c r="Y32" s="8">
        <v>2425315</v>
      </c>
      <c r="Z32" s="2">
        <v>39.08</v>
      </c>
      <c r="AA32" s="6">
        <v>19909389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204012958</v>
      </c>
      <c r="F33" s="8">
        <v>204012958</v>
      </c>
      <c r="G33" s="8">
        <v>611791</v>
      </c>
      <c r="H33" s="8">
        <v>13263267</v>
      </c>
      <c r="I33" s="8">
        <v>18013249</v>
      </c>
      <c r="J33" s="8">
        <v>31888307</v>
      </c>
      <c r="K33" s="8">
        <v>14962217</v>
      </c>
      <c r="L33" s="8">
        <v>26004261</v>
      </c>
      <c r="M33" s="8">
        <v>22169648</v>
      </c>
      <c r="N33" s="8">
        <v>63136126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95024433</v>
      </c>
      <c r="X33" s="8">
        <v>57657881</v>
      </c>
      <c r="Y33" s="8">
        <v>37366552</v>
      </c>
      <c r="Z33" s="2">
        <v>64.81</v>
      </c>
      <c r="AA33" s="6">
        <v>204012958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1059335429</v>
      </c>
      <c r="F34" s="8">
        <v>1059335429</v>
      </c>
      <c r="G34" s="8">
        <v>52541386</v>
      </c>
      <c r="H34" s="8">
        <v>83004571</v>
      </c>
      <c r="I34" s="8">
        <v>86835706</v>
      </c>
      <c r="J34" s="8">
        <v>222381663</v>
      </c>
      <c r="K34" s="8">
        <v>116925613</v>
      </c>
      <c r="L34" s="8">
        <v>90689507</v>
      </c>
      <c r="M34" s="8">
        <v>109332265</v>
      </c>
      <c r="N34" s="8">
        <v>316947385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539329048</v>
      </c>
      <c r="X34" s="8">
        <v>460611089</v>
      </c>
      <c r="Y34" s="8">
        <v>78717959</v>
      </c>
      <c r="Z34" s="2">
        <v>17.09</v>
      </c>
      <c r="AA34" s="6">
        <v>1059335429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4746905464</v>
      </c>
      <c r="F36" s="35">
        <f t="shared" si="1"/>
        <v>4746905464</v>
      </c>
      <c r="G36" s="35">
        <f t="shared" si="1"/>
        <v>369898906</v>
      </c>
      <c r="H36" s="35">
        <f t="shared" si="1"/>
        <v>412477166</v>
      </c>
      <c r="I36" s="35">
        <f t="shared" si="1"/>
        <v>376732924</v>
      </c>
      <c r="J36" s="35">
        <f t="shared" si="1"/>
        <v>1159108996</v>
      </c>
      <c r="K36" s="35">
        <f t="shared" si="1"/>
        <v>412151297</v>
      </c>
      <c r="L36" s="35">
        <f t="shared" si="1"/>
        <v>403739887</v>
      </c>
      <c r="M36" s="35">
        <f t="shared" si="1"/>
        <v>401698976</v>
      </c>
      <c r="N36" s="35">
        <f t="shared" si="1"/>
        <v>1217590160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2376699156</v>
      </c>
      <c r="X36" s="35">
        <f t="shared" si="1"/>
        <v>1643258759</v>
      </c>
      <c r="Y36" s="35">
        <f t="shared" si="1"/>
        <v>733440397</v>
      </c>
      <c r="Z36" s="36">
        <f>+IF(X36&lt;&gt;0,+(Y36/X36)*100,0)</f>
        <v>44.63328693567</v>
      </c>
      <c r="AA36" s="33">
        <f>SUM(AA25:AA35)</f>
        <v>4746905464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11640165</v>
      </c>
      <c r="F38" s="48">
        <f t="shared" si="2"/>
        <v>11640165</v>
      </c>
      <c r="G38" s="48">
        <f t="shared" si="2"/>
        <v>185728549</v>
      </c>
      <c r="H38" s="48">
        <f t="shared" si="2"/>
        <v>42259306</v>
      </c>
      <c r="I38" s="48">
        <f t="shared" si="2"/>
        <v>-46413881</v>
      </c>
      <c r="J38" s="48">
        <f t="shared" si="2"/>
        <v>181573974</v>
      </c>
      <c r="K38" s="48">
        <f t="shared" si="2"/>
        <v>-77788070</v>
      </c>
      <c r="L38" s="48">
        <f t="shared" si="2"/>
        <v>-89620765</v>
      </c>
      <c r="M38" s="48">
        <f t="shared" si="2"/>
        <v>257861496</v>
      </c>
      <c r="N38" s="48">
        <f t="shared" si="2"/>
        <v>90452661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272026635</v>
      </c>
      <c r="X38" s="48">
        <f>IF(F22=F36,0,X22-X36)</f>
        <v>1061914497</v>
      </c>
      <c r="Y38" s="48">
        <f t="shared" si="2"/>
        <v>-789887862</v>
      </c>
      <c r="Z38" s="49">
        <f>+IF(X38&lt;&gt;0,+(Y38/X38)*100,0)</f>
        <v>-74.3833768379188</v>
      </c>
      <c r="AA38" s="46">
        <f>+AA22-AA36</f>
        <v>11640165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700781834</v>
      </c>
      <c r="F39" s="8">
        <v>700781834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13746</v>
      </c>
      <c r="Y39" s="8">
        <v>-13746</v>
      </c>
      <c r="Z39" s="2">
        <v>-100</v>
      </c>
      <c r="AA39" s="6">
        <v>700781834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712421999</v>
      </c>
      <c r="F42" s="57">
        <f t="shared" si="3"/>
        <v>712421999</v>
      </c>
      <c r="G42" s="57">
        <f t="shared" si="3"/>
        <v>185728549</v>
      </c>
      <c r="H42" s="57">
        <f t="shared" si="3"/>
        <v>42259306</v>
      </c>
      <c r="I42" s="57">
        <f t="shared" si="3"/>
        <v>-46413881</v>
      </c>
      <c r="J42" s="57">
        <f t="shared" si="3"/>
        <v>181573974</v>
      </c>
      <c r="K42" s="57">
        <f t="shared" si="3"/>
        <v>-77788070</v>
      </c>
      <c r="L42" s="57">
        <f t="shared" si="3"/>
        <v>-89620765</v>
      </c>
      <c r="M42" s="57">
        <f t="shared" si="3"/>
        <v>257861496</v>
      </c>
      <c r="N42" s="57">
        <f t="shared" si="3"/>
        <v>90452661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272026635</v>
      </c>
      <c r="X42" s="57">
        <f t="shared" si="3"/>
        <v>1061928243</v>
      </c>
      <c r="Y42" s="57">
        <f t="shared" si="3"/>
        <v>-789901608</v>
      </c>
      <c r="Z42" s="58">
        <f>+IF(X42&lt;&gt;0,+(Y42/X42)*100,0)</f>
        <v>-74.38370842915796</v>
      </c>
      <c r="AA42" s="55">
        <f>SUM(AA38:AA41)</f>
        <v>712421999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712421999</v>
      </c>
      <c r="F44" s="65">
        <f t="shared" si="4"/>
        <v>712421999</v>
      </c>
      <c r="G44" s="65">
        <f t="shared" si="4"/>
        <v>185728549</v>
      </c>
      <c r="H44" s="65">
        <f t="shared" si="4"/>
        <v>42259306</v>
      </c>
      <c r="I44" s="65">
        <f t="shared" si="4"/>
        <v>-46413881</v>
      </c>
      <c r="J44" s="65">
        <f t="shared" si="4"/>
        <v>181573974</v>
      </c>
      <c r="K44" s="65">
        <f t="shared" si="4"/>
        <v>-77788070</v>
      </c>
      <c r="L44" s="65">
        <f t="shared" si="4"/>
        <v>-89620765</v>
      </c>
      <c r="M44" s="65">
        <f t="shared" si="4"/>
        <v>257861496</v>
      </c>
      <c r="N44" s="65">
        <f t="shared" si="4"/>
        <v>90452661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272026635</v>
      </c>
      <c r="X44" s="65">
        <f t="shared" si="4"/>
        <v>1061928243</v>
      </c>
      <c r="Y44" s="65">
        <f t="shared" si="4"/>
        <v>-789901608</v>
      </c>
      <c r="Z44" s="66">
        <f>+IF(X44&lt;&gt;0,+(Y44/X44)*100,0)</f>
        <v>-74.38370842915796</v>
      </c>
      <c r="AA44" s="63">
        <f>+AA42-AA43</f>
        <v>712421999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712421999</v>
      </c>
      <c r="F46" s="57">
        <f t="shared" si="5"/>
        <v>712421999</v>
      </c>
      <c r="G46" s="57">
        <f t="shared" si="5"/>
        <v>185728549</v>
      </c>
      <c r="H46" s="57">
        <f t="shared" si="5"/>
        <v>42259306</v>
      </c>
      <c r="I46" s="57">
        <f t="shared" si="5"/>
        <v>-46413881</v>
      </c>
      <c r="J46" s="57">
        <f t="shared" si="5"/>
        <v>181573974</v>
      </c>
      <c r="K46" s="57">
        <f t="shared" si="5"/>
        <v>-77788070</v>
      </c>
      <c r="L46" s="57">
        <f t="shared" si="5"/>
        <v>-89620765</v>
      </c>
      <c r="M46" s="57">
        <f t="shared" si="5"/>
        <v>257861496</v>
      </c>
      <c r="N46" s="57">
        <f t="shared" si="5"/>
        <v>90452661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272026635</v>
      </c>
      <c r="X46" s="57">
        <f t="shared" si="5"/>
        <v>1061928243</v>
      </c>
      <c r="Y46" s="57">
        <f t="shared" si="5"/>
        <v>-789901608</v>
      </c>
      <c r="Z46" s="58">
        <f>+IF(X46&lt;&gt;0,+(Y46/X46)*100,0)</f>
        <v>-74.38370842915796</v>
      </c>
      <c r="AA46" s="55">
        <f>SUM(AA44:AA45)</f>
        <v>712421999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712421999</v>
      </c>
      <c r="F48" s="73">
        <f t="shared" si="6"/>
        <v>712421999</v>
      </c>
      <c r="G48" s="73">
        <f t="shared" si="6"/>
        <v>185728549</v>
      </c>
      <c r="H48" s="74">
        <f t="shared" si="6"/>
        <v>42259306</v>
      </c>
      <c r="I48" s="74">
        <f t="shared" si="6"/>
        <v>-46413881</v>
      </c>
      <c r="J48" s="74">
        <f t="shared" si="6"/>
        <v>181573974</v>
      </c>
      <c r="K48" s="74">
        <f t="shared" si="6"/>
        <v>-77788070</v>
      </c>
      <c r="L48" s="74">
        <f t="shared" si="6"/>
        <v>-89620765</v>
      </c>
      <c r="M48" s="73">
        <f t="shared" si="6"/>
        <v>257861496</v>
      </c>
      <c r="N48" s="73">
        <f t="shared" si="6"/>
        <v>90452661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272026635</v>
      </c>
      <c r="X48" s="74">
        <f t="shared" si="6"/>
        <v>1061928243</v>
      </c>
      <c r="Y48" s="74">
        <f t="shared" si="6"/>
        <v>-789901608</v>
      </c>
      <c r="Z48" s="75">
        <f>+IF(X48&lt;&gt;0,+(Y48/X48)*100,0)</f>
        <v>-74.38370842915796</v>
      </c>
      <c r="AA48" s="76">
        <f>SUM(AA46:AA47)</f>
        <v>712421999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1205525500</v>
      </c>
      <c r="D5" s="6">
        <v>0</v>
      </c>
      <c r="E5" s="7">
        <v>1373532540</v>
      </c>
      <c r="F5" s="8">
        <v>1373532540</v>
      </c>
      <c r="G5" s="8">
        <v>118065623</v>
      </c>
      <c r="H5" s="8">
        <v>113588861</v>
      </c>
      <c r="I5" s="8">
        <v>111848824</v>
      </c>
      <c r="J5" s="8">
        <v>343503308</v>
      </c>
      <c r="K5" s="8">
        <v>114386949</v>
      </c>
      <c r="L5" s="8">
        <v>115541904</v>
      </c>
      <c r="M5" s="8">
        <v>117280912</v>
      </c>
      <c r="N5" s="8">
        <v>347209765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690713073</v>
      </c>
      <c r="X5" s="8">
        <v>678566520</v>
      </c>
      <c r="Y5" s="8">
        <v>12146553</v>
      </c>
      <c r="Z5" s="2">
        <v>1.79</v>
      </c>
      <c r="AA5" s="6">
        <v>1373532540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2872412701</v>
      </c>
      <c r="D7" s="6">
        <v>0</v>
      </c>
      <c r="E7" s="7">
        <v>3182151220</v>
      </c>
      <c r="F7" s="8">
        <v>3182151220</v>
      </c>
      <c r="G7" s="8">
        <v>311162204</v>
      </c>
      <c r="H7" s="8">
        <v>135186767</v>
      </c>
      <c r="I7" s="8">
        <v>308630224</v>
      </c>
      <c r="J7" s="8">
        <v>754979195</v>
      </c>
      <c r="K7" s="8">
        <v>220693839</v>
      </c>
      <c r="L7" s="8">
        <v>245880882</v>
      </c>
      <c r="M7" s="8">
        <v>256722127</v>
      </c>
      <c r="N7" s="8">
        <v>723296848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1478276043</v>
      </c>
      <c r="X7" s="8">
        <v>1463810060</v>
      </c>
      <c r="Y7" s="8">
        <v>14465983</v>
      </c>
      <c r="Z7" s="2">
        <v>0.99</v>
      </c>
      <c r="AA7" s="6">
        <v>3182151220</v>
      </c>
    </row>
    <row r="8" spans="1:27" ht="13.5">
      <c r="A8" s="25" t="s">
        <v>35</v>
      </c>
      <c r="B8" s="24"/>
      <c r="C8" s="6">
        <v>505420422</v>
      </c>
      <c r="D8" s="6">
        <v>0</v>
      </c>
      <c r="E8" s="7">
        <v>558220370</v>
      </c>
      <c r="F8" s="8">
        <v>558220370</v>
      </c>
      <c r="G8" s="8">
        <v>35339312</v>
      </c>
      <c r="H8" s="8">
        <v>50480997</v>
      </c>
      <c r="I8" s="8">
        <v>27487247</v>
      </c>
      <c r="J8" s="8">
        <v>113307556</v>
      </c>
      <c r="K8" s="8">
        <v>53027729</v>
      </c>
      <c r="L8" s="8">
        <v>54450483</v>
      </c>
      <c r="M8" s="8">
        <v>46079957</v>
      </c>
      <c r="N8" s="8">
        <v>153558169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266865725</v>
      </c>
      <c r="X8" s="8">
        <v>271308170</v>
      </c>
      <c r="Y8" s="8">
        <v>-4442445</v>
      </c>
      <c r="Z8" s="2">
        <v>-1.64</v>
      </c>
      <c r="AA8" s="6">
        <v>558220370</v>
      </c>
    </row>
    <row r="9" spans="1:27" ht="13.5">
      <c r="A9" s="25" t="s">
        <v>36</v>
      </c>
      <c r="B9" s="24"/>
      <c r="C9" s="6">
        <v>308364986</v>
      </c>
      <c r="D9" s="6">
        <v>0</v>
      </c>
      <c r="E9" s="7">
        <v>384587160</v>
      </c>
      <c r="F9" s="8">
        <v>384587160</v>
      </c>
      <c r="G9" s="8">
        <v>24024532</v>
      </c>
      <c r="H9" s="8">
        <v>29068725</v>
      </c>
      <c r="I9" s="8">
        <v>29371184</v>
      </c>
      <c r="J9" s="8">
        <v>82464441</v>
      </c>
      <c r="K9" s="8">
        <v>31504616</v>
      </c>
      <c r="L9" s="8">
        <v>38318465</v>
      </c>
      <c r="M9" s="8">
        <v>34415763</v>
      </c>
      <c r="N9" s="8">
        <v>104238844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186703285</v>
      </c>
      <c r="X9" s="8">
        <v>178521640</v>
      </c>
      <c r="Y9" s="8">
        <v>8181645</v>
      </c>
      <c r="Z9" s="2">
        <v>4.58</v>
      </c>
      <c r="AA9" s="6">
        <v>384587160</v>
      </c>
    </row>
    <row r="10" spans="1:27" ht="13.5">
      <c r="A10" s="25" t="s">
        <v>37</v>
      </c>
      <c r="B10" s="24"/>
      <c r="C10" s="6">
        <v>124745381</v>
      </c>
      <c r="D10" s="6">
        <v>0</v>
      </c>
      <c r="E10" s="7">
        <v>200068270</v>
      </c>
      <c r="F10" s="26">
        <v>200068270</v>
      </c>
      <c r="G10" s="26">
        <v>16773947</v>
      </c>
      <c r="H10" s="26">
        <v>17139868</v>
      </c>
      <c r="I10" s="26">
        <v>17094548</v>
      </c>
      <c r="J10" s="26">
        <v>51008363</v>
      </c>
      <c r="K10" s="26">
        <v>16724382</v>
      </c>
      <c r="L10" s="26">
        <v>16836806</v>
      </c>
      <c r="M10" s="26">
        <v>16827944</v>
      </c>
      <c r="N10" s="26">
        <v>50389132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101397495</v>
      </c>
      <c r="X10" s="26">
        <v>114105170</v>
      </c>
      <c r="Y10" s="26">
        <v>-12707675</v>
      </c>
      <c r="Z10" s="27">
        <v>-11.14</v>
      </c>
      <c r="AA10" s="28">
        <v>200068270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17906720</v>
      </c>
      <c r="D12" s="6">
        <v>0</v>
      </c>
      <c r="E12" s="7">
        <v>22327400</v>
      </c>
      <c r="F12" s="8">
        <v>22327400</v>
      </c>
      <c r="G12" s="8">
        <v>1721927</v>
      </c>
      <c r="H12" s="8">
        <v>1499237</v>
      </c>
      <c r="I12" s="8">
        <v>1789171</v>
      </c>
      <c r="J12" s="8">
        <v>5010335</v>
      </c>
      <c r="K12" s="8">
        <v>813804</v>
      </c>
      <c r="L12" s="8">
        <v>1466277</v>
      </c>
      <c r="M12" s="8">
        <v>1254073</v>
      </c>
      <c r="N12" s="8">
        <v>3534154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8544489</v>
      </c>
      <c r="X12" s="8">
        <v>11163480</v>
      </c>
      <c r="Y12" s="8">
        <v>-2618991</v>
      </c>
      <c r="Z12" s="2">
        <v>-23.46</v>
      </c>
      <c r="AA12" s="6">
        <v>22327400</v>
      </c>
    </row>
    <row r="13" spans="1:27" ht="13.5">
      <c r="A13" s="23" t="s">
        <v>40</v>
      </c>
      <c r="B13" s="29"/>
      <c r="C13" s="6">
        <v>83222028</v>
      </c>
      <c r="D13" s="6">
        <v>0</v>
      </c>
      <c r="E13" s="7">
        <v>65792430</v>
      </c>
      <c r="F13" s="8">
        <v>65792430</v>
      </c>
      <c r="G13" s="8">
        <v>12561446</v>
      </c>
      <c r="H13" s="8">
        <v>-6925340</v>
      </c>
      <c r="I13" s="8">
        <v>7417980</v>
      </c>
      <c r="J13" s="8">
        <v>13054086</v>
      </c>
      <c r="K13" s="8">
        <v>6991214</v>
      </c>
      <c r="L13" s="8">
        <v>5333357</v>
      </c>
      <c r="M13" s="8">
        <v>5016401</v>
      </c>
      <c r="N13" s="8">
        <v>17340972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30395058</v>
      </c>
      <c r="X13" s="8">
        <v>32844000</v>
      </c>
      <c r="Y13" s="8">
        <v>-2448942</v>
      </c>
      <c r="Z13" s="2">
        <v>-7.46</v>
      </c>
      <c r="AA13" s="6">
        <v>65792430</v>
      </c>
    </row>
    <row r="14" spans="1:27" ht="13.5">
      <c r="A14" s="23" t="s">
        <v>41</v>
      </c>
      <c r="B14" s="29"/>
      <c r="C14" s="6">
        <v>217462732</v>
      </c>
      <c r="D14" s="6">
        <v>0</v>
      </c>
      <c r="E14" s="7">
        <v>182999070</v>
      </c>
      <c r="F14" s="8">
        <v>182999070</v>
      </c>
      <c r="G14" s="8">
        <v>17790020</v>
      </c>
      <c r="H14" s="8">
        <v>11265474</v>
      </c>
      <c r="I14" s="8">
        <v>12437451</v>
      </c>
      <c r="J14" s="8">
        <v>41492945</v>
      </c>
      <c r="K14" s="8">
        <v>5273472</v>
      </c>
      <c r="L14" s="8">
        <v>11376281</v>
      </c>
      <c r="M14" s="8">
        <v>12723392</v>
      </c>
      <c r="N14" s="8">
        <v>29373145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70866090</v>
      </c>
      <c r="X14" s="8">
        <v>88831900</v>
      </c>
      <c r="Y14" s="8">
        <v>-17965810</v>
      </c>
      <c r="Z14" s="2">
        <v>-20.22</v>
      </c>
      <c r="AA14" s="6">
        <v>182999070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12808381</v>
      </c>
      <c r="D16" s="6">
        <v>0</v>
      </c>
      <c r="E16" s="7">
        <v>36836270</v>
      </c>
      <c r="F16" s="8">
        <v>36836270</v>
      </c>
      <c r="G16" s="8">
        <v>1882866</v>
      </c>
      <c r="H16" s="8">
        <v>-611381</v>
      </c>
      <c r="I16" s="8">
        <v>2065204</v>
      </c>
      <c r="J16" s="8">
        <v>3336689</v>
      </c>
      <c r="K16" s="8">
        <v>1050783</v>
      </c>
      <c r="L16" s="8">
        <v>1036371</v>
      </c>
      <c r="M16" s="8">
        <v>594320</v>
      </c>
      <c r="N16" s="8">
        <v>2681474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6018163</v>
      </c>
      <c r="X16" s="8">
        <v>17870000</v>
      </c>
      <c r="Y16" s="8">
        <v>-11851837</v>
      </c>
      <c r="Z16" s="2">
        <v>-66.32</v>
      </c>
      <c r="AA16" s="6">
        <v>36836270</v>
      </c>
    </row>
    <row r="17" spans="1:27" ht="13.5">
      <c r="A17" s="23" t="s">
        <v>44</v>
      </c>
      <c r="B17" s="29"/>
      <c r="C17" s="6">
        <v>9328146</v>
      </c>
      <c r="D17" s="6">
        <v>0</v>
      </c>
      <c r="E17" s="7">
        <v>11364580</v>
      </c>
      <c r="F17" s="8">
        <v>11364580</v>
      </c>
      <c r="G17" s="8">
        <v>819026</v>
      </c>
      <c r="H17" s="8">
        <v>728098</v>
      </c>
      <c r="I17" s="8">
        <v>798222</v>
      </c>
      <c r="J17" s="8">
        <v>2345346</v>
      </c>
      <c r="K17" s="8">
        <v>796862</v>
      </c>
      <c r="L17" s="8">
        <v>868410</v>
      </c>
      <c r="M17" s="8">
        <v>858739</v>
      </c>
      <c r="N17" s="8">
        <v>2524011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4869357</v>
      </c>
      <c r="X17" s="8">
        <v>5321020</v>
      </c>
      <c r="Y17" s="8">
        <v>-451663</v>
      </c>
      <c r="Z17" s="2">
        <v>-8.49</v>
      </c>
      <c r="AA17" s="6">
        <v>11364580</v>
      </c>
    </row>
    <row r="18" spans="1:27" ht="13.5">
      <c r="A18" s="25" t="s">
        <v>45</v>
      </c>
      <c r="B18" s="24"/>
      <c r="C18" s="6">
        <v>2094655</v>
      </c>
      <c r="D18" s="6">
        <v>0</v>
      </c>
      <c r="E18" s="7">
        <v>1574540</v>
      </c>
      <c r="F18" s="8">
        <v>1574540</v>
      </c>
      <c r="G18" s="8">
        <v>183562</v>
      </c>
      <c r="H18" s="8">
        <v>183051</v>
      </c>
      <c r="I18" s="8">
        <v>184492</v>
      </c>
      <c r="J18" s="8">
        <v>551105</v>
      </c>
      <c r="K18" s="8">
        <v>186271</v>
      </c>
      <c r="L18" s="8">
        <v>188293</v>
      </c>
      <c r="M18" s="8">
        <v>188202</v>
      </c>
      <c r="N18" s="8">
        <v>562766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1113871</v>
      </c>
      <c r="X18" s="8">
        <v>787500</v>
      </c>
      <c r="Y18" s="8">
        <v>326371</v>
      </c>
      <c r="Z18" s="2">
        <v>41.44</v>
      </c>
      <c r="AA18" s="6">
        <v>1574540</v>
      </c>
    </row>
    <row r="19" spans="1:27" ht="13.5">
      <c r="A19" s="23" t="s">
        <v>46</v>
      </c>
      <c r="B19" s="29"/>
      <c r="C19" s="6">
        <v>1300058389</v>
      </c>
      <c r="D19" s="6">
        <v>0</v>
      </c>
      <c r="E19" s="7">
        <v>1340738649</v>
      </c>
      <c r="F19" s="8">
        <v>1340738649</v>
      </c>
      <c r="G19" s="8">
        <v>331598360</v>
      </c>
      <c r="H19" s="8">
        <v>-141971681</v>
      </c>
      <c r="I19" s="8">
        <v>31340258</v>
      </c>
      <c r="J19" s="8">
        <v>220966937</v>
      </c>
      <c r="K19" s="8">
        <v>66215651</v>
      </c>
      <c r="L19" s="8">
        <v>37057008</v>
      </c>
      <c r="M19" s="8">
        <v>413714793</v>
      </c>
      <c r="N19" s="8">
        <v>516987452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737954389</v>
      </c>
      <c r="X19" s="8">
        <v>872717340</v>
      </c>
      <c r="Y19" s="8">
        <v>-134762951</v>
      </c>
      <c r="Z19" s="2">
        <v>-15.44</v>
      </c>
      <c r="AA19" s="6">
        <v>1340738649</v>
      </c>
    </row>
    <row r="20" spans="1:27" ht="13.5">
      <c r="A20" s="23" t="s">
        <v>47</v>
      </c>
      <c r="B20" s="29"/>
      <c r="C20" s="6">
        <v>814598437</v>
      </c>
      <c r="D20" s="6">
        <v>0</v>
      </c>
      <c r="E20" s="7">
        <v>759395240</v>
      </c>
      <c r="F20" s="26">
        <v>759395240</v>
      </c>
      <c r="G20" s="26">
        <v>19283850</v>
      </c>
      <c r="H20" s="26">
        <v>161907395</v>
      </c>
      <c r="I20" s="26">
        <v>14906757</v>
      </c>
      <c r="J20" s="26">
        <v>196098002</v>
      </c>
      <c r="K20" s="26">
        <v>62573611</v>
      </c>
      <c r="L20" s="26">
        <v>25613544</v>
      </c>
      <c r="M20" s="26">
        <v>173248052</v>
      </c>
      <c r="N20" s="26">
        <v>261435207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457533209</v>
      </c>
      <c r="X20" s="26">
        <v>405163380</v>
      </c>
      <c r="Y20" s="26">
        <v>52369829</v>
      </c>
      <c r="Z20" s="27">
        <v>12.93</v>
      </c>
      <c r="AA20" s="28">
        <v>759395240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4879</v>
      </c>
      <c r="J21" s="8">
        <v>4879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4879</v>
      </c>
      <c r="X21" s="8"/>
      <c r="Y21" s="8">
        <v>4879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7473948478</v>
      </c>
      <c r="D22" s="33">
        <f>SUM(D5:D21)</f>
        <v>0</v>
      </c>
      <c r="E22" s="34">
        <f t="shared" si="0"/>
        <v>8119587739</v>
      </c>
      <c r="F22" s="35">
        <f t="shared" si="0"/>
        <v>8119587739</v>
      </c>
      <c r="G22" s="35">
        <f t="shared" si="0"/>
        <v>891206675</v>
      </c>
      <c r="H22" s="35">
        <f t="shared" si="0"/>
        <v>371540071</v>
      </c>
      <c r="I22" s="35">
        <f t="shared" si="0"/>
        <v>565376441</v>
      </c>
      <c r="J22" s="35">
        <f t="shared" si="0"/>
        <v>1828123187</v>
      </c>
      <c r="K22" s="35">
        <f t="shared" si="0"/>
        <v>580239183</v>
      </c>
      <c r="L22" s="35">
        <f t="shared" si="0"/>
        <v>553968081</v>
      </c>
      <c r="M22" s="35">
        <f t="shared" si="0"/>
        <v>1078924675</v>
      </c>
      <c r="N22" s="35">
        <f t="shared" si="0"/>
        <v>2213131939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4041255126</v>
      </c>
      <c r="X22" s="35">
        <f t="shared" si="0"/>
        <v>4141010180</v>
      </c>
      <c r="Y22" s="35">
        <f t="shared" si="0"/>
        <v>-99755054</v>
      </c>
      <c r="Z22" s="36">
        <f>+IF(X22&lt;&gt;0,+(Y22/X22)*100,0)</f>
        <v>-2.408954570597071</v>
      </c>
      <c r="AA22" s="33">
        <f>SUM(AA5:AA21)</f>
        <v>8119587739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1761421078</v>
      </c>
      <c r="D25" s="6">
        <v>0</v>
      </c>
      <c r="E25" s="7">
        <v>2196693034</v>
      </c>
      <c r="F25" s="8">
        <v>2196693034</v>
      </c>
      <c r="G25" s="8">
        <v>156401218</v>
      </c>
      <c r="H25" s="8">
        <v>150798259</v>
      </c>
      <c r="I25" s="8">
        <v>161395380</v>
      </c>
      <c r="J25" s="8">
        <v>468594857</v>
      </c>
      <c r="K25" s="8">
        <v>160300300</v>
      </c>
      <c r="L25" s="8">
        <v>223286908</v>
      </c>
      <c r="M25" s="8">
        <v>165405357</v>
      </c>
      <c r="N25" s="8">
        <v>548992565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1017587422</v>
      </c>
      <c r="X25" s="8">
        <v>1121647920</v>
      </c>
      <c r="Y25" s="8">
        <v>-104060498</v>
      </c>
      <c r="Z25" s="2">
        <v>-9.28</v>
      </c>
      <c r="AA25" s="6">
        <v>2196693034</v>
      </c>
    </row>
    <row r="26" spans="1:27" ht="13.5">
      <c r="A26" s="25" t="s">
        <v>52</v>
      </c>
      <c r="B26" s="24"/>
      <c r="C26" s="6">
        <v>55572269</v>
      </c>
      <c r="D26" s="6">
        <v>0</v>
      </c>
      <c r="E26" s="7">
        <v>60975910</v>
      </c>
      <c r="F26" s="8">
        <v>60975910</v>
      </c>
      <c r="G26" s="8">
        <v>4638673</v>
      </c>
      <c r="H26" s="8">
        <v>4560499</v>
      </c>
      <c r="I26" s="8">
        <v>4482248</v>
      </c>
      <c r="J26" s="8">
        <v>13681420</v>
      </c>
      <c r="K26" s="8">
        <v>4524102</v>
      </c>
      <c r="L26" s="8">
        <v>4606892</v>
      </c>
      <c r="M26" s="8">
        <v>4620289</v>
      </c>
      <c r="N26" s="8">
        <v>13751283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27432703</v>
      </c>
      <c r="X26" s="8">
        <v>28394658</v>
      </c>
      <c r="Y26" s="8">
        <v>-961955</v>
      </c>
      <c r="Z26" s="2">
        <v>-3.39</v>
      </c>
      <c r="AA26" s="6">
        <v>60975910</v>
      </c>
    </row>
    <row r="27" spans="1:27" ht="13.5">
      <c r="A27" s="25" t="s">
        <v>53</v>
      </c>
      <c r="B27" s="24"/>
      <c r="C27" s="6">
        <v>200766874</v>
      </c>
      <c r="D27" s="6">
        <v>0</v>
      </c>
      <c r="E27" s="7">
        <v>341948970</v>
      </c>
      <c r="F27" s="8">
        <v>341948970</v>
      </c>
      <c r="G27" s="8">
        <v>28783457</v>
      </c>
      <c r="H27" s="8">
        <v>11369</v>
      </c>
      <c r="I27" s="8">
        <v>33574532</v>
      </c>
      <c r="J27" s="8">
        <v>62369358</v>
      </c>
      <c r="K27" s="8">
        <v>52538031</v>
      </c>
      <c r="L27" s="8">
        <v>7242</v>
      </c>
      <c r="M27" s="8">
        <v>4050032</v>
      </c>
      <c r="N27" s="8">
        <v>56595305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118964663</v>
      </c>
      <c r="X27" s="8">
        <v>162378660</v>
      </c>
      <c r="Y27" s="8">
        <v>-43413997</v>
      </c>
      <c r="Z27" s="2">
        <v>-26.74</v>
      </c>
      <c r="AA27" s="6">
        <v>341948970</v>
      </c>
    </row>
    <row r="28" spans="1:27" ht="13.5">
      <c r="A28" s="25" t="s">
        <v>54</v>
      </c>
      <c r="B28" s="24"/>
      <c r="C28" s="6">
        <v>1385795064</v>
      </c>
      <c r="D28" s="6">
        <v>0</v>
      </c>
      <c r="E28" s="7">
        <v>862509280</v>
      </c>
      <c r="F28" s="8">
        <v>862509280</v>
      </c>
      <c r="G28" s="8">
        <v>71876756</v>
      </c>
      <c r="H28" s="8">
        <v>71876813</v>
      </c>
      <c r="I28" s="8">
        <v>71876547</v>
      </c>
      <c r="J28" s="8">
        <v>215630116</v>
      </c>
      <c r="K28" s="8">
        <v>71875886</v>
      </c>
      <c r="L28" s="8">
        <v>71875820</v>
      </c>
      <c r="M28" s="8">
        <v>71875820</v>
      </c>
      <c r="N28" s="8">
        <v>215627526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431257642</v>
      </c>
      <c r="X28" s="8">
        <v>431257500</v>
      </c>
      <c r="Y28" s="8">
        <v>142</v>
      </c>
      <c r="Z28" s="2">
        <v>0</v>
      </c>
      <c r="AA28" s="6">
        <v>862509280</v>
      </c>
    </row>
    <row r="29" spans="1:27" ht="13.5">
      <c r="A29" s="25" t="s">
        <v>55</v>
      </c>
      <c r="B29" s="24"/>
      <c r="C29" s="6">
        <v>190854707</v>
      </c>
      <c r="D29" s="6">
        <v>0</v>
      </c>
      <c r="E29" s="7">
        <v>179730800</v>
      </c>
      <c r="F29" s="8">
        <v>179730800</v>
      </c>
      <c r="G29" s="8">
        <v>37201346</v>
      </c>
      <c r="H29" s="8">
        <v>95438</v>
      </c>
      <c r="I29" s="8">
        <v>-22096726</v>
      </c>
      <c r="J29" s="8">
        <v>15200058</v>
      </c>
      <c r="K29" s="8">
        <v>135049</v>
      </c>
      <c r="L29" s="8">
        <v>22851679</v>
      </c>
      <c r="M29" s="8">
        <v>6376847</v>
      </c>
      <c r="N29" s="8">
        <v>29363575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44563633</v>
      </c>
      <c r="X29" s="8">
        <v>91230820</v>
      </c>
      <c r="Y29" s="8">
        <v>-46667187</v>
      </c>
      <c r="Z29" s="2">
        <v>-51.15</v>
      </c>
      <c r="AA29" s="6">
        <v>179730800</v>
      </c>
    </row>
    <row r="30" spans="1:27" ht="13.5">
      <c r="A30" s="25" t="s">
        <v>56</v>
      </c>
      <c r="B30" s="24"/>
      <c r="C30" s="6">
        <v>2251557959</v>
      </c>
      <c r="D30" s="6">
        <v>0</v>
      </c>
      <c r="E30" s="7">
        <v>2386982500</v>
      </c>
      <c r="F30" s="8">
        <v>2386982500</v>
      </c>
      <c r="G30" s="8">
        <v>257305498</v>
      </c>
      <c r="H30" s="8">
        <v>33151444</v>
      </c>
      <c r="I30" s="8">
        <v>282714942</v>
      </c>
      <c r="J30" s="8">
        <v>573171884</v>
      </c>
      <c r="K30" s="8">
        <v>381598854</v>
      </c>
      <c r="L30" s="8">
        <v>192688120</v>
      </c>
      <c r="M30" s="8">
        <v>124220237</v>
      </c>
      <c r="N30" s="8">
        <v>698507211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1271679095</v>
      </c>
      <c r="X30" s="8">
        <v>1238510000</v>
      </c>
      <c r="Y30" s="8">
        <v>33169095</v>
      </c>
      <c r="Z30" s="2">
        <v>2.68</v>
      </c>
      <c r="AA30" s="6">
        <v>2386982500</v>
      </c>
    </row>
    <row r="31" spans="1:27" ht="13.5">
      <c r="A31" s="25" t="s">
        <v>57</v>
      </c>
      <c r="B31" s="24"/>
      <c r="C31" s="6">
        <v>489773413</v>
      </c>
      <c r="D31" s="6">
        <v>0</v>
      </c>
      <c r="E31" s="7">
        <v>607473610</v>
      </c>
      <c r="F31" s="8">
        <v>607473610</v>
      </c>
      <c r="G31" s="8">
        <v>8980059</v>
      </c>
      <c r="H31" s="8">
        <v>24369578</v>
      </c>
      <c r="I31" s="8">
        <v>46868565</v>
      </c>
      <c r="J31" s="8">
        <v>80218202</v>
      </c>
      <c r="K31" s="8">
        <v>44216463</v>
      </c>
      <c r="L31" s="8">
        <v>33167059</v>
      </c>
      <c r="M31" s="8">
        <v>43735443</v>
      </c>
      <c r="N31" s="8">
        <v>121118965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201337167</v>
      </c>
      <c r="X31" s="8">
        <v>218189190</v>
      </c>
      <c r="Y31" s="8">
        <v>-16852023</v>
      </c>
      <c r="Z31" s="2">
        <v>-7.72</v>
      </c>
      <c r="AA31" s="6">
        <v>607473610</v>
      </c>
    </row>
    <row r="32" spans="1:27" ht="13.5">
      <c r="A32" s="25" t="s">
        <v>58</v>
      </c>
      <c r="B32" s="24"/>
      <c r="C32" s="6">
        <v>289459339</v>
      </c>
      <c r="D32" s="6">
        <v>0</v>
      </c>
      <c r="E32" s="7">
        <v>374836670</v>
      </c>
      <c r="F32" s="8">
        <v>374836670</v>
      </c>
      <c r="G32" s="8">
        <v>19276803</v>
      </c>
      <c r="H32" s="8">
        <v>36273511</v>
      </c>
      <c r="I32" s="8">
        <v>13853195</v>
      </c>
      <c r="J32" s="8">
        <v>69403509</v>
      </c>
      <c r="K32" s="8">
        <v>26898771</v>
      </c>
      <c r="L32" s="8">
        <v>16830362</v>
      </c>
      <c r="M32" s="8">
        <v>34724644</v>
      </c>
      <c r="N32" s="8">
        <v>78453777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147857286</v>
      </c>
      <c r="X32" s="8">
        <v>178681010</v>
      </c>
      <c r="Y32" s="8">
        <v>-30823724</v>
      </c>
      <c r="Z32" s="2">
        <v>-17.25</v>
      </c>
      <c r="AA32" s="6">
        <v>374836670</v>
      </c>
    </row>
    <row r="33" spans="1:27" ht="13.5">
      <c r="A33" s="25" t="s">
        <v>59</v>
      </c>
      <c r="B33" s="24"/>
      <c r="C33" s="6">
        <v>19731229</v>
      </c>
      <c r="D33" s="6">
        <v>0</v>
      </c>
      <c r="E33" s="7">
        <v>375658690</v>
      </c>
      <c r="F33" s="8">
        <v>375658690</v>
      </c>
      <c r="G33" s="8">
        <v>28305438</v>
      </c>
      <c r="H33" s="8">
        <v>12824883</v>
      </c>
      <c r="I33" s="8">
        <v>23659927</v>
      </c>
      <c r="J33" s="8">
        <v>64790248</v>
      </c>
      <c r="K33" s="8">
        <v>33424222</v>
      </c>
      <c r="L33" s="8">
        <v>28495668</v>
      </c>
      <c r="M33" s="8">
        <v>43393753</v>
      </c>
      <c r="N33" s="8">
        <v>105313643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170103891</v>
      </c>
      <c r="X33" s="8">
        <v>166692830</v>
      </c>
      <c r="Y33" s="8">
        <v>3411061</v>
      </c>
      <c r="Z33" s="2">
        <v>2.05</v>
      </c>
      <c r="AA33" s="6">
        <v>375658690</v>
      </c>
    </row>
    <row r="34" spans="1:27" ht="13.5">
      <c r="A34" s="25" t="s">
        <v>60</v>
      </c>
      <c r="B34" s="24"/>
      <c r="C34" s="6">
        <v>729892005</v>
      </c>
      <c r="D34" s="6">
        <v>0</v>
      </c>
      <c r="E34" s="7">
        <v>919577665</v>
      </c>
      <c r="F34" s="8">
        <v>919577665</v>
      </c>
      <c r="G34" s="8">
        <v>62903855</v>
      </c>
      <c r="H34" s="8">
        <v>144953091</v>
      </c>
      <c r="I34" s="8">
        <v>93311001</v>
      </c>
      <c r="J34" s="8">
        <v>301167947</v>
      </c>
      <c r="K34" s="8">
        <v>54007609</v>
      </c>
      <c r="L34" s="8">
        <v>118732876</v>
      </c>
      <c r="M34" s="8">
        <v>61238751</v>
      </c>
      <c r="N34" s="8">
        <v>233979236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535147183</v>
      </c>
      <c r="X34" s="8">
        <v>421187930</v>
      </c>
      <c r="Y34" s="8">
        <v>113959253</v>
      </c>
      <c r="Z34" s="2">
        <v>27.06</v>
      </c>
      <c r="AA34" s="6">
        <v>919577665</v>
      </c>
    </row>
    <row r="35" spans="1:27" ht="13.5">
      <c r="A35" s="23" t="s">
        <v>61</v>
      </c>
      <c r="B35" s="29"/>
      <c r="C35" s="6">
        <v>1272093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7376096030</v>
      </c>
      <c r="D36" s="33">
        <f>SUM(D25:D35)</f>
        <v>0</v>
      </c>
      <c r="E36" s="34">
        <f t="shared" si="1"/>
        <v>8306387129</v>
      </c>
      <c r="F36" s="35">
        <f t="shared" si="1"/>
        <v>8306387129</v>
      </c>
      <c r="G36" s="35">
        <f t="shared" si="1"/>
        <v>675673103</v>
      </c>
      <c r="H36" s="35">
        <f t="shared" si="1"/>
        <v>478914885</v>
      </c>
      <c r="I36" s="35">
        <f t="shared" si="1"/>
        <v>709639611</v>
      </c>
      <c r="J36" s="35">
        <f t="shared" si="1"/>
        <v>1864227599</v>
      </c>
      <c r="K36" s="35">
        <f t="shared" si="1"/>
        <v>829519287</v>
      </c>
      <c r="L36" s="35">
        <f t="shared" si="1"/>
        <v>712542626</v>
      </c>
      <c r="M36" s="35">
        <f t="shared" si="1"/>
        <v>559641173</v>
      </c>
      <c r="N36" s="35">
        <f t="shared" si="1"/>
        <v>2101703086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3965930685</v>
      </c>
      <c r="X36" s="35">
        <f t="shared" si="1"/>
        <v>4058170518</v>
      </c>
      <c r="Y36" s="35">
        <f t="shared" si="1"/>
        <v>-92239833</v>
      </c>
      <c r="Z36" s="36">
        <f>+IF(X36&lt;&gt;0,+(Y36/X36)*100,0)</f>
        <v>-2.27294128205975</v>
      </c>
      <c r="AA36" s="33">
        <f>SUM(AA25:AA35)</f>
        <v>8306387129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97852448</v>
      </c>
      <c r="D38" s="46">
        <f>+D22-D36</f>
        <v>0</v>
      </c>
      <c r="E38" s="47">
        <f t="shared" si="2"/>
        <v>-186799390</v>
      </c>
      <c r="F38" s="48">
        <f t="shared" si="2"/>
        <v>-186799390</v>
      </c>
      <c r="G38" s="48">
        <f t="shared" si="2"/>
        <v>215533572</v>
      </c>
      <c r="H38" s="48">
        <f t="shared" si="2"/>
        <v>-107374814</v>
      </c>
      <c r="I38" s="48">
        <f t="shared" si="2"/>
        <v>-144263170</v>
      </c>
      <c r="J38" s="48">
        <f t="shared" si="2"/>
        <v>-36104412</v>
      </c>
      <c r="K38" s="48">
        <f t="shared" si="2"/>
        <v>-249280104</v>
      </c>
      <c r="L38" s="48">
        <f t="shared" si="2"/>
        <v>-158574545</v>
      </c>
      <c r="M38" s="48">
        <f t="shared" si="2"/>
        <v>519283502</v>
      </c>
      <c r="N38" s="48">
        <f t="shared" si="2"/>
        <v>111428853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75324441</v>
      </c>
      <c r="X38" s="48">
        <f>IF(F22=F36,0,X22-X36)</f>
        <v>82839662</v>
      </c>
      <c r="Y38" s="48">
        <f t="shared" si="2"/>
        <v>-7515221</v>
      </c>
      <c r="Z38" s="49">
        <f>+IF(X38&lt;&gt;0,+(Y38/X38)*100,0)</f>
        <v>-9.072008285113476</v>
      </c>
      <c r="AA38" s="46">
        <f>+AA22-AA36</f>
        <v>-186799390</v>
      </c>
    </row>
    <row r="39" spans="1:27" ht="13.5">
      <c r="A39" s="23" t="s">
        <v>64</v>
      </c>
      <c r="B39" s="29"/>
      <c r="C39" s="6">
        <v>1027013533</v>
      </c>
      <c r="D39" s="6">
        <v>0</v>
      </c>
      <c r="E39" s="7">
        <v>846775460</v>
      </c>
      <c r="F39" s="8">
        <v>846775460</v>
      </c>
      <c r="G39" s="8">
        <v>28553960</v>
      </c>
      <c r="H39" s="8">
        <v>33197580</v>
      </c>
      <c r="I39" s="8">
        <v>51193650</v>
      </c>
      <c r="J39" s="8">
        <v>112945190</v>
      </c>
      <c r="K39" s="8">
        <v>72278698</v>
      </c>
      <c r="L39" s="8">
        <v>68370319</v>
      </c>
      <c r="M39" s="8">
        <v>78305831</v>
      </c>
      <c r="N39" s="8">
        <v>218954848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331900038</v>
      </c>
      <c r="X39" s="8">
        <v>340330585</v>
      </c>
      <c r="Y39" s="8">
        <v>-8430547</v>
      </c>
      <c r="Z39" s="2">
        <v>-2.48</v>
      </c>
      <c r="AA39" s="6">
        <v>846775460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1124865981</v>
      </c>
      <c r="D42" s="55">
        <f>SUM(D38:D41)</f>
        <v>0</v>
      </c>
      <c r="E42" s="56">
        <f t="shared" si="3"/>
        <v>659976070</v>
      </c>
      <c r="F42" s="57">
        <f t="shared" si="3"/>
        <v>659976070</v>
      </c>
      <c r="G42" s="57">
        <f t="shared" si="3"/>
        <v>244087532</v>
      </c>
      <c r="H42" s="57">
        <f t="shared" si="3"/>
        <v>-74177234</v>
      </c>
      <c r="I42" s="57">
        <f t="shared" si="3"/>
        <v>-93069520</v>
      </c>
      <c r="J42" s="57">
        <f t="shared" si="3"/>
        <v>76840778</v>
      </c>
      <c r="K42" s="57">
        <f t="shared" si="3"/>
        <v>-177001406</v>
      </c>
      <c r="L42" s="57">
        <f t="shared" si="3"/>
        <v>-90204226</v>
      </c>
      <c r="M42" s="57">
        <f t="shared" si="3"/>
        <v>597589333</v>
      </c>
      <c r="N42" s="57">
        <f t="shared" si="3"/>
        <v>330383701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407224479</v>
      </c>
      <c r="X42" s="57">
        <f t="shared" si="3"/>
        <v>423170247</v>
      </c>
      <c r="Y42" s="57">
        <f t="shared" si="3"/>
        <v>-15945768</v>
      </c>
      <c r="Z42" s="58">
        <f>+IF(X42&lt;&gt;0,+(Y42/X42)*100,0)</f>
        <v>-3.7681685120929593</v>
      </c>
      <c r="AA42" s="55">
        <f>SUM(AA38:AA41)</f>
        <v>659976070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1124865981</v>
      </c>
      <c r="D44" s="63">
        <f>+D42-D43</f>
        <v>0</v>
      </c>
      <c r="E44" s="64">
        <f t="shared" si="4"/>
        <v>659976070</v>
      </c>
      <c r="F44" s="65">
        <f t="shared" si="4"/>
        <v>659976070</v>
      </c>
      <c r="G44" s="65">
        <f t="shared" si="4"/>
        <v>244087532</v>
      </c>
      <c r="H44" s="65">
        <f t="shared" si="4"/>
        <v>-74177234</v>
      </c>
      <c r="I44" s="65">
        <f t="shared" si="4"/>
        <v>-93069520</v>
      </c>
      <c r="J44" s="65">
        <f t="shared" si="4"/>
        <v>76840778</v>
      </c>
      <c r="K44" s="65">
        <f t="shared" si="4"/>
        <v>-177001406</v>
      </c>
      <c r="L44" s="65">
        <f t="shared" si="4"/>
        <v>-90204226</v>
      </c>
      <c r="M44" s="65">
        <f t="shared" si="4"/>
        <v>597589333</v>
      </c>
      <c r="N44" s="65">
        <f t="shared" si="4"/>
        <v>330383701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407224479</v>
      </c>
      <c r="X44" s="65">
        <f t="shared" si="4"/>
        <v>423170247</v>
      </c>
      <c r="Y44" s="65">
        <f t="shared" si="4"/>
        <v>-15945768</v>
      </c>
      <c r="Z44" s="66">
        <f>+IF(X44&lt;&gt;0,+(Y44/X44)*100,0)</f>
        <v>-3.7681685120929593</v>
      </c>
      <c r="AA44" s="63">
        <f>+AA42-AA43</f>
        <v>659976070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1124865981</v>
      </c>
      <c r="D46" s="55">
        <f>SUM(D44:D45)</f>
        <v>0</v>
      </c>
      <c r="E46" s="56">
        <f t="shared" si="5"/>
        <v>659976070</v>
      </c>
      <c r="F46" s="57">
        <f t="shared" si="5"/>
        <v>659976070</v>
      </c>
      <c r="G46" s="57">
        <f t="shared" si="5"/>
        <v>244087532</v>
      </c>
      <c r="H46" s="57">
        <f t="shared" si="5"/>
        <v>-74177234</v>
      </c>
      <c r="I46" s="57">
        <f t="shared" si="5"/>
        <v>-93069520</v>
      </c>
      <c r="J46" s="57">
        <f t="shared" si="5"/>
        <v>76840778</v>
      </c>
      <c r="K46" s="57">
        <f t="shared" si="5"/>
        <v>-177001406</v>
      </c>
      <c r="L46" s="57">
        <f t="shared" si="5"/>
        <v>-90204226</v>
      </c>
      <c r="M46" s="57">
        <f t="shared" si="5"/>
        <v>597589333</v>
      </c>
      <c r="N46" s="57">
        <f t="shared" si="5"/>
        <v>330383701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407224479</v>
      </c>
      <c r="X46" s="57">
        <f t="shared" si="5"/>
        <v>423170247</v>
      </c>
      <c r="Y46" s="57">
        <f t="shared" si="5"/>
        <v>-15945768</v>
      </c>
      <c r="Z46" s="58">
        <f>+IF(X46&lt;&gt;0,+(Y46/X46)*100,0)</f>
        <v>-3.7681685120929593</v>
      </c>
      <c r="AA46" s="55">
        <f>SUM(AA44:AA45)</f>
        <v>659976070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1124865981</v>
      </c>
      <c r="D48" s="71">
        <f>SUM(D46:D47)</f>
        <v>0</v>
      </c>
      <c r="E48" s="72">
        <f t="shared" si="6"/>
        <v>659976070</v>
      </c>
      <c r="F48" s="73">
        <f t="shared" si="6"/>
        <v>659976070</v>
      </c>
      <c r="G48" s="73">
        <f t="shared" si="6"/>
        <v>244087532</v>
      </c>
      <c r="H48" s="74">
        <f t="shared" si="6"/>
        <v>-74177234</v>
      </c>
      <c r="I48" s="74">
        <f t="shared" si="6"/>
        <v>-93069520</v>
      </c>
      <c r="J48" s="74">
        <f t="shared" si="6"/>
        <v>76840778</v>
      </c>
      <c r="K48" s="74">
        <f t="shared" si="6"/>
        <v>-177001406</v>
      </c>
      <c r="L48" s="74">
        <f t="shared" si="6"/>
        <v>-90204226</v>
      </c>
      <c r="M48" s="73">
        <f t="shared" si="6"/>
        <v>597589333</v>
      </c>
      <c r="N48" s="73">
        <f t="shared" si="6"/>
        <v>330383701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407224479</v>
      </c>
      <c r="X48" s="74">
        <f t="shared" si="6"/>
        <v>423170247</v>
      </c>
      <c r="Y48" s="74">
        <f t="shared" si="6"/>
        <v>-15945768</v>
      </c>
      <c r="Z48" s="75">
        <f>+IF(X48&lt;&gt;0,+(Y48/X48)*100,0)</f>
        <v>-3.7681685120929593</v>
      </c>
      <c r="AA48" s="76">
        <f>SUM(AA46:AA47)</f>
        <v>659976070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969482446</v>
      </c>
      <c r="D5" s="6">
        <v>0</v>
      </c>
      <c r="E5" s="7">
        <v>1084200413</v>
      </c>
      <c r="F5" s="8">
        <v>1084200413</v>
      </c>
      <c r="G5" s="8">
        <v>74138537</v>
      </c>
      <c r="H5" s="8">
        <v>82427719</v>
      </c>
      <c r="I5" s="8">
        <v>62132126</v>
      </c>
      <c r="J5" s="8">
        <v>218698382</v>
      </c>
      <c r="K5" s="8">
        <v>74140293</v>
      </c>
      <c r="L5" s="8">
        <v>77323232</v>
      </c>
      <c r="M5" s="8">
        <v>74927606</v>
      </c>
      <c r="N5" s="8">
        <v>226391131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445089513</v>
      </c>
      <c r="X5" s="8">
        <v>542100204</v>
      </c>
      <c r="Y5" s="8">
        <v>-97010691</v>
      </c>
      <c r="Z5" s="2">
        <v>-17.9</v>
      </c>
      <c r="AA5" s="6">
        <v>1084200413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1711473153</v>
      </c>
      <c r="D7" s="6">
        <v>0</v>
      </c>
      <c r="E7" s="7">
        <v>2396601846</v>
      </c>
      <c r="F7" s="8">
        <v>2396601846</v>
      </c>
      <c r="G7" s="8">
        <v>210482574</v>
      </c>
      <c r="H7" s="8">
        <v>221339487</v>
      </c>
      <c r="I7" s="8">
        <v>202064032</v>
      </c>
      <c r="J7" s="8">
        <v>633886093</v>
      </c>
      <c r="K7" s="8">
        <v>128994247</v>
      </c>
      <c r="L7" s="8">
        <v>144501726</v>
      </c>
      <c r="M7" s="8">
        <v>139979123</v>
      </c>
      <c r="N7" s="8">
        <v>413475096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1047361189</v>
      </c>
      <c r="X7" s="8">
        <v>1198300926</v>
      </c>
      <c r="Y7" s="8">
        <v>-150939737</v>
      </c>
      <c r="Z7" s="2">
        <v>-12.6</v>
      </c>
      <c r="AA7" s="6">
        <v>2396601846</v>
      </c>
    </row>
    <row r="8" spans="1:27" ht="13.5">
      <c r="A8" s="25" t="s">
        <v>35</v>
      </c>
      <c r="B8" s="24"/>
      <c r="C8" s="6">
        <v>612264312</v>
      </c>
      <c r="D8" s="6">
        <v>0</v>
      </c>
      <c r="E8" s="7">
        <v>677957521</v>
      </c>
      <c r="F8" s="8">
        <v>677957521</v>
      </c>
      <c r="G8" s="8">
        <v>45097629</v>
      </c>
      <c r="H8" s="8">
        <v>53419281</v>
      </c>
      <c r="I8" s="8">
        <v>51285735</v>
      </c>
      <c r="J8" s="8">
        <v>149802645</v>
      </c>
      <c r="K8" s="8">
        <v>82953566</v>
      </c>
      <c r="L8" s="8">
        <v>80750684</v>
      </c>
      <c r="M8" s="8">
        <v>56788096</v>
      </c>
      <c r="N8" s="8">
        <v>220492346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370294991</v>
      </c>
      <c r="X8" s="8">
        <v>338978760</v>
      </c>
      <c r="Y8" s="8">
        <v>31316231</v>
      </c>
      <c r="Z8" s="2">
        <v>9.24</v>
      </c>
      <c r="AA8" s="6">
        <v>677957521</v>
      </c>
    </row>
    <row r="9" spans="1:27" ht="13.5">
      <c r="A9" s="25" t="s">
        <v>36</v>
      </c>
      <c r="B9" s="24"/>
      <c r="C9" s="6">
        <v>201495760</v>
      </c>
      <c r="D9" s="6">
        <v>0</v>
      </c>
      <c r="E9" s="7">
        <v>240416285</v>
      </c>
      <c r="F9" s="8">
        <v>240416285</v>
      </c>
      <c r="G9" s="8">
        <v>17795564</v>
      </c>
      <c r="H9" s="8">
        <v>17936723</v>
      </c>
      <c r="I9" s="8">
        <v>16957528</v>
      </c>
      <c r="J9" s="8">
        <v>52689815</v>
      </c>
      <c r="K9" s="8">
        <v>17515211</v>
      </c>
      <c r="L9" s="8">
        <v>18033535</v>
      </c>
      <c r="M9" s="8">
        <v>16426436</v>
      </c>
      <c r="N9" s="8">
        <v>51975182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104664997</v>
      </c>
      <c r="X9" s="8">
        <v>120208140</v>
      </c>
      <c r="Y9" s="8">
        <v>-15543143</v>
      </c>
      <c r="Z9" s="2">
        <v>-12.93</v>
      </c>
      <c r="AA9" s="6">
        <v>240416285</v>
      </c>
    </row>
    <row r="10" spans="1:27" ht="13.5">
      <c r="A10" s="25" t="s">
        <v>37</v>
      </c>
      <c r="B10" s="24"/>
      <c r="C10" s="6">
        <v>121731410</v>
      </c>
      <c r="D10" s="6">
        <v>0</v>
      </c>
      <c r="E10" s="7">
        <v>154967413</v>
      </c>
      <c r="F10" s="26">
        <v>154967413</v>
      </c>
      <c r="G10" s="26">
        <v>6580666</v>
      </c>
      <c r="H10" s="26">
        <v>6517713</v>
      </c>
      <c r="I10" s="26">
        <v>6506312</v>
      </c>
      <c r="J10" s="26">
        <v>19604691</v>
      </c>
      <c r="K10" s="26">
        <v>4802643</v>
      </c>
      <c r="L10" s="26">
        <v>4708629</v>
      </c>
      <c r="M10" s="26">
        <v>11225510</v>
      </c>
      <c r="N10" s="26">
        <v>20736782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40341473</v>
      </c>
      <c r="X10" s="26">
        <v>77483706</v>
      </c>
      <c r="Y10" s="26">
        <v>-37142233</v>
      </c>
      <c r="Z10" s="27">
        <v>-47.94</v>
      </c>
      <c r="AA10" s="28">
        <v>154967413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20415881</v>
      </c>
      <c r="D12" s="6">
        <v>0</v>
      </c>
      <c r="E12" s="7">
        <v>27727210</v>
      </c>
      <c r="F12" s="8">
        <v>27727210</v>
      </c>
      <c r="G12" s="8">
        <v>1296196</v>
      </c>
      <c r="H12" s="8">
        <v>1367453</v>
      </c>
      <c r="I12" s="8">
        <v>2564687</v>
      </c>
      <c r="J12" s="8">
        <v>5228336</v>
      </c>
      <c r="K12" s="8">
        <v>1597855</v>
      </c>
      <c r="L12" s="8">
        <v>1542508</v>
      </c>
      <c r="M12" s="8">
        <v>1590618</v>
      </c>
      <c r="N12" s="8">
        <v>4730981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9959317</v>
      </c>
      <c r="X12" s="8">
        <v>13863606</v>
      </c>
      <c r="Y12" s="8">
        <v>-3904289</v>
      </c>
      <c r="Z12" s="2">
        <v>-28.16</v>
      </c>
      <c r="AA12" s="6">
        <v>27727210</v>
      </c>
    </row>
    <row r="13" spans="1:27" ht="13.5">
      <c r="A13" s="23" t="s">
        <v>40</v>
      </c>
      <c r="B13" s="29"/>
      <c r="C13" s="6">
        <v>47918054</v>
      </c>
      <c r="D13" s="6">
        <v>0</v>
      </c>
      <c r="E13" s="7">
        <v>196589127</v>
      </c>
      <c r="F13" s="8">
        <v>196589127</v>
      </c>
      <c r="G13" s="8">
        <v>14954672</v>
      </c>
      <c r="H13" s="8">
        <v>16094711</v>
      </c>
      <c r="I13" s="8">
        <v>15500670</v>
      </c>
      <c r="J13" s="8">
        <v>46550053</v>
      </c>
      <c r="K13" s="8">
        <v>14882425</v>
      </c>
      <c r="L13" s="8">
        <v>14221435</v>
      </c>
      <c r="M13" s="8">
        <v>14246160</v>
      </c>
      <c r="N13" s="8">
        <v>43350020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89900073</v>
      </c>
      <c r="X13" s="8">
        <v>98294562</v>
      </c>
      <c r="Y13" s="8">
        <v>-8394489</v>
      </c>
      <c r="Z13" s="2">
        <v>-8.54</v>
      </c>
      <c r="AA13" s="6">
        <v>196589127</v>
      </c>
    </row>
    <row r="14" spans="1:27" ht="13.5">
      <c r="A14" s="23" t="s">
        <v>41</v>
      </c>
      <c r="B14" s="29"/>
      <c r="C14" s="6">
        <v>151275892</v>
      </c>
      <c r="D14" s="6">
        <v>0</v>
      </c>
      <c r="E14" s="7">
        <v>153007870</v>
      </c>
      <c r="F14" s="8">
        <v>153007870</v>
      </c>
      <c r="G14" s="8">
        <v>14949821</v>
      </c>
      <c r="H14" s="8">
        <v>15648476</v>
      </c>
      <c r="I14" s="8">
        <v>-3806000</v>
      </c>
      <c r="J14" s="8">
        <v>26792297</v>
      </c>
      <c r="K14" s="8">
        <v>14338317</v>
      </c>
      <c r="L14" s="8">
        <v>15239281</v>
      </c>
      <c r="M14" s="8">
        <v>15046252</v>
      </c>
      <c r="N14" s="8">
        <v>44623850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71416147</v>
      </c>
      <c r="X14" s="8">
        <v>76503936</v>
      </c>
      <c r="Y14" s="8">
        <v>-5087789</v>
      </c>
      <c r="Z14" s="2">
        <v>-6.65</v>
      </c>
      <c r="AA14" s="6">
        <v>153007870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77361862</v>
      </c>
      <c r="D16" s="6">
        <v>0</v>
      </c>
      <c r="E16" s="7">
        <v>12664578</v>
      </c>
      <c r="F16" s="8">
        <v>12664578</v>
      </c>
      <c r="G16" s="8">
        <v>894452</v>
      </c>
      <c r="H16" s="8">
        <v>482509</v>
      </c>
      <c r="I16" s="8">
        <v>723516</v>
      </c>
      <c r="J16" s="8">
        <v>2100477</v>
      </c>
      <c r="K16" s="8">
        <v>355476</v>
      </c>
      <c r="L16" s="8">
        <v>678797</v>
      </c>
      <c r="M16" s="8">
        <v>176499</v>
      </c>
      <c r="N16" s="8">
        <v>1210772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3311249</v>
      </c>
      <c r="X16" s="8">
        <v>6332292</v>
      </c>
      <c r="Y16" s="8">
        <v>-3021043</v>
      </c>
      <c r="Z16" s="2">
        <v>-47.71</v>
      </c>
      <c r="AA16" s="6">
        <v>12664578</v>
      </c>
    </row>
    <row r="17" spans="1:27" ht="13.5">
      <c r="A17" s="23" t="s">
        <v>44</v>
      </c>
      <c r="B17" s="29"/>
      <c r="C17" s="6">
        <v>433436</v>
      </c>
      <c r="D17" s="6">
        <v>0</v>
      </c>
      <c r="E17" s="7">
        <v>927623</v>
      </c>
      <c r="F17" s="8">
        <v>927623</v>
      </c>
      <c r="G17" s="8">
        <v>16933</v>
      </c>
      <c r="H17" s="8">
        <v>19188</v>
      </c>
      <c r="I17" s="8">
        <v>25127</v>
      </c>
      <c r="J17" s="8">
        <v>61248</v>
      </c>
      <c r="K17" s="8">
        <v>33149</v>
      </c>
      <c r="L17" s="8">
        <v>7483</v>
      </c>
      <c r="M17" s="8">
        <v>4760</v>
      </c>
      <c r="N17" s="8">
        <v>45392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106640</v>
      </c>
      <c r="X17" s="8">
        <v>463812</v>
      </c>
      <c r="Y17" s="8">
        <v>-357172</v>
      </c>
      <c r="Z17" s="2">
        <v>-77.01</v>
      </c>
      <c r="AA17" s="6">
        <v>927623</v>
      </c>
    </row>
    <row r="18" spans="1:27" ht="13.5">
      <c r="A18" s="25" t="s">
        <v>45</v>
      </c>
      <c r="B18" s="24"/>
      <c r="C18" s="6">
        <v>4725488</v>
      </c>
      <c r="D18" s="6">
        <v>0</v>
      </c>
      <c r="E18" s="7">
        <v>3722104</v>
      </c>
      <c r="F18" s="8">
        <v>3722104</v>
      </c>
      <c r="G18" s="8">
        <v>0</v>
      </c>
      <c r="H18" s="8">
        <v>0</v>
      </c>
      <c r="I18" s="8">
        <v>0</v>
      </c>
      <c r="J18" s="8">
        <v>0</v>
      </c>
      <c r="K18" s="8">
        <v>2508213</v>
      </c>
      <c r="L18" s="8">
        <v>1672142</v>
      </c>
      <c r="M18" s="8">
        <v>836071</v>
      </c>
      <c r="N18" s="8">
        <v>5016426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5016426</v>
      </c>
      <c r="X18" s="8">
        <v>1861050</v>
      </c>
      <c r="Y18" s="8">
        <v>3155376</v>
      </c>
      <c r="Z18" s="2">
        <v>169.55</v>
      </c>
      <c r="AA18" s="6">
        <v>3722104</v>
      </c>
    </row>
    <row r="19" spans="1:27" ht="13.5">
      <c r="A19" s="23" t="s">
        <v>46</v>
      </c>
      <c r="B19" s="29"/>
      <c r="C19" s="6">
        <v>950472103</v>
      </c>
      <c r="D19" s="6">
        <v>0</v>
      </c>
      <c r="E19" s="7">
        <v>617571000</v>
      </c>
      <c r="F19" s="8">
        <v>617571000</v>
      </c>
      <c r="G19" s="8">
        <v>240417000</v>
      </c>
      <c r="H19" s="8">
        <v>500000</v>
      </c>
      <c r="I19" s="8">
        <v>0</v>
      </c>
      <c r="J19" s="8">
        <v>240917000</v>
      </c>
      <c r="K19" s="8">
        <v>1000000</v>
      </c>
      <c r="L19" s="8">
        <v>4000000</v>
      </c>
      <c r="M19" s="8">
        <v>200459000</v>
      </c>
      <c r="N19" s="8">
        <v>205459000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446376000</v>
      </c>
      <c r="X19" s="8">
        <v>308785500</v>
      </c>
      <c r="Y19" s="8">
        <v>137590500</v>
      </c>
      <c r="Z19" s="2">
        <v>44.56</v>
      </c>
      <c r="AA19" s="6">
        <v>617571000</v>
      </c>
    </row>
    <row r="20" spans="1:27" ht="13.5">
      <c r="A20" s="23" t="s">
        <v>47</v>
      </c>
      <c r="B20" s="29"/>
      <c r="C20" s="6">
        <v>87549868</v>
      </c>
      <c r="D20" s="6">
        <v>0</v>
      </c>
      <c r="E20" s="7">
        <v>745251098</v>
      </c>
      <c r="F20" s="26">
        <v>745251098</v>
      </c>
      <c r="G20" s="26">
        <v>34265330</v>
      </c>
      <c r="H20" s="26">
        <v>115275156</v>
      </c>
      <c r="I20" s="26">
        <v>36612906</v>
      </c>
      <c r="J20" s="26">
        <v>186153392</v>
      </c>
      <c r="K20" s="26">
        <v>36369403</v>
      </c>
      <c r="L20" s="26">
        <v>32108342</v>
      </c>
      <c r="M20" s="26">
        <v>131222786</v>
      </c>
      <c r="N20" s="26">
        <v>199700531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385853923</v>
      </c>
      <c r="X20" s="26">
        <v>362992044</v>
      </c>
      <c r="Y20" s="26">
        <v>22861879</v>
      </c>
      <c r="Z20" s="27">
        <v>6.3</v>
      </c>
      <c r="AA20" s="28">
        <v>745251098</v>
      </c>
    </row>
    <row r="21" spans="1:27" ht="13.5">
      <c r="A21" s="23" t="s">
        <v>48</v>
      </c>
      <c r="B21" s="29"/>
      <c r="C21" s="6">
        <v>1421276</v>
      </c>
      <c r="D21" s="6">
        <v>0</v>
      </c>
      <c r="E21" s="7">
        <v>990000</v>
      </c>
      <c r="F21" s="8">
        <v>990000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495000</v>
      </c>
      <c r="Y21" s="8">
        <v>-495000</v>
      </c>
      <c r="Z21" s="2">
        <v>-100</v>
      </c>
      <c r="AA21" s="6">
        <v>990000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4958020941</v>
      </c>
      <c r="D22" s="33">
        <f>SUM(D5:D21)</f>
        <v>0</v>
      </c>
      <c r="E22" s="34">
        <f t="shared" si="0"/>
        <v>6312594088</v>
      </c>
      <c r="F22" s="35">
        <f t="shared" si="0"/>
        <v>6312594088</v>
      </c>
      <c r="G22" s="35">
        <f t="shared" si="0"/>
        <v>660889374</v>
      </c>
      <c r="H22" s="35">
        <f t="shared" si="0"/>
        <v>531028416</v>
      </c>
      <c r="I22" s="35">
        <f t="shared" si="0"/>
        <v>390566639</v>
      </c>
      <c r="J22" s="35">
        <f t="shared" si="0"/>
        <v>1582484429</v>
      </c>
      <c r="K22" s="35">
        <f t="shared" si="0"/>
        <v>379490798</v>
      </c>
      <c r="L22" s="35">
        <f t="shared" si="0"/>
        <v>394787794</v>
      </c>
      <c r="M22" s="35">
        <f t="shared" si="0"/>
        <v>662928917</v>
      </c>
      <c r="N22" s="35">
        <f t="shared" si="0"/>
        <v>1437207509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3019691938</v>
      </c>
      <c r="X22" s="35">
        <f t="shared" si="0"/>
        <v>3146663538</v>
      </c>
      <c r="Y22" s="35">
        <f t="shared" si="0"/>
        <v>-126971600</v>
      </c>
      <c r="Z22" s="36">
        <f>+IF(X22&lt;&gt;0,+(Y22/X22)*100,0)</f>
        <v>-4.035118418815835</v>
      </c>
      <c r="AA22" s="33">
        <f>SUM(AA5:AA21)</f>
        <v>6312594088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1105567203</v>
      </c>
      <c r="D25" s="6">
        <v>0</v>
      </c>
      <c r="E25" s="7">
        <v>1356536965</v>
      </c>
      <c r="F25" s="8">
        <v>1356536965</v>
      </c>
      <c r="G25" s="8">
        <v>100058755</v>
      </c>
      <c r="H25" s="8">
        <v>98267787</v>
      </c>
      <c r="I25" s="8">
        <v>100121830</v>
      </c>
      <c r="J25" s="8">
        <v>298448372</v>
      </c>
      <c r="K25" s="8">
        <v>102060528</v>
      </c>
      <c r="L25" s="8">
        <v>100763871</v>
      </c>
      <c r="M25" s="8">
        <v>101805528</v>
      </c>
      <c r="N25" s="8">
        <v>304629927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603078299</v>
      </c>
      <c r="X25" s="8">
        <v>678268476</v>
      </c>
      <c r="Y25" s="8">
        <v>-75190177</v>
      </c>
      <c r="Z25" s="2">
        <v>-11.09</v>
      </c>
      <c r="AA25" s="6">
        <v>1356536965</v>
      </c>
    </row>
    <row r="26" spans="1:27" ht="13.5">
      <c r="A26" s="25" t="s">
        <v>52</v>
      </c>
      <c r="B26" s="24"/>
      <c r="C26" s="6">
        <v>47106731</v>
      </c>
      <c r="D26" s="6">
        <v>0</v>
      </c>
      <c r="E26" s="7">
        <v>51692467</v>
      </c>
      <c r="F26" s="8">
        <v>51692467</v>
      </c>
      <c r="G26" s="8">
        <v>3999711</v>
      </c>
      <c r="H26" s="8">
        <v>4006269</v>
      </c>
      <c r="I26" s="8">
        <v>4019334</v>
      </c>
      <c r="J26" s="8">
        <v>12025314</v>
      </c>
      <c r="K26" s="8">
        <v>4019334</v>
      </c>
      <c r="L26" s="8">
        <v>4009223</v>
      </c>
      <c r="M26" s="8">
        <v>4009223</v>
      </c>
      <c r="N26" s="8">
        <v>12037780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24063094</v>
      </c>
      <c r="X26" s="8">
        <v>25846236</v>
      </c>
      <c r="Y26" s="8">
        <v>-1783142</v>
      </c>
      <c r="Z26" s="2">
        <v>-6.9</v>
      </c>
      <c r="AA26" s="6">
        <v>51692467</v>
      </c>
    </row>
    <row r="27" spans="1:27" ht="13.5">
      <c r="A27" s="25" t="s">
        <v>53</v>
      </c>
      <c r="B27" s="24"/>
      <c r="C27" s="6">
        <v>589441863</v>
      </c>
      <c r="D27" s="6">
        <v>0</v>
      </c>
      <c r="E27" s="7">
        <v>214628485</v>
      </c>
      <c r="F27" s="8">
        <v>214628485</v>
      </c>
      <c r="G27" s="8">
        <v>17885709</v>
      </c>
      <c r="H27" s="8">
        <v>17885709</v>
      </c>
      <c r="I27" s="8">
        <v>17885709</v>
      </c>
      <c r="J27" s="8">
        <v>53657127</v>
      </c>
      <c r="K27" s="8">
        <v>17885709</v>
      </c>
      <c r="L27" s="8">
        <v>17885709</v>
      </c>
      <c r="M27" s="8">
        <v>17885709</v>
      </c>
      <c r="N27" s="8">
        <v>53657127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107314254</v>
      </c>
      <c r="X27" s="8">
        <v>107314242</v>
      </c>
      <c r="Y27" s="8">
        <v>12</v>
      </c>
      <c r="Z27" s="2">
        <v>0</v>
      </c>
      <c r="AA27" s="6">
        <v>214628485</v>
      </c>
    </row>
    <row r="28" spans="1:27" ht="13.5">
      <c r="A28" s="25" t="s">
        <v>54</v>
      </c>
      <c r="B28" s="24"/>
      <c r="C28" s="6">
        <v>410971147</v>
      </c>
      <c r="D28" s="6">
        <v>0</v>
      </c>
      <c r="E28" s="7">
        <v>492852581</v>
      </c>
      <c r="F28" s="8">
        <v>492852581</v>
      </c>
      <c r="G28" s="8">
        <v>12334009</v>
      </c>
      <c r="H28" s="8">
        <v>12334009</v>
      </c>
      <c r="I28" s="8">
        <v>12334009</v>
      </c>
      <c r="J28" s="8">
        <v>37002027</v>
      </c>
      <c r="K28" s="8">
        <v>127282166</v>
      </c>
      <c r="L28" s="8">
        <v>41071051</v>
      </c>
      <c r="M28" s="8">
        <v>41071051</v>
      </c>
      <c r="N28" s="8">
        <v>209424268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246426295</v>
      </c>
      <c r="X28" s="8">
        <v>246426288</v>
      </c>
      <c r="Y28" s="8">
        <v>7</v>
      </c>
      <c r="Z28" s="2">
        <v>0</v>
      </c>
      <c r="AA28" s="6">
        <v>492852581</v>
      </c>
    </row>
    <row r="29" spans="1:27" ht="13.5">
      <c r="A29" s="25" t="s">
        <v>55</v>
      </c>
      <c r="B29" s="24"/>
      <c r="C29" s="6">
        <v>70144989</v>
      </c>
      <c r="D29" s="6">
        <v>0</v>
      </c>
      <c r="E29" s="7">
        <v>244132153</v>
      </c>
      <c r="F29" s="8">
        <v>244132153</v>
      </c>
      <c r="G29" s="8">
        <v>13443624</v>
      </c>
      <c r="H29" s="8">
        <v>13313647</v>
      </c>
      <c r="I29" s="8">
        <v>16597665</v>
      </c>
      <c r="J29" s="8">
        <v>43354936</v>
      </c>
      <c r="K29" s="8">
        <v>13560894</v>
      </c>
      <c r="L29" s="8">
        <v>13241659</v>
      </c>
      <c r="M29" s="8">
        <v>16994619</v>
      </c>
      <c r="N29" s="8">
        <v>43797172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87152108</v>
      </c>
      <c r="X29" s="8">
        <v>122066076</v>
      </c>
      <c r="Y29" s="8">
        <v>-34913968</v>
      </c>
      <c r="Z29" s="2">
        <v>-28.6</v>
      </c>
      <c r="AA29" s="6">
        <v>244132153</v>
      </c>
    </row>
    <row r="30" spans="1:27" ht="13.5">
      <c r="A30" s="25" t="s">
        <v>56</v>
      </c>
      <c r="B30" s="24"/>
      <c r="C30" s="6">
        <v>1487044186</v>
      </c>
      <c r="D30" s="6">
        <v>0</v>
      </c>
      <c r="E30" s="7">
        <v>1744580031</v>
      </c>
      <c r="F30" s="8">
        <v>1744580031</v>
      </c>
      <c r="G30" s="8">
        <v>-38496710</v>
      </c>
      <c r="H30" s="8">
        <v>402945383</v>
      </c>
      <c r="I30" s="8">
        <v>126883895</v>
      </c>
      <c r="J30" s="8">
        <v>491332568</v>
      </c>
      <c r="K30" s="8">
        <v>114642520</v>
      </c>
      <c r="L30" s="8">
        <v>72519039</v>
      </c>
      <c r="M30" s="8">
        <v>142289590</v>
      </c>
      <c r="N30" s="8">
        <v>329451149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820783717</v>
      </c>
      <c r="X30" s="8">
        <v>872290026</v>
      </c>
      <c r="Y30" s="8">
        <v>-51506309</v>
      </c>
      <c r="Z30" s="2">
        <v>-5.9</v>
      </c>
      <c r="AA30" s="6">
        <v>1744580031</v>
      </c>
    </row>
    <row r="31" spans="1:27" ht="13.5">
      <c r="A31" s="25" t="s">
        <v>57</v>
      </c>
      <c r="B31" s="24"/>
      <c r="C31" s="6">
        <v>264983307</v>
      </c>
      <c r="D31" s="6">
        <v>0</v>
      </c>
      <c r="E31" s="7">
        <v>419268369</v>
      </c>
      <c r="F31" s="8">
        <v>419268369</v>
      </c>
      <c r="G31" s="8">
        <v>3093707</v>
      </c>
      <c r="H31" s="8">
        <v>9514248</v>
      </c>
      <c r="I31" s="8">
        <v>20532934</v>
      </c>
      <c r="J31" s="8">
        <v>33140889</v>
      </c>
      <c r="K31" s="8">
        <v>25586741</v>
      </c>
      <c r="L31" s="8">
        <v>28595066</v>
      </c>
      <c r="M31" s="8">
        <v>51462667</v>
      </c>
      <c r="N31" s="8">
        <v>105644474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138785363</v>
      </c>
      <c r="X31" s="8">
        <v>209634186</v>
      </c>
      <c r="Y31" s="8">
        <v>-70848823</v>
      </c>
      <c r="Z31" s="2">
        <v>-33.8</v>
      </c>
      <c r="AA31" s="6">
        <v>419268369</v>
      </c>
    </row>
    <row r="32" spans="1:27" ht="13.5">
      <c r="A32" s="25" t="s">
        <v>58</v>
      </c>
      <c r="B32" s="24"/>
      <c r="C32" s="6">
        <v>206791516</v>
      </c>
      <c r="D32" s="6">
        <v>0</v>
      </c>
      <c r="E32" s="7">
        <v>334380410</v>
      </c>
      <c r="F32" s="8">
        <v>334380410</v>
      </c>
      <c r="G32" s="8">
        <v>4783131</v>
      </c>
      <c r="H32" s="8">
        <v>20734687</v>
      </c>
      <c r="I32" s="8">
        <v>20372674</v>
      </c>
      <c r="J32" s="8">
        <v>45890492</v>
      </c>
      <c r="K32" s="8">
        <v>56312487</v>
      </c>
      <c r="L32" s="8">
        <v>19199909</v>
      </c>
      <c r="M32" s="8">
        <v>42008355</v>
      </c>
      <c r="N32" s="8">
        <v>117520751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163411243</v>
      </c>
      <c r="X32" s="8">
        <v>175065204</v>
      </c>
      <c r="Y32" s="8">
        <v>-11653961</v>
      </c>
      <c r="Z32" s="2">
        <v>-6.66</v>
      </c>
      <c r="AA32" s="6">
        <v>334380410</v>
      </c>
    </row>
    <row r="33" spans="1:27" ht="13.5">
      <c r="A33" s="25" t="s">
        <v>59</v>
      </c>
      <c r="B33" s="24"/>
      <c r="C33" s="6">
        <v>4272651</v>
      </c>
      <c r="D33" s="6">
        <v>0</v>
      </c>
      <c r="E33" s="7">
        <v>161255266</v>
      </c>
      <c r="F33" s="8">
        <v>161255266</v>
      </c>
      <c r="G33" s="8">
        <v>2086907</v>
      </c>
      <c r="H33" s="8">
        <v>2749831</v>
      </c>
      <c r="I33" s="8">
        <v>1538289</v>
      </c>
      <c r="J33" s="8">
        <v>6375027</v>
      </c>
      <c r="K33" s="8">
        <v>6273146</v>
      </c>
      <c r="L33" s="8">
        <v>91063</v>
      </c>
      <c r="M33" s="8">
        <v>43154527</v>
      </c>
      <c r="N33" s="8">
        <v>49518736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55893763</v>
      </c>
      <c r="X33" s="8">
        <v>80627634</v>
      </c>
      <c r="Y33" s="8">
        <v>-24733871</v>
      </c>
      <c r="Z33" s="2">
        <v>-30.68</v>
      </c>
      <c r="AA33" s="6">
        <v>161255266</v>
      </c>
    </row>
    <row r="34" spans="1:27" ht="13.5">
      <c r="A34" s="25" t="s">
        <v>60</v>
      </c>
      <c r="B34" s="24"/>
      <c r="C34" s="6">
        <v>602192763</v>
      </c>
      <c r="D34" s="6">
        <v>0</v>
      </c>
      <c r="E34" s="7">
        <v>904720457</v>
      </c>
      <c r="F34" s="8">
        <v>904720457</v>
      </c>
      <c r="G34" s="8">
        <v>38315650</v>
      </c>
      <c r="H34" s="8">
        <v>55681912</v>
      </c>
      <c r="I34" s="8">
        <v>55672079</v>
      </c>
      <c r="J34" s="8">
        <v>149669641</v>
      </c>
      <c r="K34" s="8">
        <v>71960841</v>
      </c>
      <c r="L34" s="8">
        <v>52589043</v>
      </c>
      <c r="M34" s="8">
        <v>78124286</v>
      </c>
      <c r="N34" s="8">
        <v>202674170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352343811</v>
      </c>
      <c r="X34" s="8">
        <v>444485220</v>
      </c>
      <c r="Y34" s="8">
        <v>-92141409</v>
      </c>
      <c r="Z34" s="2">
        <v>-20.73</v>
      </c>
      <c r="AA34" s="6">
        <v>904720457</v>
      </c>
    </row>
    <row r="35" spans="1:27" ht="13.5">
      <c r="A35" s="23" t="s">
        <v>61</v>
      </c>
      <c r="B35" s="29"/>
      <c r="C35" s="6">
        <v>64594936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4853111292</v>
      </c>
      <c r="D36" s="33">
        <f>SUM(D25:D35)</f>
        <v>0</v>
      </c>
      <c r="E36" s="34">
        <f t="shared" si="1"/>
        <v>5924047184</v>
      </c>
      <c r="F36" s="35">
        <f t="shared" si="1"/>
        <v>5924047184</v>
      </c>
      <c r="G36" s="35">
        <f t="shared" si="1"/>
        <v>157504493</v>
      </c>
      <c r="H36" s="35">
        <f t="shared" si="1"/>
        <v>637433482</v>
      </c>
      <c r="I36" s="35">
        <f t="shared" si="1"/>
        <v>375958418</v>
      </c>
      <c r="J36" s="35">
        <f t="shared" si="1"/>
        <v>1170896393</v>
      </c>
      <c r="K36" s="35">
        <f t="shared" si="1"/>
        <v>539584366</v>
      </c>
      <c r="L36" s="35">
        <f t="shared" si="1"/>
        <v>349965633</v>
      </c>
      <c r="M36" s="35">
        <f t="shared" si="1"/>
        <v>538805555</v>
      </c>
      <c r="N36" s="35">
        <f t="shared" si="1"/>
        <v>1428355554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2599251947</v>
      </c>
      <c r="X36" s="35">
        <f t="shared" si="1"/>
        <v>2962023588</v>
      </c>
      <c r="Y36" s="35">
        <f t="shared" si="1"/>
        <v>-362771641</v>
      </c>
      <c r="Z36" s="36">
        <f>+IF(X36&lt;&gt;0,+(Y36/X36)*100,0)</f>
        <v>-12.247425795989306</v>
      </c>
      <c r="AA36" s="33">
        <f>SUM(AA25:AA35)</f>
        <v>5924047184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104909649</v>
      </c>
      <c r="D38" s="46">
        <f>+D22-D36</f>
        <v>0</v>
      </c>
      <c r="E38" s="47">
        <f t="shared" si="2"/>
        <v>388546904</v>
      </c>
      <c r="F38" s="48">
        <f t="shared" si="2"/>
        <v>388546904</v>
      </c>
      <c r="G38" s="48">
        <f t="shared" si="2"/>
        <v>503384881</v>
      </c>
      <c r="H38" s="48">
        <f t="shared" si="2"/>
        <v>-106405066</v>
      </c>
      <c r="I38" s="48">
        <f t="shared" si="2"/>
        <v>14608221</v>
      </c>
      <c r="J38" s="48">
        <f t="shared" si="2"/>
        <v>411588036</v>
      </c>
      <c r="K38" s="48">
        <f t="shared" si="2"/>
        <v>-160093568</v>
      </c>
      <c r="L38" s="48">
        <f t="shared" si="2"/>
        <v>44822161</v>
      </c>
      <c r="M38" s="48">
        <f t="shared" si="2"/>
        <v>124123362</v>
      </c>
      <c r="N38" s="48">
        <f t="shared" si="2"/>
        <v>8851955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420439991</v>
      </c>
      <c r="X38" s="48">
        <f>IF(F22=F36,0,X22-X36)</f>
        <v>184639950</v>
      </c>
      <c r="Y38" s="48">
        <f t="shared" si="2"/>
        <v>235800041</v>
      </c>
      <c r="Z38" s="49">
        <f>+IF(X38&lt;&gt;0,+(Y38/X38)*100,0)</f>
        <v>127.7080290587167</v>
      </c>
      <c r="AA38" s="46">
        <f>+AA22-AA36</f>
        <v>388546904</v>
      </c>
    </row>
    <row r="39" spans="1:27" ht="13.5">
      <c r="A39" s="23" t="s">
        <v>64</v>
      </c>
      <c r="B39" s="29"/>
      <c r="C39" s="6">
        <v>772310671</v>
      </c>
      <c r="D39" s="6">
        <v>0</v>
      </c>
      <c r="E39" s="7">
        <v>756633000</v>
      </c>
      <c r="F39" s="8">
        <v>756633000</v>
      </c>
      <c r="G39" s="8">
        <v>0</v>
      </c>
      <c r="H39" s="8">
        <v>0</v>
      </c>
      <c r="I39" s="8">
        <v>2500000</v>
      </c>
      <c r="J39" s="8">
        <v>2500000</v>
      </c>
      <c r="K39" s="8">
        <v>0</v>
      </c>
      <c r="L39" s="8">
        <v>0</v>
      </c>
      <c r="M39" s="8">
        <v>2500000</v>
      </c>
      <c r="N39" s="8">
        <v>2500000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5000000</v>
      </c>
      <c r="X39" s="8">
        <v>378316500</v>
      </c>
      <c r="Y39" s="8">
        <v>-373316500</v>
      </c>
      <c r="Z39" s="2">
        <v>-98.68</v>
      </c>
      <c r="AA39" s="6">
        <v>756633000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9633510</v>
      </c>
      <c r="Y40" s="26">
        <v>-9633510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877220320</v>
      </c>
      <c r="D42" s="55">
        <f>SUM(D38:D41)</f>
        <v>0</v>
      </c>
      <c r="E42" s="56">
        <f t="shared" si="3"/>
        <v>1145179904</v>
      </c>
      <c r="F42" s="57">
        <f t="shared" si="3"/>
        <v>1145179904</v>
      </c>
      <c r="G42" s="57">
        <f t="shared" si="3"/>
        <v>503384881</v>
      </c>
      <c r="H42" s="57">
        <f t="shared" si="3"/>
        <v>-106405066</v>
      </c>
      <c r="I42" s="57">
        <f t="shared" si="3"/>
        <v>17108221</v>
      </c>
      <c r="J42" s="57">
        <f t="shared" si="3"/>
        <v>414088036</v>
      </c>
      <c r="K42" s="57">
        <f t="shared" si="3"/>
        <v>-160093568</v>
      </c>
      <c r="L42" s="57">
        <f t="shared" si="3"/>
        <v>44822161</v>
      </c>
      <c r="M42" s="57">
        <f t="shared" si="3"/>
        <v>126623362</v>
      </c>
      <c r="N42" s="57">
        <f t="shared" si="3"/>
        <v>11351955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425439991</v>
      </c>
      <c r="X42" s="57">
        <f t="shared" si="3"/>
        <v>572589960</v>
      </c>
      <c r="Y42" s="57">
        <f t="shared" si="3"/>
        <v>-147149969</v>
      </c>
      <c r="Z42" s="58">
        <f>+IF(X42&lt;&gt;0,+(Y42/X42)*100,0)</f>
        <v>-25.699013129744714</v>
      </c>
      <c r="AA42" s="55">
        <f>SUM(AA38:AA41)</f>
        <v>1145179904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877220320</v>
      </c>
      <c r="D44" s="63">
        <f>+D42-D43</f>
        <v>0</v>
      </c>
      <c r="E44" s="64">
        <f t="shared" si="4"/>
        <v>1145179904</v>
      </c>
      <c r="F44" s="65">
        <f t="shared" si="4"/>
        <v>1145179904</v>
      </c>
      <c r="G44" s="65">
        <f t="shared" si="4"/>
        <v>503384881</v>
      </c>
      <c r="H44" s="65">
        <f t="shared" si="4"/>
        <v>-106405066</v>
      </c>
      <c r="I44" s="65">
        <f t="shared" si="4"/>
        <v>17108221</v>
      </c>
      <c r="J44" s="65">
        <f t="shared" si="4"/>
        <v>414088036</v>
      </c>
      <c r="K44" s="65">
        <f t="shared" si="4"/>
        <v>-160093568</v>
      </c>
      <c r="L44" s="65">
        <f t="shared" si="4"/>
        <v>44822161</v>
      </c>
      <c r="M44" s="65">
        <f t="shared" si="4"/>
        <v>126623362</v>
      </c>
      <c r="N44" s="65">
        <f t="shared" si="4"/>
        <v>11351955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425439991</v>
      </c>
      <c r="X44" s="65">
        <f t="shared" si="4"/>
        <v>572589960</v>
      </c>
      <c r="Y44" s="65">
        <f t="shared" si="4"/>
        <v>-147149969</v>
      </c>
      <c r="Z44" s="66">
        <f>+IF(X44&lt;&gt;0,+(Y44/X44)*100,0)</f>
        <v>-25.699013129744714</v>
      </c>
      <c r="AA44" s="63">
        <f>+AA42-AA43</f>
        <v>1145179904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877220320</v>
      </c>
      <c r="D46" s="55">
        <f>SUM(D44:D45)</f>
        <v>0</v>
      </c>
      <c r="E46" s="56">
        <f t="shared" si="5"/>
        <v>1145179904</v>
      </c>
      <c r="F46" s="57">
        <f t="shared" si="5"/>
        <v>1145179904</v>
      </c>
      <c r="G46" s="57">
        <f t="shared" si="5"/>
        <v>503384881</v>
      </c>
      <c r="H46" s="57">
        <f t="shared" si="5"/>
        <v>-106405066</v>
      </c>
      <c r="I46" s="57">
        <f t="shared" si="5"/>
        <v>17108221</v>
      </c>
      <c r="J46" s="57">
        <f t="shared" si="5"/>
        <v>414088036</v>
      </c>
      <c r="K46" s="57">
        <f t="shared" si="5"/>
        <v>-160093568</v>
      </c>
      <c r="L46" s="57">
        <f t="shared" si="5"/>
        <v>44822161</v>
      </c>
      <c r="M46" s="57">
        <f t="shared" si="5"/>
        <v>126623362</v>
      </c>
      <c r="N46" s="57">
        <f t="shared" si="5"/>
        <v>11351955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425439991</v>
      </c>
      <c r="X46" s="57">
        <f t="shared" si="5"/>
        <v>572589960</v>
      </c>
      <c r="Y46" s="57">
        <f t="shared" si="5"/>
        <v>-147149969</v>
      </c>
      <c r="Z46" s="58">
        <f>+IF(X46&lt;&gt;0,+(Y46/X46)*100,0)</f>
        <v>-25.699013129744714</v>
      </c>
      <c r="AA46" s="55">
        <f>SUM(AA44:AA45)</f>
        <v>1145179904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877220320</v>
      </c>
      <c r="D48" s="71">
        <f>SUM(D46:D47)</f>
        <v>0</v>
      </c>
      <c r="E48" s="72">
        <f t="shared" si="6"/>
        <v>1145179904</v>
      </c>
      <c r="F48" s="73">
        <f t="shared" si="6"/>
        <v>1145179904</v>
      </c>
      <c r="G48" s="73">
        <f t="shared" si="6"/>
        <v>503384881</v>
      </c>
      <c r="H48" s="74">
        <f t="shared" si="6"/>
        <v>-106405066</v>
      </c>
      <c r="I48" s="74">
        <f t="shared" si="6"/>
        <v>17108221</v>
      </c>
      <c r="J48" s="74">
        <f t="shared" si="6"/>
        <v>414088036</v>
      </c>
      <c r="K48" s="74">
        <f t="shared" si="6"/>
        <v>-160093568</v>
      </c>
      <c r="L48" s="74">
        <f t="shared" si="6"/>
        <v>44822161</v>
      </c>
      <c r="M48" s="73">
        <f t="shared" si="6"/>
        <v>126623362</v>
      </c>
      <c r="N48" s="73">
        <f t="shared" si="6"/>
        <v>11351955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425439991</v>
      </c>
      <c r="X48" s="74">
        <f t="shared" si="6"/>
        <v>572589960</v>
      </c>
      <c r="Y48" s="74">
        <f t="shared" si="6"/>
        <v>-147149969</v>
      </c>
      <c r="Z48" s="75">
        <f>+IF(X48&lt;&gt;0,+(Y48/X48)*100,0)</f>
        <v>-25.699013129744714</v>
      </c>
      <c r="AA48" s="76">
        <f>SUM(AA46:AA47)</f>
        <v>1145179904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3427709390</v>
      </c>
      <c r="D5" s="6">
        <v>0</v>
      </c>
      <c r="E5" s="7">
        <v>4025720996</v>
      </c>
      <c r="F5" s="8">
        <v>4025720996</v>
      </c>
      <c r="G5" s="8">
        <v>332037827</v>
      </c>
      <c r="H5" s="8">
        <v>334634046</v>
      </c>
      <c r="I5" s="8">
        <v>337979124</v>
      </c>
      <c r="J5" s="8">
        <v>1004650997</v>
      </c>
      <c r="K5" s="8">
        <v>319603347</v>
      </c>
      <c r="L5" s="8">
        <v>329987053</v>
      </c>
      <c r="M5" s="8">
        <v>329253550</v>
      </c>
      <c r="N5" s="8">
        <v>978843950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1983494947</v>
      </c>
      <c r="X5" s="8">
        <v>1979053827</v>
      </c>
      <c r="Y5" s="8">
        <v>4441120</v>
      </c>
      <c r="Z5" s="2">
        <v>0.22</v>
      </c>
      <c r="AA5" s="6">
        <v>4025720996</v>
      </c>
    </row>
    <row r="6" spans="1:27" ht="13.5">
      <c r="A6" s="23" t="s">
        <v>33</v>
      </c>
      <c r="B6" s="24"/>
      <c r="C6" s="6">
        <v>106611391</v>
      </c>
      <c r="D6" s="6">
        <v>0</v>
      </c>
      <c r="E6" s="7">
        <v>108988649</v>
      </c>
      <c r="F6" s="8">
        <v>108988649</v>
      </c>
      <c r="G6" s="8">
        <v>7042330</v>
      </c>
      <c r="H6" s="8">
        <v>7863062</v>
      </c>
      <c r="I6" s="8">
        <v>7194697</v>
      </c>
      <c r="J6" s="8">
        <v>22100089</v>
      </c>
      <c r="K6" s="8">
        <v>7450114</v>
      </c>
      <c r="L6" s="8">
        <v>7471253</v>
      </c>
      <c r="M6" s="8">
        <v>5554179</v>
      </c>
      <c r="N6" s="8">
        <v>20475546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42575635</v>
      </c>
      <c r="X6" s="8">
        <v>50134777</v>
      </c>
      <c r="Y6" s="8">
        <v>-7559142</v>
      </c>
      <c r="Z6" s="2">
        <v>-15.08</v>
      </c>
      <c r="AA6" s="6">
        <v>108988649</v>
      </c>
    </row>
    <row r="7" spans="1:27" ht="13.5">
      <c r="A7" s="25" t="s">
        <v>34</v>
      </c>
      <c r="B7" s="24"/>
      <c r="C7" s="6">
        <v>10358668615</v>
      </c>
      <c r="D7" s="6">
        <v>0</v>
      </c>
      <c r="E7" s="7">
        <v>11717499438</v>
      </c>
      <c r="F7" s="8">
        <v>11717499438</v>
      </c>
      <c r="G7" s="8">
        <v>1086614127</v>
      </c>
      <c r="H7" s="8">
        <v>1192142802</v>
      </c>
      <c r="I7" s="8">
        <v>1213842186</v>
      </c>
      <c r="J7" s="8">
        <v>3492599115</v>
      </c>
      <c r="K7" s="8">
        <v>896531512</v>
      </c>
      <c r="L7" s="8">
        <v>927693407</v>
      </c>
      <c r="M7" s="8">
        <v>873682393</v>
      </c>
      <c r="N7" s="8">
        <v>2697907312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6190506427</v>
      </c>
      <c r="X7" s="8">
        <v>6008234877</v>
      </c>
      <c r="Y7" s="8">
        <v>182271550</v>
      </c>
      <c r="Z7" s="2">
        <v>3.03</v>
      </c>
      <c r="AA7" s="6">
        <v>11717499438</v>
      </c>
    </row>
    <row r="8" spans="1:27" ht="13.5">
      <c r="A8" s="25" t="s">
        <v>35</v>
      </c>
      <c r="B8" s="24"/>
      <c r="C8" s="6">
        <v>2576372920</v>
      </c>
      <c r="D8" s="6">
        <v>0</v>
      </c>
      <c r="E8" s="7">
        <v>2867860972</v>
      </c>
      <c r="F8" s="8">
        <v>2867860972</v>
      </c>
      <c r="G8" s="8">
        <v>247095620</v>
      </c>
      <c r="H8" s="8">
        <v>212680982</v>
      </c>
      <c r="I8" s="8">
        <v>248005436</v>
      </c>
      <c r="J8" s="8">
        <v>707782038</v>
      </c>
      <c r="K8" s="8">
        <v>263529628</v>
      </c>
      <c r="L8" s="8">
        <v>258940070</v>
      </c>
      <c r="M8" s="8">
        <v>244610072</v>
      </c>
      <c r="N8" s="8">
        <v>767079770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1474861808</v>
      </c>
      <c r="X8" s="8">
        <v>1619751430</v>
      </c>
      <c r="Y8" s="8">
        <v>-144889622</v>
      </c>
      <c r="Z8" s="2">
        <v>-8.95</v>
      </c>
      <c r="AA8" s="6">
        <v>2867860972</v>
      </c>
    </row>
    <row r="9" spans="1:27" ht="13.5">
      <c r="A9" s="25" t="s">
        <v>36</v>
      </c>
      <c r="B9" s="24"/>
      <c r="C9" s="6">
        <v>895456299</v>
      </c>
      <c r="D9" s="6">
        <v>0</v>
      </c>
      <c r="E9" s="7">
        <v>995311140</v>
      </c>
      <c r="F9" s="8">
        <v>995311140</v>
      </c>
      <c r="G9" s="8">
        <v>78243261</v>
      </c>
      <c r="H9" s="8">
        <v>79302255</v>
      </c>
      <c r="I9" s="8">
        <v>87381097</v>
      </c>
      <c r="J9" s="8">
        <v>244926613</v>
      </c>
      <c r="K9" s="8">
        <v>91207046</v>
      </c>
      <c r="L9" s="8">
        <v>94603915</v>
      </c>
      <c r="M9" s="8">
        <v>89705601</v>
      </c>
      <c r="N9" s="8">
        <v>275516562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520443175</v>
      </c>
      <c r="X9" s="8">
        <v>509484489</v>
      </c>
      <c r="Y9" s="8">
        <v>10958686</v>
      </c>
      <c r="Z9" s="2">
        <v>2.15</v>
      </c>
      <c r="AA9" s="6">
        <v>995311140</v>
      </c>
    </row>
    <row r="10" spans="1:27" ht="13.5">
      <c r="A10" s="25" t="s">
        <v>37</v>
      </c>
      <c r="B10" s="24"/>
      <c r="C10" s="6">
        <v>962651746</v>
      </c>
      <c r="D10" s="6">
        <v>0</v>
      </c>
      <c r="E10" s="7">
        <v>1231349159</v>
      </c>
      <c r="F10" s="26">
        <v>1231349159</v>
      </c>
      <c r="G10" s="26">
        <v>85222748</v>
      </c>
      <c r="H10" s="26">
        <v>116704949</v>
      </c>
      <c r="I10" s="26">
        <v>101492635</v>
      </c>
      <c r="J10" s="26">
        <v>303420332</v>
      </c>
      <c r="K10" s="26">
        <v>87781545</v>
      </c>
      <c r="L10" s="26">
        <v>113461338</v>
      </c>
      <c r="M10" s="26">
        <v>103785565</v>
      </c>
      <c r="N10" s="26">
        <v>305028448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608448780</v>
      </c>
      <c r="X10" s="26">
        <v>593345122</v>
      </c>
      <c r="Y10" s="26">
        <v>15103658</v>
      </c>
      <c r="Z10" s="27">
        <v>2.55</v>
      </c>
      <c r="AA10" s="28">
        <v>1231349159</v>
      </c>
    </row>
    <row r="11" spans="1:27" ht="13.5">
      <c r="A11" s="25" t="s">
        <v>38</v>
      </c>
      <c r="B11" s="29"/>
      <c r="C11" s="6">
        <v>67888786</v>
      </c>
      <c r="D11" s="6">
        <v>0</v>
      </c>
      <c r="E11" s="7">
        <v>78332753</v>
      </c>
      <c r="F11" s="8">
        <v>78332753</v>
      </c>
      <c r="G11" s="8">
        <v>6817037</v>
      </c>
      <c r="H11" s="8">
        <v>5882070</v>
      </c>
      <c r="I11" s="8">
        <v>4708112</v>
      </c>
      <c r="J11" s="8">
        <v>17407219</v>
      </c>
      <c r="K11" s="8">
        <v>8290620</v>
      </c>
      <c r="L11" s="8">
        <v>4750336</v>
      </c>
      <c r="M11" s="8">
        <v>5690103</v>
      </c>
      <c r="N11" s="8">
        <v>18731059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36138278</v>
      </c>
      <c r="X11" s="8">
        <v>38829605</v>
      </c>
      <c r="Y11" s="8">
        <v>-2691327</v>
      </c>
      <c r="Z11" s="2">
        <v>-6.93</v>
      </c>
      <c r="AA11" s="6">
        <v>78332753</v>
      </c>
    </row>
    <row r="12" spans="1:27" ht="13.5">
      <c r="A12" s="25" t="s">
        <v>39</v>
      </c>
      <c r="B12" s="29"/>
      <c r="C12" s="6">
        <v>55704908</v>
      </c>
      <c r="D12" s="6">
        <v>0</v>
      </c>
      <c r="E12" s="7">
        <v>65945354</v>
      </c>
      <c r="F12" s="8">
        <v>65945354</v>
      </c>
      <c r="G12" s="8">
        <v>3811979</v>
      </c>
      <c r="H12" s="8">
        <v>5398988</v>
      </c>
      <c r="I12" s="8">
        <v>4731563</v>
      </c>
      <c r="J12" s="8">
        <v>13942530</v>
      </c>
      <c r="K12" s="8">
        <v>4674038</v>
      </c>
      <c r="L12" s="8">
        <v>4027775</v>
      </c>
      <c r="M12" s="8">
        <v>4807642</v>
      </c>
      <c r="N12" s="8">
        <v>13509455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27451985</v>
      </c>
      <c r="X12" s="8">
        <v>32691594</v>
      </c>
      <c r="Y12" s="8">
        <v>-5239609</v>
      </c>
      <c r="Z12" s="2">
        <v>-16.03</v>
      </c>
      <c r="AA12" s="6">
        <v>65945354</v>
      </c>
    </row>
    <row r="13" spans="1:27" ht="13.5">
      <c r="A13" s="23" t="s">
        <v>40</v>
      </c>
      <c r="B13" s="29"/>
      <c r="C13" s="6">
        <v>370295276</v>
      </c>
      <c r="D13" s="6">
        <v>0</v>
      </c>
      <c r="E13" s="7">
        <v>220042500</v>
      </c>
      <c r="F13" s="8">
        <v>220042500</v>
      </c>
      <c r="G13" s="8">
        <v>29466889</v>
      </c>
      <c r="H13" s="8">
        <v>32119306</v>
      </c>
      <c r="I13" s="8">
        <v>31808854</v>
      </c>
      <c r="J13" s="8">
        <v>93395049</v>
      </c>
      <c r="K13" s="8">
        <v>29992842</v>
      </c>
      <c r="L13" s="8">
        <v>29842951</v>
      </c>
      <c r="M13" s="8">
        <v>28989375</v>
      </c>
      <c r="N13" s="8">
        <v>88825168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182220217</v>
      </c>
      <c r="X13" s="8">
        <v>96414159</v>
      </c>
      <c r="Y13" s="8">
        <v>85806058</v>
      </c>
      <c r="Z13" s="2">
        <v>89</v>
      </c>
      <c r="AA13" s="6">
        <v>220042500</v>
      </c>
    </row>
    <row r="14" spans="1:27" ht="13.5">
      <c r="A14" s="23" t="s">
        <v>41</v>
      </c>
      <c r="B14" s="29"/>
      <c r="C14" s="6">
        <v>362065026</v>
      </c>
      <c r="D14" s="6">
        <v>0</v>
      </c>
      <c r="E14" s="7">
        <v>219921038</v>
      </c>
      <c r="F14" s="8">
        <v>219921038</v>
      </c>
      <c r="G14" s="8">
        <v>25190509</v>
      </c>
      <c r="H14" s="8">
        <v>25027247</v>
      </c>
      <c r="I14" s="8">
        <v>22893829</v>
      </c>
      <c r="J14" s="8">
        <v>73111585</v>
      </c>
      <c r="K14" s="8">
        <v>22558328</v>
      </c>
      <c r="L14" s="8">
        <v>22399435</v>
      </c>
      <c r="M14" s="8">
        <v>24049485</v>
      </c>
      <c r="N14" s="8">
        <v>69007248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142118833</v>
      </c>
      <c r="X14" s="8">
        <v>74245047</v>
      </c>
      <c r="Y14" s="8">
        <v>67873786</v>
      </c>
      <c r="Z14" s="2">
        <v>91.42</v>
      </c>
      <c r="AA14" s="6">
        <v>219921038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167705348</v>
      </c>
      <c r="D16" s="6">
        <v>0</v>
      </c>
      <c r="E16" s="7">
        <v>253115614</v>
      </c>
      <c r="F16" s="8">
        <v>253115614</v>
      </c>
      <c r="G16" s="8">
        <v>9499144</v>
      </c>
      <c r="H16" s="8">
        <v>7805016</v>
      </c>
      <c r="I16" s="8">
        <v>10966805</v>
      </c>
      <c r="J16" s="8">
        <v>28270965</v>
      </c>
      <c r="K16" s="8">
        <v>13524253</v>
      </c>
      <c r="L16" s="8">
        <v>14001029</v>
      </c>
      <c r="M16" s="8">
        <v>20365964</v>
      </c>
      <c r="N16" s="8">
        <v>47891246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76162211</v>
      </c>
      <c r="X16" s="8">
        <v>114455179</v>
      </c>
      <c r="Y16" s="8">
        <v>-38292968</v>
      </c>
      <c r="Z16" s="2">
        <v>-33.46</v>
      </c>
      <c r="AA16" s="6">
        <v>253115614</v>
      </c>
    </row>
    <row r="17" spans="1:27" ht="13.5">
      <c r="A17" s="23" t="s">
        <v>44</v>
      </c>
      <c r="B17" s="29"/>
      <c r="C17" s="6">
        <v>41011475</v>
      </c>
      <c r="D17" s="6">
        <v>0</v>
      </c>
      <c r="E17" s="7">
        <v>45416893</v>
      </c>
      <c r="F17" s="8">
        <v>45416893</v>
      </c>
      <c r="G17" s="8">
        <v>1899882</v>
      </c>
      <c r="H17" s="8">
        <v>4032518</v>
      </c>
      <c r="I17" s="8">
        <v>6247266</v>
      </c>
      <c r="J17" s="8">
        <v>12179666</v>
      </c>
      <c r="K17" s="8">
        <v>3959200</v>
      </c>
      <c r="L17" s="8">
        <v>3243351</v>
      </c>
      <c r="M17" s="8">
        <v>3403722</v>
      </c>
      <c r="N17" s="8">
        <v>10606273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22785939</v>
      </c>
      <c r="X17" s="8">
        <v>22052893</v>
      </c>
      <c r="Y17" s="8">
        <v>733046</v>
      </c>
      <c r="Z17" s="2">
        <v>3.32</v>
      </c>
      <c r="AA17" s="6">
        <v>45416893</v>
      </c>
    </row>
    <row r="18" spans="1:27" ht="13.5">
      <c r="A18" s="25" t="s">
        <v>45</v>
      </c>
      <c r="B18" s="24"/>
      <c r="C18" s="6">
        <v>235640654</v>
      </c>
      <c r="D18" s="6">
        <v>0</v>
      </c>
      <c r="E18" s="7">
        <v>258556762</v>
      </c>
      <c r="F18" s="8">
        <v>258556762</v>
      </c>
      <c r="G18" s="8">
        <v>22775930</v>
      </c>
      <c r="H18" s="8">
        <v>21003677</v>
      </c>
      <c r="I18" s="8">
        <v>21508011</v>
      </c>
      <c r="J18" s="8">
        <v>65287618</v>
      </c>
      <c r="K18" s="8">
        <v>24669225</v>
      </c>
      <c r="L18" s="8">
        <v>21759845</v>
      </c>
      <c r="M18" s="8">
        <v>17249844</v>
      </c>
      <c r="N18" s="8">
        <v>63678914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128966532</v>
      </c>
      <c r="X18" s="8">
        <v>127060777</v>
      </c>
      <c r="Y18" s="8">
        <v>1905755</v>
      </c>
      <c r="Z18" s="2">
        <v>1.5</v>
      </c>
      <c r="AA18" s="6">
        <v>258556762</v>
      </c>
    </row>
    <row r="19" spans="1:27" ht="13.5">
      <c r="A19" s="23" t="s">
        <v>46</v>
      </c>
      <c r="B19" s="29"/>
      <c r="C19" s="6">
        <v>3823804196</v>
      </c>
      <c r="D19" s="6">
        <v>0</v>
      </c>
      <c r="E19" s="7">
        <v>2683115344</v>
      </c>
      <c r="F19" s="8">
        <v>2683115344</v>
      </c>
      <c r="G19" s="8">
        <v>809034709</v>
      </c>
      <c r="H19" s="8">
        <v>63628831</v>
      </c>
      <c r="I19" s="8">
        <v>12968257</v>
      </c>
      <c r="J19" s="8">
        <v>885631797</v>
      </c>
      <c r="K19" s="8">
        <v>41720392</v>
      </c>
      <c r="L19" s="8">
        <v>746014118</v>
      </c>
      <c r="M19" s="8">
        <v>122521344</v>
      </c>
      <c r="N19" s="8">
        <v>910255854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1795887651</v>
      </c>
      <c r="X19" s="8">
        <v>1621056354</v>
      </c>
      <c r="Y19" s="8">
        <v>174831297</v>
      </c>
      <c r="Z19" s="2">
        <v>10.79</v>
      </c>
      <c r="AA19" s="6">
        <v>2683115344</v>
      </c>
    </row>
    <row r="20" spans="1:27" ht="13.5">
      <c r="A20" s="23" t="s">
        <v>47</v>
      </c>
      <c r="B20" s="29"/>
      <c r="C20" s="6">
        <v>97020815</v>
      </c>
      <c r="D20" s="6">
        <v>0</v>
      </c>
      <c r="E20" s="7">
        <v>1534524150</v>
      </c>
      <c r="F20" s="26">
        <v>1534524150</v>
      </c>
      <c r="G20" s="26">
        <v>3348837</v>
      </c>
      <c r="H20" s="26">
        <v>499507125</v>
      </c>
      <c r="I20" s="26">
        <v>9856077</v>
      </c>
      <c r="J20" s="26">
        <v>512712039</v>
      </c>
      <c r="K20" s="26">
        <v>4619893</v>
      </c>
      <c r="L20" s="26">
        <v>5594100</v>
      </c>
      <c r="M20" s="26">
        <v>493104389</v>
      </c>
      <c r="N20" s="26">
        <v>503318382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1016030421</v>
      </c>
      <c r="X20" s="26">
        <v>579471002</v>
      </c>
      <c r="Y20" s="26">
        <v>436559419</v>
      </c>
      <c r="Z20" s="27">
        <v>75.34</v>
      </c>
      <c r="AA20" s="28">
        <v>1534524150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5000000</v>
      </c>
      <c r="F21" s="8">
        <v>5000000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5000000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23548606845</v>
      </c>
      <c r="D22" s="33">
        <f>SUM(D5:D21)</f>
        <v>0</v>
      </c>
      <c r="E22" s="34">
        <f t="shared" si="0"/>
        <v>26310700762</v>
      </c>
      <c r="F22" s="35">
        <f t="shared" si="0"/>
        <v>26310700762</v>
      </c>
      <c r="G22" s="35">
        <f t="shared" si="0"/>
        <v>2748100829</v>
      </c>
      <c r="H22" s="35">
        <f t="shared" si="0"/>
        <v>2607732874</v>
      </c>
      <c r="I22" s="35">
        <f t="shared" si="0"/>
        <v>2121583949</v>
      </c>
      <c r="J22" s="35">
        <f t="shared" si="0"/>
        <v>7477417652</v>
      </c>
      <c r="K22" s="35">
        <f t="shared" si="0"/>
        <v>1820111983</v>
      </c>
      <c r="L22" s="35">
        <f t="shared" si="0"/>
        <v>2583789976</v>
      </c>
      <c r="M22" s="35">
        <f t="shared" si="0"/>
        <v>2366773228</v>
      </c>
      <c r="N22" s="35">
        <f t="shared" si="0"/>
        <v>6770675187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14248092839</v>
      </c>
      <c r="X22" s="35">
        <f t="shared" si="0"/>
        <v>13466281132</v>
      </c>
      <c r="Y22" s="35">
        <f t="shared" si="0"/>
        <v>781811707</v>
      </c>
      <c r="Z22" s="36">
        <f>+IF(X22&lt;&gt;0,+(Y22/X22)*100,0)</f>
        <v>5.805698687978349</v>
      </c>
      <c r="AA22" s="33">
        <f>SUM(AA5:AA21)</f>
        <v>26310700762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5432135741</v>
      </c>
      <c r="D25" s="6">
        <v>0</v>
      </c>
      <c r="E25" s="7">
        <v>5446787652</v>
      </c>
      <c r="F25" s="8">
        <v>5446787652</v>
      </c>
      <c r="G25" s="8">
        <v>420172038</v>
      </c>
      <c r="H25" s="8">
        <v>405121050</v>
      </c>
      <c r="I25" s="8">
        <v>414276596</v>
      </c>
      <c r="J25" s="8">
        <v>1239569684</v>
      </c>
      <c r="K25" s="8">
        <v>419914453</v>
      </c>
      <c r="L25" s="8">
        <v>411935136</v>
      </c>
      <c r="M25" s="8">
        <v>427467091</v>
      </c>
      <c r="N25" s="8">
        <v>1259316680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2498886364</v>
      </c>
      <c r="X25" s="8">
        <v>2631598425</v>
      </c>
      <c r="Y25" s="8">
        <v>-132712061</v>
      </c>
      <c r="Z25" s="2">
        <v>-5.04</v>
      </c>
      <c r="AA25" s="6">
        <v>5446787652</v>
      </c>
    </row>
    <row r="26" spans="1:27" ht="13.5">
      <c r="A26" s="25" t="s">
        <v>52</v>
      </c>
      <c r="B26" s="24"/>
      <c r="C26" s="6">
        <v>94141267</v>
      </c>
      <c r="D26" s="6">
        <v>0</v>
      </c>
      <c r="E26" s="7">
        <v>101918572</v>
      </c>
      <c r="F26" s="8">
        <v>101918572</v>
      </c>
      <c r="G26" s="8">
        <v>7875275</v>
      </c>
      <c r="H26" s="8">
        <v>7865718</v>
      </c>
      <c r="I26" s="8">
        <v>7865718</v>
      </c>
      <c r="J26" s="8">
        <v>23606711</v>
      </c>
      <c r="K26" s="8">
        <v>7865718</v>
      </c>
      <c r="L26" s="8">
        <v>7865718</v>
      </c>
      <c r="M26" s="8">
        <v>7839046</v>
      </c>
      <c r="N26" s="8">
        <v>23570482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47177193</v>
      </c>
      <c r="X26" s="8">
        <v>44619166</v>
      </c>
      <c r="Y26" s="8">
        <v>2558027</v>
      </c>
      <c r="Z26" s="2">
        <v>5.73</v>
      </c>
      <c r="AA26" s="6">
        <v>101918572</v>
      </c>
    </row>
    <row r="27" spans="1:27" ht="13.5">
      <c r="A27" s="25" t="s">
        <v>53</v>
      </c>
      <c r="B27" s="24"/>
      <c r="C27" s="6">
        <v>1343750066</v>
      </c>
      <c r="D27" s="6">
        <v>0</v>
      </c>
      <c r="E27" s="7">
        <v>1230204146</v>
      </c>
      <c r="F27" s="8">
        <v>1230204146</v>
      </c>
      <c r="G27" s="8">
        <v>102517011</v>
      </c>
      <c r="H27" s="8">
        <v>102517011</v>
      </c>
      <c r="I27" s="8">
        <v>102517011</v>
      </c>
      <c r="J27" s="8">
        <v>307551033</v>
      </c>
      <c r="K27" s="8">
        <v>102517011</v>
      </c>
      <c r="L27" s="8">
        <v>102517011</v>
      </c>
      <c r="M27" s="8">
        <v>102517011</v>
      </c>
      <c r="N27" s="8">
        <v>307551033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615102066</v>
      </c>
      <c r="X27" s="8">
        <v>715148055</v>
      </c>
      <c r="Y27" s="8">
        <v>-100045989</v>
      </c>
      <c r="Z27" s="2">
        <v>-13.99</v>
      </c>
      <c r="AA27" s="6">
        <v>1230204146</v>
      </c>
    </row>
    <row r="28" spans="1:27" ht="13.5">
      <c r="A28" s="25" t="s">
        <v>54</v>
      </c>
      <c r="B28" s="24"/>
      <c r="C28" s="6">
        <v>1978922606</v>
      </c>
      <c r="D28" s="6">
        <v>0</v>
      </c>
      <c r="E28" s="7">
        <v>1431820255</v>
      </c>
      <c r="F28" s="8">
        <v>1431820255</v>
      </c>
      <c r="G28" s="8">
        <v>-29184804</v>
      </c>
      <c r="H28" s="8">
        <v>267821510</v>
      </c>
      <c r="I28" s="8">
        <v>119318353</v>
      </c>
      <c r="J28" s="8">
        <v>357955059</v>
      </c>
      <c r="K28" s="8">
        <v>119318353</v>
      </c>
      <c r="L28" s="8">
        <v>119318353</v>
      </c>
      <c r="M28" s="8">
        <v>119318353</v>
      </c>
      <c r="N28" s="8">
        <v>357955059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715910118</v>
      </c>
      <c r="X28" s="8">
        <v>687273720</v>
      </c>
      <c r="Y28" s="8">
        <v>28636398</v>
      </c>
      <c r="Z28" s="2">
        <v>4.17</v>
      </c>
      <c r="AA28" s="6">
        <v>1431820255</v>
      </c>
    </row>
    <row r="29" spans="1:27" ht="13.5">
      <c r="A29" s="25" t="s">
        <v>55</v>
      </c>
      <c r="B29" s="24"/>
      <c r="C29" s="6">
        <v>572960410</v>
      </c>
      <c r="D29" s="6">
        <v>0</v>
      </c>
      <c r="E29" s="7">
        <v>706964374</v>
      </c>
      <c r="F29" s="8">
        <v>706964374</v>
      </c>
      <c r="G29" s="8">
        <v>43032000</v>
      </c>
      <c r="H29" s="8">
        <v>20390635</v>
      </c>
      <c r="I29" s="8">
        <v>53099871</v>
      </c>
      <c r="J29" s="8">
        <v>116522506</v>
      </c>
      <c r="K29" s="8">
        <v>92420380</v>
      </c>
      <c r="L29" s="8">
        <v>36494688</v>
      </c>
      <c r="M29" s="8">
        <v>32808213</v>
      </c>
      <c r="N29" s="8">
        <v>161723281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278245787</v>
      </c>
      <c r="X29" s="8">
        <v>307806034</v>
      </c>
      <c r="Y29" s="8">
        <v>-29560247</v>
      </c>
      <c r="Z29" s="2">
        <v>-9.6</v>
      </c>
      <c r="AA29" s="6">
        <v>706964374</v>
      </c>
    </row>
    <row r="30" spans="1:27" ht="13.5">
      <c r="A30" s="25" t="s">
        <v>56</v>
      </c>
      <c r="B30" s="24"/>
      <c r="C30" s="6">
        <v>9485710668</v>
      </c>
      <c r="D30" s="6">
        <v>0</v>
      </c>
      <c r="E30" s="7">
        <v>10290877077</v>
      </c>
      <c r="F30" s="8">
        <v>10290877077</v>
      </c>
      <c r="G30" s="8">
        <v>1240615634</v>
      </c>
      <c r="H30" s="8">
        <v>1075175099</v>
      </c>
      <c r="I30" s="8">
        <v>775998011</v>
      </c>
      <c r="J30" s="8">
        <v>3091788744</v>
      </c>
      <c r="K30" s="8">
        <v>800357327</v>
      </c>
      <c r="L30" s="8">
        <v>763213973</v>
      </c>
      <c r="M30" s="8">
        <v>684174056</v>
      </c>
      <c r="N30" s="8">
        <v>2247745356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5339534100</v>
      </c>
      <c r="X30" s="8">
        <v>5893073126</v>
      </c>
      <c r="Y30" s="8">
        <v>-553539026</v>
      </c>
      <c r="Z30" s="2">
        <v>-9.39</v>
      </c>
      <c r="AA30" s="6">
        <v>10290877077</v>
      </c>
    </row>
    <row r="31" spans="1:27" ht="13.5">
      <c r="A31" s="25" t="s">
        <v>57</v>
      </c>
      <c r="B31" s="24"/>
      <c r="C31" s="6">
        <v>1336282933</v>
      </c>
      <c r="D31" s="6">
        <v>0</v>
      </c>
      <c r="E31" s="7">
        <v>2355213526</v>
      </c>
      <c r="F31" s="8">
        <v>2355213526</v>
      </c>
      <c r="G31" s="8">
        <v>75309196</v>
      </c>
      <c r="H31" s="8">
        <v>111581231</v>
      </c>
      <c r="I31" s="8">
        <v>137554094</v>
      </c>
      <c r="J31" s="8">
        <v>324444521</v>
      </c>
      <c r="K31" s="8">
        <v>153555731</v>
      </c>
      <c r="L31" s="8">
        <v>156008537</v>
      </c>
      <c r="M31" s="8">
        <v>170805192</v>
      </c>
      <c r="N31" s="8">
        <v>480369460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804813981</v>
      </c>
      <c r="X31" s="8">
        <v>1106950357</v>
      </c>
      <c r="Y31" s="8">
        <v>-302136376</v>
      </c>
      <c r="Z31" s="2">
        <v>-27.29</v>
      </c>
      <c r="AA31" s="6">
        <v>2355213526</v>
      </c>
    </row>
    <row r="32" spans="1:27" ht="13.5">
      <c r="A32" s="25" t="s">
        <v>58</v>
      </c>
      <c r="B32" s="24"/>
      <c r="C32" s="6">
        <v>685924859</v>
      </c>
      <c r="D32" s="6">
        <v>0</v>
      </c>
      <c r="E32" s="7">
        <v>902139256</v>
      </c>
      <c r="F32" s="8">
        <v>902139256</v>
      </c>
      <c r="G32" s="8">
        <v>445411</v>
      </c>
      <c r="H32" s="8">
        <v>25673516</v>
      </c>
      <c r="I32" s="8">
        <v>55702483</v>
      </c>
      <c r="J32" s="8">
        <v>81821410</v>
      </c>
      <c r="K32" s="8">
        <v>58076496</v>
      </c>
      <c r="L32" s="8">
        <v>52272374</v>
      </c>
      <c r="M32" s="8">
        <v>77291029</v>
      </c>
      <c r="N32" s="8">
        <v>187639899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269461309</v>
      </c>
      <c r="X32" s="8">
        <v>396941272</v>
      </c>
      <c r="Y32" s="8">
        <v>-127479963</v>
      </c>
      <c r="Z32" s="2">
        <v>-32.12</v>
      </c>
      <c r="AA32" s="6">
        <v>902139256</v>
      </c>
    </row>
    <row r="33" spans="1:27" ht="13.5">
      <c r="A33" s="25" t="s">
        <v>59</v>
      </c>
      <c r="B33" s="24"/>
      <c r="C33" s="6">
        <v>1060444402</v>
      </c>
      <c r="D33" s="6">
        <v>0</v>
      </c>
      <c r="E33" s="7">
        <v>1048821207</v>
      </c>
      <c r="F33" s="8">
        <v>1048821207</v>
      </c>
      <c r="G33" s="8">
        <v>22133528</v>
      </c>
      <c r="H33" s="8">
        <v>101890570</v>
      </c>
      <c r="I33" s="8">
        <v>65894825</v>
      </c>
      <c r="J33" s="8">
        <v>189918923</v>
      </c>
      <c r="K33" s="8">
        <v>62339248</v>
      </c>
      <c r="L33" s="8">
        <v>41800262</v>
      </c>
      <c r="M33" s="8">
        <v>118260486</v>
      </c>
      <c r="N33" s="8">
        <v>222399996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412318919</v>
      </c>
      <c r="X33" s="8">
        <v>431203933</v>
      </c>
      <c r="Y33" s="8">
        <v>-18885014</v>
      </c>
      <c r="Z33" s="2">
        <v>-4.38</v>
      </c>
      <c r="AA33" s="6">
        <v>1048821207</v>
      </c>
    </row>
    <row r="34" spans="1:27" ht="13.5">
      <c r="A34" s="25" t="s">
        <v>60</v>
      </c>
      <c r="B34" s="24"/>
      <c r="C34" s="6">
        <v>1217355400</v>
      </c>
      <c r="D34" s="6">
        <v>0</v>
      </c>
      <c r="E34" s="7">
        <v>2655071417</v>
      </c>
      <c r="F34" s="8">
        <v>2655071417</v>
      </c>
      <c r="G34" s="8">
        <v>37628147</v>
      </c>
      <c r="H34" s="8">
        <v>81787411</v>
      </c>
      <c r="I34" s="8">
        <v>135481837</v>
      </c>
      <c r="J34" s="8">
        <v>254897395</v>
      </c>
      <c r="K34" s="8">
        <v>152204260</v>
      </c>
      <c r="L34" s="8">
        <v>151921194</v>
      </c>
      <c r="M34" s="8">
        <v>133621603</v>
      </c>
      <c r="N34" s="8">
        <v>437747057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692644452</v>
      </c>
      <c r="X34" s="8">
        <v>1247883566</v>
      </c>
      <c r="Y34" s="8">
        <v>-555239114</v>
      </c>
      <c r="Z34" s="2">
        <v>-44.49</v>
      </c>
      <c r="AA34" s="6">
        <v>2655071417</v>
      </c>
    </row>
    <row r="35" spans="1:27" ht="13.5">
      <c r="A35" s="23" t="s">
        <v>61</v>
      </c>
      <c r="B35" s="29"/>
      <c r="C35" s="6">
        <v>720777</v>
      </c>
      <c r="D35" s="6">
        <v>0</v>
      </c>
      <c r="E35" s="7">
        <v>25000000</v>
      </c>
      <c r="F35" s="8">
        <v>25000000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25000000</v>
      </c>
    </row>
    <row r="36" spans="1:27" ht="12.75">
      <c r="A36" s="40" t="s">
        <v>62</v>
      </c>
      <c r="B36" s="32"/>
      <c r="C36" s="33">
        <f aca="true" t="shared" si="1" ref="C36:Y36">SUM(C25:C35)</f>
        <v>23208349129</v>
      </c>
      <c r="D36" s="33">
        <f>SUM(D25:D35)</f>
        <v>0</v>
      </c>
      <c r="E36" s="34">
        <f t="shared" si="1"/>
        <v>26194817482</v>
      </c>
      <c r="F36" s="35">
        <f t="shared" si="1"/>
        <v>26194817482</v>
      </c>
      <c r="G36" s="35">
        <f t="shared" si="1"/>
        <v>1920543436</v>
      </c>
      <c r="H36" s="35">
        <f t="shared" si="1"/>
        <v>2199823751</v>
      </c>
      <c r="I36" s="35">
        <f t="shared" si="1"/>
        <v>1867708799</v>
      </c>
      <c r="J36" s="35">
        <f t="shared" si="1"/>
        <v>5988075986</v>
      </c>
      <c r="K36" s="35">
        <f t="shared" si="1"/>
        <v>1968568977</v>
      </c>
      <c r="L36" s="35">
        <f t="shared" si="1"/>
        <v>1843347246</v>
      </c>
      <c r="M36" s="35">
        <f t="shared" si="1"/>
        <v>1874102080</v>
      </c>
      <c r="N36" s="35">
        <f t="shared" si="1"/>
        <v>5686018303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11674094289</v>
      </c>
      <c r="X36" s="35">
        <f t="shared" si="1"/>
        <v>13462497654</v>
      </c>
      <c r="Y36" s="35">
        <f t="shared" si="1"/>
        <v>-1788403365</v>
      </c>
      <c r="Z36" s="36">
        <f>+IF(X36&lt;&gt;0,+(Y36/X36)*100,0)</f>
        <v>-13.284335574005665</v>
      </c>
      <c r="AA36" s="33">
        <f>SUM(AA25:AA35)</f>
        <v>26194817482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340257716</v>
      </c>
      <c r="D38" s="46">
        <f>+D22-D36</f>
        <v>0</v>
      </c>
      <c r="E38" s="47">
        <f t="shared" si="2"/>
        <v>115883280</v>
      </c>
      <c r="F38" s="48">
        <f t="shared" si="2"/>
        <v>115883280</v>
      </c>
      <c r="G38" s="48">
        <f t="shared" si="2"/>
        <v>827557393</v>
      </c>
      <c r="H38" s="48">
        <f t="shared" si="2"/>
        <v>407909123</v>
      </c>
      <c r="I38" s="48">
        <f t="shared" si="2"/>
        <v>253875150</v>
      </c>
      <c r="J38" s="48">
        <f t="shared" si="2"/>
        <v>1489341666</v>
      </c>
      <c r="K38" s="48">
        <f t="shared" si="2"/>
        <v>-148456994</v>
      </c>
      <c r="L38" s="48">
        <f t="shared" si="2"/>
        <v>740442730</v>
      </c>
      <c r="M38" s="48">
        <f t="shared" si="2"/>
        <v>492671148</v>
      </c>
      <c r="N38" s="48">
        <f t="shared" si="2"/>
        <v>1084656884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2573998550</v>
      </c>
      <c r="X38" s="48">
        <f>IF(F22=F36,0,X22-X36)</f>
        <v>3783478</v>
      </c>
      <c r="Y38" s="48">
        <f t="shared" si="2"/>
        <v>2570215072</v>
      </c>
      <c r="Z38" s="49">
        <f>+IF(X38&lt;&gt;0,+(Y38/X38)*100,0)</f>
        <v>67932.602541894</v>
      </c>
      <c r="AA38" s="46">
        <f>+AA22-AA36</f>
        <v>115883280</v>
      </c>
    </row>
    <row r="39" spans="1:27" ht="13.5">
      <c r="A39" s="23" t="s">
        <v>64</v>
      </c>
      <c r="B39" s="29"/>
      <c r="C39" s="6">
        <v>1516156548</v>
      </c>
      <c r="D39" s="6">
        <v>0</v>
      </c>
      <c r="E39" s="7">
        <v>2003181134</v>
      </c>
      <c r="F39" s="8">
        <v>2003181134</v>
      </c>
      <c r="G39" s="8">
        <v>0</v>
      </c>
      <c r="H39" s="8">
        <v>45514626</v>
      </c>
      <c r="I39" s="8">
        <v>135876389</v>
      </c>
      <c r="J39" s="8">
        <v>181391015</v>
      </c>
      <c r="K39" s="8">
        <v>73787359</v>
      </c>
      <c r="L39" s="8">
        <v>65946652</v>
      </c>
      <c r="M39" s="8">
        <v>139470071</v>
      </c>
      <c r="N39" s="8">
        <v>279204082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460595097</v>
      </c>
      <c r="X39" s="8">
        <v>961646946</v>
      </c>
      <c r="Y39" s="8">
        <v>-501051849</v>
      </c>
      <c r="Z39" s="2">
        <v>-52.1</v>
      </c>
      <c r="AA39" s="6">
        <v>2003181134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-113000000</v>
      </c>
      <c r="F41" s="8">
        <v>-113000000</v>
      </c>
      <c r="G41" s="51">
        <v>-9416667</v>
      </c>
      <c r="H41" s="51">
        <v>-9416667</v>
      </c>
      <c r="I41" s="51">
        <v>-9416667</v>
      </c>
      <c r="J41" s="8">
        <v>-28250001</v>
      </c>
      <c r="K41" s="51">
        <v>0</v>
      </c>
      <c r="L41" s="51">
        <v>-18833334</v>
      </c>
      <c r="M41" s="8">
        <v>-9416667</v>
      </c>
      <c r="N41" s="51">
        <v>-28250001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-56500002</v>
      </c>
      <c r="X41" s="8">
        <v>-56400000</v>
      </c>
      <c r="Y41" s="51">
        <v>-100002</v>
      </c>
      <c r="Z41" s="52">
        <v>0.18</v>
      </c>
      <c r="AA41" s="53">
        <v>-113000000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1856414264</v>
      </c>
      <c r="D42" s="55">
        <f>SUM(D38:D41)</f>
        <v>0</v>
      </c>
      <c r="E42" s="56">
        <f t="shared" si="3"/>
        <v>2006064414</v>
      </c>
      <c r="F42" s="57">
        <f t="shared" si="3"/>
        <v>2006064414</v>
      </c>
      <c r="G42" s="57">
        <f t="shared" si="3"/>
        <v>818140726</v>
      </c>
      <c r="H42" s="57">
        <f t="shared" si="3"/>
        <v>444007082</v>
      </c>
      <c r="I42" s="57">
        <f t="shared" si="3"/>
        <v>380334872</v>
      </c>
      <c r="J42" s="57">
        <f t="shared" si="3"/>
        <v>1642482680</v>
      </c>
      <c r="K42" s="57">
        <f t="shared" si="3"/>
        <v>-74669635</v>
      </c>
      <c r="L42" s="57">
        <f t="shared" si="3"/>
        <v>787556048</v>
      </c>
      <c r="M42" s="57">
        <f t="shared" si="3"/>
        <v>622724552</v>
      </c>
      <c r="N42" s="57">
        <f t="shared" si="3"/>
        <v>1335610965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2978093645</v>
      </c>
      <c r="X42" s="57">
        <f t="shared" si="3"/>
        <v>909030424</v>
      </c>
      <c r="Y42" s="57">
        <f t="shared" si="3"/>
        <v>2069063221</v>
      </c>
      <c r="Z42" s="58">
        <f>+IF(X42&lt;&gt;0,+(Y42/X42)*100,0)</f>
        <v>227.6120981622943</v>
      </c>
      <c r="AA42" s="55">
        <f>SUM(AA38:AA41)</f>
        <v>2006064414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1856414264</v>
      </c>
      <c r="D44" s="63">
        <f>+D42-D43</f>
        <v>0</v>
      </c>
      <c r="E44" s="64">
        <f t="shared" si="4"/>
        <v>2006064414</v>
      </c>
      <c r="F44" s="65">
        <f t="shared" si="4"/>
        <v>2006064414</v>
      </c>
      <c r="G44" s="65">
        <f t="shared" si="4"/>
        <v>818140726</v>
      </c>
      <c r="H44" s="65">
        <f t="shared" si="4"/>
        <v>444007082</v>
      </c>
      <c r="I44" s="65">
        <f t="shared" si="4"/>
        <v>380334872</v>
      </c>
      <c r="J44" s="65">
        <f t="shared" si="4"/>
        <v>1642482680</v>
      </c>
      <c r="K44" s="65">
        <f t="shared" si="4"/>
        <v>-74669635</v>
      </c>
      <c r="L44" s="65">
        <f t="shared" si="4"/>
        <v>787556048</v>
      </c>
      <c r="M44" s="65">
        <f t="shared" si="4"/>
        <v>622724552</v>
      </c>
      <c r="N44" s="65">
        <f t="shared" si="4"/>
        <v>1335610965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2978093645</v>
      </c>
      <c r="X44" s="65">
        <f t="shared" si="4"/>
        <v>909030424</v>
      </c>
      <c r="Y44" s="65">
        <f t="shared" si="4"/>
        <v>2069063221</v>
      </c>
      <c r="Z44" s="66">
        <f>+IF(X44&lt;&gt;0,+(Y44/X44)*100,0)</f>
        <v>227.6120981622943</v>
      </c>
      <c r="AA44" s="63">
        <f>+AA42-AA43</f>
        <v>2006064414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1856414264</v>
      </c>
      <c r="D46" s="55">
        <f>SUM(D44:D45)</f>
        <v>0</v>
      </c>
      <c r="E46" s="56">
        <f t="shared" si="5"/>
        <v>2006064414</v>
      </c>
      <c r="F46" s="57">
        <f t="shared" si="5"/>
        <v>2006064414</v>
      </c>
      <c r="G46" s="57">
        <f t="shared" si="5"/>
        <v>818140726</v>
      </c>
      <c r="H46" s="57">
        <f t="shared" si="5"/>
        <v>444007082</v>
      </c>
      <c r="I46" s="57">
        <f t="shared" si="5"/>
        <v>380334872</v>
      </c>
      <c r="J46" s="57">
        <f t="shared" si="5"/>
        <v>1642482680</v>
      </c>
      <c r="K46" s="57">
        <f t="shared" si="5"/>
        <v>-74669635</v>
      </c>
      <c r="L46" s="57">
        <f t="shared" si="5"/>
        <v>787556048</v>
      </c>
      <c r="M46" s="57">
        <f t="shared" si="5"/>
        <v>622724552</v>
      </c>
      <c r="N46" s="57">
        <f t="shared" si="5"/>
        <v>1335610965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2978093645</v>
      </c>
      <c r="X46" s="57">
        <f t="shared" si="5"/>
        <v>909030424</v>
      </c>
      <c r="Y46" s="57">
        <f t="shared" si="5"/>
        <v>2069063221</v>
      </c>
      <c r="Z46" s="58">
        <f>+IF(X46&lt;&gt;0,+(Y46/X46)*100,0)</f>
        <v>227.6120981622943</v>
      </c>
      <c r="AA46" s="55">
        <f>SUM(AA44:AA45)</f>
        <v>2006064414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1856414264</v>
      </c>
      <c r="D48" s="71">
        <f>SUM(D46:D47)</f>
        <v>0</v>
      </c>
      <c r="E48" s="72">
        <f t="shared" si="6"/>
        <v>2006064414</v>
      </c>
      <c r="F48" s="73">
        <f t="shared" si="6"/>
        <v>2006064414</v>
      </c>
      <c r="G48" s="73">
        <f t="shared" si="6"/>
        <v>818140726</v>
      </c>
      <c r="H48" s="74">
        <f t="shared" si="6"/>
        <v>444007082</v>
      </c>
      <c r="I48" s="74">
        <f t="shared" si="6"/>
        <v>380334872</v>
      </c>
      <c r="J48" s="74">
        <f t="shared" si="6"/>
        <v>1642482680</v>
      </c>
      <c r="K48" s="74">
        <f t="shared" si="6"/>
        <v>-74669635</v>
      </c>
      <c r="L48" s="74">
        <f t="shared" si="6"/>
        <v>787556048</v>
      </c>
      <c r="M48" s="73">
        <f t="shared" si="6"/>
        <v>622724552</v>
      </c>
      <c r="N48" s="73">
        <f t="shared" si="6"/>
        <v>1335610965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2978093645</v>
      </c>
      <c r="X48" s="74">
        <f t="shared" si="6"/>
        <v>909030424</v>
      </c>
      <c r="Y48" s="74">
        <f t="shared" si="6"/>
        <v>2069063221</v>
      </c>
      <c r="Z48" s="75">
        <f>+IF(X48&lt;&gt;0,+(Y48/X48)*100,0)</f>
        <v>227.6120981622943</v>
      </c>
      <c r="AA48" s="76">
        <f>SUM(AA46:AA47)</f>
        <v>2006064414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7549458000</v>
      </c>
      <c r="D5" s="6">
        <v>0</v>
      </c>
      <c r="E5" s="7">
        <v>7610948000</v>
      </c>
      <c r="F5" s="8">
        <v>7610948000</v>
      </c>
      <c r="G5" s="8">
        <v>533949916</v>
      </c>
      <c r="H5" s="8">
        <v>548096834</v>
      </c>
      <c r="I5" s="8">
        <v>549471250</v>
      </c>
      <c r="J5" s="8">
        <v>1631518000</v>
      </c>
      <c r="K5" s="8">
        <v>563781360</v>
      </c>
      <c r="L5" s="8">
        <v>585321555</v>
      </c>
      <c r="M5" s="8">
        <v>628454796</v>
      </c>
      <c r="N5" s="8">
        <v>1777557711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3409075711</v>
      </c>
      <c r="X5" s="8">
        <v>3805474002</v>
      </c>
      <c r="Y5" s="8">
        <v>-396398291</v>
      </c>
      <c r="Z5" s="2">
        <v>-10.42</v>
      </c>
      <c r="AA5" s="6">
        <v>7610948000</v>
      </c>
    </row>
    <row r="6" spans="1:27" ht="13.5">
      <c r="A6" s="23" t="s">
        <v>33</v>
      </c>
      <c r="B6" s="24"/>
      <c r="C6" s="6">
        <v>123673000</v>
      </c>
      <c r="D6" s="6">
        <v>0</v>
      </c>
      <c r="E6" s="7">
        <v>103246000</v>
      </c>
      <c r="F6" s="8">
        <v>103246000</v>
      </c>
      <c r="G6" s="8">
        <v>10930970</v>
      </c>
      <c r="H6" s="8">
        <v>4131828</v>
      </c>
      <c r="I6" s="8">
        <v>7068330</v>
      </c>
      <c r="J6" s="8">
        <v>22131128</v>
      </c>
      <c r="K6" s="8">
        <v>8615742</v>
      </c>
      <c r="L6" s="8">
        <v>7915818</v>
      </c>
      <c r="M6" s="8">
        <v>1760125</v>
      </c>
      <c r="N6" s="8">
        <v>18291685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40422813</v>
      </c>
      <c r="X6" s="8">
        <v>51622998</v>
      </c>
      <c r="Y6" s="8">
        <v>-11200185</v>
      </c>
      <c r="Z6" s="2">
        <v>-21.7</v>
      </c>
      <c r="AA6" s="6">
        <v>103246000</v>
      </c>
    </row>
    <row r="7" spans="1:27" ht="13.5">
      <c r="A7" s="25" t="s">
        <v>34</v>
      </c>
      <c r="B7" s="24"/>
      <c r="C7" s="6">
        <v>11538407000</v>
      </c>
      <c r="D7" s="6">
        <v>0</v>
      </c>
      <c r="E7" s="7">
        <v>13573620000</v>
      </c>
      <c r="F7" s="8">
        <v>13573620000</v>
      </c>
      <c r="G7" s="8">
        <v>1145433343</v>
      </c>
      <c r="H7" s="8">
        <v>1151532201</v>
      </c>
      <c r="I7" s="8">
        <v>926952456</v>
      </c>
      <c r="J7" s="8">
        <v>3223918000</v>
      </c>
      <c r="K7" s="8">
        <v>1051658681</v>
      </c>
      <c r="L7" s="8">
        <v>917096511</v>
      </c>
      <c r="M7" s="8">
        <v>964321192</v>
      </c>
      <c r="N7" s="8">
        <v>2933076384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6156994384</v>
      </c>
      <c r="X7" s="8">
        <v>6346992300</v>
      </c>
      <c r="Y7" s="8">
        <v>-189997916</v>
      </c>
      <c r="Z7" s="2">
        <v>-2.99</v>
      </c>
      <c r="AA7" s="6">
        <v>13573620000</v>
      </c>
    </row>
    <row r="8" spans="1:27" ht="13.5">
      <c r="A8" s="25" t="s">
        <v>35</v>
      </c>
      <c r="B8" s="24"/>
      <c r="C8" s="6">
        <v>4126244000</v>
      </c>
      <c r="D8" s="6">
        <v>0</v>
      </c>
      <c r="E8" s="7">
        <v>4618593000</v>
      </c>
      <c r="F8" s="8">
        <v>4618593000</v>
      </c>
      <c r="G8" s="8">
        <v>405805953</v>
      </c>
      <c r="H8" s="8">
        <v>345350801</v>
      </c>
      <c r="I8" s="8">
        <v>367420246</v>
      </c>
      <c r="J8" s="8">
        <v>1118577000</v>
      </c>
      <c r="K8" s="8">
        <v>505190235</v>
      </c>
      <c r="L8" s="8">
        <v>439961604</v>
      </c>
      <c r="M8" s="8">
        <v>324264670</v>
      </c>
      <c r="N8" s="8">
        <v>1269416509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2387993509</v>
      </c>
      <c r="X8" s="8">
        <v>2336986000</v>
      </c>
      <c r="Y8" s="8">
        <v>51007509</v>
      </c>
      <c r="Z8" s="2">
        <v>2.18</v>
      </c>
      <c r="AA8" s="6">
        <v>4618593000</v>
      </c>
    </row>
    <row r="9" spans="1:27" ht="13.5">
      <c r="A9" s="25" t="s">
        <v>36</v>
      </c>
      <c r="B9" s="24"/>
      <c r="C9" s="6">
        <v>2292731000</v>
      </c>
      <c r="D9" s="6">
        <v>0</v>
      </c>
      <c r="E9" s="7">
        <v>2712507000</v>
      </c>
      <c r="F9" s="8">
        <v>2712507000</v>
      </c>
      <c r="G9" s="8">
        <v>183636945</v>
      </c>
      <c r="H9" s="8">
        <v>223359840</v>
      </c>
      <c r="I9" s="8">
        <v>220589215</v>
      </c>
      <c r="J9" s="8">
        <v>627586000</v>
      </c>
      <c r="K9" s="8">
        <v>327480083</v>
      </c>
      <c r="L9" s="8">
        <v>266265551</v>
      </c>
      <c r="M9" s="8">
        <v>213509656</v>
      </c>
      <c r="N9" s="8">
        <v>807255290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1434841290</v>
      </c>
      <c r="X9" s="8">
        <v>1372516000</v>
      </c>
      <c r="Y9" s="8">
        <v>62325290</v>
      </c>
      <c r="Z9" s="2">
        <v>4.54</v>
      </c>
      <c r="AA9" s="6">
        <v>2712507000</v>
      </c>
    </row>
    <row r="10" spans="1:27" ht="13.5">
      <c r="A10" s="25" t="s">
        <v>37</v>
      </c>
      <c r="B10" s="24"/>
      <c r="C10" s="6">
        <v>1137713000</v>
      </c>
      <c r="D10" s="6">
        <v>0</v>
      </c>
      <c r="E10" s="7">
        <v>1060922000</v>
      </c>
      <c r="F10" s="26">
        <v>1060922000</v>
      </c>
      <c r="G10" s="26">
        <v>98284346</v>
      </c>
      <c r="H10" s="26">
        <v>115864028</v>
      </c>
      <c r="I10" s="26">
        <v>81295626</v>
      </c>
      <c r="J10" s="26">
        <v>295444000</v>
      </c>
      <c r="K10" s="26">
        <v>99615000</v>
      </c>
      <c r="L10" s="26">
        <v>106357991</v>
      </c>
      <c r="M10" s="26">
        <v>94072300</v>
      </c>
      <c r="N10" s="26">
        <v>300045291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595489291</v>
      </c>
      <c r="X10" s="26">
        <v>530412000</v>
      </c>
      <c r="Y10" s="26">
        <v>65077291</v>
      </c>
      <c r="Z10" s="27">
        <v>12.27</v>
      </c>
      <c r="AA10" s="28">
        <v>1060922000</v>
      </c>
    </row>
    <row r="11" spans="1:27" ht="13.5">
      <c r="A11" s="25" t="s">
        <v>38</v>
      </c>
      <c r="B11" s="29"/>
      <c r="C11" s="6">
        <v>323526000</v>
      </c>
      <c r="D11" s="6">
        <v>0</v>
      </c>
      <c r="E11" s="7">
        <v>467740000</v>
      </c>
      <c r="F11" s="8">
        <v>467740000</v>
      </c>
      <c r="G11" s="8">
        <v>28182654</v>
      </c>
      <c r="H11" s="8">
        <v>31991783</v>
      </c>
      <c r="I11" s="8">
        <v>53431563</v>
      </c>
      <c r="J11" s="8">
        <v>113606000</v>
      </c>
      <c r="K11" s="8">
        <v>28539108</v>
      </c>
      <c r="L11" s="8">
        <v>31003126</v>
      </c>
      <c r="M11" s="8">
        <v>38981426</v>
      </c>
      <c r="N11" s="8">
        <v>98523660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212129660</v>
      </c>
      <c r="X11" s="8">
        <v>221204000</v>
      </c>
      <c r="Y11" s="8">
        <v>-9074340</v>
      </c>
      <c r="Z11" s="2">
        <v>-4.1</v>
      </c>
      <c r="AA11" s="6">
        <v>467740000</v>
      </c>
    </row>
    <row r="12" spans="1:27" ht="13.5">
      <c r="A12" s="25" t="s">
        <v>39</v>
      </c>
      <c r="B12" s="29"/>
      <c r="C12" s="6">
        <v>221714000</v>
      </c>
      <c r="D12" s="6">
        <v>0</v>
      </c>
      <c r="E12" s="7">
        <v>293594000</v>
      </c>
      <c r="F12" s="8">
        <v>293594000</v>
      </c>
      <c r="G12" s="8">
        <v>14591575</v>
      </c>
      <c r="H12" s="8">
        <v>14559817</v>
      </c>
      <c r="I12" s="8">
        <v>16073608</v>
      </c>
      <c r="J12" s="8">
        <v>45225000</v>
      </c>
      <c r="K12" s="8">
        <v>25186294</v>
      </c>
      <c r="L12" s="8">
        <v>14829507</v>
      </c>
      <c r="M12" s="8">
        <v>21212914</v>
      </c>
      <c r="N12" s="8">
        <v>61228715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106453715</v>
      </c>
      <c r="X12" s="8">
        <v>106841500</v>
      </c>
      <c r="Y12" s="8">
        <v>-387785</v>
      </c>
      <c r="Z12" s="2">
        <v>-0.36</v>
      </c>
      <c r="AA12" s="6">
        <v>293594000</v>
      </c>
    </row>
    <row r="13" spans="1:27" ht="13.5">
      <c r="A13" s="23" t="s">
        <v>40</v>
      </c>
      <c r="B13" s="29"/>
      <c r="C13" s="6">
        <v>336019000</v>
      </c>
      <c r="D13" s="6">
        <v>0</v>
      </c>
      <c r="E13" s="7">
        <v>420118000</v>
      </c>
      <c r="F13" s="8">
        <v>420118000</v>
      </c>
      <c r="G13" s="8">
        <v>83144348</v>
      </c>
      <c r="H13" s="8">
        <v>27579219</v>
      </c>
      <c r="I13" s="8">
        <v>22869433</v>
      </c>
      <c r="J13" s="8">
        <v>133593000</v>
      </c>
      <c r="K13" s="8">
        <v>-46447953</v>
      </c>
      <c r="L13" s="8">
        <v>17047532</v>
      </c>
      <c r="M13" s="8">
        <v>257789810</v>
      </c>
      <c r="N13" s="8">
        <v>228389389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361982389</v>
      </c>
      <c r="X13" s="8">
        <v>210058998</v>
      </c>
      <c r="Y13" s="8">
        <v>151923391</v>
      </c>
      <c r="Z13" s="2">
        <v>72.32</v>
      </c>
      <c r="AA13" s="6">
        <v>420118000</v>
      </c>
    </row>
    <row r="14" spans="1:27" ht="13.5">
      <c r="A14" s="23" t="s">
        <v>41</v>
      </c>
      <c r="B14" s="29"/>
      <c r="C14" s="6">
        <v>94003000</v>
      </c>
      <c r="D14" s="6">
        <v>0</v>
      </c>
      <c r="E14" s="7">
        <v>107685000</v>
      </c>
      <c r="F14" s="8">
        <v>107685000</v>
      </c>
      <c r="G14" s="8">
        <v>10438975</v>
      </c>
      <c r="H14" s="8">
        <v>7241968</v>
      </c>
      <c r="I14" s="8">
        <v>8369057</v>
      </c>
      <c r="J14" s="8">
        <v>26050000</v>
      </c>
      <c r="K14" s="8">
        <v>6330807</v>
      </c>
      <c r="L14" s="8">
        <v>7209818</v>
      </c>
      <c r="M14" s="8">
        <v>14534362</v>
      </c>
      <c r="N14" s="8">
        <v>28074987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54124987</v>
      </c>
      <c r="X14" s="8">
        <v>54306000</v>
      </c>
      <c r="Y14" s="8">
        <v>-181013</v>
      </c>
      <c r="Z14" s="2">
        <v>-0.33</v>
      </c>
      <c r="AA14" s="6">
        <v>107685000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190185000</v>
      </c>
      <c r="D16" s="6">
        <v>0</v>
      </c>
      <c r="E16" s="7">
        <v>466534000</v>
      </c>
      <c r="F16" s="8">
        <v>466534000</v>
      </c>
      <c r="G16" s="8">
        <v>11740531</v>
      </c>
      <c r="H16" s="8">
        <v>17532985</v>
      </c>
      <c r="I16" s="8">
        <v>22068484</v>
      </c>
      <c r="J16" s="8">
        <v>51342000</v>
      </c>
      <c r="K16" s="8">
        <v>10044572</v>
      </c>
      <c r="L16" s="8">
        <v>10539949</v>
      </c>
      <c r="M16" s="8">
        <v>579484041</v>
      </c>
      <c r="N16" s="8">
        <v>600068562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651410562</v>
      </c>
      <c r="X16" s="8">
        <v>229983002</v>
      </c>
      <c r="Y16" s="8">
        <v>421427560</v>
      </c>
      <c r="Z16" s="2">
        <v>183.24</v>
      </c>
      <c r="AA16" s="6">
        <v>466534000</v>
      </c>
    </row>
    <row r="17" spans="1:27" ht="13.5">
      <c r="A17" s="23" t="s">
        <v>44</v>
      </c>
      <c r="B17" s="29"/>
      <c r="C17" s="6">
        <v>1170000</v>
      </c>
      <c r="D17" s="6">
        <v>0</v>
      </c>
      <c r="E17" s="7">
        <v>707000</v>
      </c>
      <c r="F17" s="8">
        <v>707000</v>
      </c>
      <c r="G17" s="8">
        <v>73242</v>
      </c>
      <c r="H17" s="8">
        <v>73119</v>
      </c>
      <c r="I17" s="8">
        <v>115639</v>
      </c>
      <c r="J17" s="8">
        <v>262000</v>
      </c>
      <c r="K17" s="8">
        <v>98498</v>
      </c>
      <c r="L17" s="8">
        <v>56102</v>
      </c>
      <c r="M17" s="8">
        <v>43326</v>
      </c>
      <c r="N17" s="8">
        <v>197926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459926</v>
      </c>
      <c r="X17" s="8">
        <v>348000</v>
      </c>
      <c r="Y17" s="8">
        <v>111926</v>
      </c>
      <c r="Z17" s="2">
        <v>32.16</v>
      </c>
      <c r="AA17" s="6">
        <v>707000</v>
      </c>
    </row>
    <row r="18" spans="1:27" ht="13.5">
      <c r="A18" s="25" t="s">
        <v>45</v>
      </c>
      <c r="B18" s="24"/>
      <c r="C18" s="6">
        <v>515199000</v>
      </c>
      <c r="D18" s="6">
        <v>0</v>
      </c>
      <c r="E18" s="7">
        <v>584677000</v>
      </c>
      <c r="F18" s="8">
        <v>584677000</v>
      </c>
      <c r="G18" s="8">
        <v>44910094</v>
      </c>
      <c r="H18" s="8">
        <v>42884658</v>
      </c>
      <c r="I18" s="8">
        <v>46577248</v>
      </c>
      <c r="J18" s="8">
        <v>134372000</v>
      </c>
      <c r="K18" s="8">
        <v>49997771</v>
      </c>
      <c r="L18" s="8">
        <v>45338073</v>
      </c>
      <c r="M18" s="8">
        <v>43840113</v>
      </c>
      <c r="N18" s="8">
        <v>139175957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273547957</v>
      </c>
      <c r="X18" s="8">
        <v>281310648</v>
      </c>
      <c r="Y18" s="8">
        <v>-7762691</v>
      </c>
      <c r="Z18" s="2">
        <v>-2.76</v>
      </c>
      <c r="AA18" s="6">
        <v>584677000</v>
      </c>
    </row>
    <row r="19" spans="1:27" ht="13.5">
      <c r="A19" s="23" t="s">
        <v>46</v>
      </c>
      <c r="B19" s="29"/>
      <c r="C19" s="6">
        <v>5261134000</v>
      </c>
      <c r="D19" s="6">
        <v>0</v>
      </c>
      <c r="E19" s="7">
        <v>5690916000</v>
      </c>
      <c r="F19" s="8">
        <v>5690916000</v>
      </c>
      <c r="G19" s="8">
        <v>226282770</v>
      </c>
      <c r="H19" s="8">
        <v>239456569</v>
      </c>
      <c r="I19" s="8">
        <v>862004661</v>
      </c>
      <c r="J19" s="8">
        <v>1327744000</v>
      </c>
      <c r="K19" s="8">
        <v>438684233</v>
      </c>
      <c r="L19" s="8">
        <v>478235542</v>
      </c>
      <c r="M19" s="8">
        <v>398702118</v>
      </c>
      <c r="N19" s="8">
        <v>1315621893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2643365893</v>
      </c>
      <c r="X19" s="8">
        <v>2841010002</v>
      </c>
      <c r="Y19" s="8">
        <v>-197644109</v>
      </c>
      <c r="Z19" s="2">
        <v>-6.96</v>
      </c>
      <c r="AA19" s="6">
        <v>5690916000</v>
      </c>
    </row>
    <row r="20" spans="1:27" ht="13.5">
      <c r="A20" s="23" t="s">
        <v>47</v>
      </c>
      <c r="B20" s="29"/>
      <c r="C20" s="6">
        <v>2101215000</v>
      </c>
      <c r="D20" s="6">
        <v>0</v>
      </c>
      <c r="E20" s="7">
        <v>1575476000</v>
      </c>
      <c r="F20" s="26">
        <v>1575476000</v>
      </c>
      <c r="G20" s="26">
        <v>235620507</v>
      </c>
      <c r="H20" s="26">
        <v>190062886</v>
      </c>
      <c r="I20" s="26">
        <v>207462607</v>
      </c>
      <c r="J20" s="26">
        <v>633146000</v>
      </c>
      <c r="K20" s="26">
        <v>165338194</v>
      </c>
      <c r="L20" s="26">
        <v>130840018</v>
      </c>
      <c r="M20" s="26">
        <v>244280052</v>
      </c>
      <c r="N20" s="26">
        <v>540458264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1173604264</v>
      </c>
      <c r="X20" s="26">
        <v>489407002</v>
      </c>
      <c r="Y20" s="26">
        <v>684197262</v>
      </c>
      <c r="Z20" s="27">
        <v>139.8</v>
      </c>
      <c r="AA20" s="28">
        <v>1575476000</v>
      </c>
    </row>
    <row r="21" spans="1:27" ht="13.5">
      <c r="A21" s="23" t="s">
        <v>48</v>
      </c>
      <c r="B21" s="29"/>
      <c r="C21" s="6">
        <v>102000</v>
      </c>
      <c r="D21" s="6">
        <v>0</v>
      </c>
      <c r="E21" s="7">
        <v>20000000</v>
      </c>
      <c r="F21" s="8">
        <v>20000000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20000000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35812493000</v>
      </c>
      <c r="D22" s="33">
        <f>SUM(D5:D21)</f>
        <v>0</v>
      </c>
      <c r="E22" s="34">
        <f t="shared" si="0"/>
        <v>39307283000</v>
      </c>
      <c r="F22" s="35">
        <f t="shared" si="0"/>
        <v>39307283000</v>
      </c>
      <c r="G22" s="35">
        <f t="shared" si="0"/>
        <v>3033026169</v>
      </c>
      <c r="H22" s="35">
        <f t="shared" si="0"/>
        <v>2959718536</v>
      </c>
      <c r="I22" s="35">
        <f t="shared" si="0"/>
        <v>3391769423</v>
      </c>
      <c r="J22" s="35">
        <f t="shared" si="0"/>
        <v>9384514128</v>
      </c>
      <c r="K22" s="35">
        <f t="shared" si="0"/>
        <v>3234112625</v>
      </c>
      <c r="L22" s="35">
        <f t="shared" si="0"/>
        <v>3058018697</v>
      </c>
      <c r="M22" s="35">
        <f t="shared" si="0"/>
        <v>3825250901</v>
      </c>
      <c r="N22" s="35">
        <f t="shared" si="0"/>
        <v>10117382223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19501896351</v>
      </c>
      <c r="X22" s="35">
        <f t="shared" si="0"/>
        <v>18878472452</v>
      </c>
      <c r="Y22" s="35">
        <f t="shared" si="0"/>
        <v>623423899</v>
      </c>
      <c r="Z22" s="36">
        <f>+IF(X22&lt;&gt;0,+(Y22/X22)*100,0)</f>
        <v>3.3023005467476474</v>
      </c>
      <c r="AA22" s="33">
        <f>SUM(AA5:AA21)</f>
        <v>39307283000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8062522000</v>
      </c>
      <c r="D25" s="6">
        <v>0</v>
      </c>
      <c r="E25" s="7">
        <v>8740591768</v>
      </c>
      <c r="F25" s="8">
        <v>8740591768</v>
      </c>
      <c r="G25" s="8">
        <v>690527049</v>
      </c>
      <c r="H25" s="8">
        <v>688095098</v>
      </c>
      <c r="I25" s="8">
        <v>672067853</v>
      </c>
      <c r="J25" s="8">
        <v>2050690000</v>
      </c>
      <c r="K25" s="8">
        <v>750378533</v>
      </c>
      <c r="L25" s="8">
        <v>912743540</v>
      </c>
      <c r="M25" s="8">
        <v>806718143</v>
      </c>
      <c r="N25" s="8">
        <v>2469840216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4520530216</v>
      </c>
      <c r="X25" s="8">
        <v>4618336612</v>
      </c>
      <c r="Y25" s="8">
        <v>-97806396</v>
      </c>
      <c r="Z25" s="2">
        <v>-2.12</v>
      </c>
      <c r="AA25" s="6">
        <v>8740591768</v>
      </c>
    </row>
    <row r="26" spans="1:27" ht="13.5">
      <c r="A26" s="25" t="s">
        <v>52</v>
      </c>
      <c r="B26" s="24"/>
      <c r="C26" s="6">
        <v>120639000</v>
      </c>
      <c r="D26" s="6">
        <v>0</v>
      </c>
      <c r="E26" s="7">
        <v>134301000</v>
      </c>
      <c r="F26" s="8">
        <v>134301000</v>
      </c>
      <c r="G26" s="8">
        <v>9926811</v>
      </c>
      <c r="H26" s="8">
        <v>10033429</v>
      </c>
      <c r="I26" s="8">
        <v>10016760</v>
      </c>
      <c r="J26" s="8">
        <v>29977000</v>
      </c>
      <c r="K26" s="8">
        <v>10034658</v>
      </c>
      <c r="L26" s="8">
        <v>93761</v>
      </c>
      <c r="M26" s="8">
        <v>19815643</v>
      </c>
      <c r="N26" s="8">
        <v>29944062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59921062</v>
      </c>
      <c r="X26" s="8">
        <v>67150500</v>
      </c>
      <c r="Y26" s="8">
        <v>-7229438</v>
      </c>
      <c r="Z26" s="2">
        <v>-10.77</v>
      </c>
      <c r="AA26" s="6">
        <v>134301000</v>
      </c>
    </row>
    <row r="27" spans="1:27" ht="13.5">
      <c r="A27" s="25" t="s">
        <v>53</v>
      </c>
      <c r="B27" s="24"/>
      <c r="C27" s="6">
        <v>2164019000</v>
      </c>
      <c r="D27" s="6">
        <v>0</v>
      </c>
      <c r="E27" s="7">
        <v>1481233000</v>
      </c>
      <c r="F27" s="8">
        <v>1481233000</v>
      </c>
      <c r="G27" s="8">
        <v>183580539</v>
      </c>
      <c r="H27" s="8">
        <v>133328638</v>
      </c>
      <c r="I27" s="8">
        <v>399968823</v>
      </c>
      <c r="J27" s="8">
        <v>716878000</v>
      </c>
      <c r="K27" s="8">
        <v>80758336</v>
      </c>
      <c r="L27" s="8">
        <v>331573228</v>
      </c>
      <c r="M27" s="8">
        <v>313272401</v>
      </c>
      <c r="N27" s="8">
        <v>725603965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1442481965</v>
      </c>
      <c r="X27" s="8">
        <v>743235498</v>
      </c>
      <c r="Y27" s="8">
        <v>699246467</v>
      </c>
      <c r="Z27" s="2">
        <v>94.08</v>
      </c>
      <c r="AA27" s="6">
        <v>1481233000</v>
      </c>
    </row>
    <row r="28" spans="1:27" ht="13.5">
      <c r="A28" s="25" t="s">
        <v>54</v>
      </c>
      <c r="B28" s="24"/>
      <c r="C28" s="6">
        <v>2044042000</v>
      </c>
      <c r="D28" s="6">
        <v>0</v>
      </c>
      <c r="E28" s="7">
        <v>2795813000</v>
      </c>
      <c r="F28" s="8">
        <v>2795813000</v>
      </c>
      <c r="G28" s="8">
        <v>161023959</v>
      </c>
      <c r="H28" s="8">
        <v>164770776</v>
      </c>
      <c r="I28" s="8">
        <v>162002265</v>
      </c>
      <c r="J28" s="8">
        <v>487797000</v>
      </c>
      <c r="K28" s="8">
        <v>159972232</v>
      </c>
      <c r="L28" s="8">
        <v>159001971</v>
      </c>
      <c r="M28" s="8">
        <v>205378162</v>
      </c>
      <c r="N28" s="8">
        <v>524352365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1012149365</v>
      </c>
      <c r="X28" s="8">
        <v>1381212000</v>
      </c>
      <c r="Y28" s="8">
        <v>-369062635</v>
      </c>
      <c r="Z28" s="2">
        <v>-26.72</v>
      </c>
      <c r="AA28" s="6">
        <v>2795813000</v>
      </c>
    </row>
    <row r="29" spans="1:27" ht="13.5">
      <c r="A29" s="25" t="s">
        <v>55</v>
      </c>
      <c r="B29" s="24"/>
      <c r="C29" s="6">
        <v>1418663000</v>
      </c>
      <c r="D29" s="6">
        <v>0</v>
      </c>
      <c r="E29" s="7">
        <v>1809644000</v>
      </c>
      <c r="F29" s="8">
        <v>1809644000</v>
      </c>
      <c r="G29" s="8">
        <v>121238250</v>
      </c>
      <c r="H29" s="8">
        <v>122226525</v>
      </c>
      <c r="I29" s="8">
        <v>119298225</v>
      </c>
      <c r="J29" s="8">
        <v>362763000</v>
      </c>
      <c r="K29" s="8">
        <v>130147513</v>
      </c>
      <c r="L29" s="8">
        <v>121996792</v>
      </c>
      <c r="M29" s="8">
        <v>121056977</v>
      </c>
      <c r="N29" s="8">
        <v>373201282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735964282</v>
      </c>
      <c r="X29" s="8">
        <v>906103500</v>
      </c>
      <c r="Y29" s="8">
        <v>-170139218</v>
      </c>
      <c r="Z29" s="2">
        <v>-18.78</v>
      </c>
      <c r="AA29" s="6">
        <v>1809644000</v>
      </c>
    </row>
    <row r="30" spans="1:27" ht="13.5">
      <c r="A30" s="25" t="s">
        <v>56</v>
      </c>
      <c r="B30" s="24"/>
      <c r="C30" s="6">
        <v>11628740000</v>
      </c>
      <c r="D30" s="6">
        <v>0</v>
      </c>
      <c r="E30" s="7">
        <v>12477870000</v>
      </c>
      <c r="F30" s="8">
        <v>12477870000</v>
      </c>
      <c r="G30" s="8">
        <v>1634265037</v>
      </c>
      <c r="H30" s="8">
        <v>1461455285</v>
      </c>
      <c r="I30" s="8">
        <v>1108313225</v>
      </c>
      <c r="J30" s="8">
        <v>4204033547</v>
      </c>
      <c r="K30" s="8">
        <v>891147417</v>
      </c>
      <c r="L30" s="8">
        <v>859241491</v>
      </c>
      <c r="M30" s="8">
        <v>808250839</v>
      </c>
      <c r="N30" s="8">
        <v>2558639747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6762673294</v>
      </c>
      <c r="X30" s="8">
        <v>5963370395</v>
      </c>
      <c r="Y30" s="8">
        <v>799302899</v>
      </c>
      <c r="Z30" s="2">
        <v>13.4</v>
      </c>
      <c r="AA30" s="6">
        <v>12477870000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44945000</v>
      </c>
      <c r="F31" s="8">
        <v>44945000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22472448</v>
      </c>
      <c r="Y31" s="8">
        <v>-22472448</v>
      </c>
      <c r="Z31" s="2">
        <v>-100</v>
      </c>
      <c r="AA31" s="6">
        <v>44945000</v>
      </c>
    </row>
    <row r="32" spans="1:27" ht="13.5">
      <c r="A32" s="25" t="s">
        <v>58</v>
      </c>
      <c r="B32" s="24"/>
      <c r="C32" s="6">
        <v>3079810000</v>
      </c>
      <c r="D32" s="6">
        <v>0</v>
      </c>
      <c r="E32" s="7">
        <v>3850659291</v>
      </c>
      <c r="F32" s="8">
        <v>3850659291</v>
      </c>
      <c r="G32" s="8">
        <v>22226205</v>
      </c>
      <c r="H32" s="8">
        <v>302234522</v>
      </c>
      <c r="I32" s="8">
        <v>348091273</v>
      </c>
      <c r="J32" s="8">
        <v>672552000</v>
      </c>
      <c r="K32" s="8">
        <v>268863880</v>
      </c>
      <c r="L32" s="8">
        <v>408072207</v>
      </c>
      <c r="M32" s="8">
        <v>224700097</v>
      </c>
      <c r="N32" s="8">
        <v>901636184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1574188184</v>
      </c>
      <c r="X32" s="8">
        <v>1816244578</v>
      </c>
      <c r="Y32" s="8">
        <v>-242056394</v>
      </c>
      <c r="Z32" s="2">
        <v>-13.33</v>
      </c>
      <c r="AA32" s="6">
        <v>3850659291</v>
      </c>
    </row>
    <row r="33" spans="1:27" ht="13.5">
      <c r="A33" s="25" t="s">
        <v>59</v>
      </c>
      <c r="B33" s="24"/>
      <c r="C33" s="6">
        <v>324530000</v>
      </c>
      <c r="D33" s="6">
        <v>0</v>
      </c>
      <c r="E33" s="7">
        <v>299689000</v>
      </c>
      <c r="F33" s="8">
        <v>299689000</v>
      </c>
      <c r="G33" s="8">
        <v>-14156802</v>
      </c>
      <c r="H33" s="8">
        <v>23353414</v>
      </c>
      <c r="I33" s="8">
        <v>47969950</v>
      </c>
      <c r="J33" s="8">
        <v>57166562</v>
      </c>
      <c r="K33" s="8">
        <v>47499758</v>
      </c>
      <c r="L33" s="8">
        <v>47151566</v>
      </c>
      <c r="M33" s="8">
        <v>79148785</v>
      </c>
      <c r="N33" s="8">
        <v>173800109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230966671</v>
      </c>
      <c r="X33" s="8">
        <v>150071498</v>
      </c>
      <c r="Y33" s="8">
        <v>80895173</v>
      </c>
      <c r="Z33" s="2">
        <v>53.9</v>
      </c>
      <c r="AA33" s="6">
        <v>299689000</v>
      </c>
    </row>
    <row r="34" spans="1:27" ht="13.5">
      <c r="A34" s="25" t="s">
        <v>60</v>
      </c>
      <c r="B34" s="24"/>
      <c r="C34" s="6">
        <v>4736796000</v>
      </c>
      <c r="D34" s="6">
        <v>0</v>
      </c>
      <c r="E34" s="7">
        <v>5148375270</v>
      </c>
      <c r="F34" s="8">
        <v>5148375270</v>
      </c>
      <c r="G34" s="8">
        <v>161346353</v>
      </c>
      <c r="H34" s="8">
        <v>488569834</v>
      </c>
      <c r="I34" s="8">
        <v>324614813</v>
      </c>
      <c r="J34" s="8">
        <v>974531000</v>
      </c>
      <c r="K34" s="8">
        <v>412210192</v>
      </c>
      <c r="L34" s="8">
        <v>318053070</v>
      </c>
      <c r="M34" s="8">
        <v>508644575</v>
      </c>
      <c r="N34" s="8">
        <v>1238907837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2213438837</v>
      </c>
      <c r="X34" s="8">
        <v>2265225966</v>
      </c>
      <c r="Y34" s="8">
        <v>-51787129</v>
      </c>
      <c r="Z34" s="2">
        <v>-2.29</v>
      </c>
      <c r="AA34" s="6">
        <v>5148375270</v>
      </c>
    </row>
    <row r="35" spans="1:27" ht="13.5">
      <c r="A35" s="23" t="s">
        <v>61</v>
      </c>
      <c r="B35" s="29"/>
      <c r="C35" s="6">
        <v>523719000</v>
      </c>
      <c r="D35" s="6">
        <v>0</v>
      </c>
      <c r="E35" s="7">
        <v>0</v>
      </c>
      <c r="F35" s="8">
        <v>0</v>
      </c>
      <c r="G35" s="8">
        <v>-10450</v>
      </c>
      <c r="H35" s="8">
        <v>192741</v>
      </c>
      <c r="I35" s="8">
        <v>110709</v>
      </c>
      <c r="J35" s="8">
        <v>293000</v>
      </c>
      <c r="K35" s="8">
        <v>10302</v>
      </c>
      <c r="L35" s="8">
        <v>16692</v>
      </c>
      <c r="M35" s="8">
        <v>423799</v>
      </c>
      <c r="N35" s="8">
        <v>450793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743793</v>
      </c>
      <c r="X35" s="8"/>
      <c r="Y35" s="8">
        <v>743793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34103480000</v>
      </c>
      <c r="D36" s="33">
        <f>SUM(D25:D35)</f>
        <v>0</v>
      </c>
      <c r="E36" s="34">
        <f t="shared" si="1"/>
        <v>36783121329</v>
      </c>
      <c r="F36" s="35">
        <f t="shared" si="1"/>
        <v>36783121329</v>
      </c>
      <c r="G36" s="35">
        <f t="shared" si="1"/>
        <v>2969966951</v>
      </c>
      <c r="H36" s="35">
        <f t="shared" si="1"/>
        <v>3394260262</v>
      </c>
      <c r="I36" s="35">
        <f t="shared" si="1"/>
        <v>3192453896</v>
      </c>
      <c r="J36" s="35">
        <f t="shared" si="1"/>
        <v>9556681109</v>
      </c>
      <c r="K36" s="35">
        <f t="shared" si="1"/>
        <v>2751022821</v>
      </c>
      <c r="L36" s="35">
        <f t="shared" si="1"/>
        <v>3157944318</v>
      </c>
      <c r="M36" s="35">
        <f t="shared" si="1"/>
        <v>3087409421</v>
      </c>
      <c r="N36" s="35">
        <f t="shared" si="1"/>
        <v>8996376560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18553057669</v>
      </c>
      <c r="X36" s="35">
        <f t="shared" si="1"/>
        <v>17933422995</v>
      </c>
      <c r="Y36" s="35">
        <f t="shared" si="1"/>
        <v>619634674</v>
      </c>
      <c r="Z36" s="36">
        <f>+IF(X36&lt;&gt;0,+(Y36/X36)*100,0)</f>
        <v>3.455194661793009</v>
      </c>
      <c r="AA36" s="33">
        <f>SUM(AA25:AA35)</f>
        <v>36783121329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1709013000</v>
      </c>
      <c r="D38" s="46">
        <f>+D22-D36</f>
        <v>0</v>
      </c>
      <c r="E38" s="47">
        <f t="shared" si="2"/>
        <v>2524161671</v>
      </c>
      <c r="F38" s="48">
        <f t="shared" si="2"/>
        <v>2524161671</v>
      </c>
      <c r="G38" s="48">
        <f t="shared" si="2"/>
        <v>63059218</v>
      </c>
      <c r="H38" s="48">
        <f t="shared" si="2"/>
        <v>-434541726</v>
      </c>
      <c r="I38" s="48">
        <f t="shared" si="2"/>
        <v>199315527</v>
      </c>
      <c r="J38" s="48">
        <f t="shared" si="2"/>
        <v>-172166981</v>
      </c>
      <c r="K38" s="48">
        <f t="shared" si="2"/>
        <v>483089804</v>
      </c>
      <c r="L38" s="48">
        <f t="shared" si="2"/>
        <v>-99925621</v>
      </c>
      <c r="M38" s="48">
        <f t="shared" si="2"/>
        <v>737841480</v>
      </c>
      <c r="N38" s="48">
        <f t="shared" si="2"/>
        <v>1121005663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948838682</v>
      </c>
      <c r="X38" s="48">
        <f>IF(F22=F36,0,X22-X36)</f>
        <v>945049457</v>
      </c>
      <c r="Y38" s="48">
        <f t="shared" si="2"/>
        <v>3789225</v>
      </c>
      <c r="Z38" s="49">
        <f>+IF(X38&lt;&gt;0,+(Y38/X38)*100,0)</f>
        <v>0.40095520630514475</v>
      </c>
      <c r="AA38" s="46">
        <f>+AA22-AA36</f>
        <v>2524161671</v>
      </c>
    </row>
    <row r="39" spans="1:27" ht="13.5">
      <c r="A39" s="23" t="s">
        <v>64</v>
      </c>
      <c r="B39" s="29"/>
      <c r="C39" s="6">
        <v>2679588000</v>
      </c>
      <c r="D39" s="6">
        <v>0</v>
      </c>
      <c r="E39" s="7">
        <v>2654718000</v>
      </c>
      <c r="F39" s="8">
        <v>2654718000</v>
      </c>
      <c r="G39" s="8">
        <v>-297520561</v>
      </c>
      <c r="H39" s="8">
        <v>232702323</v>
      </c>
      <c r="I39" s="8">
        <v>108048238</v>
      </c>
      <c r="J39" s="8">
        <v>43230000</v>
      </c>
      <c r="K39" s="8">
        <v>152424090</v>
      </c>
      <c r="L39" s="8">
        <v>251947999</v>
      </c>
      <c r="M39" s="8">
        <v>91756050</v>
      </c>
      <c r="N39" s="8">
        <v>496128139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539358139</v>
      </c>
      <c r="X39" s="8">
        <v>761501002</v>
      </c>
      <c r="Y39" s="8">
        <v>-222142863</v>
      </c>
      <c r="Z39" s="2">
        <v>-29.17</v>
      </c>
      <c r="AA39" s="6">
        <v>2654718000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143659000</v>
      </c>
      <c r="Y40" s="26">
        <v>-143659000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-68815</v>
      </c>
      <c r="M41" s="8">
        <v>68815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4388601000</v>
      </c>
      <c r="D42" s="55">
        <f>SUM(D38:D41)</f>
        <v>0</v>
      </c>
      <c r="E42" s="56">
        <f t="shared" si="3"/>
        <v>5178879671</v>
      </c>
      <c r="F42" s="57">
        <f t="shared" si="3"/>
        <v>5178879671</v>
      </c>
      <c r="G42" s="57">
        <f t="shared" si="3"/>
        <v>-234461343</v>
      </c>
      <c r="H42" s="57">
        <f t="shared" si="3"/>
        <v>-201839403</v>
      </c>
      <c r="I42" s="57">
        <f t="shared" si="3"/>
        <v>307363765</v>
      </c>
      <c r="J42" s="57">
        <f t="shared" si="3"/>
        <v>-128936981</v>
      </c>
      <c r="K42" s="57">
        <f t="shared" si="3"/>
        <v>635513894</v>
      </c>
      <c r="L42" s="57">
        <f t="shared" si="3"/>
        <v>151953563</v>
      </c>
      <c r="M42" s="57">
        <f t="shared" si="3"/>
        <v>829666345</v>
      </c>
      <c r="N42" s="57">
        <f t="shared" si="3"/>
        <v>1617133802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1488196821</v>
      </c>
      <c r="X42" s="57">
        <f t="shared" si="3"/>
        <v>1850209459</v>
      </c>
      <c r="Y42" s="57">
        <f t="shared" si="3"/>
        <v>-362012638</v>
      </c>
      <c r="Z42" s="58">
        <f>+IF(X42&lt;&gt;0,+(Y42/X42)*100,0)</f>
        <v>-19.566035415020544</v>
      </c>
      <c r="AA42" s="55">
        <f>SUM(AA38:AA41)</f>
        <v>5178879671</v>
      </c>
    </row>
    <row r="43" spans="1:27" ht="13.5">
      <c r="A43" s="23" t="s">
        <v>68</v>
      </c>
      <c r="B43" s="29"/>
      <c r="C43" s="50">
        <v>388591000</v>
      </c>
      <c r="D43" s="50">
        <v>0</v>
      </c>
      <c r="E43" s="59">
        <v>528805000</v>
      </c>
      <c r="F43" s="60">
        <v>528805000</v>
      </c>
      <c r="G43" s="60">
        <v>3320290</v>
      </c>
      <c r="H43" s="60">
        <v>2360876</v>
      </c>
      <c r="I43" s="60">
        <v>2626858</v>
      </c>
      <c r="J43" s="60">
        <v>8308024</v>
      </c>
      <c r="K43" s="60">
        <v>3782923</v>
      </c>
      <c r="L43" s="60">
        <v>2211006</v>
      </c>
      <c r="M43" s="60">
        <v>2780734</v>
      </c>
      <c r="N43" s="60">
        <v>8774663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17082687</v>
      </c>
      <c r="X43" s="60">
        <v>12994002</v>
      </c>
      <c r="Y43" s="60">
        <v>4088685</v>
      </c>
      <c r="Z43" s="61">
        <v>31.47</v>
      </c>
      <c r="AA43" s="50">
        <v>528805000</v>
      </c>
    </row>
    <row r="44" spans="1:27" ht="13.5">
      <c r="A44" s="62" t="s">
        <v>69</v>
      </c>
      <c r="B44" s="29"/>
      <c r="C44" s="63">
        <f aca="true" t="shared" si="4" ref="C44:Y44">+C42-C43</f>
        <v>4000010000</v>
      </c>
      <c r="D44" s="63">
        <f>+D42-D43</f>
        <v>0</v>
      </c>
      <c r="E44" s="64">
        <f t="shared" si="4"/>
        <v>4650074671</v>
      </c>
      <c r="F44" s="65">
        <f t="shared" si="4"/>
        <v>4650074671</v>
      </c>
      <c r="G44" s="65">
        <f t="shared" si="4"/>
        <v>-237781633</v>
      </c>
      <c r="H44" s="65">
        <f t="shared" si="4"/>
        <v>-204200279</v>
      </c>
      <c r="I44" s="65">
        <f t="shared" si="4"/>
        <v>304736907</v>
      </c>
      <c r="J44" s="65">
        <f t="shared" si="4"/>
        <v>-137245005</v>
      </c>
      <c r="K44" s="65">
        <f t="shared" si="4"/>
        <v>631730971</v>
      </c>
      <c r="L44" s="65">
        <f t="shared" si="4"/>
        <v>149742557</v>
      </c>
      <c r="M44" s="65">
        <f t="shared" si="4"/>
        <v>826885611</v>
      </c>
      <c r="N44" s="65">
        <f t="shared" si="4"/>
        <v>1608359139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1471114134</v>
      </c>
      <c r="X44" s="65">
        <f t="shared" si="4"/>
        <v>1837215457</v>
      </c>
      <c r="Y44" s="65">
        <f t="shared" si="4"/>
        <v>-366101323</v>
      </c>
      <c r="Z44" s="66">
        <f>+IF(X44&lt;&gt;0,+(Y44/X44)*100,0)</f>
        <v>-19.92696728111623</v>
      </c>
      <c r="AA44" s="63">
        <f>+AA42-AA43</f>
        <v>4650074671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4000010000</v>
      </c>
      <c r="D46" s="55">
        <f>SUM(D44:D45)</f>
        <v>0</v>
      </c>
      <c r="E46" s="56">
        <f t="shared" si="5"/>
        <v>4650074671</v>
      </c>
      <c r="F46" s="57">
        <f t="shared" si="5"/>
        <v>4650074671</v>
      </c>
      <c r="G46" s="57">
        <f t="shared" si="5"/>
        <v>-237781633</v>
      </c>
      <c r="H46" s="57">
        <f t="shared" si="5"/>
        <v>-204200279</v>
      </c>
      <c r="I46" s="57">
        <f t="shared" si="5"/>
        <v>304736907</v>
      </c>
      <c r="J46" s="57">
        <f t="shared" si="5"/>
        <v>-137245005</v>
      </c>
      <c r="K46" s="57">
        <f t="shared" si="5"/>
        <v>631730971</v>
      </c>
      <c r="L46" s="57">
        <f t="shared" si="5"/>
        <v>149742557</v>
      </c>
      <c r="M46" s="57">
        <f t="shared" si="5"/>
        <v>826885611</v>
      </c>
      <c r="N46" s="57">
        <f t="shared" si="5"/>
        <v>1608359139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1471114134</v>
      </c>
      <c r="X46" s="57">
        <f t="shared" si="5"/>
        <v>1837215457</v>
      </c>
      <c r="Y46" s="57">
        <f t="shared" si="5"/>
        <v>-366101323</v>
      </c>
      <c r="Z46" s="58">
        <f>+IF(X46&lt;&gt;0,+(Y46/X46)*100,0)</f>
        <v>-19.92696728111623</v>
      </c>
      <c r="AA46" s="55">
        <f>SUM(AA44:AA45)</f>
        <v>4650074671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4000010000</v>
      </c>
      <c r="D48" s="71">
        <f>SUM(D46:D47)</f>
        <v>0</v>
      </c>
      <c r="E48" s="72">
        <f t="shared" si="6"/>
        <v>4650074671</v>
      </c>
      <c r="F48" s="73">
        <f t="shared" si="6"/>
        <v>4650074671</v>
      </c>
      <c r="G48" s="73">
        <f t="shared" si="6"/>
        <v>-237781633</v>
      </c>
      <c r="H48" s="74">
        <f t="shared" si="6"/>
        <v>-204200279</v>
      </c>
      <c r="I48" s="74">
        <f t="shared" si="6"/>
        <v>304736907</v>
      </c>
      <c r="J48" s="74">
        <f t="shared" si="6"/>
        <v>-137245005</v>
      </c>
      <c r="K48" s="74">
        <f t="shared" si="6"/>
        <v>631730971</v>
      </c>
      <c r="L48" s="74">
        <f t="shared" si="6"/>
        <v>149742557</v>
      </c>
      <c r="M48" s="73">
        <f t="shared" si="6"/>
        <v>826885611</v>
      </c>
      <c r="N48" s="73">
        <f t="shared" si="6"/>
        <v>1608359139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1471114134</v>
      </c>
      <c r="X48" s="74">
        <f t="shared" si="6"/>
        <v>1837215457</v>
      </c>
      <c r="Y48" s="74">
        <f t="shared" si="6"/>
        <v>-366101323</v>
      </c>
      <c r="Z48" s="75">
        <f>+IF(X48&lt;&gt;0,+(Y48/X48)*100,0)</f>
        <v>-19.92696728111623</v>
      </c>
      <c r="AA48" s="76">
        <f>SUM(AA46:AA47)</f>
        <v>4650074671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4432328669</v>
      </c>
      <c r="D5" s="6">
        <v>0</v>
      </c>
      <c r="E5" s="7">
        <v>4888153500</v>
      </c>
      <c r="F5" s="8">
        <v>4888153500</v>
      </c>
      <c r="G5" s="8">
        <v>383887416</v>
      </c>
      <c r="H5" s="8">
        <v>387787891</v>
      </c>
      <c r="I5" s="8">
        <v>409512665</v>
      </c>
      <c r="J5" s="8">
        <v>1181187972</v>
      </c>
      <c r="K5" s="8">
        <v>415309944</v>
      </c>
      <c r="L5" s="8">
        <v>398796764</v>
      </c>
      <c r="M5" s="8">
        <v>410152916</v>
      </c>
      <c r="N5" s="8">
        <v>1224259624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2405447596</v>
      </c>
      <c r="X5" s="8">
        <v>2443179931</v>
      </c>
      <c r="Y5" s="8">
        <v>-37732335</v>
      </c>
      <c r="Z5" s="2">
        <v>-1.54</v>
      </c>
      <c r="AA5" s="6">
        <v>4888153500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8338261176</v>
      </c>
      <c r="D7" s="6">
        <v>0</v>
      </c>
      <c r="E7" s="7">
        <v>9714754500</v>
      </c>
      <c r="F7" s="8">
        <v>9714754500</v>
      </c>
      <c r="G7" s="8">
        <v>1004794791</v>
      </c>
      <c r="H7" s="8">
        <v>860994144</v>
      </c>
      <c r="I7" s="8">
        <v>848874070</v>
      </c>
      <c r="J7" s="8">
        <v>2714663005</v>
      </c>
      <c r="K7" s="8">
        <v>766631424</v>
      </c>
      <c r="L7" s="8">
        <v>727702813</v>
      </c>
      <c r="M7" s="8">
        <v>545412510</v>
      </c>
      <c r="N7" s="8">
        <v>2039746747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4754409752</v>
      </c>
      <c r="X7" s="8">
        <v>4740780203</v>
      </c>
      <c r="Y7" s="8">
        <v>13629549</v>
      </c>
      <c r="Z7" s="2">
        <v>0.29</v>
      </c>
      <c r="AA7" s="6">
        <v>9714754500</v>
      </c>
    </row>
    <row r="8" spans="1:27" ht="13.5">
      <c r="A8" s="25" t="s">
        <v>35</v>
      </c>
      <c r="B8" s="24"/>
      <c r="C8" s="6">
        <v>2479786989</v>
      </c>
      <c r="D8" s="6">
        <v>0</v>
      </c>
      <c r="E8" s="7">
        <v>3071955025</v>
      </c>
      <c r="F8" s="8">
        <v>3071955025</v>
      </c>
      <c r="G8" s="8">
        <v>231744878</v>
      </c>
      <c r="H8" s="8">
        <v>237684964</v>
      </c>
      <c r="I8" s="8">
        <v>280581052</v>
      </c>
      <c r="J8" s="8">
        <v>750010894</v>
      </c>
      <c r="K8" s="8">
        <v>306060457</v>
      </c>
      <c r="L8" s="8">
        <v>267267133</v>
      </c>
      <c r="M8" s="8">
        <v>246988022</v>
      </c>
      <c r="N8" s="8">
        <v>820315612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1570326506</v>
      </c>
      <c r="X8" s="8">
        <v>1469156448</v>
      </c>
      <c r="Y8" s="8">
        <v>101170058</v>
      </c>
      <c r="Z8" s="2">
        <v>6.89</v>
      </c>
      <c r="AA8" s="6">
        <v>3071955025</v>
      </c>
    </row>
    <row r="9" spans="1:27" ht="13.5">
      <c r="A9" s="25" t="s">
        <v>36</v>
      </c>
      <c r="B9" s="24"/>
      <c r="C9" s="6">
        <v>660426761</v>
      </c>
      <c r="D9" s="6">
        <v>0</v>
      </c>
      <c r="E9" s="7">
        <v>737535440</v>
      </c>
      <c r="F9" s="8">
        <v>737535440</v>
      </c>
      <c r="G9" s="8">
        <v>54550511</v>
      </c>
      <c r="H9" s="8">
        <v>59977523</v>
      </c>
      <c r="I9" s="8">
        <v>62768233</v>
      </c>
      <c r="J9" s="8">
        <v>177296267</v>
      </c>
      <c r="K9" s="8">
        <v>67632003</v>
      </c>
      <c r="L9" s="8">
        <v>62665488</v>
      </c>
      <c r="M9" s="8">
        <v>60241477</v>
      </c>
      <c r="N9" s="8">
        <v>190538968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367835235</v>
      </c>
      <c r="X9" s="8">
        <v>379287179</v>
      </c>
      <c r="Y9" s="8">
        <v>-11451944</v>
      </c>
      <c r="Z9" s="2">
        <v>-3.02</v>
      </c>
      <c r="AA9" s="6">
        <v>737535440</v>
      </c>
    </row>
    <row r="10" spans="1:27" ht="13.5">
      <c r="A10" s="25" t="s">
        <v>37</v>
      </c>
      <c r="B10" s="24"/>
      <c r="C10" s="6">
        <v>818446226</v>
      </c>
      <c r="D10" s="6">
        <v>0</v>
      </c>
      <c r="E10" s="7">
        <v>996597100</v>
      </c>
      <c r="F10" s="26">
        <v>996597100</v>
      </c>
      <c r="G10" s="26">
        <v>86714810</v>
      </c>
      <c r="H10" s="26">
        <v>80824108</v>
      </c>
      <c r="I10" s="26">
        <v>82887276</v>
      </c>
      <c r="J10" s="26">
        <v>250426194</v>
      </c>
      <c r="K10" s="26">
        <v>81779479</v>
      </c>
      <c r="L10" s="26">
        <v>87263878</v>
      </c>
      <c r="M10" s="26">
        <v>84856748</v>
      </c>
      <c r="N10" s="26">
        <v>253900105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504326299</v>
      </c>
      <c r="X10" s="26">
        <v>478340604</v>
      </c>
      <c r="Y10" s="26">
        <v>25985695</v>
      </c>
      <c r="Z10" s="27">
        <v>5.43</v>
      </c>
      <c r="AA10" s="28">
        <v>996597100</v>
      </c>
    </row>
    <row r="11" spans="1:27" ht="13.5">
      <c r="A11" s="25" t="s">
        <v>38</v>
      </c>
      <c r="B11" s="29"/>
      <c r="C11" s="6">
        <v>-18382</v>
      </c>
      <c r="D11" s="6">
        <v>0</v>
      </c>
      <c r="E11" s="7">
        <v>0</v>
      </c>
      <c r="F11" s="8">
        <v>0</v>
      </c>
      <c r="G11" s="8">
        <v>0</v>
      </c>
      <c r="H11" s="8">
        <v>374</v>
      </c>
      <c r="I11" s="8">
        <v>-374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134058184</v>
      </c>
      <c r="Y11" s="8">
        <v>-134058184</v>
      </c>
      <c r="Z11" s="2">
        <v>-100</v>
      </c>
      <c r="AA11" s="6">
        <v>0</v>
      </c>
    </row>
    <row r="12" spans="1:27" ht="13.5">
      <c r="A12" s="25" t="s">
        <v>39</v>
      </c>
      <c r="B12" s="29"/>
      <c r="C12" s="6">
        <v>112853450</v>
      </c>
      <c r="D12" s="6">
        <v>0</v>
      </c>
      <c r="E12" s="7">
        <v>268883645</v>
      </c>
      <c r="F12" s="8">
        <v>268883645</v>
      </c>
      <c r="G12" s="8">
        <v>1921007</v>
      </c>
      <c r="H12" s="8">
        <v>3422516</v>
      </c>
      <c r="I12" s="8">
        <v>13209870</v>
      </c>
      <c r="J12" s="8">
        <v>18553393</v>
      </c>
      <c r="K12" s="8">
        <v>7558672</v>
      </c>
      <c r="L12" s="8">
        <v>14828686</v>
      </c>
      <c r="M12" s="8">
        <v>13072893</v>
      </c>
      <c r="N12" s="8">
        <v>35460251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54013644</v>
      </c>
      <c r="X12" s="8">
        <v>133714896</v>
      </c>
      <c r="Y12" s="8">
        <v>-79701252</v>
      </c>
      <c r="Z12" s="2">
        <v>-59.61</v>
      </c>
      <c r="AA12" s="6">
        <v>268883645</v>
      </c>
    </row>
    <row r="13" spans="1:27" ht="13.5">
      <c r="A13" s="23" t="s">
        <v>40</v>
      </c>
      <c r="B13" s="29"/>
      <c r="C13" s="6">
        <v>52499163</v>
      </c>
      <c r="D13" s="6">
        <v>0</v>
      </c>
      <c r="E13" s="7">
        <v>66621700</v>
      </c>
      <c r="F13" s="8">
        <v>66621700</v>
      </c>
      <c r="G13" s="8">
        <v>2870238</v>
      </c>
      <c r="H13" s="8">
        <v>3118352</v>
      </c>
      <c r="I13" s="8">
        <v>6380934</v>
      </c>
      <c r="J13" s="8">
        <v>12369524</v>
      </c>
      <c r="K13" s="8">
        <v>2536686</v>
      </c>
      <c r="L13" s="8">
        <v>1984650</v>
      </c>
      <c r="M13" s="8">
        <v>2028964</v>
      </c>
      <c r="N13" s="8">
        <v>6550300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18919824</v>
      </c>
      <c r="X13" s="8">
        <v>33307710</v>
      </c>
      <c r="Y13" s="8">
        <v>-14387886</v>
      </c>
      <c r="Z13" s="2">
        <v>-43.2</v>
      </c>
      <c r="AA13" s="6">
        <v>66621700</v>
      </c>
    </row>
    <row r="14" spans="1:27" ht="13.5">
      <c r="A14" s="23" t="s">
        <v>41</v>
      </c>
      <c r="B14" s="29"/>
      <c r="C14" s="6">
        <v>326815628</v>
      </c>
      <c r="D14" s="6">
        <v>0</v>
      </c>
      <c r="E14" s="7">
        <v>227378560</v>
      </c>
      <c r="F14" s="8">
        <v>227378560</v>
      </c>
      <c r="G14" s="8">
        <v>30830803</v>
      </c>
      <c r="H14" s="8">
        <v>27810747</v>
      </c>
      <c r="I14" s="8">
        <v>27514010</v>
      </c>
      <c r="J14" s="8">
        <v>86155560</v>
      </c>
      <c r="K14" s="8">
        <v>30557492</v>
      </c>
      <c r="L14" s="8">
        <v>31896064</v>
      </c>
      <c r="M14" s="8">
        <v>27461522</v>
      </c>
      <c r="N14" s="8">
        <v>89915078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176070638</v>
      </c>
      <c r="X14" s="8">
        <v>113689230</v>
      </c>
      <c r="Y14" s="8">
        <v>62381408</v>
      </c>
      <c r="Z14" s="2">
        <v>54.87</v>
      </c>
      <c r="AA14" s="6">
        <v>227378560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4392137</v>
      </c>
      <c r="D16" s="6">
        <v>0</v>
      </c>
      <c r="E16" s="7">
        <v>75022400</v>
      </c>
      <c r="F16" s="8">
        <v>75022400</v>
      </c>
      <c r="G16" s="8">
        <v>620301</v>
      </c>
      <c r="H16" s="8">
        <v>199398</v>
      </c>
      <c r="I16" s="8">
        <v>495690</v>
      </c>
      <c r="J16" s="8">
        <v>1315389</v>
      </c>
      <c r="K16" s="8">
        <v>124905</v>
      </c>
      <c r="L16" s="8">
        <v>180079</v>
      </c>
      <c r="M16" s="8">
        <v>231758</v>
      </c>
      <c r="N16" s="8">
        <v>536742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1852131</v>
      </c>
      <c r="X16" s="8">
        <v>37510992</v>
      </c>
      <c r="Y16" s="8">
        <v>-35658861</v>
      </c>
      <c r="Z16" s="2">
        <v>-95.06</v>
      </c>
      <c r="AA16" s="6">
        <v>75022400</v>
      </c>
    </row>
    <row r="17" spans="1:27" ht="13.5">
      <c r="A17" s="23" t="s">
        <v>44</v>
      </c>
      <c r="B17" s="29"/>
      <c r="C17" s="6">
        <v>55801028</v>
      </c>
      <c r="D17" s="6">
        <v>0</v>
      </c>
      <c r="E17" s="7">
        <v>58577730</v>
      </c>
      <c r="F17" s="8">
        <v>58577730</v>
      </c>
      <c r="G17" s="8">
        <v>98922</v>
      </c>
      <c r="H17" s="8">
        <v>4957477</v>
      </c>
      <c r="I17" s="8">
        <v>4319164</v>
      </c>
      <c r="J17" s="8">
        <v>9375563</v>
      </c>
      <c r="K17" s="8">
        <v>4454677</v>
      </c>
      <c r="L17" s="8">
        <v>5053798</v>
      </c>
      <c r="M17" s="8">
        <v>4533657</v>
      </c>
      <c r="N17" s="8">
        <v>14042132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23417695</v>
      </c>
      <c r="X17" s="8">
        <v>24651537</v>
      </c>
      <c r="Y17" s="8">
        <v>-1233842</v>
      </c>
      <c r="Z17" s="2">
        <v>-5.01</v>
      </c>
      <c r="AA17" s="6">
        <v>58577730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2861382433</v>
      </c>
      <c r="D19" s="6">
        <v>0</v>
      </c>
      <c r="E19" s="7">
        <v>3174408229</v>
      </c>
      <c r="F19" s="8">
        <v>3174408229</v>
      </c>
      <c r="G19" s="8">
        <v>565606210</v>
      </c>
      <c r="H19" s="8">
        <v>470334116</v>
      </c>
      <c r="I19" s="8">
        <v>14443863</v>
      </c>
      <c r="J19" s="8">
        <v>1050384189</v>
      </c>
      <c r="K19" s="8">
        <v>9642557</v>
      </c>
      <c r="L19" s="8">
        <v>585774311</v>
      </c>
      <c r="M19" s="8">
        <v>470132789</v>
      </c>
      <c r="N19" s="8">
        <v>1065549657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2115933846</v>
      </c>
      <c r="X19" s="8">
        <v>2199274035</v>
      </c>
      <c r="Y19" s="8">
        <v>-83340189</v>
      </c>
      <c r="Z19" s="2">
        <v>-3.79</v>
      </c>
      <c r="AA19" s="6">
        <v>3174408229</v>
      </c>
    </row>
    <row r="20" spans="1:27" ht="13.5">
      <c r="A20" s="23" t="s">
        <v>47</v>
      </c>
      <c r="B20" s="29"/>
      <c r="C20" s="6">
        <v>934488605</v>
      </c>
      <c r="D20" s="6">
        <v>0</v>
      </c>
      <c r="E20" s="7">
        <v>1659596210</v>
      </c>
      <c r="F20" s="26">
        <v>1659596210</v>
      </c>
      <c r="G20" s="26">
        <v>53746380</v>
      </c>
      <c r="H20" s="26">
        <v>71520387</v>
      </c>
      <c r="I20" s="26">
        <v>68117080</v>
      </c>
      <c r="J20" s="26">
        <v>193383847</v>
      </c>
      <c r="K20" s="26">
        <v>85003024</v>
      </c>
      <c r="L20" s="26">
        <v>88270517</v>
      </c>
      <c r="M20" s="26">
        <v>70950799</v>
      </c>
      <c r="N20" s="26">
        <v>244224340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437608187</v>
      </c>
      <c r="X20" s="26">
        <v>823199238</v>
      </c>
      <c r="Y20" s="26">
        <v>-385591051</v>
      </c>
      <c r="Z20" s="27">
        <v>-46.84</v>
      </c>
      <c r="AA20" s="28">
        <v>1659596210</v>
      </c>
    </row>
    <row r="21" spans="1:27" ht="13.5">
      <c r="A21" s="23" t="s">
        <v>48</v>
      </c>
      <c r="B21" s="29"/>
      <c r="C21" s="6">
        <v>1692859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734465</v>
      </c>
      <c r="M21" s="8">
        <v>0</v>
      </c>
      <c r="N21" s="8">
        <v>734465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734465</v>
      </c>
      <c r="X21" s="8"/>
      <c r="Y21" s="8">
        <v>734465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21079156742</v>
      </c>
      <c r="D22" s="33">
        <f>SUM(D5:D21)</f>
        <v>0</v>
      </c>
      <c r="E22" s="34">
        <f t="shared" si="0"/>
        <v>24939484039</v>
      </c>
      <c r="F22" s="35">
        <f t="shared" si="0"/>
        <v>24939484039</v>
      </c>
      <c r="G22" s="35">
        <f t="shared" si="0"/>
        <v>2417386267</v>
      </c>
      <c r="H22" s="35">
        <f t="shared" si="0"/>
        <v>2208631997</v>
      </c>
      <c r="I22" s="35">
        <f t="shared" si="0"/>
        <v>1819103533</v>
      </c>
      <c r="J22" s="35">
        <f t="shared" si="0"/>
        <v>6445121797</v>
      </c>
      <c r="K22" s="35">
        <f t="shared" si="0"/>
        <v>1777291320</v>
      </c>
      <c r="L22" s="35">
        <f t="shared" si="0"/>
        <v>2272418646</v>
      </c>
      <c r="M22" s="35">
        <f t="shared" si="0"/>
        <v>1936064055</v>
      </c>
      <c r="N22" s="35">
        <f t="shared" si="0"/>
        <v>5985774021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12430895818</v>
      </c>
      <c r="X22" s="35">
        <f t="shared" si="0"/>
        <v>13010150187</v>
      </c>
      <c r="Y22" s="35">
        <f t="shared" si="0"/>
        <v>-579254369</v>
      </c>
      <c r="Z22" s="36">
        <f>+IF(X22&lt;&gt;0,+(Y22/X22)*100,0)</f>
        <v>-4.452326534852783</v>
      </c>
      <c r="AA22" s="33">
        <f>SUM(AA5:AA21)</f>
        <v>24939484039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6085879570</v>
      </c>
      <c r="D25" s="6">
        <v>0</v>
      </c>
      <c r="E25" s="7">
        <v>6599934768</v>
      </c>
      <c r="F25" s="8">
        <v>6599934768</v>
      </c>
      <c r="G25" s="8">
        <v>512219487</v>
      </c>
      <c r="H25" s="8">
        <v>519520635</v>
      </c>
      <c r="I25" s="8">
        <v>518356879</v>
      </c>
      <c r="J25" s="8">
        <v>1550097001</v>
      </c>
      <c r="K25" s="8">
        <v>584621544</v>
      </c>
      <c r="L25" s="8">
        <v>777937506</v>
      </c>
      <c r="M25" s="8">
        <v>443154038</v>
      </c>
      <c r="N25" s="8">
        <v>1805713088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3355810089</v>
      </c>
      <c r="X25" s="8">
        <v>3419535288</v>
      </c>
      <c r="Y25" s="8">
        <v>-63725199</v>
      </c>
      <c r="Z25" s="2">
        <v>-1.86</v>
      </c>
      <c r="AA25" s="6">
        <v>6599934768</v>
      </c>
    </row>
    <row r="26" spans="1:27" ht="13.5">
      <c r="A26" s="25" t="s">
        <v>52</v>
      </c>
      <c r="B26" s="24"/>
      <c r="C26" s="6">
        <v>96788503</v>
      </c>
      <c r="D26" s="6">
        <v>0</v>
      </c>
      <c r="E26" s="7">
        <v>109043173</v>
      </c>
      <c r="F26" s="8">
        <v>109043173</v>
      </c>
      <c r="G26" s="8">
        <v>8046361</v>
      </c>
      <c r="H26" s="8">
        <v>8994438</v>
      </c>
      <c r="I26" s="8">
        <v>8329105</v>
      </c>
      <c r="J26" s="8">
        <v>25369904</v>
      </c>
      <c r="K26" s="8">
        <v>8149964</v>
      </c>
      <c r="L26" s="8">
        <v>8231728</v>
      </c>
      <c r="M26" s="8">
        <v>8871596</v>
      </c>
      <c r="N26" s="8">
        <v>25253288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50623192</v>
      </c>
      <c r="X26" s="8">
        <v>54434506</v>
      </c>
      <c r="Y26" s="8">
        <v>-3811314</v>
      </c>
      <c r="Z26" s="2">
        <v>-7</v>
      </c>
      <c r="AA26" s="6">
        <v>109043173</v>
      </c>
    </row>
    <row r="27" spans="1:27" ht="13.5">
      <c r="A27" s="25" t="s">
        <v>53</v>
      </c>
      <c r="B27" s="24"/>
      <c r="C27" s="6">
        <v>1142677065</v>
      </c>
      <c r="D27" s="6">
        <v>0</v>
      </c>
      <c r="E27" s="7">
        <v>650517597</v>
      </c>
      <c r="F27" s="8">
        <v>650517597</v>
      </c>
      <c r="G27" s="8">
        <v>26715970</v>
      </c>
      <c r="H27" s="8">
        <v>35734814</v>
      </c>
      <c r="I27" s="8">
        <v>34748294</v>
      </c>
      <c r="J27" s="8">
        <v>97199078</v>
      </c>
      <c r="K27" s="8">
        <v>36376385</v>
      </c>
      <c r="L27" s="8">
        <v>455992639</v>
      </c>
      <c r="M27" s="8">
        <v>35696804</v>
      </c>
      <c r="N27" s="8">
        <v>528065828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625264906</v>
      </c>
      <c r="X27" s="8">
        <v>325498612</v>
      </c>
      <c r="Y27" s="8">
        <v>299766294</v>
      </c>
      <c r="Z27" s="2">
        <v>92.09</v>
      </c>
      <c r="AA27" s="6">
        <v>650517597</v>
      </c>
    </row>
    <row r="28" spans="1:27" ht="13.5">
      <c r="A28" s="25" t="s">
        <v>54</v>
      </c>
      <c r="B28" s="24"/>
      <c r="C28" s="6">
        <v>1225313727</v>
      </c>
      <c r="D28" s="6">
        <v>0</v>
      </c>
      <c r="E28" s="7">
        <v>1116340532</v>
      </c>
      <c r="F28" s="8">
        <v>1116340532</v>
      </c>
      <c r="G28" s="8">
        <v>79999691</v>
      </c>
      <c r="H28" s="8">
        <v>82303242</v>
      </c>
      <c r="I28" s="8">
        <v>79994713</v>
      </c>
      <c r="J28" s="8">
        <v>242297646</v>
      </c>
      <c r="K28" s="8">
        <v>80117099</v>
      </c>
      <c r="L28" s="8">
        <v>80755500</v>
      </c>
      <c r="M28" s="8">
        <v>150910937</v>
      </c>
      <c r="N28" s="8">
        <v>311783536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554081182</v>
      </c>
      <c r="X28" s="8">
        <v>558157594</v>
      </c>
      <c r="Y28" s="8">
        <v>-4076412</v>
      </c>
      <c r="Z28" s="2">
        <v>-0.73</v>
      </c>
      <c r="AA28" s="6">
        <v>1116340532</v>
      </c>
    </row>
    <row r="29" spans="1:27" ht="13.5">
      <c r="A29" s="25" t="s">
        <v>55</v>
      </c>
      <c r="B29" s="24"/>
      <c r="C29" s="6">
        <v>819444936</v>
      </c>
      <c r="D29" s="6">
        <v>0</v>
      </c>
      <c r="E29" s="7">
        <v>898191101</v>
      </c>
      <c r="F29" s="8">
        <v>898191101</v>
      </c>
      <c r="G29" s="8">
        <v>180717</v>
      </c>
      <c r="H29" s="8">
        <v>1332631</v>
      </c>
      <c r="I29" s="8">
        <v>89121108</v>
      </c>
      <c r="J29" s="8">
        <v>90634456</v>
      </c>
      <c r="K29" s="8">
        <v>72888825</v>
      </c>
      <c r="L29" s="8">
        <v>8224300</v>
      </c>
      <c r="M29" s="8">
        <v>284225244</v>
      </c>
      <c r="N29" s="8">
        <v>365338369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455972825</v>
      </c>
      <c r="X29" s="8">
        <v>448946247</v>
      </c>
      <c r="Y29" s="8">
        <v>7026578</v>
      </c>
      <c r="Z29" s="2">
        <v>1.57</v>
      </c>
      <c r="AA29" s="6">
        <v>898191101</v>
      </c>
    </row>
    <row r="30" spans="1:27" ht="13.5">
      <c r="A30" s="25" t="s">
        <v>56</v>
      </c>
      <c r="B30" s="24"/>
      <c r="C30" s="6">
        <v>7027009391</v>
      </c>
      <c r="D30" s="6">
        <v>0</v>
      </c>
      <c r="E30" s="7">
        <v>8129270036</v>
      </c>
      <c r="F30" s="8">
        <v>8129270036</v>
      </c>
      <c r="G30" s="8">
        <v>41743488</v>
      </c>
      <c r="H30" s="8">
        <v>1677000504</v>
      </c>
      <c r="I30" s="8">
        <v>927922362</v>
      </c>
      <c r="J30" s="8">
        <v>2646666354</v>
      </c>
      <c r="K30" s="8">
        <v>577557433</v>
      </c>
      <c r="L30" s="8">
        <v>599238181</v>
      </c>
      <c r="M30" s="8">
        <v>552540552</v>
      </c>
      <c r="N30" s="8">
        <v>1729336166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4376002520</v>
      </c>
      <c r="X30" s="8">
        <v>4581641682</v>
      </c>
      <c r="Y30" s="8">
        <v>-205639162</v>
      </c>
      <c r="Z30" s="2">
        <v>-4.49</v>
      </c>
      <c r="AA30" s="6">
        <v>8129270036</v>
      </c>
    </row>
    <row r="31" spans="1:27" ht="13.5">
      <c r="A31" s="25" t="s">
        <v>57</v>
      </c>
      <c r="B31" s="24"/>
      <c r="C31" s="6">
        <v>303308862</v>
      </c>
      <c r="D31" s="6">
        <v>0</v>
      </c>
      <c r="E31" s="7">
        <v>410262273</v>
      </c>
      <c r="F31" s="8">
        <v>410262273</v>
      </c>
      <c r="G31" s="8">
        <v>2560613</v>
      </c>
      <c r="H31" s="8">
        <v>18470462</v>
      </c>
      <c r="I31" s="8">
        <v>14199171</v>
      </c>
      <c r="J31" s="8">
        <v>35230246</v>
      </c>
      <c r="K31" s="8">
        <v>29555401</v>
      </c>
      <c r="L31" s="8">
        <v>19635249</v>
      </c>
      <c r="M31" s="8">
        <v>37025753</v>
      </c>
      <c r="N31" s="8">
        <v>86216403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121446649</v>
      </c>
      <c r="X31" s="8">
        <v>204189711</v>
      </c>
      <c r="Y31" s="8">
        <v>-82743062</v>
      </c>
      <c r="Z31" s="2">
        <v>-40.52</v>
      </c>
      <c r="AA31" s="6">
        <v>410262273</v>
      </c>
    </row>
    <row r="32" spans="1:27" ht="13.5">
      <c r="A32" s="25" t="s">
        <v>58</v>
      </c>
      <c r="B32" s="24"/>
      <c r="C32" s="6">
        <v>1867661540</v>
      </c>
      <c r="D32" s="6">
        <v>0</v>
      </c>
      <c r="E32" s="7">
        <v>2002022919</v>
      </c>
      <c r="F32" s="8">
        <v>2002022919</v>
      </c>
      <c r="G32" s="8">
        <v>84899834</v>
      </c>
      <c r="H32" s="8">
        <v>253132088</v>
      </c>
      <c r="I32" s="8">
        <v>180285800</v>
      </c>
      <c r="J32" s="8">
        <v>518317722</v>
      </c>
      <c r="K32" s="8">
        <v>216916060</v>
      </c>
      <c r="L32" s="8">
        <v>277106081</v>
      </c>
      <c r="M32" s="8">
        <v>320071004</v>
      </c>
      <c r="N32" s="8">
        <v>814093145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1332410867</v>
      </c>
      <c r="X32" s="8">
        <v>961578631</v>
      </c>
      <c r="Y32" s="8">
        <v>370832236</v>
      </c>
      <c r="Z32" s="2">
        <v>38.56</v>
      </c>
      <c r="AA32" s="6">
        <v>2002022919</v>
      </c>
    </row>
    <row r="33" spans="1:27" ht="13.5">
      <c r="A33" s="25" t="s">
        <v>59</v>
      </c>
      <c r="B33" s="24"/>
      <c r="C33" s="6">
        <v>-16308590</v>
      </c>
      <c r="D33" s="6">
        <v>0</v>
      </c>
      <c r="E33" s="7">
        <v>262326995</v>
      </c>
      <c r="F33" s="8">
        <v>262326995</v>
      </c>
      <c r="G33" s="8">
        <v>15336692</v>
      </c>
      <c r="H33" s="8">
        <v>1516770</v>
      </c>
      <c r="I33" s="8">
        <v>8739247</v>
      </c>
      <c r="J33" s="8">
        <v>25592709</v>
      </c>
      <c r="K33" s="8">
        <v>46726269</v>
      </c>
      <c r="L33" s="8">
        <v>81624341</v>
      </c>
      <c r="M33" s="8">
        <v>18118431</v>
      </c>
      <c r="N33" s="8">
        <v>146469041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172061750</v>
      </c>
      <c r="X33" s="8">
        <v>131158338</v>
      </c>
      <c r="Y33" s="8">
        <v>40903412</v>
      </c>
      <c r="Z33" s="2">
        <v>31.19</v>
      </c>
      <c r="AA33" s="6">
        <v>262326995</v>
      </c>
    </row>
    <row r="34" spans="1:27" ht="13.5">
      <c r="A34" s="25" t="s">
        <v>60</v>
      </c>
      <c r="B34" s="24"/>
      <c r="C34" s="6">
        <v>3436191959</v>
      </c>
      <c r="D34" s="6">
        <v>0</v>
      </c>
      <c r="E34" s="7">
        <v>3662046367</v>
      </c>
      <c r="F34" s="8">
        <v>3662046367</v>
      </c>
      <c r="G34" s="8">
        <v>150281032</v>
      </c>
      <c r="H34" s="8">
        <v>385712874</v>
      </c>
      <c r="I34" s="8">
        <v>325440942</v>
      </c>
      <c r="J34" s="8">
        <v>861434848</v>
      </c>
      <c r="K34" s="8">
        <v>273678409</v>
      </c>
      <c r="L34" s="8">
        <v>445272287</v>
      </c>
      <c r="M34" s="8">
        <v>313642023</v>
      </c>
      <c r="N34" s="8">
        <v>1032592719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1894027567</v>
      </c>
      <c r="X34" s="8">
        <v>1877226097</v>
      </c>
      <c r="Y34" s="8">
        <v>16801470</v>
      </c>
      <c r="Z34" s="2">
        <v>0.9</v>
      </c>
      <c r="AA34" s="6">
        <v>3662046367</v>
      </c>
    </row>
    <row r="35" spans="1:27" ht="13.5">
      <c r="A35" s="23" t="s">
        <v>61</v>
      </c>
      <c r="B35" s="29"/>
      <c r="C35" s="6">
        <v>140554962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522274</v>
      </c>
      <c r="J35" s="8">
        <v>522274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522274</v>
      </c>
      <c r="X35" s="8"/>
      <c r="Y35" s="8">
        <v>522274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22128521925</v>
      </c>
      <c r="D36" s="33">
        <f>SUM(D25:D35)</f>
        <v>0</v>
      </c>
      <c r="E36" s="34">
        <f t="shared" si="1"/>
        <v>23839955761</v>
      </c>
      <c r="F36" s="35">
        <f t="shared" si="1"/>
        <v>23839955761</v>
      </c>
      <c r="G36" s="35">
        <f t="shared" si="1"/>
        <v>921983885</v>
      </c>
      <c r="H36" s="35">
        <f t="shared" si="1"/>
        <v>2983718458</v>
      </c>
      <c r="I36" s="35">
        <f t="shared" si="1"/>
        <v>2187659895</v>
      </c>
      <c r="J36" s="35">
        <f t="shared" si="1"/>
        <v>6093362238</v>
      </c>
      <c r="K36" s="35">
        <f t="shared" si="1"/>
        <v>1926587389</v>
      </c>
      <c r="L36" s="35">
        <f t="shared" si="1"/>
        <v>2754017812</v>
      </c>
      <c r="M36" s="35">
        <f t="shared" si="1"/>
        <v>2164256382</v>
      </c>
      <c r="N36" s="35">
        <f t="shared" si="1"/>
        <v>6844861583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12938223821</v>
      </c>
      <c r="X36" s="35">
        <f t="shared" si="1"/>
        <v>12562366706</v>
      </c>
      <c r="Y36" s="35">
        <f t="shared" si="1"/>
        <v>375857115</v>
      </c>
      <c r="Z36" s="36">
        <f>+IF(X36&lt;&gt;0,+(Y36/X36)*100,0)</f>
        <v>2.991929178603616</v>
      </c>
      <c r="AA36" s="33">
        <f>SUM(AA25:AA35)</f>
        <v>23839955761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-1049365183</v>
      </c>
      <c r="D38" s="46">
        <f>+D22-D36</f>
        <v>0</v>
      </c>
      <c r="E38" s="47">
        <f t="shared" si="2"/>
        <v>1099528278</v>
      </c>
      <c r="F38" s="48">
        <f t="shared" si="2"/>
        <v>1099528278</v>
      </c>
      <c r="G38" s="48">
        <f t="shared" si="2"/>
        <v>1495402382</v>
      </c>
      <c r="H38" s="48">
        <f t="shared" si="2"/>
        <v>-775086461</v>
      </c>
      <c r="I38" s="48">
        <f t="shared" si="2"/>
        <v>-368556362</v>
      </c>
      <c r="J38" s="48">
        <f t="shared" si="2"/>
        <v>351759559</v>
      </c>
      <c r="K38" s="48">
        <f t="shared" si="2"/>
        <v>-149296069</v>
      </c>
      <c r="L38" s="48">
        <f t="shared" si="2"/>
        <v>-481599166</v>
      </c>
      <c r="M38" s="48">
        <f t="shared" si="2"/>
        <v>-228192327</v>
      </c>
      <c r="N38" s="48">
        <f t="shared" si="2"/>
        <v>-859087562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-507328003</v>
      </c>
      <c r="X38" s="48">
        <f>IF(F22=F36,0,X22-X36)</f>
        <v>447783481</v>
      </c>
      <c r="Y38" s="48">
        <f t="shared" si="2"/>
        <v>-955111484</v>
      </c>
      <c r="Z38" s="49">
        <f>+IF(X38&lt;&gt;0,+(Y38/X38)*100,0)</f>
        <v>-213.29761470142307</v>
      </c>
      <c r="AA38" s="46">
        <f>+AA22-AA36</f>
        <v>1099528278</v>
      </c>
    </row>
    <row r="39" spans="1:27" ht="13.5">
      <c r="A39" s="23" t="s">
        <v>64</v>
      </c>
      <c r="B39" s="29"/>
      <c r="C39" s="6">
        <v>2114671587</v>
      </c>
      <c r="D39" s="6">
        <v>0</v>
      </c>
      <c r="E39" s="7">
        <v>2544400000</v>
      </c>
      <c r="F39" s="8">
        <v>2544400000</v>
      </c>
      <c r="G39" s="8">
        <v>6208272</v>
      </c>
      <c r="H39" s="8">
        <v>287599790</v>
      </c>
      <c r="I39" s="8">
        <v>284389788</v>
      </c>
      <c r="J39" s="8">
        <v>578197850</v>
      </c>
      <c r="K39" s="8">
        <v>130720049</v>
      </c>
      <c r="L39" s="8">
        <v>100928913</v>
      </c>
      <c r="M39" s="8">
        <v>338235736</v>
      </c>
      <c r="N39" s="8">
        <v>569884698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1148082548</v>
      </c>
      <c r="X39" s="8">
        <v>1136994931</v>
      </c>
      <c r="Y39" s="8">
        <v>11087617</v>
      </c>
      <c r="Z39" s="2">
        <v>0.98</v>
      </c>
      <c r="AA39" s="6">
        <v>2544400000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1065306404</v>
      </c>
      <c r="D42" s="55">
        <f>SUM(D38:D41)</f>
        <v>0</v>
      </c>
      <c r="E42" s="56">
        <f t="shared" si="3"/>
        <v>3643928278</v>
      </c>
      <c r="F42" s="57">
        <f t="shared" si="3"/>
        <v>3643928278</v>
      </c>
      <c r="G42" s="57">
        <f t="shared" si="3"/>
        <v>1501610654</v>
      </c>
      <c r="H42" s="57">
        <f t="shared" si="3"/>
        <v>-487486671</v>
      </c>
      <c r="I42" s="57">
        <f t="shared" si="3"/>
        <v>-84166574</v>
      </c>
      <c r="J42" s="57">
        <f t="shared" si="3"/>
        <v>929957409</v>
      </c>
      <c r="K42" s="57">
        <f t="shared" si="3"/>
        <v>-18576020</v>
      </c>
      <c r="L42" s="57">
        <f t="shared" si="3"/>
        <v>-380670253</v>
      </c>
      <c r="M42" s="57">
        <f t="shared" si="3"/>
        <v>110043409</v>
      </c>
      <c r="N42" s="57">
        <f t="shared" si="3"/>
        <v>-289202864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640754545</v>
      </c>
      <c r="X42" s="57">
        <f t="shared" si="3"/>
        <v>1584778412</v>
      </c>
      <c r="Y42" s="57">
        <f t="shared" si="3"/>
        <v>-944023867</v>
      </c>
      <c r="Z42" s="58">
        <f>+IF(X42&lt;&gt;0,+(Y42/X42)*100,0)</f>
        <v>-59.568193247195744</v>
      </c>
      <c r="AA42" s="55">
        <f>SUM(AA38:AA41)</f>
        <v>3643928278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1065306404</v>
      </c>
      <c r="D44" s="63">
        <f>+D42-D43</f>
        <v>0</v>
      </c>
      <c r="E44" s="64">
        <f t="shared" si="4"/>
        <v>3643928278</v>
      </c>
      <c r="F44" s="65">
        <f t="shared" si="4"/>
        <v>3643928278</v>
      </c>
      <c r="G44" s="65">
        <f t="shared" si="4"/>
        <v>1501610654</v>
      </c>
      <c r="H44" s="65">
        <f t="shared" si="4"/>
        <v>-487486671</v>
      </c>
      <c r="I44" s="65">
        <f t="shared" si="4"/>
        <v>-84166574</v>
      </c>
      <c r="J44" s="65">
        <f t="shared" si="4"/>
        <v>929957409</v>
      </c>
      <c r="K44" s="65">
        <f t="shared" si="4"/>
        <v>-18576020</v>
      </c>
      <c r="L44" s="65">
        <f t="shared" si="4"/>
        <v>-380670253</v>
      </c>
      <c r="M44" s="65">
        <f t="shared" si="4"/>
        <v>110043409</v>
      </c>
      <c r="N44" s="65">
        <f t="shared" si="4"/>
        <v>-289202864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640754545</v>
      </c>
      <c r="X44" s="65">
        <f t="shared" si="4"/>
        <v>1584778412</v>
      </c>
      <c r="Y44" s="65">
        <f t="shared" si="4"/>
        <v>-944023867</v>
      </c>
      <c r="Z44" s="66">
        <f>+IF(X44&lt;&gt;0,+(Y44/X44)*100,0)</f>
        <v>-59.568193247195744</v>
      </c>
      <c r="AA44" s="63">
        <f>+AA42-AA43</f>
        <v>3643928278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1065306404</v>
      </c>
      <c r="D46" s="55">
        <f>SUM(D44:D45)</f>
        <v>0</v>
      </c>
      <c r="E46" s="56">
        <f t="shared" si="5"/>
        <v>3643928278</v>
      </c>
      <c r="F46" s="57">
        <f t="shared" si="5"/>
        <v>3643928278</v>
      </c>
      <c r="G46" s="57">
        <f t="shared" si="5"/>
        <v>1501610654</v>
      </c>
      <c r="H46" s="57">
        <f t="shared" si="5"/>
        <v>-487486671</v>
      </c>
      <c r="I46" s="57">
        <f t="shared" si="5"/>
        <v>-84166574</v>
      </c>
      <c r="J46" s="57">
        <f t="shared" si="5"/>
        <v>929957409</v>
      </c>
      <c r="K46" s="57">
        <f t="shared" si="5"/>
        <v>-18576020</v>
      </c>
      <c r="L46" s="57">
        <f t="shared" si="5"/>
        <v>-380670253</v>
      </c>
      <c r="M46" s="57">
        <f t="shared" si="5"/>
        <v>110043409</v>
      </c>
      <c r="N46" s="57">
        <f t="shared" si="5"/>
        <v>-289202864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640754545</v>
      </c>
      <c r="X46" s="57">
        <f t="shared" si="5"/>
        <v>1584778412</v>
      </c>
      <c r="Y46" s="57">
        <f t="shared" si="5"/>
        <v>-944023867</v>
      </c>
      <c r="Z46" s="58">
        <f>+IF(X46&lt;&gt;0,+(Y46/X46)*100,0)</f>
        <v>-59.568193247195744</v>
      </c>
      <c r="AA46" s="55">
        <f>SUM(AA44:AA45)</f>
        <v>3643928278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1065306404</v>
      </c>
      <c r="D48" s="71">
        <f>SUM(D46:D47)</f>
        <v>0</v>
      </c>
      <c r="E48" s="72">
        <f t="shared" si="6"/>
        <v>3643928278</v>
      </c>
      <c r="F48" s="73">
        <f t="shared" si="6"/>
        <v>3643928278</v>
      </c>
      <c r="G48" s="73">
        <f t="shared" si="6"/>
        <v>1501610654</v>
      </c>
      <c r="H48" s="74">
        <f t="shared" si="6"/>
        <v>-487486671</v>
      </c>
      <c r="I48" s="74">
        <f t="shared" si="6"/>
        <v>-84166574</v>
      </c>
      <c r="J48" s="74">
        <f t="shared" si="6"/>
        <v>929957409</v>
      </c>
      <c r="K48" s="74">
        <f t="shared" si="6"/>
        <v>-18576020</v>
      </c>
      <c r="L48" s="74">
        <f t="shared" si="6"/>
        <v>-380670253</v>
      </c>
      <c r="M48" s="73">
        <f t="shared" si="6"/>
        <v>110043409</v>
      </c>
      <c r="N48" s="73">
        <f t="shared" si="6"/>
        <v>-289202864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640754545</v>
      </c>
      <c r="X48" s="74">
        <f t="shared" si="6"/>
        <v>1584778412</v>
      </c>
      <c r="Y48" s="74">
        <f t="shared" si="6"/>
        <v>-944023867</v>
      </c>
      <c r="Z48" s="75">
        <f>+IF(X48&lt;&gt;0,+(Y48/X48)*100,0)</f>
        <v>-59.568193247195744</v>
      </c>
      <c r="AA48" s="76">
        <f>SUM(AA46:AA47)</f>
        <v>3643928278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5314689083</v>
      </c>
      <c r="D5" s="6">
        <v>0</v>
      </c>
      <c r="E5" s="7">
        <v>5352283252</v>
      </c>
      <c r="F5" s="8">
        <v>5352283252</v>
      </c>
      <c r="G5" s="8">
        <v>486163283</v>
      </c>
      <c r="H5" s="8">
        <v>491709780</v>
      </c>
      <c r="I5" s="8">
        <v>441453017</v>
      </c>
      <c r="J5" s="8">
        <v>1419326080</v>
      </c>
      <c r="K5" s="8">
        <v>486654020</v>
      </c>
      <c r="L5" s="8">
        <v>505645958</v>
      </c>
      <c r="M5" s="8">
        <v>520236734</v>
      </c>
      <c r="N5" s="8">
        <v>1512536712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2931862792</v>
      </c>
      <c r="X5" s="8">
        <v>2962988822</v>
      </c>
      <c r="Y5" s="8">
        <v>-31126030</v>
      </c>
      <c r="Z5" s="2">
        <v>-1.05</v>
      </c>
      <c r="AA5" s="6">
        <v>5352283252</v>
      </c>
    </row>
    <row r="6" spans="1:27" ht="13.5">
      <c r="A6" s="23" t="s">
        <v>33</v>
      </c>
      <c r="B6" s="24"/>
      <c r="C6" s="6">
        <v>144179631</v>
      </c>
      <c r="D6" s="6">
        <v>0</v>
      </c>
      <c r="E6" s="7">
        <v>129085000</v>
      </c>
      <c r="F6" s="8">
        <v>129085000</v>
      </c>
      <c r="G6" s="8">
        <v>12701554</v>
      </c>
      <c r="H6" s="8">
        <v>12750679</v>
      </c>
      <c r="I6" s="8">
        <v>7870731</v>
      </c>
      <c r="J6" s="8">
        <v>33322964</v>
      </c>
      <c r="K6" s="8">
        <v>7596959</v>
      </c>
      <c r="L6" s="8">
        <v>12522624</v>
      </c>
      <c r="M6" s="8">
        <v>12723716</v>
      </c>
      <c r="N6" s="8">
        <v>32843299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66166263</v>
      </c>
      <c r="X6" s="8">
        <v>33578801</v>
      </c>
      <c r="Y6" s="8">
        <v>32587462</v>
      </c>
      <c r="Z6" s="2">
        <v>97.05</v>
      </c>
      <c r="AA6" s="6">
        <v>129085000</v>
      </c>
    </row>
    <row r="7" spans="1:27" ht="13.5">
      <c r="A7" s="25" t="s">
        <v>34</v>
      </c>
      <c r="B7" s="24"/>
      <c r="C7" s="6">
        <v>9151734199</v>
      </c>
      <c r="D7" s="6">
        <v>0</v>
      </c>
      <c r="E7" s="7">
        <v>10477611860</v>
      </c>
      <c r="F7" s="8">
        <v>10477611860</v>
      </c>
      <c r="G7" s="8">
        <v>883230341</v>
      </c>
      <c r="H7" s="8">
        <v>959808970</v>
      </c>
      <c r="I7" s="8">
        <v>876219574</v>
      </c>
      <c r="J7" s="8">
        <v>2719258885</v>
      </c>
      <c r="K7" s="8">
        <v>879323784</v>
      </c>
      <c r="L7" s="8">
        <v>803862463</v>
      </c>
      <c r="M7" s="8">
        <v>850459858</v>
      </c>
      <c r="N7" s="8">
        <v>2533646105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5252904990</v>
      </c>
      <c r="X7" s="8">
        <v>5186176291</v>
      </c>
      <c r="Y7" s="8">
        <v>66728699</v>
      </c>
      <c r="Z7" s="2">
        <v>1.29</v>
      </c>
      <c r="AA7" s="6">
        <v>10477611860</v>
      </c>
    </row>
    <row r="8" spans="1:27" ht="13.5">
      <c r="A8" s="25" t="s">
        <v>35</v>
      </c>
      <c r="B8" s="24"/>
      <c r="C8" s="6">
        <v>2623715035</v>
      </c>
      <c r="D8" s="6">
        <v>0</v>
      </c>
      <c r="E8" s="7">
        <v>2879423089</v>
      </c>
      <c r="F8" s="8">
        <v>2879423089</v>
      </c>
      <c r="G8" s="8">
        <v>225804736</v>
      </c>
      <c r="H8" s="8">
        <v>250157538</v>
      </c>
      <c r="I8" s="8">
        <v>258329816</v>
      </c>
      <c r="J8" s="8">
        <v>734292090</v>
      </c>
      <c r="K8" s="8">
        <v>257891512</v>
      </c>
      <c r="L8" s="8">
        <v>258815537</v>
      </c>
      <c r="M8" s="8">
        <v>219541317</v>
      </c>
      <c r="N8" s="8">
        <v>736248366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1470540456</v>
      </c>
      <c r="X8" s="8">
        <v>1311564144</v>
      </c>
      <c r="Y8" s="8">
        <v>158976312</v>
      </c>
      <c r="Z8" s="2">
        <v>12.12</v>
      </c>
      <c r="AA8" s="6">
        <v>2879423089</v>
      </c>
    </row>
    <row r="9" spans="1:27" ht="13.5">
      <c r="A9" s="25" t="s">
        <v>36</v>
      </c>
      <c r="B9" s="24"/>
      <c r="C9" s="6">
        <v>726860385</v>
      </c>
      <c r="D9" s="6">
        <v>0</v>
      </c>
      <c r="E9" s="7">
        <v>776192900</v>
      </c>
      <c r="F9" s="8">
        <v>776192900</v>
      </c>
      <c r="G9" s="8">
        <v>59839441</v>
      </c>
      <c r="H9" s="8">
        <v>64860464</v>
      </c>
      <c r="I9" s="8">
        <v>70652838</v>
      </c>
      <c r="J9" s="8">
        <v>195352743</v>
      </c>
      <c r="K9" s="8">
        <v>68192720</v>
      </c>
      <c r="L9" s="8">
        <v>70954515</v>
      </c>
      <c r="M9" s="8">
        <v>63241673</v>
      </c>
      <c r="N9" s="8">
        <v>202388908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397741651</v>
      </c>
      <c r="X9" s="8">
        <v>373844041</v>
      </c>
      <c r="Y9" s="8">
        <v>23897610</v>
      </c>
      <c r="Z9" s="2">
        <v>6.39</v>
      </c>
      <c r="AA9" s="6">
        <v>776192900</v>
      </c>
    </row>
    <row r="10" spans="1:27" ht="13.5">
      <c r="A10" s="25" t="s">
        <v>37</v>
      </c>
      <c r="B10" s="24"/>
      <c r="C10" s="6">
        <v>472656126</v>
      </c>
      <c r="D10" s="6">
        <v>0</v>
      </c>
      <c r="E10" s="7">
        <v>513927385</v>
      </c>
      <c r="F10" s="26">
        <v>513927385</v>
      </c>
      <c r="G10" s="26">
        <v>42937099</v>
      </c>
      <c r="H10" s="26">
        <v>41877117</v>
      </c>
      <c r="I10" s="26">
        <v>43249395</v>
      </c>
      <c r="J10" s="26">
        <v>128063611</v>
      </c>
      <c r="K10" s="26">
        <v>42604959</v>
      </c>
      <c r="L10" s="26">
        <v>44159065</v>
      </c>
      <c r="M10" s="26">
        <v>43367565</v>
      </c>
      <c r="N10" s="26">
        <v>130131589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258195200</v>
      </c>
      <c r="X10" s="26">
        <v>248450742</v>
      </c>
      <c r="Y10" s="26">
        <v>9744458</v>
      </c>
      <c r="Z10" s="27">
        <v>3.92</v>
      </c>
      <c r="AA10" s="28">
        <v>513927385</v>
      </c>
    </row>
    <row r="11" spans="1:27" ht="13.5">
      <c r="A11" s="25" t="s">
        <v>38</v>
      </c>
      <c r="B11" s="29"/>
      <c r="C11" s="6">
        <v>137732499</v>
      </c>
      <c r="D11" s="6">
        <v>0</v>
      </c>
      <c r="E11" s="7">
        <v>143495120</v>
      </c>
      <c r="F11" s="8">
        <v>143495120</v>
      </c>
      <c r="G11" s="8">
        <v>5859803</v>
      </c>
      <c r="H11" s="8">
        <v>13905227</v>
      </c>
      <c r="I11" s="8">
        <v>28858965</v>
      </c>
      <c r="J11" s="8">
        <v>48623995</v>
      </c>
      <c r="K11" s="8">
        <v>10506975</v>
      </c>
      <c r="L11" s="8">
        <v>12175890</v>
      </c>
      <c r="M11" s="8">
        <v>23386390</v>
      </c>
      <c r="N11" s="8">
        <v>46069255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94693250</v>
      </c>
      <c r="X11" s="8">
        <v>93164298</v>
      </c>
      <c r="Y11" s="8">
        <v>1528952</v>
      </c>
      <c r="Z11" s="2">
        <v>1.64</v>
      </c>
      <c r="AA11" s="6">
        <v>143495120</v>
      </c>
    </row>
    <row r="12" spans="1:27" ht="13.5">
      <c r="A12" s="25" t="s">
        <v>39</v>
      </c>
      <c r="B12" s="29"/>
      <c r="C12" s="6">
        <v>434770744</v>
      </c>
      <c r="D12" s="6">
        <v>0</v>
      </c>
      <c r="E12" s="7">
        <v>451237226</v>
      </c>
      <c r="F12" s="8">
        <v>451237226</v>
      </c>
      <c r="G12" s="8">
        <v>30347969</v>
      </c>
      <c r="H12" s="8">
        <v>39371914</v>
      </c>
      <c r="I12" s="8">
        <v>33701058</v>
      </c>
      <c r="J12" s="8">
        <v>103420941</v>
      </c>
      <c r="K12" s="8">
        <v>52032027</v>
      </c>
      <c r="L12" s="8">
        <v>38092626</v>
      </c>
      <c r="M12" s="8">
        <v>33305662</v>
      </c>
      <c r="N12" s="8">
        <v>123430315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226851256</v>
      </c>
      <c r="X12" s="8">
        <v>222014119</v>
      </c>
      <c r="Y12" s="8">
        <v>4837137</v>
      </c>
      <c r="Z12" s="2">
        <v>2.18</v>
      </c>
      <c r="AA12" s="6">
        <v>451237226</v>
      </c>
    </row>
    <row r="13" spans="1:27" ht="13.5">
      <c r="A13" s="23" t="s">
        <v>40</v>
      </c>
      <c r="B13" s="29"/>
      <c r="C13" s="6">
        <v>379608540</v>
      </c>
      <c r="D13" s="6">
        <v>0</v>
      </c>
      <c r="E13" s="7">
        <v>491385020</v>
      </c>
      <c r="F13" s="8">
        <v>491385020</v>
      </c>
      <c r="G13" s="8">
        <v>34000734</v>
      </c>
      <c r="H13" s="8">
        <v>31836723</v>
      </c>
      <c r="I13" s="8">
        <v>38499072</v>
      </c>
      <c r="J13" s="8">
        <v>104336529</v>
      </c>
      <c r="K13" s="8">
        <v>27495783</v>
      </c>
      <c r="L13" s="8">
        <v>23676979</v>
      </c>
      <c r="M13" s="8">
        <v>36952902</v>
      </c>
      <c r="N13" s="8">
        <v>88125664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192462193</v>
      </c>
      <c r="X13" s="8">
        <v>160841652</v>
      </c>
      <c r="Y13" s="8">
        <v>31620541</v>
      </c>
      <c r="Z13" s="2">
        <v>19.66</v>
      </c>
      <c r="AA13" s="6">
        <v>491385020</v>
      </c>
    </row>
    <row r="14" spans="1:27" ht="13.5">
      <c r="A14" s="23" t="s">
        <v>41</v>
      </c>
      <c r="B14" s="29"/>
      <c r="C14" s="6">
        <v>138735304</v>
      </c>
      <c r="D14" s="6">
        <v>0</v>
      </c>
      <c r="E14" s="7">
        <v>114629410</v>
      </c>
      <c r="F14" s="8">
        <v>114629410</v>
      </c>
      <c r="G14" s="8">
        <v>12323373</v>
      </c>
      <c r="H14" s="8">
        <v>15692692</v>
      </c>
      <c r="I14" s="8">
        <v>13076816</v>
      </c>
      <c r="J14" s="8">
        <v>41092881</v>
      </c>
      <c r="K14" s="8">
        <v>15083820</v>
      </c>
      <c r="L14" s="8">
        <v>14738358</v>
      </c>
      <c r="M14" s="8">
        <v>14232045</v>
      </c>
      <c r="N14" s="8">
        <v>44054223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85147104</v>
      </c>
      <c r="X14" s="8">
        <v>72589810</v>
      </c>
      <c r="Y14" s="8">
        <v>12557294</v>
      </c>
      <c r="Z14" s="2">
        <v>17.3</v>
      </c>
      <c r="AA14" s="6">
        <v>114629410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248510818</v>
      </c>
      <c r="D16" s="6">
        <v>0</v>
      </c>
      <c r="E16" s="7">
        <v>113756074</v>
      </c>
      <c r="F16" s="8">
        <v>113756074</v>
      </c>
      <c r="G16" s="8">
        <v>5106318</v>
      </c>
      <c r="H16" s="8">
        <v>11530645</v>
      </c>
      <c r="I16" s="8">
        <v>-182522</v>
      </c>
      <c r="J16" s="8">
        <v>16454441</v>
      </c>
      <c r="K16" s="8">
        <v>5300278</v>
      </c>
      <c r="L16" s="8">
        <v>6864098</v>
      </c>
      <c r="M16" s="8">
        <v>3819578</v>
      </c>
      <c r="N16" s="8">
        <v>15983954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32438395</v>
      </c>
      <c r="X16" s="8">
        <v>35792711</v>
      </c>
      <c r="Y16" s="8">
        <v>-3354316</v>
      </c>
      <c r="Z16" s="2">
        <v>-9.37</v>
      </c>
      <c r="AA16" s="6">
        <v>113756074</v>
      </c>
    </row>
    <row r="17" spans="1:27" ht="13.5">
      <c r="A17" s="23" t="s">
        <v>44</v>
      </c>
      <c r="B17" s="29"/>
      <c r="C17" s="6">
        <v>41336697</v>
      </c>
      <c r="D17" s="6">
        <v>0</v>
      </c>
      <c r="E17" s="7">
        <v>25093709</v>
      </c>
      <c r="F17" s="8">
        <v>25093709</v>
      </c>
      <c r="G17" s="8">
        <v>2653311</v>
      </c>
      <c r="H17" s="8">
        <v>3300601</v>
      </c>
      <c r="I17" s="8">
        <v>1377115</v>
      </c>
      <c r="J17" s="8">
        <v>7331027</v>
      </c>
      <c r="K17" s="8">
        <v>2397906</v>
      </c>
      <c r="L17" s="8">
        <v>2080171</v>
      </c>
      <c r="M17" s="8">
        <v>121433</v>
      </c>
      <c r="N17" s="8">
        <v>4599510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11930537</v>
      </c>
      <c r="X17" s="8">
        <v>20285022</v>
      </c>
      <c r="Y17" s="8">
        <v>-8354485</v>
      </c>
      <c r="Z17" s="2">
        <v>-41.19</v>
      </c>
      <c r="AA17" s="6">
        <v>25093709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12744450</v>
      </c>
      <c r="F18" s="8">
        <v>12744450</v>
      </c>
      <c r="G18" s="8">
        <v>966961</v>
      </c>
      <c r="H18" s="8">
        <v>0</v>
      </c>
      <c r="I18" s="8">
        <v>1561905</v>
      </c>
      <c r="J18" s="8">
        <v>2528866</v>
      </c>
      <c r="K18" s="8">
        <v>777005</v>
      </c>
      <c r="L18" s="8">
        <v>702716</v>
      </c>
      <c r="M18" s="8">
        <v>0</v>
      </c>
      <c r="N18" s="8">
        <v>1479721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4008587</v>
      </c>
      <c r="X18" s="8"/>
      <c r="Y18" s="8">
        <v>4008587</v>
      </c>
      <c r="Z18" s="2">
        <v>0</v>
      </c>
      <c r="AA18" s="6">
        <v>12744450</v>
      </c>
    </row>
    <row r="19" spans="1:27" ht="13.5">
      <c r="A19" s="23" t="s">
        <v>46</v>
      </c>
      <c r="B19" s="29"/>
      <c r="C19" s="6">
        <v>2192917568</v>
      </c>
      <c r="D19" s="6">
        <v>0</v>
      </c>
      <c r="E19" s="7">
        <v>2584009904</v>
      </c>
      <c r="F19" s="8">
        <v>2584009904</v>
      </c>
      <c r="G19" s="8">
        <v>788977000</v>
      </c>
      <c r="H19" s="8">
        <v>1512735</v>
      </c>
      <c r="I19" s="8">
        <v>-25808744</v>
      </c>
      <c r="J19" s="8">
        <v>764680991</v>
      </c>
      <c r="K19" s="8">
        <v>38326259</v>
      </c>
      <c r="L19" s="8">
        <v>318800231</v>
      </c>
      <c r="M19" s="8">
        <v>365080201</v>
      </c>
      <c r="N19" s="8">
        <v>722206691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1486887682</v>
      </c>
      <c r="X19" s="8">
        <v>1515731688</v>
      </c>
      <c r="Y19" s="8">
        <v>-28844006</v>
      </c>
      <c r="Z19" s="2">
        <v>-1.9</v>
      </c>
      <c r="AA19" s="6">
        <v>2584009904</v>
      </c>
    </row>
    <row r="20" spans="1:27" ht="13.5">
      <c r="A20" s="23" t="s">
        <v>47</v>
      </c>
      <c r="B20" s="29"/>
      <c r="C20" s="6">
        <v>2393901085</v>
      </c>
      <c r="D20" s="6">
        <v>0</v>
      </c>
      <c r="E20" s="7">
        <v>2626212075</v>
      </c>
      <c r="F20" s="26">
        <v>2626212075</v>
      </c>
      <c r="G20" s="26">
        <v>62753382</v>
      </c>
      <c r="H20" s="26">
        <v>702462835</v>
      </c>
      <c r="I20" s="26">
        <v>52497219</v>
      </c>
      <c r="J20" s="26">
        <v>817713436</v>
      </c>
      <c r="K20" s="26">
        <v>52792462</v>
      </c>
      <c r="L20" s="26">
        <v>51540991</v>
      </c>
      <c r="M20" s="26">
        <v>700070816</v>
      </c>
      <c r="N20" s="26">
        <v>804404269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1622117705</v>
      </c>
      <c r="X20" s="26">
        <v>1584204928</v>
      </c>
      <c r="Y20" s="26">
        <v>37912777</v>
      </c>
      <c r="Z20" s="27">
        <v>2.39</v>
      </c>
      <c r="AA20" s="28">
        <v>2626212075</v>
      </c>
    </row>
    <row r="21" spans="1:27" ht="13.5">
      <c r="A21" s="23" t="s">
        <v>48</v>
      </c>
      <c r="B21" s="29"/>
      <c r="C21" s="6">
        <v>22165437</v>
      </c>
      <c r="D21" s="6">
        <v>0</v>
      </c>
      <c r="E21" s="7">
        <v>34288745</v>
      </c>
      <c r="F21" s="8">
        <v>34288745</v>
      </c>
      <c r="G21" s="8">
        <v>0</v>
      </c>
      <c r="H21" s="8">
        <v>993790</v>
      </c>
      <c r="I21" s="30">
        <v>60871</v>
      </c>
      <c r="J21" s="8">
        <v>1054661</v>
      </c>
      <c r="K21" s="8">
        <v>1619796</v>
      </c>
      <c r="L21" s="8">
        <v>1900296</v>
      </c>
      <c r="M21" s="8">
        <v>1337379</v>
      </c>
      <c r="N21" s="8">
        <v>4857471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5912132</v>
      </c>
      <c r="X21" s="8">
        <v>14852068</v>
      </c>
      <c r="Y21" s="8">
        <v>-8939936</v>
      </c>
      <c r="Z21" s="2">
        <v>-60.19</v>
      </c>
      <c r="AA21" s="6">
        <v>34288745</v>
      </c>
    </row>
    <row r="22" spans="1:27" ht="24.75" customHeight="1">
      <c r="A22" s="31" t="s">
        <v>49</v>
      </c>
      <c r="B22" s="32"/>
      <c r="C22" s="33">
        <f aca="true" t="shared" si="0" ref="C22:Y22">SUM(C5:C21)</f>
        <v>24423513151</v>
      </c>
      <c r="D22" s="33">
        <f>SUM(D5:D21)</f>
        <v>0</v>
      </c>
      <c r="E22" s="34">
        <f t="shared" si="0"/>
        <v>26725375219</v>
      </c>
      <c r="F22" s="35">
        <f t="shared" si="0"/>
        <v>26725375219</v>
      </c>
      <c r="G22" s="35">
        <f t="shared" si="0"/>
        <v>2653665305</v>
      </c>
      <c r="H22" s="35">
        <f t="shared" si="0"/>
        <v>2641771710</v>
      </c>
      <c r="I22" s="35">
        <f t="shared" si="0"/>
        <v>1841417126</v>
      </c>
      <c r="J22" s="35">
        <f t="shared" si="0"/>
        <v>7136854141</v>
      </c>
      <c r="K22" s="35">
        <f t="shared" si="0"/>
        <v>1948596265</v>
      </c>
      <c r="L22" s="35">
        <f t="shared" si="0"/>
        <v>2166532518</v>
      </c>
      <c r="M22" s="35">
        <f t="shared" si="0"/>
        <v>2887877269</v>
      </c>
      <c r="N22" s="35">
        <f t="shared" si="0"/>
        <v>7003006052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14139860193</v>
      </c>
      <c r="X22" s="35">
        <f t="shared" si="0"/>
        <v>13836079137</v>
      </c>
      <c r="Y22" s="35">
        <f t="shared" si="0"/>
        <v>303781056</v>
      </c>
      <c r="Z22" s="36">
        <f>+IF(X22&lt;&gt;0,+(Y22/X22)*100,0)</f>
        <v>2.1955718306614656</v>
      </c>
      <c r="AA22" s="33">
        <f>SUM(AA5:AA21)</f>
        <v>26725375219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6635489518</v>
      </c>
      <c r="D25" s="6">
        <v>0</v>
      </c>
      <c r="E25" s="7">
        <v>7353431371</v>
      </c>
      <c r="F25" s="8">
        <v>7353431371</v>
      </c>
      <c r="G25" s="8">
        <v>532724064</v>
      </c>
      <c r="H25" s="8">
        <v>539981574</v>
      </c>
      <c r="I25" s="8">
        <v>581239199</v>
      </c>
      <c r="J25" s="8">
        <v>1653944837</v>
      </c>
      <c r="K25" s="8">
        <v>559269330</v>
      </c>
      <c r="L25" s="8">
        <v>880273698</v>
      </c>
      <c r="M25" s="8">
        <v>639227142</v>
      </c>
      <c r="N25" s="8">
        <v>2078770170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3732715007</v>
      </c>
      <c r="X25" s="8">
        <v>3541402266</v>
      </c>
      <c r="Y25" s="8">
        <v>191312741</v>
      </c>
      <c r="Z25" s="2">
        <v>5.4</v>
      </c>
      <c r="AA25" s="6">
        <v>7353431371</v>
      </c>
    </row>
    <row r="26" spans="1:27" ht="13.5">
      <c r="A26" s="25" t="s">
        <v>52</v>
      </c>
      <c r="B26" s="24"/>
      <c r="C26" s="6">
        <v>94721024</v>
      </c>
      <c r="D26" s="6">
        <v>0</v>
      </c>
      <c r="E26" s="7">
        <v>93025720</v>
      </c>
      <c r="F26" s="8">
        <v>93025720</v>
      </c>
      <c r="G26" s="8">
        <v>7960674</v>
      </c>
      <c r="H26" s="8">
        <v>8003463</v>
      </c>
      <c r="I26" s="8">
        <v>8183400</v>
      </c>
      <c r="J26" s="8">
        <v>24147537</v>
      </c>
      <c r="K26" s="8">
        <v>7944025</v>
      </c>
      <c r="L26" s="8">
        <v>8071088</v>
      </c>
      <c r="M26" s="8">
        <v>8121379</v>
      </c>
      <c r="N26" s="8">
        <v>24136492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48284029</v>
      </c>
      <c r="X26" s="8">
        <v>55900019</v>
      </c>
      <c r="Y26" s="8">
        <v>-7615990</v>
      </c>
      <c r="Z26" s="2">
        <v>-13.62</v>
      </c>
      <c r="AA26" s="6">
        <v>93025720</v>
      </c>
    </row>
    <row r="27" spans="1:27" ht="13.5">
      <c r="A27" s="25" t="s">
        <v>53</v>
      </c>
      <c r="B27" s="24"/>
      <c r="C27" s="6">
        <v>1647837000</v>
      </c>
      <c r="D27" s="6">
        <v>0</v>
      </c>
      <c r="E27" s="7">
        <v>569329428</v>
      </c>
      <c r="F27" s="8">
        <v>569329428</v>
      </c>
      <c r="G27" s="8">
        <v>10873331</v>
      </c>
      <c r="H27" s="8">
        <v>10456101</v>
      </c>
      <c r="I27" s="8">
        <v>11312167</v>
      </c>
      <c r="J27" s="8">
        <v>32641599</v>
      </c>
      <c r="K27" s="8">
        <v>10963750</v>
      </c>
      <c r="L27" s="8">
        <v>10847099</v>
      </c>
      <c r="M27" s="8">
        <v>10965237</v>
      </c>
      <c r="N27" s="8">
        <v>32776086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65417685</v>
      </c>
      <c r="X27" s="8">
        <v>66447010</v>
      </c>
      <c r="Y27" s="8">
        <v>-1029325</v>
      </c>
      <c r="Z27" s="2">
        <v>-1.55</v>
      </c>
      <c r="AA27" s="6">
        <v>569329428</v>
      </c>
    </row>
    <row r="28" spans="1:27" ht="13.5">
      <c r="A28" s="25" t="s">
        <v>54</v>
      </c>
      <c r="B28" s="24"/>
      <c r="C28" s="6">
        <v>1588253388</v>
      </c>
      <c r="D28" s="6">
        <v>0</v>
      </c>
      <c r="E28" s="7">
        <v>1990224569</v>
      </c>
      <c r="F28" s="8">
        <v>1990224569</v>
      </c>
      <c r="G28" s="8">
        <v>160209190</v>
      </c>
      <c r="H28" s="8">
        <v>157961125</v>
      </c>
      <c r="I28" s="8">
        <v>158361402</v>
      </c>
      <c r="J28" s="8">
        <v>476531717</v>
      </c>
      <c r="K28" s="8">
        <v>164975559</v>
      </c>
      <c r="L28" s="8">
        <v>164982558</v>
      </c>
      <c r="M28" s="8">
        <v>164328295</v>
      </c>
      <c r="N28" s="8">
        <v>494286412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970818129</v>
      </c>
      <c r="X28" s="8">
        <v>964278222</v>
      </c>
      <c r="Y28" s="8">
        <v>6539907</v>
      </c>
      <c r="Z28" s="2">
        <v>0.68</v>
      </c>
      <c r="AA28" s="6">
        <v>1990224569</v>
      </c>
    </row>
    <row r="29" spans="1:27" ht="13.5">
      <c r="A29" s="25" t="s">
        <v>55</v>
      </c>
      <c r="B29" s="24"/>
      <c r="C29" s="6">
        <v>3036248034</v>
      </c>
      <c r="D29" s="6">
        <v>0</v>
      </c>
      <c r="E29" s="7">
        <v>1177330925</v>
      </c>
      <c r="F29" s="8">
        <v>1177330925</v>
      </c>
      <c r="G29" s="8">
        <v>100080249</v>
      </c>
      <c r="H29" s="8">
        <v>100054292</v>
      </c>
      <c r="I29" s="8">
        <v>-86921637</v>
      </c>
      <c r="J29" s="8">
        <v>113212904</v>
      </c>
      <c r="K29" s="8">
        <v>130435498</v>
      </c>
      <c r="L29" s="8">
        <v>130433385</v>
      </c>
      <c r="M29" s="8">
        <v>133109132</v>
      </c>
      <c r="N29" s="8">
        <v>393978015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507190919</v>
      </c>
      <c r="X29" s="8">
        <v>689432517</v>
      </c>
      <c r="Y29" s="8">
        <v>-182241598</v>
      </c>
      <c r="Z29" s="2">
        <v>-26.43</v>
      </c>
      <c r="AA29" s="6">
        <v>1177330925</v>
      </c>
    </row>
    <row r="30" spans="1:27" ht="13.5">
      <c r="A30" s="25" t="s">
        <v>56</v>
      </c>
      <c r="B30" s="24"/>
      <c r="C30" s="6">
        <v>7839588136</v>
      </c>
      <c r="D30" s="6">
        <v>0</v>
      </c>
      <c r="E30" s="7">
        <v>8520259310</v>
      </c>
      <c r="F30" s="8">
        <v>8520259310</v>
      </c>
      <c r="G30" s="8">
        <v>835342392</v>
      </c>
      <c r="H30" s="8">
        <v>872314553</v>
      </c>
      <c r="I30" s="8">
        <v>690452212</v>
      </c>
      <c r="J30" s="8">
        <v>2398109157</v>
      </c>
      <c r="K30" s="8">
        <v>650907442</v>
      </c>
      <c r="L30" s="8">
        <v>620019504</v>
      </c>
      <c r="M30" s="8">
        <v>601378559</v>
      </c>
      <c r="N30" s="8">
        <v>1872305505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4270414662</v>
      </c>
      <c r="X30" s="8">
        <v>4204532357</v>
      </c>
      <c r="Y30" s="8">
        <v>65882305</v>
      </c>
      <c r="Z30" s="2">
        <v>1.57</v>
      </c>
      <c r="AA30" s="6">
        <v>8520259310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2604437</v>
      </c>
      <c r="F31" s="8">
        <v>2604437</v>
      </c>
      <c r="G31" s="8">
        <v>1859259</v>
      </c>
      <c r="H31" s="8">
        <v>4512561</v>
      </c>
      <c r="I31" s="8">
        <v>4470731</v>
      </c>
      <c r="J31" s="8">
        <v>10842551</v>
      </c>
      <c r="K31" s="8">
        <v>4924975</v>
      </c>
      <c r="L31" s="8">
        <v>4051343</v>
      </c>
      <c r="M31" s="8">
        <v>-19108374</v>
      </c>
      <c r="N31" s="8">
        <v>-10132056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710495</v>
      </c>
      <c r="X31" s="8">
        <v>27643517</v>
      </c>
      <c r="Y31" s="8">
        <v>-26933022</v>
      </c>
      <c r="Z31" s="2">
        <v>-97.43</v>
      </c>
      <c r="AA31" s="6">
        <v>2604437</v>
      </c>
    </row>
    <row r="32" spans="1:27" ht="13.5">
      <c r="A32" s="25" t="s">
        <v>58</v>
      </c>
      <c r="B32" s="24"/>
      <c r="C32" s="6">
        <v>1307607668</v>
      </c>
      <c r="D32" s="6">
        <v>0</v>
      </c>
      <c r="E32" s="7">
        <v>3713755397</v>
      </c>
      <c r="F32" s="8">
        <v>3713755397</v>
      </c>
      <c r="G32" s="8">
        <v>220261764</v>
      </c>
      <c r="H32" s="8">
        <v>318952401</v>
      </c>
      <c r="I32" s="8">
        <v>254755758</v>
      </c>
      <c r="J32" s="8">
        <v>793969923</v>
      </c>
      <c r="K32" s="8">
        <v>300333595</v>
      </c>
      <c r="L32" s="8">
        <v>315554401</v>
      </c>
      <c r="M32" s="8">
        <v>437240174</v>
      </c>
      <c r="N32" s="8">
        <v>1053128170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1847098093</v>
      </c>
      <c r="X32" s="8">
        <v>1519238460</v>
      </c>
      <c r="Y32" s="8">
        <v>327859633</v>
      </c>
      <c r="Z32" s="2">
        <v>21.58</v>
      </c>
      <c r="AA32" s="6">
        <v>3713755397</v>
      </c>
    </row>
    <row r="33" spans="1:27" ht="13.5">
      <c r="A33" s="25" t="s">
        <v>59</v>
      </c>
      <c r="B33" s="24"/>
      <c r="C33" s="6">
        <v>169313397</v>
      </c>
      <c r="D33" s="6">
        <v>0</v>
      </c>
      <c r="E33" s="7">
        <v>205214291</v>
      </c>
      <c r="F33" s="8">
        <v>205214291</v>
      </c>
      <c r="G33" s="8">
        <v>10583884</v>
      </c>
      <c r="H33" s="8">
        <v>23136600</v>
      </c>
      <c r="I33" s="8">
        <v>-2380418</v>
      </c>
      <c r="J33" s="8">
        <v>31340066</v>
      </c>
      <c r="K33" s="8">
        <v>30055830</v>
      </c>
      <c r="L33" s="8">
        <v>12435319</v>
      </c>
      <c r="M33" s="8">
        <v>9354656</v>
      </c>
      <c r="N33" s="8">
        <v>51845805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83185871</v>
      </c>
      <c r="X33" s="8">
        <v>110588618</v>
      </c>
      <c r="Y33" s="8">
        <v>-27402747</v>
      </c>
      <c r="Z33" s="2">
        <v>-24.78</v>
      </c>
      <c r="AA33" s="6">
        <v>205214291</v>
      </c>
    </row>
    <row r="34" spans="1:27" ht="13.5">
      <c r="A34" s="25" t="s">
        <v>60</v>
      </c>
      <c r="B34" s="24"/>
      <c r="C34" s="6">
        <v>2158461638</v>
      </c>
      <c r="D34" s="6">
        <v>0</v>
      </c>
      <c r="E34" s="7">
        <v>3227845164</v>
      </c>
      <c r="F34" s="8">
        <v>3227845164</v>
      </c>
      <c r="G34" s="8">
        <v>195221349</v>
      </c>
      <c r="H34" s="8">
        <v>249151723</v>
      </c>
      <c r="I34" s="8">
        <v>178043823</v>
      </c>
      <c r="J34" s="8">
        <v>622416895</v>
      </c>
      <c r="K34" s="8">
        <v>238805167</v>
      </c>
      <c r="L34" s="8">
        <v>289339070</v>
      </c>
      <c r="M34" s="8">
        <v>220931606</v>
      </c>
      <c r="N34" s="8">
        <v>749075843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1371492738</v>
      </c>
      <c r="X34" s="8">
        <v>1494453370</v>
      </c>
      <c r="Y34" s="8">
        <v>-122960632</v>
      </c>
      <c r="Z34" s="2">
        <v>-8.23</v>
      </c>
      <c r="AA34" s="6">
        <v>3227845164</v>
      </c>
    </row>
    <row r="35" spans="1:27" ht="13.5">
      <c r="A35" s="23" t="s">
        <v>61</v>
      </c>
      <c r="B35" s="29"/>
      <c r="C35" s="6">
        <v>197</v>
      </c>
      <c r="D35" s="6">
        <v>0</v>
      </c>
      <c r="E35" s="7">
        <v>264607</v>
      </c>
      <c r="F35" s="8">
        <v>264607</v>
      </c>
      <c r="G35" s="8">
        <v>0</v>
      </c>
      <c r="H35" s="8">
        <v>-5248</v>
      </c>
      <c r="I35" s="8">
        <v>0</v>
      </c>
      <c r="J35" s="8">
        <v>-5248</v>
      </c>
      <c r="K35" s="8">
        <v>112133</v>
      </c>
      <c r="L35" s="8">
        <v>45577</v>
      </c>
      <c r="M35" s="8">
        <v>142869</v>
      </c>
      <c r="N35" s="8">
        <v>300579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295331</v>
      </c>
      <c r="X35" s="8">
        <v>-359062</v>
      </c>
      <c r="Y35" s="8">
        <v>654393</v>
      </c>
      <c r="Z35" s="2">
        <v>-182.25</v>
      </c>
      <c r="AA35" s="6">
        <v>264607</v>
      </c>
    </row>
    <row r="36" spans="1:27" ht="12.75">
      <c r="A36" s="40" t="s">
        <v>62</v>
      </c>
      <c r="B36" s="32"/>
      <c r="C36" s="33">
        <f aca="true" t="shared" si="1" ref="C36:Y36">SUM(C25:C35)</f>
        <v>24477520000</v>
      </c>
      <c r="D36" s="33">
        <f>SUM(D25:D35)</f>
        <v>0</v>
      </c>
      <c r="E36" s="34">
        <f t="shared" si="1"/>
        <v>26853285219</v>
      </c>
      <c r="F36" s="35">
        <f t="shared" si="1"/>
        <v>26853285219</v>
      </c>
      <c r="G36" s="35">
        <f t="shared" si="1"/>
        <v>2075116156</v>
      </c>
      <c r="H36" s="35">
        <f t="shared" si="1"/>
        <v>2284519145</v>
      </c>
      <c r="I36" s="35">
        <f t="shared" si="1"/>
        <v>1797516637</v>
      </c>
      <c r="J36" s="35">
        <f t="shared" si="1"/>
        <v>6157151938</v>
      </c>
      <c r="K36" s="35">
        <f t="shared" si="1"/>
        <v>2098727304</v>
      </c>
      <c r="L36" s="35">
        <f t="shared" si="1"/>
        <v>2436053042</v>
      </c>
      <c r="M36" s="35">
        <f t="shared" si="1"/>
        <v>2205690675</v>
      </c>
      <c r="N36" s="35">
        <f t="shared" si="1"/>
        <v>6740471021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12897622959</v>
      </c>
      <c r="X36" s="35">
        <f t="shared" si="1"/>
        <v>12673557294</v>
      </c>
      <c r="Y36" s="35">
        <f t="shared" si="1"/>
        <v>224065665</v>
      </c>
      <c r="Z36" s="36">
        <f>+IF(X36&lt;&gt;0,+(Y36/X36)*100,0)</f>
        <v>1.7679776861550835</v>
      </c>
      <c r="AA36" s="33">
        <f>SUM(AA25:AA35)</f>
        <v>26853285219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-54006849</v>
      </c>
      <c r="D38" s="46">
        <f>+D22-D36</f>
        <v>0</v>
      </c>
      <c r="E38" s="47">
        <f t="shared" si="2"/>
        <v>-127910000</v>
      </c>
      <c r="F38" s="48">
        <f t="shared" si="2"/>
        <v>-127910000</v>
      </c>
      <c r="G38" s="48">
        <f t="shared" si="2"/>
        <v>578549149</v>
      </c>
      <c r="H38" s="48">
        <f t="shared" si="2"/>
        <v>357252565</v>
      </c>
      <c r="I38" s="48">
        <f t="shared" si="2"/>
        <v>43900489</v>
      </c>
      <c r="J38" s="48">
        <f t="shared" si="2"/>
        <v>979702203</v>
      </c>
      <c r="K38" s="48">
        <f t="shared" si="2"/>
        <v>-150131039</v>
      </c>
      <c r="L38" s="48">
        <f t="shared" si="2"/>
        <v>-269520524</v>
      </c>
      <c r="M38" s="48">
        <f t="shared" si="2"/>
        <v>682186594</v>
      </c>
      <c r="N38" s="48">
        <f t="shared" si="2"/>
        <v>262535031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1242237234</v>
      </c>
      <c r="X38" s="48">
        <f>IF(F22=F36,0,X22-X36)</f>
        <v>1162521843</v>
      </c>
      <c r="Y38" s="48">
        <f t="shared" si="2"/>
        <v>79715391</v>
      </c>
      <c r="Z38" s="49">
        <f>+IF(X38&lt;&gt;0,+(Y38/X38)*100,0)</f>
        <v>6.857109092615992</v>
      </c>
      <c r="AA38" s="46">
        <f>+AA22-AA36</f>
        <v>-127910000</v>
      </c>
    </row>
    <row r="39" spans="1:27" ht="13.5">
      <c r="A39" s="23" t="s">
        <v>64</v>
      </c>
      <c r="B39" s="29"/>
      <c r="C39" s="6">
        <v>2041010849</v>
      </c>
      <c r="D39" s="6">
        <v>0</v>
      </c>
      <c r="E39" s="7">
        <v>3377739831</v>
      </c>
      <c r="F39" s="8">
        <v>3377739831</v>
      </c>
      <c r="G39" s="8">
        <v>213316</v>
      </c>
      <c r="H39" s="8">
        <v>100441261</v>
      </c>
      <c r="I39" s="8">
        <v>687405420</v>
      </c>
      <c r="J39" s="8">
        <v>788059997</v>
      </c>
      <c r="K39" s="8">
        <v>272076019</v>
      </c>
      <c r="L39" s="8">
        <v>179318680</v>
      </c>
      <c r="M39" s="8">
        <v>772589233</v>
      </c>
      <c r="N39" s="8">
        <v>1223983932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2012043929</v>
      </c>
      <c r="X39" s="8">
        <v>1574548774</v>
      </c>
      <c r="Y39" s="8">
        <v>437495155</v>
      </c>
      <c r="Z39" s="2">
        <v>27.79</v>
      </c>
      <c r="AA39" s="6">
        <v>3377739831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1987004000</v>
      </c>
      <c r="D42" s="55">
        <f>SUM(D38:D41)</f>
        <v>0</v>
      </c>
      <c r="E42" s="56">
        <f t="shared" si="3"/>
        <v>3249829831</v>
      </c>
      <c r="F42" s="57">
        <f t="shared" si="3"/>
        <v>3249829831</v>
      </c>
      <c r="G42" s="57">
        <f t="shared" si="3"/>
        <v>578762465</v>
      </c>
      <c r="H42" s="57">
        <f t="shared" si="3"/>
        <v>457693826</v>
      </c>
      <c r="I42" s="57">
        <f t="shared" si="3"/>
        <v>731305909</v>
      </c>
      <c r="J42" s="57">
        <f t="shared" si="3"/>
        <v>1767762200</v>
      </c>
      <c r="K42" s="57">
        <f t="shared" si="3"/>
        <v>121944980</v>
      </c>
      <c r="L42" s="57">
        <f t="shared" si="3"/>
        <v>-90201844</v>
      </c>
      <c r="M42" s="57">
        <f t="shared" si="3"/>
        <v>1454775827</v>
      </c>
      <c r="N42" s="57">
        <f t="shared" si="3"/>
        <v>1486518963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3254281163</v>
      </c>
      <c r="X42" s="57">
        <f t="shared" si="3"/>
        <v>2737070617</v>
      </c>
      <c r="Y42" s="57">
        <f t="shared" si="3"/>
        <v>517210546</v>
      </c>
      <c r="Z42" s="58">
        <f>+IF(X42&lt;&gt;0,+(Y42/X42)*100,0)</f>
        <v>18.896499885227477</v>
      </c>
      <c r="AA42" s="55">
        <f>SUM(AA38:AA41)</f>
        <v>3249829831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1987004000</v>
      </c>
      <c r="D44" s="63">
        <f>+D42-D43</f>
        <v>0</v>
      </c>
      <c r="E44" s="64">
        <f t="shared" si="4"/>
        <v>3249829831</v>
      </c>
      <c r="F44" s="65">
        <f t="shared" si="4"/>
        <v>3249829831</v>
      </c>
      <c r="G44" s="65">
        <f t="shared" si="4"/>
        <v>578762465</v>
      </c>
      <c r="H44" s="65">
        <f t="shared" si="4"/>
        <v>457693826</v>
      </c>
      <c r="I44" s="65">
        <f t="shared" si="4"/>
        <v>731305909</v>
      </c>
      <c r="J44" s="65">
        <f t="shared" si="4"/>
        <v>1767762200</v>
      </c>
      <c r="K44" s="65">
        <f t="shared" si="4"/>
        <v>121944980</v>
      </c>
      <c r="L44" s="65">
        <f t="shared" si="4"/>
        <v>-90201844</v>
      </c>
      <c r="M44" s="65">
        <f t="shared" si="4"/>
        <v>1454775827</v>
      </c>
      <c r="N44" s="65">
        <f t="shared" si="4"/>
        <v>1486518963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3254281163</v>
      </c>
      <c r="X44" s="65">
        <f t="shared" si="4"/>
        <v>2737070617</v>
      </c>
      <c r="Y44" s="65">
        <f t="shared" si="4"/>
        <v>517210546</v>
      </c>
      <c r="Z44" s="66">
        <f>+IF(X44&lt;&gt;0,+(Y44/X44)*100,0)</f>
        <v>18.896499885227477</v>
      </c>
      <c r="AA44" s="63">
        <f>+AA42-AA43</f>
        <v>3249829831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1987004000</v>
      </c>
      <c r="D46" s="55">
        <f>SUM(D44:D45)</f>
        <v>0</v>
      </c>
      <c r="E46" s="56">
        <f t="shared" si="5"/>
        <v>3249829831</v>
      </c>
      <c r="F46" s="57">
        <f t="shared" si="5"/>
        <v>3249829831</v>
      </c>
      <c r="G46" s="57">
        <f t="shared" si="5"/>
        <v>578762465</v>
      </c>
      <c r="H46" s="57">
        <f t="shared" si="5"/>
        <v>457693826</v>
      </c>
      <c r="I46" s="57">
        <f t="shared" si="5"/>
        <v>731305909</v>
      </c>
      <c r="J46" s="57">
        <f t="shared" si="5"/>
        <v>1767762200</v>
      </c>
      <c r="K46" s="57">
        <f t="shared" si="5"/>
        <v>121944980</v>
      </c>
      <c r="L46" s="57">
        <f t="shared" si="5"/>
        <v>-90201844</v>
      </c>
      <c r="M46" s="57">
        <f t="shared" si="5"/>
        <v>1454775827</v>
      </c>
      <c r="N46" s="57">
        <f t="shared" si="5"/>
        <v>1486518963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3254281163</v>
      </c>
      <c r="X46" s="57">
        <f t="shared" si="5"/>
        <v>2737070617</v>
      </c>
      <c r="Y46" s="57">
        <f t="shared" si="5"/>
        <v>517210546</v>
      </c>
      <c r="Z46" s="58">
        <f>+IF(X46&lt;&gt;0,+(Y46/X46)*100,0)</f>
        <v>18.896499885227477</v>
      </c>
      <c r="AA46" s="55">
        <f>SUM(AA44:AA45)</f>
        <v>3249829831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1987004000</v>
      </c>
      <c r="D48" s="71">
        <f>SUM(D46:D47)</f>
        <v>0</v>
      </c>
      <c r="E48" s="72">
        <f t="shared" si="6"/>
        <v>3249829831</v>
      </c>
      <c r="F48" s="73">
        <f t="shared" si="6"/>
        <v>3249829831</v>
      </c>
      <c r="G48" s="73">
        <f t="shared" si="6"/>
        <v>578762465</v>
      </c>
      <c r="H48" s="74">
        <f t="shared" si="6"/>
        <v>457693826</v>
      </c>
      <c r="I48" s="74">
        <f t="shared" si="6"/>
        <v>731305909</v>
      </c>
      <c r="J48" s="74">
        <f t="shared" si="6"/>
        <v>1767762200</v>
      </c>
      <c r="K48" s="74">
        <f t="shared" si="6"/>
        <v>121944980</v>
      </c>
      <c r="L48" s="74">
        <f t="shared" si="6"/>
        <v>-90201844</v>
      </c>
      <c r="M48" s="73">
        <f t="shared" si="6"/>
        <v>1454775827</v>
      </c>
      <c r="N48" s="73">
        <f t="shared" si="6"/>
        <v>1486518963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3254281163</v>
      </c>
      <c r="X48" s="74">
        <f t="shared" si="6"/>
        <v>2737070617</v>
      </c>
      <c r="Y48" s="74">
        <f t="shared" si="6"/>
        <v>517210546</v>
      </c>
      <c r="Z48" s="75">
        <f>+IF(X48&lt;&gt;0,+(Y48/X48)*100,0)</f>
        <v>18.896499885227477</v>
      </c>
      <c r="AA48" s="76">
        <f>SUM(AA46:AA47)</f>
        <v>3249829831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5546773841</v>
      </c>
      <c r="D5" s="6">
        <v>0</v>
      </c>
      <c r="E5" s="7">
        <v>5942512865</v>
      </c>
      <c r="F5" s="8">
        <v>5942512865</v>
      </c>
      <c r="G5" s="8">
        <v>442595089</v>
      </c>
      <c r="H5" s="8">
        <v>576630041</v>
      </c>
      <c r="I5" s="8">
        <v>484267633</v>
      </c>
      <c r="J5" s="8">
        <v>1503492763</v>
      </c>
      <c r="K5" s="8">
        <v>481431698</v>
      </c>
      <c r="L5" s="8">
        <v>516003925</v>
      </c>
      <c r="M5" s="8">
        <v>500322598</v>
      </c>
      <c r="N5" s="8">
        <v>1497758221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3001250984</v>
      </c>
      <c r="X5" s="8">
        <v>2971256431</v>
      </c>
      <c r="Y5" s="8">
        <v>29994553</v>
      </c>
      <c r="Z5" s="2">
        <v>1.01</v>
      </c>
      <c r="AA5" s="6">
        <v>5942512865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9344254592</v>
      </c>
      <c r="D7" s="6">
        <v>0</v>
      </c>
      <c r="E7" s="7">
        <v>10076891019</v>
      </c>
      <c r="F7" s="8">
        <v>10076891019</v>
      </c>
      <c r="G7" s="8">
        <v>874619397</v>
      </c>
      <c r="H7" s="8">
        <v>905030645</v>
      </c>
      <c r="I7" s="8">
        <v>890569265</v>
      </c>
      <c r="J7" s="8">
        <v>2670219307</v>
      </c>
      <c r="K7" s="8">
        <v>834327506</v>
      </c>
      <c r="L7" s="8">
        <v>813008809</v>
      </c>
      <c r="M7" s="8">
        <v>777416505</v>
      </c>
      <c r="N7" s="8">
        <v>2424752820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5094972127</v>
      </c>
      <c r="X7" s="8">
        <v>5010996383</v>
      </c>
      <c r="Y7" s="8">
        <v>83975744</v>
      </c>
      <c r="Z7" s="2">
        <v>1.68</v>
      </c>
      <c r="AA7" s="6">
        <v>10076891019</v>
      </c>
    </row>
    <row r="8" spans="1:27" ht="13.5">
      <c r="A8" s="25" t="s">
        <v>35</v>
      </c>
      <c r="B8" s="24"/>
      <c r="C8" s="6">
        <v>2200279784</v>
      </c>
      <c r="D8" s="6">
        <v>0</v>
      </c>
      <c r="E8" s="7">
        <v>2560129866</v>
      </c>
      <c r="F8" s="8">
        <v>2511111523</v>
      </c>
      <c r="G8" s="8">
        <v>148578416</v>
      </c>
      <c r="H8" s="8">
        <v>157486259</v>
      </c>
      <c r="I8" s="8">
        <v>166981321</v>
      </c>
      <c r="J8" s="8">
        <v>473045996</v>
      </c>
      <c r="K8" s="8">
        <v>181844799</v>
      </c>
      <c r="L8" s="8">
        <v>202280148</v>
      </c>
      <c r="M8" s="8">
        <v>244747638</v>
      </c>
      <c r="N8" s="8">
        <v>628872585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1101918581</v>
      </c>
      <c r="X8" s="8">
        <v>1270039974</v>
      </c>
      <c r="Y8" s="8">
        <v>-168121393</v>
      </c>
      <c r="Z8" s="2">
        <v>-13.24</v>
      </c>
      <c r="AA8" s="6">
        <v>2511111523</v>
      </c>
    </row>
    <row r="9" spans="1:27" ht="13.5">
      <c r="A9" s="25" t="s">
        <v>36</v>
      </c>
      <c r="B9" s="24"/>
      <c r="C9" s="6">
        <v>1217518855</v>
      </c>
      <c r="D9" s="6">
        <v>0</v>
      </c>
      <c r="E9" s="7">
        <v>1374588663</v>
      </c>
      <c r="F9" s="8">
        <v>1359607005</v>
      </c>
      <c r="G9" s="8">
        <v>80848245</v>
      </c>
      <c r="H9" s="8">
        <v>95723733</v>
      </c>
      <c r="I9" s="8">
        <v>93211352</v>
      </c>
      <c r="J9" s="8">
        <v>269783330</v>
      </c>
      <c r="K9" s="8">
        <v>96724529</v>
      </c>
      <c r="L9" s="8">
        <v>119024186</v>
      </c>
      <c r="M9" s="8">
        <v>124562226</v>
      </c>
      <c r="N9" s="8">
        <v>340310941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610094271</v>
      </c>
      <c r="X9" s="8">
        <v>669100854</v>
      </c>
      <c r="Y9" s="8">
        <v>-59006583</v>
      </c>
      <c r="Z9" s="2">
        <v>-8.82</v>
      </c>
      <c r="AA9" s="6">
        <v>1359607005</v>
      </c>
    </row>
    <row r="10" spans="1:27" ht="13.5">
      <c r="A10" s="25" t="s">
        <v>37</v>
      </c>
      <c r="B10" s="24"/>
      <c r="C10" s="6">
        <v>919961650</v>
      </c>
      <c r="D10" s="6">
        <v>0</v>
      </c>
      <c r="E10" s="7">
        <v>989811439</v>
      </c>
      <c r="F10" s="26">
        <v>989811439</v>
      </c>
      <c r="G10" s="26">
        <v>79584115</v>
      </c>
      <c r="H10" s="26">
        <v>80007018</v>
      </c>
      <c r="I10" s="26">
        <v>81976581</v>
      </c>
      <c r="J10" s="26">
        <v>241567714</v>
      </c>
      <c r="K10" s="26">
        <v>80512585</v>
      </c>
      <c r="L10" s="26">
        <v>81501018</v>
      </c>
      <c r="M10" s="26">
        <v>79187339</v>
      </c>
      <c r="N10" s="26">
        <v>241200942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482768656</v>
      </c>
      <c r="X10" s="26">
        <v>494955816</v>
      </c>
      <c r="Y10" s="26">
        <v>-12187160</v>
      </c>
      <c r="Z10" s="27">
        <v>-2.46</v>
      </c>
      <c r="AA10" s="28">
        <v>989811439</v>
      </c>
    </row>
    <row r="11" spans="1:27" ht="13.5">
      <c r="A11" s="25" t="s">
        <v>38</v>
      </c>
      <c r="B11" s="29"/>
      <c r="C11" s="6">
        <v>221664467</v>
      </c>
      <c r="D11" s="6">
        <v>0</v>
      </c>
      <c r="E11" s="7">
        <v>260842521</v>
      </c>
      <c r="F11" s="8">
        <v>260821362</v>
      </c>
      <c r="G11" s="8">
        <v>38069011</v>
      </c>
      <c r="H11" s="8">
        <v>8791547</v>
      </c>
      <c r="I11" s="8">
        <v>23841112</v>
      </c>
      <c r="J11" s="8">
        <v>70701670</v>
      </c>
      <c r="K11" s="8">
        <v>27083228</v>
      </c>
      <c r="L11" s="8">
        <v>33788075</v>
      </c>
      <c r="M11" s="8">
        <v>26919500</v>
      </c>
      <c r="N11" s="8">
        <v>87790803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158492473</v>
      </c>
      <c r="X11" s="8">
        <v>160259894</v>
      </c>
      <c r="Y11" s="8">
        <v>-1767421</v>
      </c>
      <c r="Z11" s="2">
        <v>-1.1</v>
      </c>
      <c r="AA11" s="6">
        <v>260821362</v>
      </c>
    </row>
    <row r="12" spans="1:27" ht="13.5">
      <c r="A12" s="25" t="s">
        <v>39</v>
      </c>
      <c r="B12" s="29"/>
      <c r="C12" s="6">
        <v>317889838</v>
      </c>
      <c r="D12" s="6">
        <v>0</v>
      </c>
      <c r="E12" s="7">
        <v>358711291</v>
      </c>
      <c r="F12" s="8">
        <v>358742263</v>
      </c>
      <c r="G12" s="8">
        <v>38279611</v>
      </c>
      <c r="H12" s="8">
        <v>23222275</v>
      </c>
      <c r="I12" s="8">
        <v>28250762</v>
      </c>
      <c r="J12" s="8">
        <v>89752648</v>
      </c>
      <c r="K12" s="8">
        <v>32134037</v>
      </c>
      <c r="L12" s="8">
        <v>26054867</v>
      </c>
      <c r="M12" s="8">
        <v>31146343</v>
      </c>
      <c r="N12" s="8">
        <v>89335247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179087895</v>
      </c>
      <c r="X12" s="8">
        <v>179355450</v>
      </c>
      <c r="Y12" s="8">
        <v>-267555</v>
      </c>
      <c r="Z12" s="2">
        <v>-0.15</v>
      </c>
      <c r="AA12" s="6">
        <v>358742263</v>
      </c>
    </row>
    <row r="13" spans="1:27" ht="13.5">
      <c r="A13" s="23" t="s">
        <v>40</v>
      </c>
      <c r="B13" s="29"/>
      <c r="C13" s="6">
        <v>461390608</v>
      </c>
      <c r="D13" s="6">
        <v>0</v>
      </c>
      <c r="E13" s="7">
        <v>275762180</v>
      </c>
      <c r="F13" s="8">
        <v>275762180</v>
      </c>
      <c r="G13" s="8">
        <v>18086284</v>
      </c>
      <c r="H13" s="8">
        <v>61587050</v>
      </c>
      <c r="I13" s="8">
        <v>39572700</v>
      </c>
      <c r="J13" s="8">
        <v>119246034</v>
      </c>
      <c r="K13" s="8">
        <v>32793820</v>
      </c>
      <c r="L13" s="8">
        <v>55616146</v>
      </c>
      <c r="M13" s="8">
        <v>47220311</v>
      </c>
      <c r="N13" s="8">
        <v>135630277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254876311</v>
      </c>
      <c r="X13" s="8">
        <v>137881092</v>
      </c>
      <c r="Y13" s="8">
        <v>116995219</v>
      </c>
      <c r="Z13" s="2">
        <v>84.85</v>
      </c>
      <c r="AA13" s="6">
        <v>275762180</v>
      </c>
    </row>
    <row r="14" spans="1:27" ht="13.5">
      <c r="A14" s="23" t="s">
        <v>41</v>
      </c>
      <c r="B14" s="29"/>
      <c r="C14" s="6">
        <v>192312341</v>
      </c>
      <c r="D14" s="6">
        <v>0</v>
      </c>
      <c r="E14" s="7">
        <v>208261912</v>
      </c>
      <c r="F14" s="8">
        <v>212261912</v>
      </c>
      <c r="G14" s="8">
        <v>15104828</v>
      </c>
      <c r="H14" s="8">
        <v>14822011</v>
      </c>
      <c r="I14" s="8">
        <v>18016642</v>
      </c>
      <c r="J14" s="8">
        <v>47943481</v>
      </c>
      <c r="K14" s="8">
        <v>15163551</v>
      </c>
      <c r="L14" s="8">
        <v>18189278</v>
      </c>
      <c r="M14" s="8">
        <v>17145685</v>
      </c>
      <c r="N14" s="8">
        <v>50498514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98441995</v>
      </c>
      <c r="X14" s="8">
        <v>104130954</v>
      </c>
      <c r="Y14" s="8">
        <v>-5688959</v>
      </c>
      <c r="Z14" s="2">
        <v>-5.46</v>
      </c>
      <c r="AA14" s="6">
        <v>212261912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729138879</v>
      </c>
      <c r="D16" s="6">
        <v>0</v>
      </c>
      <c r="E16" s="7">
        <v>175647643</v>
      </c>
      <c r="F16" s="8">
        <v>916228678</v>
      </c>
      <c r="G16" s="8">
        <v>17161628</v>
      </c>
      <c r="H16" s="8">
        <v>16278800</v>
      </c>
      <c r="I16" s="8">
        <v>16685546</v>
      </c>
      <c r="J16" s="8">
        <v>50125974</v>
      </c>
      <c r="K16" s="8">
        <v>18913588</v>
      </c>
      <c r="L16" s="8">
        <v>19889170</v>
      </c>
      <c r="M16" s="8">
        <v>20256832</v>
      </c>
      <c r="N16" s="8">
        <v>59059590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109185564</v>
      </c>
      <c r="X16" s="8">
        <v>87823824</v>
      </c>
      <c r="Y16" s="8">
        <v>21361740</v>
      </c>
      <c r="Z16" s="2">
        <v>24.32</v>
      </c>
      <c r="AA16" s="6">
        <v>916228678</v>
      </c>
    </row>
    <row r="17" spans="1:27" ht="13.5">
      <c r="A17" s="23" t="s">
        <v>44</v>
      </c>
      <c r="B17" s="29"/>
      <c r="C17" s="6">
        <v>44386032</v>
      </c>
      <c r="D17" s="6">
        <v>0</v>
      </c>
      <c r="E17" s="7">
        <v>40387921</v>
      </c>
      <c r="F17" s="8">
        <v>40378109</v>
      </c>
      <c r="G17" s="8">
        <v>3011768</v>
      </c>
      <c r="H17" s="8">
        <v>4697724</v>
      </c>
      <c r="I17" s="8">
        <v>3236323</v>
      </c>
      <c r="J17" s="8">
        <v>10945815</v>
      </c>
      <c r="K17" s="8">
        <v>2560461</v>
      </c>
      <c r="L17" s="8">
        <v>3702434</v>
      </c>
      <c r="M17" s="8">
        <v>4356611</v>
      </c>
      <c r="N17" s="8">
        <v>10619506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21565321</v>
      </c>
      <c r="X17" s="8">
        <v>20193960</v>
      </c>
      <c r="Y17" s="8">
        <v>1371361</v>
      </c>
      <c r="Z17" s="2">
        <v>6.79</v>
      </c>
      <c r="AA17" s="6">
        <v>40378109</v>
      </c>
    </row>
    <row r="18" spans="1:27" ht="13.5">
      <c r="A18" s="25" t="s">
        <v>45</v>
      </c>
      <c r="B18" s="24"/>
      <c r="C18" s="6">
        <v>150256171</v>
      </c>
      <c r="D18" s="6">
        <v>0</v>
      </c>
      <c r="E18" s="7">
        <v>150439046</v>
      </c>
      <c r="F18" s="8">
        <v>153993083</v>
      </c>
      <c r="G18" s="8">
        <v>11015469</v>
      </c>
      <c r="H18" s="8">
        <v>12482255</v>
      </c>
      <c r="I18" s="8">
        <v>13724359</v>
      </c>
      <c r="J18" s="8">
        <v>37222083</v>
      </c>
      <c r="K18" s="8">
        <v>15902724</v>
      </c>
      <c r="L18" s="8">
        <v>13792670</v>
      </c>
      <c r="M18" s="8">
        <v>16328076</v>
      </c>
      <c r="N18" s="8">
        <v>46023470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83245553</v>
      </c>
      <c r="X18" s="8">
        <v>75219522</v>
      </c>
      <c r="Y18" s="8">
        <v>8026031</v>
      </c>
      <c r="Z18" s="2">
        <v>10.67</v>
      </c>
      <c r="AA18" s="6">
        <v>153993083</v>
      </c>
    </row>
    <row r="19" spans="1:27" ht="13.5">
      <c r="A19" s="23" t="s">
        <v>46</v>
      </c>
      <c r="B19" s="29"/>
      <c r="C19" s="6">
        <v>2399032695</v>
      </c>
      <c r="D19" s="6">
        <v>0</v>
      </c>
      <c r="E19" s="7">
        <v>3498168516</v>
      </c>
      <c r="F19" s="8">
        <v>3539580058</v>
      </c>
      <c r="G19" s="8">
        <v>610926375</v>
      </c>
      <c r="H19" s="8">
        <v>101852692</v>
      </c>
      <c r="I19" s="8">
        <v>56382007</v>
      </c>
      <c r="J19" s="8">
        <v>769161074</v>
      </c>
      <c r="K19" s="8">
        <v>133279377</v>
      </c>
      <c r="L19" s="8">
        <v>74121811</v>
      </c>
      <c r="M19" s="8">
        <v>642098255</v>
      </c>
      <c r="N19" s="8">
        <v>849499443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1618660517</v>
      </c>
      <c r="X19" s="8">
        <v>1654345529</v>
      </c>
      <c r="Y19" s="8">
        <v>-35685012</v>
      </c>
      <c r="Z19" s="2">
        <v>-2.16</v>
      </c>
      <c r="AA19" s="6">
        <v>3539580058</v>
      </c>
    </row>
    <row r="20" spans="1:27" ht="13.5">
      <c r="A20" s="23" t="s">
        <v>47</v>
      </c>
      <c r="B20" s="29"/>
      <c r="C20" s="6">
        <v>2295351447</v>
      </c>
      <c r="D20" s="6">
        <v>0</v>
      </c>
      <c r="E20" s="7">
        <v>2403555509</v>
      </c>
      <c r="F20" s="26">
        <v>2414386422</v>
      </c>
      <c r="G20" s="26">
        <v>23604081</v>
      </c>
      <c r="H20" s="26">
        <v>711579903</v>
      </c>
      <c r="I20" s="26">
        <v>28571654</v>
      </c>
      <c r="J20" s="26">
        <v>763755638</v>
      </c>
      <c r="K20" s="26">
        <v>38749239</v>
      </c>
      <c r="L20" s="26">
        <v>39261721</v>
      </c>
      <c r="M20" s="26">
        <v>704739565</v>
      </c>
      <c r="N20" s="26">
        <v>782750525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1546506163</v>
      </c>
      <c r="X20" s="26">
        <v>1168901459</v>
      </c>
      <c r="Y20" s="26">
        <v>377604704</v>
      </c>
      <c r="Z20" s="27">
        <v>32.3</v>
      </c>
      <c r="AA20" s="28">
        <v>2414386422</v>
      </c>
    </row>
    <row r="21" spans="1:27" ht="13.5">
      <c r="A21" s="23" t="s">
        <v>48</v>
      </c>
      <c r="B21" s="29"/>
      <c r="C21" s="6">
        <v>64905778</v>
      </c>
      <c r="D21" s="6">
        <v>0</v>
      </c>
      <c r="E21" s="7">
        <v>120500000</v>
      </c>
      <c r="F21" s="8">
        <v>120500000</v>
      </c>
      <c r="G21" s="8">
        <v>703478</v>
      </c>
      <c r="H21" s="8">
        <v>1066595</v>
      </c>
      <c r="I21" s="30">
        <v>142512</v>
      </c>
      <c r="J21" s="8">
        <v>1912585</v>
      </c>
      <c r="K21" s="8">
        <v>7645682</v>
      </c>
      <c r="L21" s="8">
        <v>18420495</v>
      </c>
      <c r="M21" s="8">
        <v>461714</v>
      </c>
      <c r="N21" s="8">
        <v>26527891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28440476</v>
      </c>
      <c r="X21" s="8">
        <v>60250002</v>
      </c>
      <c r="Y21" s="8">
        <v>-31809526</v>
      </c>
      <c r="Z21" s="2">
        <v>-52.8</v>
      </c>
      <c r="AA21" s="6">
        <v>120500000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26105116978</v>
      </c>
      <c r="D22" s="33">
        <f>SUM(D5:D21)</f>
        <v>0</v>
      </c>
      <c r="E22" s="34">
        <f t="shared" si="0"/>
        <v>28436210391</v>
      </c>
      <c r="F22" s="35">
        <f t="shared" si="0"/>
        <v>29172587918</v>
      </c>
      <c r="G22" s="35">
        <f t="shared" si="0"/>
        <v>2402187795</v>
      </c>
      <c r="H22" s="35">
        <f t="shared" si="0"/>
        <v>2771258548</v>
      </c>
      <c r="I22" s="35">
        <f t="shared" si="0"/>
        <v>1945429769</v>
      </c>
      <c r="J22" s="35">
        <f t="shared" si="0"/>
        <v>7118876112</v>
      </c>
      <c r="K22" s="35">
        <f t="shared" si="0"/>
        <v>1999066824</v>
      </c>
      <c r="L22" s="35">
        <f t="shared" si="0"/>
        <v>2034654753</v>
      </c>
      <c r="M22" s="35">
        <f t="shared" si="0"/>
        <v>3236909198</v>
      </c>
      <c r="N22" s="35">
        <f t="shared" si="0"/>
        <v>7270630775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14389506887</v>
      </c>
      <c r="X22" s="35">
        <f t="shared" si="0"/>
        <v>14064711144</v>
      </c>
      <c r="Y22" s="35">
        <f t="shared" si="0"/>
        <v>324795743</v>
      </c>
      <c r="Z22" s="36">
        <f>+IF(X22&lt;&gt;0,+(Y22/X22)*100,0)</f>
        <v>2.3092955104062534</v>
      </c>
      <c r="AA22" s="33">
        <f>SUM(AA5:AA21)</f>
        <v>29172587918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8486863933</v>
      </c>
      <c r="D25" s="6">
        <v>0</v>
      </c>
      <c r="E25" s="7">
        <v>8723324821</v>
      </c>
      <c r="F25" s="8">
        <v>8719228755</v>
      </c>
      <c r="G25" s="8">
        <v>596283154</v>
      </c>
      <c r="H25" s="8">
        <v>722226198</v>
      </c>
      <c r="I25" s="8">
        <v>710114067</v>
      </c>
      <c r="J25" s="8">
        <v>2028623419</v>
      </c>
      <c r="K25" s="8">
        <v>661269796</v>
      </c>
      <c r="L25" s="8">
        <v>1006969823</v>
      </c>
      <c r="M25" s="8">
        <v>681452667</v>
      </c>
      <c r="N25" s="8">
        <v>2349692286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4378315705</v>
      </c>
      <c r="X25" s="8">
        <v>4650752480</v>
      </c>
      <c r="Y25" s="8">
        <v>-272436775</v>
      </c>
      <c r="Z25" s="2">
        <v>-5.86</v>
      </c>
      <c r="AA25" s="6">
        <v>8719228755</v>
      </c>
    </row>
    <row r="26" spans="1:27" ht="13.5">
      <c r="A26" s="25" t="s">
        <v>52</v>
      </c>
      <c r="B26" s="24"/>
      <c r="C26" s="6">
        <v>119708835</v>
      </c>
      <c r="D26" s="6">
        <v>0</v>
      </c>
      <c r="E26" s="7">
        <v>133618707</v>
      </c>
      <c r="F26" s="8">
        <v>133618707</v>
      </c>
      <c r="G26" s="8">
        <v>9995613</v>
      </c>
      <c r="H26" s="8">
        <v>10044204</v>
      </c>
      <c r="I26" s="8">
        <v>10126502</v>
      </c>
      <c r="J26" s="8">
        <v>30166319</v>
      </c>
      <c r="K26" s="8">
        <v>10090899</v>
      </c>
      <c r="L26" s="8">
        <v>10270397</v>
      </c>
      <c r="M26" s="8">
        <v>10291104</v>
      </c>
      <c r="N26" s="8">
        <v>30652400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60818719</v>
      </c>
      <c r="X26" s="8">
        <v>66809352</v>
      </c>
      <c r="Y26" s="8">
        <v>-5990633</v>
      </c>
      <c r="Z26" s="2">
        <v>-8.97</v>
      </c>
      <c r="AA26" s="6">
        <v>133618707</v>
      </c>
    </row>
    <row r="27" spans="1:27" ht="13.5">
      <c r="A27" s="25" t="s">
        <v>53</v>
      </c>
      <c r="B27" s="24"/>
      <c r="C27" s="6">
        <v>1295525791</v>
      </c>
      <c r="D27" s="6">
        <v>0</v>
      </c>
      <c r="E27" s="7">
        <v>950533460</v>
      </c>
      <c r="F27" s="8">
        <v>1691333715</v>
      </c>
      <c r="G27" s="8">
        <v>81003731</v>
      </c>
      <c r="H27" s="8">
        <v>79731984</v>
      </c>
      <c r="I27" s="8">
        <v>76952456</v>
      </c>
      <c r="J27" s="8">
        <v>237688171</v>
      </c>
      <c r="K27" s="8">
        <v>79229390</v>
      </c>
      <c r="L27" s="8">
        <v>81865161</v>
      </c>
      <c r="M27" s="8">
        <v>76593620</v>
      </c>
      <c r="N27" s="8">
        <v>237688171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475376342</v>
      </c>
      <c r="X27" s="8">
        <v>475266732</v>
      </c>
      <c r="Y27" s="8">
        <v>109610</v>
      </c>
      <c r="Z27" s="2">
        <v>0.02</v>
      </c>
      <c r="AA27" s="6">
        <v>1691333715</v>
      </c>
    </row>
    <row r="28" spans="1:27" ht="13.5">
      <c r="A28" s="25" t="s">
        <v>54</v>
      </c>
      <c r="B28" s="24"/>
      <c r="C28" s="6">
        <v>1784969592</v>
      </c>
      <c r="D28" s="6">
        <v>0</v>
      </c>
      <c r="E28" s="7">
        <v>2154334690</v>
      </c>
      <c r="F28" s="8">
        <v>2154334690</v>
      </c>
      <c r="G28" s="8">
        <v>156471734</v>
      </c>
      <c r="H28" s="8">
        <v>162651098</v>
      </c>
      <c r="I28" s="8">
        <v>156512847</v>
      </c>
      <c r="J28" s="8">
        <v>475635679</v>
      </c>
      <c r="K28" s="8">
        <v>156617106</v>
      </c>
      <c r="L28" s="8">
        <v>157421165</v>
      </c>
      <c r="M28" s="8">
        <v>156621105</v>
      </c>
      <c r="N28" s="8">
        <v>470659376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946295055</v>
      </c>
      <c r="X28" s="8">
        <v>1065567348</v>
      </c>
      <c r="Y28" s="8">
        <v>-119272293</v>
      </c>
      <c r="Z28" s="2">
        <v>-11.19</v>
      </c>
      <c r="AA28" s="6">
        <v>2154334690</v>
      </c>
    </row>
    <row r="29" spans="1:27" ht="13.5">
      <c r="A29" s="25" t="s">
        <v>55</v>
      </c>
      <c r="B29" s="24"/>
      <c r="C29" s="6">
        <v>807283370</v>
      </c>
      <c r="D29" s="6">
        <v>0</v>
      </c>
      <c r="E29" s="7">
        <v>919232014</v>
      </c>
      <c r="F29" s="8">
        <v>912232014</v>
      </c>
      <c r="G29" s="8">
        <v>62155080</v>
      </c>
      <c r="H29" s="8">
        <v>62165927</v>
      </c>
      <c r="I29" s="8">
        <v>62279977</v>
      </c>
      <c r="J29" s="8">
        <v>186600984</v>
      </c>
      <c r="K29" s="8">
        <v>62168715</v>
      </c>
      <c r="L29" s="8">
        <v>62165095</v>
      </c>
      <c r="M29" s="8">
        <v>63884023</v>
      </c>
      <c r="N29" s="8">
        <v>188217833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374818817</v>
      </c>
      <c r="X29" s="8">
        <v>443030976</v>
      </c>
      <c r="Y29" s="8">
        <v>-68212159</v>
      </c>
      <c r="Z29" s="2">
        <v>-15.4</v>
      </c>
      <c r="AA29" s="6">
        <v>912232014</v>
      </c>
    </row>
    <row r="30" spans="1:27" ht="13.5">
      <c r="A30" s="25" t="s">
        <v>56</v>
      </c>
      <c r="B30" s="24"/>
      <c r="C30" s="6">
        <v>6591231632</v>
      </c>
      <c r="D30" s="6">
        <v>0</v>
      </c>
      <c r="E30" s="7">
        <v>7050011459</v>
      </c>
      <c r="F30" s="8">
        <v>7047061459</v>
      </c>
      <c r="G30" s="8">
        <v>43693554</v>
      </c>
      <c r="H30" s="8">
        <v>888587611</v>
      </c>
      <c r="I30" s="8">
        <v>839698182</v>
      </c>
      <c r="J30" s="8">
        <v>1771979347</v>
      </c>
      <c r="K30" s="8">
        <v>519306555</v>
      </c>
      <c r="L30" s="8">
        <v>515654498</v>
      </c>
      <c r="M30" s="8">
        <v>490045968</v>
      </c>
      <c r="N30" s="8">
        <v>1525007021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3296986368</v>
      </c>
      <c r="X30" s="8">
        <v>3294489830</v>
      </c>
      <c r="Y30" s="8">
        <v>2496538</v>
      </c>
      <c r="Z30" s="2">
        <v>0.08</v>
      </c>
      <c r="AA30" s="6">
        <v>7047061459</v>
      </c>
    </row>
    <row r="31" spans="1:27" ht="13.5">
      <c r="A31" s="25" t="s">
        <v>57</v>
      </c>
      <c r="B31" s="24"/>
      <c r="C31" s="6">
        <v>299153404</v>
      </c>
      <c r="D31" s="6">
        <v>0</v>
      </c>
      <c r="E31" s="7">
        <v>387117240</v>
      </c>
      <c r="F31" s="8">
        <v>381250419</v>
      </c>
      <c r="G31" s="8">
        <v>23960011</v>
      </c>
      <c r="H31" s="8">
        <v>31426179</v>
      </c>
      <c r="I31" s="8">
        <v>27971347</v>
      </c>
      <c r="J31" s="8">
        <v>83357537</v>
      </c>
      <c r="K31" s="8">
        <v>31110121</v>
      </c>
      <c r="L31" s="8">
        <v>29302783</v>
      </c>
      <c r="M31" s="8">
        <v>20970913</v>
      </c>
      <c r="N31" s="8">
        <v>81383817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164741354</v>
      </c>
      <c r="X31" s="8">
        <v>184000708</v>
      </c>
      <c r="Y31" s="8">
        <v>-19259354</v>
      </c>
      <c r="Z31" s="2">
        <v>-10.47</v>
      </c>
      <c r="AA31" s="6">
        <v>381250419</v>
      </c>
    </row>
    <row r="32" spans="1:27" ht="13.5">
      <c r="A32" s="25" t="s">
        <v>58</v>
      </c>
      <c r="B32" s="24"/>
      <c r="C32" s="6">
        <v>3259074915</v>
      </c>
      <c r="D32" s="6">
        <v>0</v>
      </c>
      <c r="E32" s="7">
        <v>4205198334</v>
      </c>
      <c r="F32" s="8">
        <v>4226635294</v>
      </c>
      <c r="G32" s="8">
        <v>58863414</v>
      </c>
      <c r="H32" s="8">
        <v>214931668</v>
      </c>
      <c r="I32" s="8">
        <v>270812582</v>
      </c>
      <c r="J32" s="8">
        <v>544607664</v>
      </c>
      <c r="K32" s="8">
        <v>281449711</v>
      </c>
      <c r="L32" s="8">
        <v>270434943</v>
      </c>
      <c r="M32" s="8">
        <v>314653383</v>
      </c>
      <c r="N32" s="8">
        <v>866538037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1411145701</v>
      </c>
      <c r="X32" s="8">
        <v>1526674188</v>
      </c>
      <c r="Y32" s="8">
        <v>-115528487</v>
      </c>
      <c r="Z32" s="2">
        <v>-7.57</v>
      </c>
      <c r="AA32" s="6">
        <v>4226635294</v>
      </c>
    </row>
    <row r="33" spans="1:27" ht="13.5">
      <c r="A33" s="25" t="s">
        <v>59</v>
      </c>
      <c r="B33" s="24"/>
      <c r="C33" s="6">
        <v>115020510</v>
      </c>
      <c r="D33" s="6">
        <v>0</v>
      </c>
      <c r="E33" s="7">
        <v>125354154</v>
      </c>
      <c r="F33" s="8">
        <v>125854154</v>
      </c>
      <c r="G33" s="8">
        <v>31017032</v>
      </c>
      <c r="H33" s="8">
        <v>-1690588</v>
      </c>
      <c r="I33" s="8">
        <v>24482259</v>
      </c>
      <c r="J33" s="8">
        <v>53808703</v>
      </c>
      <c r="K33" s="8">
        <v>8718532</v>
      </c>
      <c r="L33" s="8">
        <v>6988840</v>
      </c>
      <c r="M33" s="8">
        <v>15880450</v>
      </c>
      <c r="N33" s="8">
        <v>31587822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85396525</v>
      </c>
      <c r="X33" s="8">
        <v>64953627</v>
      </c>
      <c r="Y33" s="8">
        <v>20442898</v>
      </c>
      <c r="Z33" s="2">
        <v>31.47</v>
      </c>
      <c r="AA33" s="6">
        <v>125854154</v>
      </c>
    </row>
    <row r="34" spans="1:27" ht="13.5">
      <c r="A34" s="25" t="s">
        <v>60</v>
      </c>
      <c r="B34" s="24"/>
      <c r="C34" s="6">
        <v>3540953649</v>
      </c>
      <c r="D34" s="6">
        <v>0</v>
      </c>
      <c r="E34" s="7">
        <v>3789486264</v>
      </c>
      <c r="F34" s="8">
        <v>3831337649</v>
      </c>
      <c r="G34" s="8">
        <v>231378388</v>
      </c>
      <c r="H34" s="8">
        <v>320164661</v>
      </c>
      <c r="I34" s="8">
        <v>298817256</v>
      </c>
      <c r="J34" s="8">
        <v>850360305</v>
      </c>
      <c r="K34" s="8">
        <v>279975111</v>
      </c>
      <c r="L34" s="8">
        <v>293288553</v>
      </c>
      <c r="M34" s="8">
        <v>283643348</v>
      </c>
      <c r="N34" s="8">
        <v>856907012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1707267317</v>
      </c>
      <c r="X34" s="8">
        <v>1834337940</v>
      </c>
      <c r="Y34" s="8">
        <v>-127070623</v>
      </c>
      <c r="Z34" s="2">
        <v>-6.93</v>
      </c>
      <c r="AA34" s="6">
        <v>3831337649</v>
      </c>
    </row>
    <row r="35" spans="1:27" ht="13.5">
      <c r="A35" s="23" t="s">
        <v>61</v>
      </c>
      <c r="B35" s="29"/>
      <c r="C35" s="6">
        <v>1943561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26301729192</v>
      </c>
      <c r="D36" s="33">
        <f>SUM(D25:D35)</f>
        <v>0</v>
      </c>
      <c r="E36" s="34">
        <f t="shared" si="1"/>
        <v>28438211143</v>
      </c>
      <c r="F36" s="35">
        <f t="shared" si="1"/>
        <v>29222886856</v>
      </c>
      <c r="G36" s="35">
        <f t="shared" si="1"/>
        <v>1294821711</v>
      </c>
      <c r="H36" s="35">
        <f t="shared" si="1"/>
        <v>2490238942</v>
      </c>
      <c r="I36" s="35">
        <f t="shared" si="1"/>
        <v>2477767475</v>
      </c>
      <c r="J36" s="35">
        <f t="shared" si="1"/>
        <v>6262828128</v>
      </c>
      <c r="K36" s="35">
        <f t="shared" si="1"/>
        <v>2089935936</v>
      </c>
      <c r="L36" s="35">
        <f t="shared" si="1"/>
        <v>2434361258</v>
      </c>
      <c r="M36" s="35">
        <f t="shared" si="1"/>
        <v>2114036581</v>
      </c>
      <c r="N36" s="35">
        <f t="shared" si="1"/>
        <v>6638333775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12901161903</v>
      </c>
      <c r="X36" s="35">
        <f t="shared" si="1"/>
        <v>13605883181</v>
      </c>
      <c r="Y36" s="35">
        <f t="shared" si="1"/>
        <v>-704721278</v>
      </c>
      <c r="Z36" s="36">
        <f>+IF(X36&lt;&gt;0,+(Y36/X36)*100,0)</f>
        <v>-5.17953350491875</v>
      </c>
      <c r="AA36" s="33">
        <f>SUM(AA25:AA35)</f>
        <v>29222886856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-196612214</v>
      </c>
      <c r="D38" s="46">
        <f>+D22-D36</f>
        <v>0</v>
      </c>
      <c r="E38" s="47">
        <f t="shared" si="2"/>
        <v>-2000752</v>
      </c>
      <c r="F38" s="48">
        <f t="shared" si="2"/>
        <v>-50298938</v>
      </c>
      <c r="G38" s="48">
        <f t="shared" si="2"/>
        <v>1107366084</v>
      </c>
      <c r="H38" s="48">
        <f t="shared" si="2"/>
        <v>281019606</v>
      </c>
      <c r="I38" s="48">
        <f t="shared" si="2"/>
        <v>-532337706</v>
      </c>
      <c r="J38" s="48">
        <f t="shared" si="2"/>
        <v>856047984</v>
      </c>
      <c r="K38" s="48">
        <f t="shared" si="2"/>
        <v>-90869112</v>
      </c>
      <c r="L38" s="48">
        <f t="shared" si="2"/>
        <v>-399706505</v>
      </c>
      <c r="M38" s="48">
        <f t="shared" si="2"/>
        <v>1122872617</v>
      </c>
      <c r="N38" s="48">
        <f t="shared" si="2"/>
        <v>632297000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1488344984</v>
      </c>
      <c r="X38" s="48">
        <f>IF(F22=F36,0,X22-X36)</f>
        <v>458827963</v>
      </c>
      <c r="Y38" s="48">
        <f t="shared" si="2"/>
        <v>1029517021</v>
      </c>
      <c r="Z38" s="49">
        <f>+IF(X38&lt;&gt;0,+(Y38/X38)*100,0)</f>
        <v>224.37974666334796</v>
      </c>
      <c r="AA38" s="46">
        <f>+AA22-AA36</f>
        <v>-50298938</v>
      </c>
    </row>
    <row r="39" spans="1:27" ht="13.5">
      <c r="A39" s="23" t="s">
        <v>64</v>
      </c>
      <c r="B39" s="29"/>
      <c r="C39" s="6">
        <v>2052757943</v>
      </c>
      <c r="D39" s="6">
        <v>0</v>
      </c>
      <c r="E39" s="7">
        <v>2817627456</v>
      </c>
      <c r="F39" s="8">
        <v>3102984572</v>
      </c>
      <c r="G39" s="8">
        <v>12763465</v>
      </c>
      <c r="H39" s="8">
        <v>110143704</v>
      </c>
      <c r="I39" s="8">
        <v>187851915</v>
      </c>
      <c r="J39" s="8">
        <v>310759084</v>
      </c>
      <c r="K39" s="8">
        <v>219227675</v>
      </c>
      <c r="L39" s="8">
        <v>261528450</v>
      </c>
      <c r="M39" s="8">
        <v>226249332</v>
      </c>
      <c r="N39" s="8">
        <v>707005457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1017764541</v>
      </c>
      <c r="X39" s="8">
        <v>1160121795</v>
      </c>
      <c r="Y39" s="8">
        <v>-142357254</v>
      </c>
      <c r="Z39" s="2">
        <v>-12.27</v>
      </c>
      <c r="AA39" s="6">
        <v>3102984572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23696467</v>
      </c>
      <c r="Y40" s="26">
        <v>-23696467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-33386521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-1500000</v>
      </c>
      <c r="N41" s="51">
        <v>-1500000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-1500000</v>
      </c>
      <c r="X41" s="8"/>
      <c r="Y41" s="51">
        <v>-1500000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1822759208</v>
      </c>
      <c r="D42" s="55">
        <f>SUM(D38:D41)</f>
        <v>0</v>
      </c>
      <c r="E42" s="56">
        <f t="shared" si="3"/>
        <v>2815626704</v>
      </c>
      <c r="F42" s="57">
        <f t="shared" si="3"/>
        <v>3052685634</v>
      </c>
      <c r="G42" s="57">
        <f t="shared" si="3"/>
        <v>1120129549</v>
      </c>
      <c r="H42" s="57">
        <f t="shared" si="3"/>
        <v>391163310</v>
      </c>
      <c r="I42" s="57">
        <f t="shared" si="3"/>
        <v>-344485791</v>
      </c>
      <c r="J42" s="57">
        <f t="shared" si="3"/>
        <v>1166807068</v>
      </c>
      <c r="K42" s="57">
        <f t="shared" si="3"/>
        <v>128358563</v>
      </c>
      <c r="L42" s="57">
        <f t="shared" si="3"/>
        <v>-138178055</v>
      </c>
      <c r="M42" s="57">
        <f t="shared" si="3"/>
        <v>1347621949</v>
      </c>
      <c r="N42" s="57">
        <f t="shared" si="3"/>
        <v>1337802457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2504609525</v>
      </c>
      <c r="X42" s="57">
        <f t="shared" si="3"/>
        <v>1642646225</v>
      </c>
      <c r="Y42" s="57">
        <f t="shared" si="3"/>
        <v>861963300</v>
      </c>
      <c r="Z42" s="58">
        <f>+IF(X42&lt;&gt;0,+(Y42/X42)*100,0)</f>
        <v>52.474068176183216</v>
      </c>
      <c r="AA42" s="55">
        <f>SUM(AA38:AA41)</f>
        <v>3052685634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1822759208</v>
      </c>
      <c r="D44" s="63">
        <f>+D42-D43</f>
        <v>0</v>
      </c>
      <c r="E44" s="64">
        <f t="shared" si="4"/>
        <v>2815626704</v>
      </c>
      <c r="F44" s="65">
        <f t="shared" si="4"/>
        <v>3052685634</v>
      </c>
      <c r="G44" s="65">
        <f t="shared" si="4"/>
        <v>1120129549</v>
      </c>
      <c r="H44" s="65">
        <f t="shared" si="4"/>
        <v>391163310</v>
      </c>
      <c r="I44" s="65">
        <f t="shared" si="4"/>
        <v>-344485791</v>
      </c>
      <c r="J44" s="65">
        <f t="shared" si="4"/>
        <v>1166807068</v>
      </c>
      <c r="K44" s="65">
        <f t="shared" si="4"/>
        <v>128358563</v>
      </c>
      <c r="L44" s="65">
        <f t="shared" si="4"/>
        <v>-138178055</v>
      </c>
      <c r="M44" s="65">
        <f t="shared" si="4"/>
        <v>1347621949</v>
      </c>
      <c r="N44" s="65">
        <f t="shared" si="4"/>
        <v>1337802457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2504609525</v>
      </c>
      <c r="X44" s="65">
        <f t="shared" si="4"/>
        <v>1642646225</v>
      </c>
      <c r="Y44" s="65">
        <f t="shared" si="4"/>
        <v>861963300</v>
      </c>
      <c r="Z44" s="66">
        <f>+IF(X44&lt;&gt;0,+(Y44/X44)*100,0)</f>
        <v>52.474068176183216</v>
      </c>
      <c r="AA44" s="63">
        <f>+AA42-AA43</f>
        <v>3052685634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1822759208</v>
      </c>
      <c r="D46" s="55">
        <f>SUM(D44:D45)</f>
        <v>0</v>
      </c>
      <c r="E46" s="56">
        <f t="shared" si="5"/>
        <v>2815626704</v>
      </c>
      <c r="F46" s="57">
        <f t="shared" si="5"/>
        <v>3052685634</v>
      </c>
      <c r="G46" s="57">
        <f t="shared" si="5"/>
        <v>1120129549</v>
      </c>
      <c r="H46" s="57">
        <f t="shared" si="5"/>
        <v>391163310</v>
      </c>
      <c r="I46" s="57">
        <f t="shared" si="5"/>
        <v>-344485791</v>
      </c>
      <c r="J46" s="57">
        <f t="shared" si="5"/>
        <v>1166807068</v>
      </c>
      <c r="K46" s="57">
        <f t="shared" si="5"/>
        <v>128358563</v>
      </c>
      <c r="L46" s="57">
        <f t="shared" si="5"/>
        <v>-138178055</v>
      </c>
      <c r="M46" s="57">
        <f t="shared" si="5"/>
        <v>1347621949</v>
      </c>
      <c r="N46" s="57">
        <f t="shared" si="5"/>
        <v>1337802457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2504609525</v>
      </c>
      <c r="X46" s="57">
        <f t="shared" si="5"/>
        <v>1642646225</v>
      </c>
      <c r="Y46" s="57">
        <f t="shared" si="5"/>
        <v>861963300</v>
      </c>
      <c r="Z46" s="58">
        <f>+IF(X46&lt;&gt;0,+(Y46/X46)*100,0)</f>
        <v>52.474068176183216</v>
      </c>
      <c r="AA46" s="55">
        <f>SUM(AA44:AA45)</f>
        <v>3052685634</v>
      </c>
    </row>
    <row r="47" spans="1:27" ht="13.5">
      <c r="A47" s="68" t="s">
        <v>72</v>
      </c>
      <c r="B47" s="29"/>
      <c r="C47" s="50">
        <v>1</v>
      </c>
      <c r="D47" s="50">
        <v>0</v>
      </c>
      <c r="E47" s="59">
        <v>0</v>
      </c>
      <c r="F47" s="60">
        <v>0</v>
      </c>
      <c r="G47" s="8">
        <v>-1</v>
      </c>
      <c r="H47" s="8">
        <v>-1</v>
      </c>
      <c r="I47" s="30">
        <v>-1</v>
      </c>
      <c r="J47" s="8">
        <v>-3</v>
      </c>
      <c r="K47" s="8">
        <v>-1</v>
      </c>
      <c r="L47" s="8">
        <v>-1</v>
      </c>
      <c r="M47" s="60">
        <v>-1</v>
      </c>
      <c r="N47" s="8">
        <v>-3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-6</v>
      </c>
      <c r="X47" s="8"/>
      <c r="Y47" s="8">
        <v>-6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1822759209</v>
      </c>
      <c r="D48" s="71">
        <f>SUM(D46:D47)</f>
        <v>0</v>
      </c>
      <c r="E48" s="72">
        <f t="shared" si="6"/>
        <v>2815626704</v>
      </c>
      <c r="F48" s="73">
        <f t="shared" si="6"/>
        <v>3052685634</v>
      </c>
      <c r="G48" s="73">
        <f t="shared" si="6"/>
        <v>1120129548</v>
      </c>
      <c r="H48" s="74">
        <f t="shared" si="6"/>
        <v>391163309</v>
      </c>
      <c r="I48" s="74">
        <f t="shared" si="6"/>
        <v>-344485792</v>
      </c>
      <c r="J48" s="74">
        <f t="shared" si="6"/>
        <v>1166807065</v>
      </c>
      <c r="K48" s="74">
        <f t="shared" si="6"/>
        <v>128358562</v>
      </c>
      <c r="L48" s="74">
        <f t="shared" si="6"/>
        <v>-138178056</v>
      </c>
      <c r="M48" s="73">
        <f t="shared" si="6"/>
        <v>1347621948</v>
      </c>
      <c r="N48" s="73">
        <f t="shared" si="6"/>
        <v>1337802454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2504609519</v>
      </c>
      <c r="X48" s="74">
        <f t="shared" si="6"/>
        <v>1642646225</v>
      </c>
      <c r="Y48" s="74">
        <f t="shared" si="6"/>
        <v>861963294</v>
      </c>
      <c r="Z48" s="75">
        <f>+IF(X48&lt;&gt;0,+(Y48/X48)*100,0)</f>
        <v>52.47406781091893</v>
      </c>
      <c r="AA48" s="76">
        <f>SUM(AA46:AA47)</f>
        <v>3052685634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2015-02-02T09:27:14Z</dcterms:created>
  <dcterms:modified xsi:type="dcterms:W3CDTF">2015-02-16T09:49:47Z</dcterms:modified>
  <cp:category/>
  <cp:version/>
  <cp:contentType/>
  <cp:contentStatus/>
</cp:coreProperties>
</file>