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2" sheetId="12" r:id="rId12"/>
    <sheet name="NC091" sheetId="13" r:id="rId13"/>
    <sheet name="NW372" sheetId="14" r:id="rId14"/>
    <sheet name="NW373" sheetId="15" r:id="rId15"/>
    <sheet name="NW402" sheetId="16" r:id="rId16"/>
    <sheet name="NW403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'FS184'!$A$1:$AA$57</definedName>
    <definedName name="_xlnm.Print_Area" localSheetId="2">'GT421'!$A$1:$AA$57</definedName>
    <definedName name="_xlnm.Print_Area" localSheetId="3">'GT481'!$A$1:$AA$57</definedName>
    <definedName name="_xlnm.Print_Area" localSheetId="4">'KZN225'!$A$1:$AA$57</definedName>
    <definedName name="_xlnm.Print_Area" localSheetId="5">'KZN252'!$A$1:$AA$57</definedName>
    <definedName name="_xlnm.Print_Area" localSheetId="6">'KZN282'!$A$1:$AA$57</definedName>
    <definedName name="_xlnm.Print_Area" localSheetId="7">'LIM354'!$A$1:$AA$57</definedName>
    <definedName name="_xlnm.Print_Area" localSheetId="8">'MP307'!$A$1:$AA$57</definedName>
    <definedName name="_xlnm.Print_Area" localSheetId="9">'MP312'!$A$1:$AA$57</definedName>
    <definedName name="_xlnm.Print_Area" localSheetId="10">'MP313'!$A$1:$AA$57</definedName>
    <definedName name="_xlnm.Print_Area" localSheetId="11">'MP322'!$A$1:$AA$57</definedName>
    <definedName name="_xlnm.Print_Area" localSheetId="12">'NC091'!$A$1:$AA$57</definedName>
    <definedName name="_xlnm.Print_Area" localSheetId="13">'NW372'!$A$1:$AA$57</definedName>
    <definedName name="_xlnm.Print_Area" localSheetId="14">'NW373'!$A$1:$AA$57</definedName>
    <definedName name="_xlnm.Print_Area" localSheetId="15">'NW402'!$A$1:$AA$57</definedName>
    <definedName name="_xlnm.Print_Area" localSheetId="16">'NW403'!$A$1:$AA$57</definedName>
    <definedName name="_xlnm.Print_Area" localSheetId="0">'Summary'!$A$1:$AA$57</definedName>
    <definedName name="_xlnm.Print_Area" localSheetId="17">'WC023'!$A$1:$AA$57</definedName>
    <definedName name="_xlnm.Print_Area" localSheetId="18">'WC024'!$A$1:$AA$57</definedName>
    <definedName name="_xlnm.Print_Area" localSheetId="19">'WC044'!$A$1:$AA$57</definedName>
  </definedNames>
  <calcPr calcMode="manual" fullCalcOnLoad="1"/>
</workbook>
</file>

<file path=xl/sharedStrings.xml><?xml version="1.0" encoding="utf-8"?>
<sst xmlns="http://schemas.openxmlformats.org/spreadsheetml/2006/main" count="1520" uniqueCount="94">
  <si>
    <t>Free State: Matjhabeng(FS184) - Table C4 Quarterly Budget Statement - Financial Performance (revenue and expenditure)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</si>
  <si>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</si>
  <si>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</si>
  <si>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</si>
  <si>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</si>
  <si>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</si>
  <si>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</si>
  <si>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</si>
  <si>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</si>
  <si>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</si>
  <si>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</si>
  <si>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</si>
  <si>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</si>
  <si>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</si>
  <si>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</si>
  <si>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</si>
  <si>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</si>
  <si>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</si>
  <si>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</si>
  <si>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</si>
  <si>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</si>
  <si>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</si>
  <si>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</si>
  <si>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</si>
  <si>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</si>
  <si>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</si>
  <si>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</si>
  <si>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</si>
  <si>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</si>
  <si>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</si>
  <si>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</si>
  <si>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</si>
  <si>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</si>
  <si>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</si>
  <si>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</si>
  <si>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</si>
  <si>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</si>
  <si>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</si>
  <si>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</si>
  <si>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</si>
  <si>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</si>
  <si>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</si>
  <si>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</si>
  <si>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</si>
  <si>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</si>
  <si>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</si>
  <si>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</si>
  <si>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</si>
  <si>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</si>
  <si>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</si>
  <si>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</si>
  <si>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</si>
  <si>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</si>
  <si>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</si>
  <si>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</si>
  <si>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</si>
  <si>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</si>
  <si>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</si>
  <si>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</si>
  <si>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</si>
  <si>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</si>
  <si>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</si>
  <si>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</si>
  <si>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</si>
  <si>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</si>
  <si>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</si>
  <si>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</si>
  <si>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</si>
  <si>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</si>
  <si>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</si>
  <si>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</si>
  <si>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</si>
  <si>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</si>
  <si>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</si>
  <si>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Gauteng: Emfuleni(GT421) - Table C4 Quarterly Budget Statement - Financial Performance (revenue and expenditure) for 2nd Quarter ended 31 December 2014 (Figures Finalised as at 2015/01/31)</t>
  </si>
  <si>
    <t>Gauteng: Mogale City(GT481) - Table C4 Quarterly Budget Statement - Financial Performance (revenue and expenditure) for 2nd Quarter ended 31 December 2014 (Figures Finalised as at 2015/01/31)</t>
  </si>
  <si>
    <t>Kwazulu-Natal: Msunduzi(KZN225) - Table C4 Quarterly Budget Statement - Financial Performance (revenue and expenditure) for 2nd Quarter ended 31 December 2014 (Figures Finalised as at 2015/01/31)</t>
  </si>
  <si>
    <t>Kwazulu-Natal: Newcastle(KZN252) - Table C4 Quarterly Budget Statement - Financial Performance (revenue and expenditure) for 2nd Quarter ended 31 December 2014 (Figures Finalised as at 2015/01/31)</t>
  </si>
  <si>
    <t>Kwazulu-Natal: uMhlathuze(KZN282) - Table C4 Quarterly Budget Statement - Financial Performance (revenue and expenditure) for 2nd Quarter ended 31 December 2014 (Figures Finalised as at 2015/01/31)</t>
  </si>
  <si>
    <t>Limpopo: Polokwane(LIM354) - Table C4 Quarterly Budget Statement - Financial Performance (revenue and expenditure) for 2nd Quarter ended 31 December 2014 (Figures Finalised as at 2015/01/31)</t>
  </si>
  <si>
    <t>Mpumalanga: Govan Mbeki(MP307) - Table C4 Quarterly Budget Statement - Financial Performance (revenue and expenditure) for 2nd Quarter ended 31 December 2014 (Figures Finalised as at 2015/01/31)</t>
  </si>
  <si>
    <t>Mpumalanga: Emalahleni (Mp)(MP312) - Table C4 Quarterly Budget Statement - Financial Performance (revenue and expenditure) for 2nd Quarter ended 31 December 2014 (Figures Finalised as at 2015/01/31)</t>
  </si>
  <si>
    <t>Mpumalanga: Steve Tshwete(MP313) - Table C4 Quarterly Budget Statement - Financial Performance (revenue and expenditure) for 2nd Quarter ended 31 December 2014 (Figures Finalised as at 2015/01/31)</t>
  </si>
  <si>
    <t>Mpumalanga: Mbombela(MP322) - Table C4 Quarterly Budget Statement - Financial Performance (revenue and expenditure) for 2nd Quarter ended 31 December 2014 (Figures Finalised as at 2015/01/31)</t>
  </si>
  <si>
    <t>Northern Cape: Sol Plaatje(NC091) - Table C4 Quarterly Budget Statement - Financial Performance (revenue and expenditure) for 2nd Quarter ended 31 December 2014 (Figures Finalised as at 2015/01/31)</t>
  </si>
  <si>
    <t>North West: Madibeng(NW372) - Table C4 Quarterly Budget Statement - Financial Performance (revenue and expenditure) for 2nd Quarter ended 31 December 2014 (Figures Finalised as at 2015/01/31)</t>
  </si>
  <si>
    <t>North West: Rustenburg(NW373) - Table C4 Quarterly Budget Statement - Financial Performance (revenue and expenditure) for 2nd Quarter ended 31 December 2014 (Figures Finalised as at 2015/01/31)</t>
  </si>
  <si>
    <t>North West: Tlokwe(NW402) - Table C4 Quarterly Budget Statement - Financial Performance (revenue and expenditure) for 2nd Quarter ended 31 December 2014 (Figures Finalised as at 2015/01/31)</t>
  </si>
  <si>
    <t>North West: City Of Matlosana(NW403) - Table C4 Quarterly Budget Statement - Financial Performance (revenue and expenditure) for 2nd Quarter ended 31 December 2014 (Figures Finalised as at 2015/01/31)</t>
  </si>
  <si>
    <t>Western Cape: Drakenstein(WC023) - Table C4 Quarterly Budget Statement - Financial Performance (revenue and expenditure) for 2nd Quarter ended 31 December 2014 (Figures Finalised as at 2015/01/31)</t>
  </si>
  <si>
    <t>Western Cape: Stellenbosch(WC024) - Table C4 Quarterly Budget Statement - Financial Performance (revenue and expenditure) for 2nd Quarter ended 31 December 2014 (Figures Finalised as at 2015/01/31)</t>
  </si>
  <si>
    <t>Western Cape: George(WC044) - Table C4 Quarterly Budget Statement - Financial Performance (revenue and expenditure) for 2nd Quarter ended 31 December 2014 (Figures Finalised as at 2015/01/31)</t>
  </si>
  <si>
    <t>Summary - Table C4 Quarterly Budget Statement - Financial Performance (revenue and expenditure) for 2nd Quarter ended 31 December 2014 (Figures Finalised as at 2015/01/31)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</si>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</sst>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5" fillId="0" borderId="11" xfId="0" applyNumberFormat="1" applyFont="1" applyFill="1" applyBorder="1" applyAlignment="1" applyProtection="1">
      <alignment/>
      <protection/>
    </xf>
    <xf numFmtId="0" fontId="7" fillId="0" borderId="12" xfId="0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5" fillId="0" borderId="13" xfId="0" applyNumberFormat="1" applyFont="1" applyFill="1" applyBorder="1" applyAlignment="1" applyProtection="1">
      <alignment/>
      <protection/>
    </xf>
    <xf numFmtId="173" fontId="5" fillId="0" borderId="14" xfId="0" applyNumberFormat="1" applyFont="1" applyFill="1" applyBorder="1" applyAlignment="1" applyProtection="1">
      <alignment/>
      <protection/>
    </xf>
    <xf numFmtId="173" fontId="5" fillId="0" borderId="11" xfId="0" applyNumberFormat="1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3" fontId="3" fillId="0" borderId="23" xfId="0" applyNumberFormat="1" applyFont="1" applyBorder="1" applyAlignment="1" applyProtection="1">
      <alignment horizontal="center"/>
      <protection/>
    </xf>
    <xf numFmtId="173" fontId="3" fillId="0" borderId="15" xfId="0" applyNumberFormat="1" applyFont="1" applyBorder="1" applyAlignment="1" applyProtection="1">
      <alignment horizontal="center"/>
      <protection/>
    </xf>
    <xf numFmtId="173" fontId="3" fillId="0" borderId="10" xfId="0" applyNumberFormat="1" applyFont="1" applyBorder="1" applyAlignment="1" applyProtection="1">
      <alignment horizontal="center"/>
      <protection/>
    </xf>
    <xf numFmtId="171" fontId="3" fillId="0" borderId="10" xfId="0" applyNumberFormat="1" applyFont="1" applyBorder="1" applyAlignment="1" applyProtection="1">
      <alignment horizontal="center"/>
      <protection/>
    </xf>
    <xf numFmtId="0" fontId="5" fillId="0" borderId="12" xfId="0" applyNumberFormat="1" applyFont="1" applyBorder="1" applyAlignment="1" applyProtection="1">
      <alignment horizontal="left" inden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indent="1"/>
      <protection/>
    </xf>
    <xf numFmtId="173" fontId="5" fillId="0" borderId="11" xfId="0" applyNumberFormat="1" applyFont="1" applyBorder="1" applyAlignment="1" applyProtection="1">
      <alignment/>
      <protection/>
    </xf>
    <xf numFmtId="171" fontId="5" fillId="0" borderId="11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173" fontId="5" fillId="0" borderId="24" xfId="0" applyNumberFormat="1" applyFont="1" applyFill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left" vertical="top" wrapText="1"/>
      <protection/>
    </xf>
    <xf numFmtId="0" fontId="5" fillId="0" borderId="26" xfId="0" applyFont="1" applyBorder="1" applyAlignment="1" applyProtection="1">
      <alignment horizontal="center" vertical="top"/>
      <protection/>
    </xf>
    <xf numFmtId="173" fontId="3" fillId="0" borderId="27" xfId="0" applyNumberFormat="1" applyFont="1" applyBorder="1" applyAlignment="1" applyProtection="1">
      <alignment vertical="top"/>
      <protection/>
    </xf>
    <xf numFmtId="173" fontId="3" fillId="0" borderId="28" xfId="0" applyNumberFormat="1" applyFont="1" applyBorder="1" applyAlignment="1" applyProtection="1">
      <alignment vertical="top"/>
      <protection/>
    </xf>
    <xf numFmtId="173" fontId="3" fillId="0" borderId="26" xfId="0" applyNumberFormat="1" applyFont="1" applyBorder="1" applyAlignment="1" applyProtection="1">
      <alignment vertical="top"/>
      <protection/>
    </xf>
    <xf numFmtId="171" fontId="3" fillId="0" borderId="26" xfId="0" applyNumberFormat="1" applyFont="1" applyBorder="1" applyAlignment="1" applyProtection="1">
      <alignment vertical="top"/>
      <protection/>
    </xf>
    <xf numFmtId="0" fontId="5" fillId="0" borderId="12" xfId="0" applyNumberFormat="1" applyFont="1" applyBorder="1" applyAlignment="1" applyProtection="1">
      <alignment/>
      <protection/>
    </xf>
    <xf numFmtId="173" fontId="5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0" fontId="3" fillId="0" borderId="25" xfId="0" applyNumberFormat="1" applyFont="1" applyBorder="1" applyAlignment="1" applyProtection="1">
      <alignment vertical="top"/>
      <protection/>
    </xf>
    <xf numFmtId="173" fontId="3" fillId="0" borderId="29" xfId="0" applyNumberFormat="1" applyFont="1" applyBorder="1" applyAlignment="1" applyProtection="1">
      <alignment/>
      <protection/>
    </xf>
    <xf numFmtId="173" fontId="3" fillId="0" borderId="30" xfId="0" applyNumberFormat="1" applyFont="1" applyBorder="1" applyAlignment="1" applyProtection="1">
      <alignment/>
      <protection/>
    </xf>
    <xf numFmtId="173" fontId="3" fillId="0" borderId="31" xfId="0" applyNumberFormat="1" applyFont="1" applyBorder="1" applyAlignment="1" applyProtection="1">
      <alignment/>
      <protection/>
    </xf>
    <xf numFmtId="171" fontId="3" fillId="0" borderId="31" xfId="0" applyNumberFormat="1" applyFont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/>
      <protection/>
    </xf>
    <xf numFmtId="173" fontId="3" fillId="0" borderId="13" xfId="0" applyNumberFormat="1" applyFont="1" applyBorder="1" applyAlignment="1" applyProtection="1">
      <alignment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5" fillId="0" borderId="13" xfId="42" applyNumberFormat="1" applyFont="1" applyFill="1" applyBorder="1" applyAlignment="1" applyProtection="1">
      <alignment/>
      <protection/>
    </xf>
    <xf numFmtId="173" fontId="3" fillId="0" borderId="11" xfId="42" applyNumberFormat="1" applyFont="1" applyFill="1" applyBorder="1" applyAlignment="1" applyProtection="1">
      <alignment/>
      <protection/>
    </xf>
    <xf numFmtId="171" fontId="3" fillId="0" borderId="11" xfId="42" applyNumberFormat="1" applyFont="1" applyFill="1" applyBorder="1" applyAlignment="1" applyProtection="1">
      <alignment/>
      <protection/>
    </xf>
    <xf numFmtId="173" fontId="3" fillId="0" borderId="13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horizontal="left" wrapText="1"/>
      <protection/>
    </xf>
    <xf numFmtId="173" fontId="3" fillId="0" borderId="29" xfId="0" applyNumberFormat="1" applyFont="1" applyFill="1" applyBorder="1" applyAlignment="1" applyProtection="1">
      <alignment vertical="top"/>
      <protection/>
    </xf>
    <xf numFmtId="173" fontId="3" fillId="0" borderId="30" xfId="0" applyNumberFormat="1" applyFont="1" applyFill="1" applyBorder="1" applyAlignment="1" applyProtection="1">
      <alignment vertical="top"/>
      <protection/>
    </xf>
    <xf numFmtId="173" fontId="3" fillId="0" borderId="31" xfId="0" applyNumberFormat="1" applyFont="1" applyFill="1" applyBorder="1" applyAlignment="1" applyProtection="1">
      <alignment vertical="top"/>
      <protection/>
    </xf>
    <xf numFmtId="171" fontId="3" fillId="0" borderId="31" xfId="0" applyNumberFormat="1" applyFont="1" applyFill="1" applyBorder="1" applyAlignment="1" applyProtection="1">
      <alignment vertical="top"/>
      <protection/>
    </xf>
    <xf numFmtId="173" fontId="5" fillId="0" borderId="14" xfId="42" applyNumberFormat="1" applyFont="1" applyFill="1" applyBorder="1" applyAlignment="1" applyProtection="1">
      <alignment/>
      <protection/>
    </xf>
    <xf numFmtId="173" fontId="5" fillId="0" borderId="11" xfId="42" applyNumberFormat="1" applyFont="1" applyFill="1" applyBorder="1" applyAlignment="1" applyProtection="1">
      <alignment/>
      <protection/>
    </xf>
    <xf numFmtId="171" fontId="5" fillId="0" borderId="11" xfId="42" applyNumberFormat="1" applyFont="1" applyFill="1" applyBorder="1" applyAlignment="1" applyProtection="1">
      <alignment/>
      <protection/>
    </xf>
    <xf numFmtId="0" fontId="3" fillId="0" borderId="12" xfId="0" applyNumberFormat="1" applyFont="1" applyBorder="1" applyAlignment="1" applyProtection="1">
      <alignment wrapText="1"/>
      <protection/>
    </xf>
    <xf numFmtId="173" fontId="3" fillId="0" borderId="29" xfId="0" applyNumberFormat="1" applyFont="1" applyFill="1" applyBorder="1" applyAlignment="1" applyProtection="1">
      <alignment/>
      <protection/>
    </xf>
    <xf numFmtId="173" fontId="3" fillId="0" borderId="30" xfId="0" applyNumberFormat="1" applyFont="1" applyFill="1" applyBorder="1" applyAlignment="1" applyProtection="1">
      <alignment/>
      <protection/>
    </xf>
    <xf numFmtId="173" fontId="3" fillId="0" borderId="31" xfId="0" applyNumberFormat="1" applyFont="1" applyFill="1" applyBorder="1" applyAlignment="1" applyProtection="1">
      <alignment/>
      <protection/>
    </xf>
    <xf numFmtId="171" fontId="3" fillId="0" borderId="31" xfId="0" applyNumberFormat="1" applyFont="1" applyFill="1" applyBorder="1" applyAlignment="1" applyProtection="1">
      <alignment/>
      <protection/>
    </xf>
    <xf numFmtId="173" fontId="5" fillId="0" borderId="24" xfId="42" applyNumberFormat="1" applyFont="1" applyFill="1" applyBorder="1" applyAlignment="1" applyProtection="1">
      <alignment/>
      <protection/>
    </xf>
    <xf numFmtId="0" fontId="5" fillId="0" borderId="12" xfId="0" applyNumberFormat="1" applyFont="1" applyBorder="1" applyAlignment="1" applyProtection="1">
      <alignment horizontal="left" wrapText="1" indent="1"/>
      <protection/>
    </xf>
    <xf numFmtId="0" fontId="3" fillId="0" borderId="20" xfId="0" applyNumberFormat="1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173" fontId="3" fillId="0" borderId="22" xfId="0" applyNumberFormat="1" applyFont="1" applyFill="1" applyBorder="1" applyAlignment="1" applyProtection="1">
      <alignment/>
      <protection/>
    </xf>
    <xf numFmtId="173" fontId="3" fillId="0" borderId="20" xfId="0" applyNumberFormat="1" applyFont="1" applyBorder="1" applyAlignment="1" applyProtection="1">
      <alignment/>
      <protection/>
    </xf>
    <xf numFmtId="173" fontId="3" fillId="0" borderId="21" xfId="0" applyNumberFormat="1" applyFont="1" applyFill="1" applyBorder="1" applyAlignment="1" applyProtection="1">
      <alignment/>
      <protection/>
    </xf>
    <xf numFmtId="173" fontId="3" fillId="0" borderId="21" xfId="0" applyNumberFormat="1" applyFont="1" applyBorder="1" applyAlignment="1" applyProtection="1">
      <alignment/>
      <protection/>
    </xf>
    <xf numFmtId="171" fontId="3" fillId="0" borderId="21" xfId="0" applyNumberFormat="1" applyFont="1" applyBorder="1" applyAlignment="1" applyProtection="1">
      <alignment/>
      <protection/>
    </xf>
    <xf numFmtId="173" fontId="3" fillId="0" borderId="22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32" xfId="0" applyFont="1" applyBorder="1" applyAlignment="1" applyProtection="1">
      <alignment horizontal="left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4299860116</v>
      </c>
      <c r="D5" s="6">
        <v>0</v>
      </c>
      <c r="E5" s="7">
        <v>5621822173</v>
      </c>
      <c r="F5" s="8">
        <v>5622073205</v>
      </c>
      <c r="G5" s="8">
        <v>1049200751</v>
      </c>
      <c r="H5" s="8">
        <v>441103992</v>
      </c>
      <c r="I5" s="8">
        <v>424377228</v>
      </c>
      <c r="J5" s="8">
        <v>1914681971</v>
      </c>
      <c r="K5" s="8">
        <v>400288424</v>
      </c>
      <c r="L5" s="8">
        <v>431883722</v>
      </c>
      <c r="M5" s="8">
        <v>439454840</v>
      </c>
      <c r="N5" s="8">
        <v>1271626986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3186308957</v>
      </c>
      <c r="X5" s="8">
        <v>3162849594</v>
      </c>
      <c r="Y5" s="8">
        <v>23459363</v>
      </c>
      <c r="Z5" s="2">
        <v>0.74</v>
      </c>
      <c r="AA5" s="6">
        <v>5622073205</v>
      </c>
    </row>
    <row r="6" spans="1:27" ht="13.5">
      <c r="A6" s="23" t="s">
        <v>33</v>
      </c>
      <c r="B6" s="24"/>
      <c r="C6" s="6">
        <v>62408578</v>
      </c>
      <c r="D6" s="6">
        <v>0</v>
      </c>
      <c r="E6" s="7">
        <v>82775584</v>
      </c>
      <c r="F6" s="8">
        <v>82775584</v>
      </c>
      <c r="G6" s="8">
        <v>4110896</v>
      </c>
      <c r="H6" s="8">
        <v>2440818</v>
      </c>
      <c r="I6" s="8">
        <v>6280700</v>
      </c>
      <c r="J6" s="8">
        <v>12832414</v>
      </c>
      <c r="K6" s="8">
        <v>12658655</v>
      </c>
      <c r="L6" s="8">
        <v>6113195</v>
      </c>
      <c r="M6" s="8">
        <v>4796693</v>
      </c>
      <c r="N6" s="8">
        <v>23568543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36400957</v>
      </c>
      <c r="X6" s="8">
        <v>42313512</v>
      </c>
      <c r="Y6" s="8">
        <v>-5912555</v>
      </c>
      <c r="Z6" s="2">
        <v>-13.97</v>
      </c>
      <c r="AA6" s="6">
        <v>82775584</v>
      </c>
    </row>
    <row r="7" spans="1:27" ht="13.5">
      <c r="A7" s="25" t="s">
        <v>34</v>
      </c>
      <c r="B7" s="24"/>
      <c r="C7" s="6">
        <v>10680145287</v>
      </c>
      <c r="D7" s="6">
        <v>0</v>
      </c>
      <c r="E7" s="7">
        <v>16114632764</v>
      </c>
      <c r="F7" s="8">
        <v>16110770025</v>
      </c>
      <c r="G7" s="8">
        <v>1284021112</v>
      </c>
      <c r="H7" s="8">
        <v>1497941894</v>
      </c>
      <c r="I7" s="8">
        <v>1198591143</v>
      </c>
      <c r="J7" s="8">
        <v>3980554149</v>
      </c>
      <c r="K7" s="8">
        <v>1254810684</v>
      </c>
      <c r="L7" s="8">
        <v>1171621678</v>
      </c>
      <c r="M7" s="8">
        <v>1163972285</v>
      </c>
      <c r="N7" s="8">
        <v>3590404647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7570958796</v>
      </c>
      <c r="X7" s="8">
        <v>8123136228</v>
      </c>
      <c r="Y7" s="8">
        <v>-552177432</v>
      </c>
      <c r="Z7" s="2">
        <v>-6.8</v>
      </c>
      <c r="AA7" s="6">
        <v>16110770025</v>
      </c>
    </row>
    <row r="8" spans="1:27" ht="13.5">
      <c r="A8" s="25" t="s">
        <v>35</v>
      </c>
      <c r="B8" s="24"/>
      <c r="C8" s="6">
        <v>3532210519</v>
      </c>
      <c r="D8" s="6">
        <v>0</v>
      </c>
      <c r="E8" s="7">
        <v>4764664134</v>
      </c>
      <c r="F8" s="8">
        <v>4766296033</v>
      </c>
      <c r="G8" s="8">
        <v>325861464</v>
      </c>
      <c r="H8" s="8">
        <v>379046529</v>
      </c>
      <c r="I8" s="8">
        <v>366760894</v>
      </c>
      <c r="J8" s="8">
        <v>1071668887</v>
      </c>
      <c r="K8" s="8">
        <v>400836749</v>
      </c>
      <c r="L8" s="8">
        <v>401170478</v>
      </c>
      <c r="M8" s="8">
        <v>368544227</v>
      </c>
      <c r="N8" s="8">
        <v>1170551454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2242220341</v>
      </c>
      <c r="X8" s="8">
        <v>2249009384</v>
      </c>
      <c r="Y8" s="8">
        <v>-6789043</v>
      </c>
      <c r="Z8" s="2">
        <v>-0.3</v>
      </c>
      <c r="AA8" s="6">
        <v>4766296033</v>
      </c>
    </row>
    <row r="9" spans="1:27" ht="13.5">
      <c r="A9" s="25" t="s">
        <v>36</v>
      </c>
      <c r="B9" s="24"/>
      <c r="C9" s="6">
        <v>1317853188</v>
      </c>
      <c r="D9" s="6">
        <v>0</v>
      </c>
      <c r="E9" s="7">
        <v>1657397096</v>
      </c>
      <c r="F9" s="8">
        <v>1659713940</v>
      </c>
      <c r="G9" s="8">
        <v>223017962</v>
      </c>
      <c r="H9" s="8">
        <v>132407660</v>
      </c>
      <c r="I9" s="8">
        <v>153316069</v>
      </c>
      <c r="J9" s="8">
        <v>508741691</v>
      </c>
      <c r="K9" s="8">
        <v>123644732</v>
      </c>
      <c r="L9" s="8">
        <v>132237684</v>
      </c>
      <c r="M9" s="8">
        <v>120534285</v>
      </c>
      <c r="N9" s="8">
        <v>376416701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885158392</v>
      </c>
      <c r="X9" s="8">
        <v>913384768</v>
      </c>
      <c r="Y9" s="8">
        <v>-28226376</v>
      </c>
      <c r="Z9" s="2">
        <v>-3.09</v>
      </c>
      <c r="AA9" s="6">
        <v>1659713940</v>
      </c>
    </row>
    <row r="10" spans="1:27" ht="13.5">
      <c r="A10" s="25" t="s">
        <v>37</v>
      </c>
      <c r="B10" s="24"/>
      <c r="C10" s="6">
        <v>1025963432</v>
      </c>
      <c r="D10" s="6">
        <v>0</v>
      </c>
      <c r="E10" s="7">
        <v>1338668866</v>
      </c>
      <c r="F10" s="26">
        <v>1345743867</v>
      </c>
      <c r="G10" s="26">
        <v>226744836</v>
      </c>
      <c r="H10" s="26">
        <v>107197922</v>
      </c>
      <c r="I10" s="26">
        <v>107908419</v>
      </c>
      <c r="J10" s="26">
        <v>441851177</v>
      </c>
      <c r="K10" s="26">
        <v>107259178</v>
      </c>
      <c r="L10" s="26">
        <v>105121857</v>
      </c>
      <c r="M10" s="26">
        <v>94014280</v>
      </c>
      <c r="N10" s="26">
        <v>306395315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748246492</v>
      </c>
      <c r="X10" s="26">
        <v>740965082</v>
      </c>
      <c r="Y10" s="26">
        <v>7281410</v>
      </c>
      <c r="Z10" s="27">
        <v>0.98</v>
      </c>
      <c r="AA10" s="28">
        <v>1345743867</v>
      </c>
    </row>
    <row r="11" spans="1:27" ht="13.5">
      <c r="A11" s="25" t="s">
        <v>38</v>
      </c>
      <c r="B11" s="29"/>
      <c r="C11" s="6">
        <v>885804188</v>
      </c>
      <c r="D11" s="6">
        <v>0</v>
      </c>
      <c r="E11" s="7">
        <v>207446858</v>
      </c>
      <c r="F11" s="8">
        <v>207480458</v>
      </c>
      <c r="G11" s="8">
        <v>3078446</v>
      </c>
      <c r="H11" s="8">
        <v>4220309</v>
      </c>
      <c r="I11" s="8">
        <v>2316186</v>
      </c>
      <c r="J11" s="8">
        <v>9614941</v>
      </c>
      <c r="K11" s="8">
        <v>6171759</v>
      </c>
      <c r="L11" s="8">
        <v>2056782</v>
      </c>
      <c r="M11" s="8">
        <v>3679318</v>
      </c>
      <c r="N11" s="8">
        <v>11907859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21522800</v>
      </c>
      <c r="X11" s="8">
        <v>100698203</v>
      </c>
      <c r="Y11" s="8">
        <v>-79175403</v>
      </c>
      <c r="Z11" s="2">
        <v>-78.63</v>
      </c>
      <c r="AA11" s="6">
        <v>207480458</v>
      </c>
    </row>
    <row r="12" spans="1:27" ht="13.5">
      <c r="A12" s="25" t="s">
        <v>39</v>
      </c>
      <c r="B12" s="29"/>
      <c r="C12" s="6">
        <v>185971349</v>
      </c>
      <c r="D12" s="6">
        <v>0</v>
      </c>
      <c r="E12" s="7">
        <v>246224883</v>
      </c>
      <c r="F12" s="8">
        <v>248343559</v>
      </c>
      <c r="G12" s="8">
        <v>16658352</v>
      </c>
      <c r="H12" s="8">
        <v>16431827</v>
      </c>
      <c r="I12" s="8">
        <v>18626573</v>
      </c>
      <c r="J12" s="8">
        <v>51716752</v>
      </c>
      <c r="K12" s="8">
        <v>9878404</v>
      </c>
      <c r="L12" s="8">
        <v>13956892</v>
      </c>
      <c r="M12" s="8">
        <v>17613705</v>
      </c>
      <c r="N12" s="8">
        <v>41449001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93165753</v>
      </c>
      <c r="X12" s="8">
        <v>121203216</v>
      </c>
      <c r="Y12" s="8">
        <v>-28037463</v>
      </c>
      <c r="Z12" s="2">
        <v>-23.13</v>
      </c>
      <c r="AA12" s="6">
        <v>248343559</v>
      </c>
    </row>
    <row r="13" spans="1:27" ht="13.5">
      <c r="A13" s="23" t="s">
        <v>40</v>
      </c>
      <c r="B13" s="29"/>
      <c r="C13" s="6">
        <v>311568142</v>
      </c>
      <c r="D13" s="6">
        <v>0</v>
      </c>
      <c r="E13" s="7">
        <v>262923741</v>
      </c>
      <c r="F13" s="8">
        <v>274923741</v>
      </c>
      <c r="G13" s="8">
        <v>-462288</v>
      </c>
      <c r="H13" s="8">
        <v>19343348</v>
      </c>
      <c r="I13" s="8">
        <v>33383989</v>
      </c>
      <c r="J13" s="8">
        <v>52265049</v>
      </c>
      <c r="K13" s="8">
        <v>28951019</v>
      </c>
      <c r="L13" s="8">
        <v>24063034</v>
      </c>
      <c r="M13" s="8">
        <v>41266377</v>
      </c>
      <c r="N13" s="8">
        <v>94280430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146545479</v>
      </c>
      <c r="X13" s="8">
        <v>95591504</v>
      </c>
      <c r="Y13" s="8">
        <v>50953975</v>
      </c>
      <c r="Z13" s="2">
        <v>53.3</v>
      </c>
      <c r="AA13" s="6">
        <v>274923741</v>
      </c>
    </row>
    <row r="14" spans="1:27" ht="13.5">
      <c r="A14" s="23" t="s">
        <v>41</v>
      </c>
      <c r="B14" s="29"/>
      <c r="C14" s="6">
        <v>491077215</v>
      </c>
      <c r="D14" s="6">
        <v>0</v>
      </c>
      <c r="E14" s="7">
        <v>575268959</v>
      </c>
      <c r="F14" s="8">
        <v>565268959</v>
      </c>
      <c r="G14" s="8">
        <v>62049687</v>
      </c>
      <c r="H14" s="8">
        <v>61770975</v>
      </c>
      <c r="I14" s="8">
        <v>57975835</v>
      </c>
      <c r="J14" s="8">
        <v>181796497</v>
      </c>
      <c r="K14" s="8">
        <v>62998590</v>
      </c>
      <c r="L14" s="8">
        <v>64677587</v>
      </c>
      <c r="M14" s="8">
        <v>66090790</v>
      </c>
      <c r="N14" s="8">
        <v>193766967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375563464</v>
      </c>
      <c r="X14" s="8">
        <v>270342213</v>
      </c>
      <c r="Y14" s="8">
        <v>105221251</v>
      </c>
      <c r="Z14" s="2">
        <v>38.92</v>
      </c>
      <c r="AA14" s="6">
        <v>565268959</v>
      </c>
    </row>
    <row r="15" spans="1:27" ht="13.5">
      <c r="A15" s="23" t="s">
        <v>42</v>
      </c>
      <c r="B15" s="29"/>
      <c r="C15" s="6">
        <v>21698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3025</v>
      </c>
      <c r="X15" s="8">
        <v>142878</v>
      </c>
      <c r="Y15" s="8">
        <v>-139853</v>
      </c>
      <c r="Z15" s="2">
        <v>-97.88</v>
      </c>
      <c r="AA15" s="6">
        <v>5000</v>
      </c>
    </row>
    <row r="16" spans="1:27" ht="13.5">
      <c r="A16" s="23" t="s">
        <v>43</v>
      </c>
      <c r="B16" s="29"/>
      <c r="C16" s="6">
        <v>779916887</v>
      </c>
      <c r="D16" s="6">
        <v>0</v>
      </c>
      <c r="E16" s="7">
        <v>210414260</v>
      </c>
      <c r="F16" s="8">
        <v>204487410</v>
      </c>
      <c r="G16" s="8">
        <v>11129729</v>
      </c>
      <c r="H16" s="8">
        <v>11368298</v>
      </c>
      <c r="I16" s="8">
        <v>13270810</v>
      </c>
      <c r="J16" s="8">
        <v>35768837</v>
      </c>
      <c r="K16" s="8">
        <v>10493824</v>
      </c>
      <c r="L16" s="8">
        <v>8736522</v>
      </c>
      <c r="M16" s="8">
        <v>12244292</v>
      </c>
      <c r="N16" s="8">
        <v>31474638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67243475</v>
      </c>
      <c r="X16" s="8">
        <v>97793727</v>
      </c>
      <c r="Y16" s="8">
        <v>-30550252</v>
      </c>
      <c r="Z16" s="2">
        <v>-31.24</v>
      </c>
      <c r="AA16" s="6">
        <v>204487410</v>
      </c>
    </row>
    <row r="17" spans="1:27" ht="13.5">
      <c r="A17" s="23" t="s">
        <v>44</v>
      </c>
      <c r="B17" s="29"/>
      <c r="C17" s="6">
        <v>55025756</v>
      </c>
      <c r="D17" s="6">
        <v>0</v>
      </c>
      <c r="E17" s="7">
        <v>116301311</v>
      </c>
      <c r="F17" s="8">
        <v>71888439</v>
      </c>
      <c r="G17" s="8">
        <v>4402331</v>
      </c>
      <c r="H17" s="8">
        <v>6320643</v>
      </c>
      <c r="I17" s="8">
        <v>5809574</v>
      </c>
      <c r="J17" s="8">
        <v>16532548</v>
      </c>
      <c r="K17" s="8">
        <v>6069406</v>
      </c>
      <c r="L17" s="8">
        <v>9875751</v>
      </c>
      <c r="M17" s="8">
        <v>4598013</v>
      </c>
      <c r="N17" s="8">
        <v>20543170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37075718</v>
      </c>
      <c r="X17" s="8">
        <v>33805245</v>
      </c>
      <c r="Y17" s="8">
        <v>3270473</v>
      </c>
      <c r="Z17" s="2">
        <v>9.67</v>
      </c>
      <c r="AA17" s="6">
        <v>71888439</v>
      </c>
    </row>
    <row r="18" spans="1:27" ht="13.5">
      <c r="A18" s="25" t="s">
        <v>45</v>
      </c>
      <c r="B18" s="24"/>
      <c r="C18" s="6">
        <v>124656976</v>
      </c>
      <c r="D18" s="6">
        <v>0</v>
      </c>
      <c r="E18" s="7">
        <v>277051332</v>
      </c>
      <c r="F18" s="8">
        <v>277351332</v>
      </c>
      <c r="G18" s="8">
        <v>23079419</v>
      </c>
      <c r="H18" s="8">
        <v>21951962</v>
      </c>
      <c r="I18" s="8">
        <v>27856082</v>
      </c>
      <c r="J18" s="8">
        <v>72887463</v>
      </c>
      <c r="K18" s="8">
        <v>26531882</v>
      </c>
      <c r="L18" s="8">
        <v>17536459</v>
      </c>
      <c r="M18" s="8">
        <v>24637226</v>
      </c>
      <c r="N18" s="8">
        <v>68705567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141593030</v>
      </c>
      <c r="X18" s="8">
        <v>97829435</v>
      </c>
      <c r="Y18" s="8">
        <v>43763595</v>
      </c>
      <c r="Z18" s="2">
        <v>44.73</v>
      </c>
      <c r="AA18" s="6">
        <v>277351332</v>
      </c>
    </row>
    <row r="19" spans="1:27" ht="13.5">
      <c r="A19" s="23" t="s">
        <v>46</v>
      </c>
      <c r="B19" s="29"/>
      <c r="C19" s="6">
        <v>4982674112</v>
      </c>
      <c r="D19" s="6">
        <v>0</v>
      </c>
      <c r="E19" s="7">
        <v>5774674724</v>
      </c>
      <c r="F19" s="8">
        <v>5853932255</v>
      </c>
      <c r="G19" s="8">
        <v>1313655006</v>
      </c>
      <c r="H19" s="8">
        <v>487063090</v>
      </c>
      <c r="I19" s="8">
        <v>75229892</v>
      </c>
      <c r="J19" s="8">
        <v>1875947988</v>
      </c>
      <c r="K19" s="8">
        <v>239384531</v>
      </c>
      <c r="L19" s="8">
        <v>629909525</v>
      </c>
      <c r="M19" s="8">
        <v>866521703</v>
      </c>
      <c r="N19" s="8">
        <v>1735815759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3611763747</v>
      </c>
      <c r="X19" s="8">
        <v>3430839365</v>
      </c>
      <c r="Y19" s="8">
        <v>180924382</v>
      </c>
      <c r="Z19" s="2">
        <v>5.27</v>
      </c>
      <c r="AA19" s="6">
        <v>5853932255</v>
      </c>
    </row>
    <row r="20" spans="1:27" ht="13.5">
      <c r="A20" s="23" t="s">
        <v>47</v>
      </c>
      <c r="B20" s="29"/>
      <c r="C20" s="6">
        <v>1291565943</v>
      </c>
      <c r="D20" s="6">
        <v>0</v>
      </c>
      <c r="E20" s="7">
        <v>753624109</v>
      </c>
      <c r="F20" s="26">
        <v>739201811</v>
      </c>
      <c r="G20" s="26">
        <v>39930314</v>
      </c>
      <c r="H20" s="26">
        <v>57622176</v>
      </c>
      <c r="I20" s="26">
        <v>60291677</v>
      </c>
      <c r="J20" s="26">
        <v>157844167</v>
      </c>
      <c r="K20" s="26">
        <v>50185892</v>
      </c>
      <c r="L20" s="26">
        <v>74359784</v>
      </c>
      <c r="M20" s="26">
        <v>68404147</v>
      </c>
      <c r="N20" s="26">
        <v>192949823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350793990</v>
      </c>
      <c r="X20" s="26">
        <v>357895602</v>
      </c>
      <c r="Y20" s="26">
        <v>-7101612</v>
      </c>
      <c r="Z20" s="27">
        <v>-1.98</v>
      </c>
      <c r="AA20" s="28">
        <v>739201811</v>
      </c>
    </row>
    <row r="21" spans="1:27" ht="13.5">
      <c r="A21" s="23" t="s">
        <v>48</v>
      </c>
      <c r="B21" s="29"/>
      <c r="C21" s="6">
        <v>38647800</v>
      </c>
      <c r="D21" s="6">
        <v>0</v>
      </c>
      <c r="E21" s="7">
        <v>196776084</v>
      </c>
      <c r="F21" s="8">
        <v>196776084</v>
      </c>
      <c r="G21" s="8">
        <v>19965936</v>
      </c>
      <c r="H21" s="8">
        <v>-17363216</v>
      </c>
      <c r="I21" s="30">
        <v>3800514</v>
      </c>
      <c r="J21" s="8">
        <v>6403234</v>
      </c>
      <c r="K21" s="8">
        <v>4918006</v>
      </c>
      <c r="L21" s="8">
        <v>3004050</v>
      </c>
      <c r="M21" s="8">
        <v>2940167</v>
      </c>
      <c r="N21" s="8">
        <v>10862223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17265457</v>
      </c>
      <c r="X21" s="8">
        <v>61624264</v>
      </c>
      <c r="Y21" s="8">
        <v>-44358807</v>
      </c>
      <c r="Z21" s="2">
        <v>-71.98</v>
      </c>
      <c r="AA21" s="6">
        <v>196776084</v>
      </c>
    </row>
    <row r="22" spans="1:27" ht="24.75" customHeight="1">
      <c r="A22" s="31" t="s">
        <v>49</v>
      </c>
      <c r="B22" s="32"/>
      <c r="C22" s="33">
        <f aca="true" t="shared" si="0" ref="C22:Y22">SUM(C5:C21)</f>
        <v>30065371186</v>
      </c>
      <c r="D22" s="33">
        <f>SUM(D5:D21)</f>
        <v>0</v>
      </c>
      <c r="E22" s="34">
        <f t="shared" si="0"/>
        <v>38200671878</v>
      </c>
      <c r="F22" s="35">
        <f t="shared" si="0"/>
        <v>38227031702</v>
      </c>
      <c r="G22" s="35">
        <f t="shared" si="0"/>
        <v>4606443953</v>
      </c>
      <c r="H22" s="35">
        <f t="shared" si="0"/>
        <v>3228868227</v>
      </c>
      <c r="I22" s="35">
        <f t="shared" si="0"/>
        <v>2555798610</v>
      </c>
      <c r="J22" s="35">
        <f t="shared" si="0"/>
        <v>10391110790</v>
      </c>
      <c r="K22" s="35">
        <f t="shared" si="0"/>
        <v>2745081735</v>
      </c>
      <c r="L22" s="35">
        <f t="shared" si="0"/>
        <v>3096325000</v>
      </c>
      <c r="M22" s="35">
        <f t="shared" si="0"/>
        <v>3299312348</v>
      </c>
      <c r="N22" s="35">
        <f t="shared" si="0"/>
        <v>9140719083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19531829873</v>
      </c>
      <c r="X22" s="35">
        <f t="shared" si="0"/>
        <v>19899424220</v>
      </c>
      <c r="Y22" s="35">
        <f t="shared" si="0"/>
        <v>-367594347</v>
      </c>
      <c r="Z22" s="36">
        <f>+IF(X22&lt;&gt;0,+(Y22/X22)*100,0)</f>
        <v>-1.8472612219128821</v>
      </c>
      <c r="AA22" s="33">
        <f>SUM(AA5:AA21)</f>
        <v>38227031702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7027419171</v>
      </c>
      <c r="D25" s="6">
        <v>0</v>
      </c>
      <c r="E25" s="7">
        <v>8922277282</v>
      </c>
      <c r="F25" s="8">
        <v>9215142809</v>
      </c>
      <c r="G25" s="8">
        <v>708231345</v>
      </c>
      <c r="H25" s="8">
        <v>711778045</v>
      </c>
      <c r="I25" s="8">
        <v>733873024</v>
      </c>
      <c r="J25" s="8">
        <v>2153882414</v>
      </c>
      <c r="K25" s="8">
        <v>758175319</v>
      </c>
      <c r="L25" s="8">
        <v>774280432</v>
      </c>
      <c r="M25" s="8">
        <v>762536226</v>
      </c>
      <c r="N25" s="8">
        <v>2294991977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4448874391</v>
      </c>
      <c r="X25" s="8">
        <v>4584336593</v>
      </c>
      <c r="Y25" s="8">
        <v>-135462202</v>
      </c>
      <c r="Z25" s="2">
        <v>-2.95</v>
      </c>
      <c r="AA25" s="6">
        <v>9215142809</v>
      </c>
    </row>
    <row r="26" spans="1:27" ht="13.5">
      <c r="A26" s="25" t="s">
        <v>52</v>
      </c>
      <c r="B26" s="24"/>
      <c r="C26" s="6">
        <v>355946831</v>
      </c>
      <c r="D26" s="6">
        <v>0</v>
      </c>
      <c r="E26" s="7">
        <v>431746446</v>
      </c>
      <c r="F26" s="8">
        <v>431746447</v>
      </c>
      <c r="G26" s="8">
        <v>34634199</v>
      </c>
      <c r="H26" s="8">
        <v>34348633</v>
      </c>
      <c r="I26" s="8">
        <v>35100611</v>
      </c>
      <c r="J26" s="8">
        <v>104083443</v>
      </c>
      <c r="K26" s="8">
        <v>35097858</v>
      </c>
      <c r="L26" s="8">
        <v>35606724</v>
      </c>
      <c r="M26" s="8">
        <v>36466012</v>
      </c>
      <c r="N26" s="8">
        <v>107170594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211254037</v>
      </c>
      <c r="X26" s="8">
        <v>219911522</v>
      </c>
      <c r="Y26" s="8">
        <v>-8657485</v>
      </c>
      <c r="Z26" s="2">
        <v>-3.94</v>
      </c>
      <c r="AA26" s="6">
        <v>431746447</v>
      </c>
    </row>
    <row r="27" spans="1:27" ht="13.5">
      <c r="A27" s="25" t="s">
        <v>53</v>
      </c>
      <c r="B27" s="24"/>
      <c r="C27" s="6">
        <v>2296636472</v>
      </c>
      <c r="D27" s="6">
        <v>0</v>
      </c>
      <c r="E27" s="7">
        <v>2679972017</v>
      </c>
      <c r="F27" s="8">
        <v>2694972017</v>
      </c>
      <c r="G27" s="8">
        <v>15173663</v>
      </c>
      <c r="H27" s="8">
        <v>205856375</v>
      </c>
      <c r="I27" s="8">
        <v>47285432</v>
      </c>
      <c r="J27" s="8">
        <v>268315470</v>
      </c>
      <c r="K27" s="8">
        <v>14438262</v>
      </c>
      <c r="L27" s="8">
        <v>142320636</v>
      </c>
      <c r="M27" s="8">
        <v>117173059</v>
      </c>
      <c r="N27" s="8">
        <v>273931957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542247427</v>
      </c>
      <c r="X27" s="8">
        <v>1144644708</v>
      </c>
      <c r="Y27" s="8">
        <v>-602397281</v>
      </c>
      <c r="Z27" s="2">
        <v>-52.63</v>
      </c>
      <c r="AA27" s="6">
        <v>2694972017</v>
      </c>
    </row>
    <row r="28" spans="1:27" ht="13.5">
      <c r="A28" s="25" t="s">
        <v>54</v>
      </c>
      <c r="B28" s="24"/>
      <c r="C28" s="6">
        <v>3977157254</v>
      </c>
      <c r="D28" s="6">
        <v>0</v>
      </c>
      <c r="E28" s="7">
        <v>3955928643</v>
      </c>
      <c r="F28" s="8">
        <v>3955856668</v>
      </c>
      <c r="G28" s="8">
        <v>119170034</v>
      </c>
      <c r="H28" s="8">
        <v>169228301</v>
      </c>
      <c r="I28" s="8">
        <v>251466205</v>
      </c>
      <c r="J28" s="8">
        <v>539864540</v>
      </c>
      <c r="K28" s="8">
        <v>253931655</v>
      </c>
      <c r="L28" s="8">
        <v>247543480</v>
      </c>
      <c r="M28" s="8">
        <v>499613291</v>
      </c>
      <c r="N28" s="8">
        <v>1001088426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1540952966</v>
      </c>
      <c r="X28" s="8">
        <v>1861353699</v>
      </c>
      <c r="Y28" s="8">
        <v>-320400733</v>
      </c>
      <c r="Z28" s="2">
        <v>-17.21</v>
      </c>
      <c r="AA28" s="6">
        <v>3955856668</v>
      </c>
    </row>
    <row r="29" spans="1:27" ht="13.5">
      <c r="A29" s="25" t="s">
        <v>55</v>
      </c>
      <c r="B29" s="24"/>
      <c r="C29" s="6">
        <v>543049022</v>
      </c>
      <c r="D29" s="6">
        <v>0</v>
      </c>
      <c r="E29" s="7">
        <v>717022266</v>
      </c>
      <c r="F29" s="8">
        <v>724890680</v>
      </c>
      <c r="G29" s="8">
        <v>11131142</v>
      </c>
      <c r="H29" s="8">
        <v>22659684</v>
      </c>
      <c r="I29" s="8">
        <v>72970646</v>
      </c>
      <c r="J29" s="8">
        <v>106761472</v>
      </c>
      <c r="K29" s="8">
        <v>24140493</v>
      </c>
      <c r="L29" s="8">
        <v>22434938</v>
      </c>
      <c r="M29" s="8">
        <v>142555455</v>
      </c>
      <c r="N29" s="8">
        <v>189130886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295892358</v>
      </c>
      <c r="X29" s="8">
        <v>337467031</v>
      </c>
      <c r="Y29" s="8">
        <v>-41574673</v>
      </c>
      <c r="Z29" s="2">
        <v>-12.32</v>
      </c>
      <c r="AA29" s="6">
        <v>724890680</v>
      </c>
    </row>
    <row r="30" spans="1:27" ht="13.5">
      <c r="A30" s="25" t="s">
        <v>56</v>
      </c>
      <c r="B30" s="24"/>
      <c r="C30" s="6">
        <v>10663403397</v>
      </c>
      <c r="D30" s="6">
        <v>0</v>
      </c>
      <c r="E30" s="7">
        <v>13289877280</v>
      </c>
      <c r="F30" s="8">
        <v>13654446381</v>
      </c>
      <c r="G30" s="8">
        <v>821039982</v>
      </c>
      <c r="H30" s="8">
        <v>1563615064</v>
      </c>
      <c r="I30" s="8">
        <v>1286644214</v>
      </c>
      <c r="J30" s="8">
        <v>3671299260</v>
      </c>
      <c r="K30" s="8">
        <v>877348533</v>
      </c>
      <c r="L30" s="8">
        <v>1033490769</v>
      </c>
      <c r="M30" s="8">
        <v>1041295873</v>
      </c>
      <c r="N30" s="8">
        <v>2952135175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6623434435</v>
      </c>
      <c r="X30" s="8">
        <v>6895138403</v>
      </c>
      <c r="Y30" s="8">
        <v>-271703968</v>
      </c>
      <c r="Z30" s="2">
        <v>-3.94</v>
      </c>
      <c r="AA30" s="6">
        <v>13654446381</v>
      </c>
    </row>
    <row r="31" spans="1:27" ht="13.5">
      <c r="A31" s="25" t="s">
        <v>57</v>
      </c>
      <c r="B31" s="24"/>
      <c r="C31" s="6">
        <v>524789319</v>
      </c>
      <c r="D31" s="6">
        <v>0</v>
      </c>
      <c r="E31" s="7">
        <v>951480462</v>
      </c>
      <c r="F31" s="8">
        <v>951480462</v>
      </c>
      <c r="G31" s="8">
        <v>23552767</v>
      </c>
      <c r="H31" s="8">
        <v>54378821</v>
      </c>
      <c r="I31" s="8">
        <v>74742841</v>
      </c>
      <c r="J31" s="8">
        <v>152674429</v>
      </c>
      <c r="K31" s="8">
        <v>75632213</v>
      </c>
      <c r="L31" s="8">
        <v>71873548</v>
      </c>
      <c r="M31" s="8">
        <v>74849935</v>
      </c>
      <c r="N31" s="8">
        <v>222355696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375030125</v>
      </c>
      <c r="X31" s="8">
        <v>373732616</v>
      </c>
      <c r="Y31" s="8">
        <v>1297509</v>
      </c>
      <c r="Z31" s="2">
        <v>0.35</v>
      </c>
      <c r="AA31" s="6">
        <v>951480462</v>
      </c>
    </row>
    <row r="32" spans="1:27" ht="13.5">
      <c r="A32" s="25" t="s">
        <v>58</v>
      </c>
      <c r="B32" s="24"/>
      <c r="C32" s="6">
        <v>1396970928</v>
      </c>
      <c r="D32" s="6">
        <v>0</v>
      </c>
      <c r="E32" s="7">
        <v>1771169226</v>
      </c>
      <c r="F32" s="8">
        <v>1845739295</v>
      </c>
      <c r="G32" s="8">
        <v>32727858</v>
      </c>
      <c r="H32" s="8">
        <v>133891053</v>
      </c>
      <c r="I32" s="8">
        <v>133022189</v>
      </c>
      <c r="J32" s="8">
        <v>299641100</v>
      </c>
      <c r="K32" s="8">
        <v>166388656</v>
      </c>
      <c r="L32" s="8">
        <v>153122577</v>
      </c>
      <c r="M32" s="8">
        <v>248820231</v>
      </c>
      <c r="N32" s="8">
        <v>568331464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867972564</v>
      </c>
      <c r="X32" s="8">
        <v>863760854</v>
      </c>
      <c r="Y32" s="8">
        <v>4211710</v>
      </c>
      <c r="Z32" s="2">
        <v>0.49</v>
      </c>
      <c r="AA32" s="6">
        <v>1845739295</v>
      </c>
    </row>
    <row r="33" spans="1:27" ht="13.5">
      <c r="A33" s="25" t="s">
        <v>59</v>
      </c>
      <c r="B33" s="24"/>
      <c r="C33" s="6">
        <v>272661506</v>
      </c>
      <c r="D33" s="6">
        <v>0</v>
      </c>
      <c r="E33" s="7">
        <v>555924971</v>
      </c>
      <c r="F33" s="8">
        <v>615924315</v>
      </c>
      <c r="G33" s="8">
        <v>36780679</v>
      </c>
      <c r="H33" s="8">
        <v>29018916</v>
      </c>
      <c r="I33" s="8">
        <v>34834341</v>
      </c>
      <c r="J33" s="8">
        <v>100633936</v>
      </c>
      <c r="K33" s="8">
        <v>37669147</v>
      </c>
      <c r="L33" s="8">
        <v>53155297</v>
      </c>
      <c r="M33" s="8">
        <v>46004151</v>
      </c>
      <c r="N33" s="8">
        <v>136828595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237462531</v>
      </c>
      <c r="X33" s="8">
        <v>204030490</v>
      </c>
      <c r="Y33" s="8">
        <v>33432041</v>
      </c>
      <c r="Z33" s="2">
        <v>16.39</v>
      </c>
      <c r="AA33" s="6">
        <v>615924315</v>
      </c>
    </row>
    <row r="34" spans="1:27" ht="13.5">
      <c r="A34" s="25" t="s">
        <v>60</v>
      </c>
      <c r="B34" s="24"/>
      <c r="C34" s="6">
        <v>4855034243</v>
      </c>
      <c r="D34" s="6">
        <v>0</v>
      </c>
      <c r="E34" s="7">
        <v>6414290812</v>
      </c>
      <c r="F34" s="8">
        <v>5487618291</v>
      </c>
      <c r="G34" s="8">
        <v>267232690</v>
      </c>
      <c r="H34" s="8">
        <v>398756110</v>
      </c>
      <c r="I34" s="8">
        <v>424420573</v>
      </c>
      <c r="J34" s="8">
        <v>1090409373</v>
      </c>
      <c r="K34" s="8">
        <v>452308289</v>
      </c>
      <c r="L34" s="8">
        <v>377537633</v>
      </c>
      <c r="M34" s="8">
        <v>549394408</v>
      </c>
      <c r="N34" s="8">
        <v>1379240330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2469649703</v>
      </c>
      <c r="X34" s="8">
        <v>2532680132</v>
      </c>
      <c r="Y34" s="8">
        <v>-63030429</v>
      </c>
      <c r="Z34" s="2">
        <v>-2.49</v>
      </c>
      <c r="AA34" s="6">
        <v>5487618291</v>
      </c>
    </row>
    <row r="35" spans="1:27" ht="13.5">
      <c r="A35" s="23" t="s">
        <v>61</v>
      </c>
      <c r="B35" s="29"/>
      <c r="C35" s="6">
        <v>237273548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19779</v>
      </c>
      <c r="L35" s="8">
        <v>0</v>
      </c>
      <c r="M35" s="8">
        <v>285011</v>
      </c>
      <c r="N35" s="8">
        <v>304790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304790</v>
      </c>
      <c r="X35" s="8"/>
      <c r="Y35" s="8">
        <v>304790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32150341691</v>
      </c>
      <c r="D36" s="33">
        <f>SUM(D25:D35)</f>
        <v>0</v>
      </c>
      <c r="E36" s="34">
        <f t="shared" si="1"/>
        <v>39689689405</v>
      </c>
      <c r="F36" s="35">
        <f t="shared" si="1"/>
        <v>39577817365</v>
      </c>
      <c r="G36" s="35">
        <f t="shared" si="1"/>
        <v>2069674359</v>
      </c>
      <c r="H36" s="35">
        <f t="shared" si="1"/>
        <v>3323531002</v>
      </c>
      <c r="I36" s="35">
        <f t="shared" si="1"/>
        <v>3094360076</v>
      </c>
      <c r="J36" s="35">
        <f t="shared" si="1"/>
        <v>8487565437</v>
      </c>
      <c r="K36" s="35">
        <f t="shared" si="1"/>
        <v>2695150204</v>
      </c>
      <c r="L36" s="35">
        <f t="shared" si="1"/>
        <v>2911366034</v>
      </c>
      <c r="M36" s="35">
        <f t="shared" si="1"/>
        <v>3518993652</v>
      </c>
      <c r="N36" s="35">
        <f t="shared" si="1"/>
        <v>9125509890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17613075327</v>
      </c>
      <c r="X36" s="35">
        <f t="shared" si="1"/>
        <v>19017056048</v>
      </c>
      <c r="Y36" s="35">
        <f t="shared" si="1"/>
        <v>-1403980721</v>
      </c>
      <c r="Z36" s="36">
        <f>+IF(X36&lt;&gt;0,+(Y36/X36)*100,0)</f>
        <v>-7.382744823679767</v>
      </c>
      <c r="AA36" s="33">
        <f>SUM(AA25:AA35)</f>
        <v>39577817365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-2084970505</v>
      </c>
      <c r="D38" s="46">
        <f>+D22-D36</f>
        <v>0</v>
      </c>
      <c r="E38" s="47">
        <f t="shared" si="2"/>
        <v>-1489017527</v>
      </c>
      <c r="F38" s="48">
        <f t="shared" si="2"/>
        <v>-1350785663</v>
      </c>
      <c r="G38" s="48">
        <f t="shared" si="2"/>
        <v>2536769594</v>
      </c>
      <c r="H38" s="48">
        <f t="shared" si="2"/>
        <v>-94662775</v>
      </c>
      <c r="I38" s="48">
        <f t="shared" si="2"/>
        <v>-538561466</v>
      </c>
      <c r="J38" s="48">
        <f t="shared" si="2"/>
        <v>1903545353</v>
      </c>
      <c r="K38" s="48">
        <f t="shared" si="2"/>
        <v>49931531</v>
      </c>
      <c r="L38" s="48">
        <f t="shared" si="2"/>
        <v>184958966</v>
      </c>
      <c r="M38" s="48">
        <f t="shared" si="2"/>
        <v>-219681304</v>
      </c>
      <c r="N38" s="48">
        <f t="shared" si="2"/>
        <v>15209193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1918754546</v>
      </c>
      <c r="X38" s="48">
        <f>IF(F22=F36,0,X22-X36)</f>
        <v>882368172</v>
      </c>
      <c r="Y38" s="48">
        <f t="shared" si="2"/>
        <v>1036386374</v>
      </c>
      <c r="Z38" s="49">
        <f>+IF(X38&lt;&gt;0,+(Y38/X38)*100,0)</f>
        <v>117.45509492380013</v>
      </c>
      <c r="AA38" s="46">
        <f>+AA22-AA36</f>
        <v>-1350785663</v>
      </c>
    </row>
    <row r="39" spans="1:27" ht="13.5">
      <c r="A39" s="23" t="s">
        <v>64</v>
      </c>
      <c r="B39" s="29"/>
      <c r="C39" s="6">
        <v>2486247105</v>
      </c>
      <c r="D39" s="6">
        <v>0</v>
      </c>
      <c r="E39" s="7">
        <v>3320110604</v>
      </c>
      <c r="F39" s="8">
        <v>3336832565</v>
      </c>
      <c r="G39" s="8">
        <v>268961834</v>
      </c>
      <c r="H39" s="8">
        <v>11882048</v>
      </c>
      <c r="I39" s="8">
        <v>74825455</v>
      </c>
      <c r="J39" s="8">
        <v>355669337</v>
      </c>
      <c r="K39" s="8">
        <v>92520689</v>
      </c>
      <c r="L39" s="8">
        <v>240355850</v>
      </c>
      <c r="M39" s="8">
        <v>304860337</v>
      </c>
      <c r="N39" s="8">
        <v>637736876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993406213</v>
      </c>
      <c r="X39" s="8">
        <v>1577518542</v>
      </c>
      <c r="Y39" s="8">
        <v>-584112329</v>
      </c>
      <c r="Z39" s="2">
        <v>-37.03</v>
      </c>
      <c r="AA39" s="6">
        <v>3336832565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3824682</v>
      </c>
      <c r="Y40" s="26">
        <v>-3824682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-13288847</v>
      </c>
      <c r="D41" s="50">
        <v>0</v>
      </c>
      <c r="E41" s="7">
        <v>44608340</v>
      </c>
      <c r="F41" s="8">
        <v>44608340</v>
      </c>
      <c r="G41" s="51">
        <v>-6133528</v>
      </c>
      <c r="H41" s="51">
        <v>-10720492</v>
      </c>
      <c r="I41" s="51">
        <v>-7410705</v>
      </c>
      <c r="J41" s="8">
        <v>-24264725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-62241942</v>
      </c>
      <c r="X41" s="8"/>
      <c r="Y41" s="51">
        <v>-62241942</v>
      </c>
      <c r="Z41" s="52">
        <v>0</v>
      </c>
      <c r="AA41" s="53">
        <v>44608340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387987753</v>
      </c>
      <c r="D42" s="55">
        <f>SUM(D38:D41)</f>
        <v>0</v>
      </c>
      <c r="E42" s="56">
        <f t="shared" si="3"/>
        <v>1875701417</v>
      </c>
      <c r="F42" s="57">
        <f t="shared" si="3"/>
        <v>2030655242</v>
      </c>
      <c r="G42" s="57">
        <f t="shared" si="3"/>
        <v>2799597900</v>
      </c>
      <c r="H42" s="57">
        <f t="shared" si="3"/>
        <v>-93501219</v>
      </c>
      <c r="I42" s="57">
        <f t="shared" si="3"/>
        <v>-471146716</v>
      </c>
      <c r="J42" s="57">
        <f t="shared" si="3"/>
        <v>2234949965</v>
      </c>
      <c r="K42" s="57">
        <f t="shared" si="3"/>
        <v>131021849</v>
      </c>
      <c r="L42" s="57">
        <f t="shared" si="3"/>
        <v>413884445</v>
      </c>
      <c r="M42" s="57">
        <f t="shared" si="3"/>
        <v>70062558</v>
      </c>
      <c r="N42" s="57">
        <f t="shared" si="3"/>
        <v>614968852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2849918817</v>
      </c>
      <c r="X42" s="57">
        <f t="shared" si="3"/>
        <v>2463711396</v>
      </c>
      <c r="Y42" s="57">
        <f t="shared" si="3"/>
        <v>386207421</v>
      </c>
      <c r="Z42" s="58">
        <f>+IF(X42&lt;&gt;0,+(Y42/X42)*100,0)</f>
        <v>15.675838559136167</v>
      </c>
      <c r="AA42" s="55">
        <f>SUM(AA38:AA41)</f>
        <v>2030655242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387987753</v>
      </c>
      <c r="D44" s="63">
        <f>+D42-D43</f>
        <v>0</v>
      </c>
      <c r="E44" s="64">
        <f t="shared" si="4"/>
        <v>1875701417</v>
      </c>
      <c r="F44" s="65">
        <f t="shared" si="4"/>
        <v>2030655242</v>
      </c>
      <c r="G44" s="65">
        <f t="shared" si="4"/>
        <v>2799597900</v>
      </c>
      <c r="H44" s="65">
        <f t="shared" si="4"/>
        <v>-93501219</v>
      </c>
      <c r="I44" s="65">
        <f t="shared" si="4"/>
        <v>-471146716</v>
      </c>
      <c r="J44" s="65">
        <f t="shared" si="4"/>
        <v>2234949965</v>
      </c>
      <c r="K44" s="65">
        <f t="shared" si="4"/>
        <v>131021849</v>
      </c>
      <c r="L44" s="65">
        <f t="shared" si="4"/>
        <v>413884445</v>
      </c>
      <c r="M44" s="65">
        <f t="shared" si="4"/>
        <v>70062558</v>
      </c>
      <c r="N44" s="65">
        <f t="shared" si="4"/>
        <v>614968852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2849918817</v>
      </c>
      <c r="X44" s="65">
        <f t="shared" si="4"/>
        <v>2463711396</v>
      </c>
      <c r="Y44" s="65">
        <f t="shared" si="4"/>
        <v>386207421</v>
      </c>
      <c r="Z44" s="66">
        <f>+IF(X44&lt;&gt;0,+(Y44/X44)*100,0)</f>
        <v>15.675838559136167</v>
      </c>
      <c r="AA44" s="63">
        <f>+AA42-AA43</f>
        <v>2030655242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-6457096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-6457096</v>
      </c>
    </row>
    <row r="46" spans="1:27" ht="13.5">
      <c r="A46" s="62" t="s">
        <v>71</v>
      </c>
      <c r="B46" s="29"/>
      <c r="C46" s="55">
        <f aca="true" t="shared" si="5" ref="C46:Y46">SUM(C44:C45)</f>
        <v>387987753</v>
      </c>
      <c r="D46" s="55">
        <f>SUM(D44:D45)</f>
        <v>0</v>
      </c>
      <c r="E46" s="56">
        <f t="shared" si="5"/>
        <v>1875701417</v>
      </c>
      <c r="F46" s="57">
        <f t="shared" si="5"/>
        <v>2024198146</v>
      </c>
      <c r="G46" s="57">
        <f t="shared" si="5"/>
        <v>2799597900</v>
      </c>
      <c r="H46" s="57">
        <f t="shared" si="5"/>
        <v>-93501219</v>
      </c>
      <c r="I46" s="57">
        <f t="shared" si="5"/>
        <v>-471146716</v>
      </c>
      <c r="J46" s="57">
        <f t="shared" si="5"/>
        <v>2234949965</v>
      </c>
      <c r="K46" s="57">
        <f t="shared" si="5"/>
        <v>131021849</v>
      </c>
      <c r="L46" s="57">
        <f t="shared" si="5"/>
        <v>413884445</v>
      </c>
      <c r="M46" s="57">
        <f t="shared" si="5"/>
        <v>70062558</v>
      </c>
      <c r="N46" s="57">
        <f t="shared" si="5"/>
        <v>614968852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2849918817</v>
      </c>
      <c r="X46" s="57">
        <f t="shared" si="5"/>
        <v>2463711396</v>
      </c>
      <c r="Y46" s="57">
        <f t="shared" si="5"/>
        <v>386207421</v>
      </c>
      <c r="Z46" s="58">
        <f>+IF(X46&lt;&gt;0,+(Y46/X46)*100,0)</f>
        <v>15.675838559136167</v>
      </c>
      <c r="AA46" s="55">
        <f>SUM(AA44:AA45)</f>
        <v>2024198146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387987753</v>
      </c>
      <c r="D48" s="71">
        <f>SUM(D46:D47)</f>
        <v>0</v>
      </c>
      <c r="E48" s="72">
        <f t="shared" si="6"/>
        <v>1875701417</v>
      </c>
      <c r="F48" s="73">
        <f t="shared" si="6"/>
        <v>2024198146</v>
      </c>
      <c r="G48" s="73">
        <f t="shared" si="6"/>
        <v>2799597900</v>
      </c>
      <c r="H48" s="74">
        <f t="shared" si="6"/>
        <v>-93501219</v>
      </c>
      <c r="I48" s="74">
        <f t="shared" si="6"/>
        <v>-471146716</v>
      </c>
      <c r="J48" s="74">
        <f t="shared" si="6"/>
        <v>2234949965</v>
      </c>
      <c r="K48" s="74">
        <f t="shared" si="6"/>
        <v>131021849</v>
      </c>
      <c r="L48" s="74">
        <f t="shared" si="6"/>
        <v>413884445</v>
      </c>
      <c r="M48" s="73">
        <f t="shared" si="6"/>
        <v>70062558</v>
      </c>
      <c r="N48" s="73">
        <f t="shared" si="6"/>
        <v>614968852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2849918817</v>
      </c>
      <c r="X48" s="74">
        <f t="shared" si="6"/>
        <v>2463711396</v>
      </c>
      <c r="Y48" s="74">
        <f t="shared" si="6"/>
        <v>386207421</v>
      </c>
      <c r="Z48" s="75">
        <f>+IF(X48&lt;&gt;0,+(Y48/X48)*100,0)</f>
        <v>15.675838559136167</v>
      </c>
      <c r="AA48" s="76">
        <f>SUM(AA46:AA47)</f>
        <v>2024198146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273564134</v>
      </c>
      <c r="D5" s="6">
        <v>0</v>
      </c>
      <c r="E5" s="7">
        <v>298838276</v>
      </c>
      <c r="F5" s="8">
        <v>298838276</v>
      </c>
      <c r="G5" s="8">
        <v>26742238</v>
      </c>
      <c r="H5" s="8">
        <v>43980060</v>
      </c>
      <c r="I5" s="8">
        <v>10626441</v>
      </c>
      <c r="J5" s="8">
        <v>81348739</v>
      </c>
      <c r="K5" s="8">
        <v>28144502</v>
      </c>
      <c r="L5" s="8">
        <v>27118211</v>
      </c>
      <c r="M5" s="8">
        <v>27188687</v>
      </c>
      <c r="N5" s="8">
        <v>82451400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163800139</v>
      </c>
      <c r="X5" s="8">
        <v>146777382</v>
      </c>
      <c r="Y5" s="8">
        <v>17022757</v>
      </c>
      <c r="Z5" s="2">
        <v>11.6</v>
      </c>
      <c r="AA5" s="6">
        <v>298838276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648582406</v>
      </c>
      <c r="D7" s="6">
        <v>0</v>
      </c>
      <c r="E7" s="7">
        <v>793418400</v>
      </c>
      <c r="F7" s="8">
        <v>793418400</v>
      </c>
      <c r="G7" s="8">
        <v>66942301</v>
      </c>
      <c r="H7" s="8">
        <v>78119727</v>
      </c>
      <c r="I7" s="8">
        <v>48398767</v>
      </c>
      <c r="J7" s="8">
        <v>193460795</v>
      </c>
      <c r="K7" s="8">
        <v>56966238</v>
      </c>
      <c r="L7" s="8">
        <v>55644651</v>
      </c>
      <c r="M7" s="8">
        <v>55741487</v>
      </c>
      <c r="N7" s="8">
        <v>168352376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361813171</v>
      </c>
      <c r="X7" s="8">
        <v>386773950</v>
      </c>
      <c r="Y7" s="8">
        <v>-24960779</v>
      </c>
      <c r="Z7" s="2">
        <v>-6.45</v>
      </c>
      <c r="AA7" s="6">
        <v>793418400</v>
      </c>
    </row>
    <row r="8" spans="1:27" ht="13.5">
      <c r="A8" s="25" t="s">
        <v>35</v>
      </c>
      <c r="B8" s="24"/>
      <c r="C8" s="6">
        <v>280460317</v>
      </c>
      <c r="D8" s="6">
        <v>0</v>
      </c>
      <c r="E8" s="7">
        <v>320006122</v>
      </c>
      <c r="F8" s="8">
        <v>320006122</v>
      </c>
      <c r="G8" s="8">
        <v>21575190</v>
      </c>
      <c r="H8" s="8">
        <v>24310443</v>
      </c>
      <c r="I8" s="8">
        <v>15406520</v>
      </c>
      <c r="J8" s="8">
        <v>61292153</v>
      </c>
      <c r="K8" s="8">
        <v>25679030</v>
      </c>
      <c r="L8" s="8">
        <v>28072205</v>
      </c>
      <c r="M8" s="8">
        <v>24120068</v>
      </c>
      <c r="N8" s="8">
        <v>77871303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139163456</v>
      </c>
      <c r="X8" s="8">
        <v>159898530</v>
      </c>
      <c r="Y8" s="8">
        <v>-20735074</v>
      </c>
      <c r="Z8" s="2">
        <v>-12.97</v>
      </c>
      <c r="AA8" s="6">
        <v>320006122</v>
      </c>
    </row>
    <row r="9" spans="1:27" ht="13.5">
      <c r="A9" s="25" t="s">
        <v>36</v>
      </c>
      <c r="B9" s="24"/>
      <c r="C9" s="6">
        <v>107255807</v>
      </c>
      <c r="D9" s="6">
        <v>0</v>
      </c>
      <c r="E9" s="7">
        <v>117169969</v>
      </c>
      <c r="F9" s="8">
        <v>117169969</v>
      </c>
      <c r="G9" s="8">
        <v>8948150</v>
      </c>
      <c r="H9" s="8">
        <v>9758021</v>
      </c>
      <c r="I9" s="8">
        <v>9272739</v>
      </c>
      <c r="J9" s="8">
        <v>27978910</v>
      </c>
      <c r="K9" s="8">
        <v>9949246</v>
      </c>
      <c r="L9" s="8">
        <v>10800434</v>
      </c>
      <c r="M9" s="8">
        <v>9345247</v>
      </c>
      <c r="N9" s="8">
        <v>30094927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58073837</v>
      </c>
      <c r="X9" s="8">
        <v>58853280</v>
      </c>
      <c r="Y9" s="8">
        <v>-779443</v>
      </c>
      <c r="Z9" s="2">
        <v>-1.32</v>
      </c>
      <c r="AA9" s="6">
        <v>117169969</v>
      </c>
    </row>
    <row r="10" spans="1:27" ht="13.5">
      <c r="A10" s="25" t="s">
        <v>37</v>
      </c>
      <c r="B10" s="24"/>
      <c r="C10" s="6">
        <v>63831576</v>
      </c>
      <c r="D10" s="6">
        <v>0</v>
      </c>
      <c r="E10" s="7">
        <v>70513514</v>
      </c>
      <c r="F10" s="26">
        <v>70513514</v>
      </c>
      <c r="G10" s="26">
        <v>6010660</v>
      </c>
      <c r="H10" s="26">
        <v>5631387</v>
      </c>
      <c r="I10" s="26">
        <v>5984201</v>
      </c>
      <c r="J10" s="26">
        <v>17626248</v>
      </c>
      <c r="K10" s="26">
        <v>6074812</v>
      </c>
      <c r="L10" s="26">
        <v>5994522</v>
      </c>
      <c r="M10" s="26">
        <v>5911133</v>
      </c>
      <c r="N10" s="26">
        <v>17980467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35606715</v>
      </c>
      <c r="X10" s="26">
        <v>34901580</v>
      </c>
      <c r="Y10" s="26">
        <v>705135</v>
      </c>
      <c r="Z10" s="27">
        <v>2.02</v>
      </c>
      <c r="AA10" s="28">
        <v>70513514</v>
      </c>
    </row>
    <row r="11" spans="1:27" ht="13.5">
      <c r="A11" s="25" t="s">
        <v>38</v>
      </c>
      <c r="B11" s="29"/>
      <c r="C11" s="6">
        <v>359105</v>
      </c>
      <c r="D11" s="6">
        <v>0</v>
      </c>
      <c r="E11" s="7">
        <v>3000000</v>
      </c>
      <c r="F11" s="8">
        <v>3000000</v>
      </c>
      <c r="G11" s="8">
        <v>7429</v>
      </c>
      <c r="H11" s="8">
        <v>48619</v>
      </c>
      <c r="I11" s="8">
        <v>10609</v>
      </c>
      <c r="J11" s="8">
        <v>66657</v>
      </c>
      <c r="K11" s="8">
        <v>171258</v>
      </c>
      <c r="L11" s="8">
        <v>87431</v>
      </c>
      <c r="M11" s="8">
        <v>39241</v>
      </c>
      <c r="N11" s="8">
        <v>297930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364587</v>
      </c>
      <c r="X11" s="8">
        <v>1544412</v>
      </c>
      <c r="Y11" s="8">
        <v>-1179825</v>
      </c>
      <c r="Z11" s="2">
        <v>-76.39</v>
      </c>
      <c r="AA11" s="6">
        <v>3000000</v>
      </c>
    </row>
    <row r="12" spans="1:27" ht="13.5">
      <c r="A12" s="25" t="s">
        <v>39</v>
      </c>
      <c r="B12" s="29"/>
      <c r="C12" s="6">
        <v>10363914</v>
      </c>
      <c r="D12" s="6">
        <v>0</v>
      </c>
      <c r="E12" s="7">
        <v>10865443</v>
      </c>
      <c r="F12" s="8">
        <v>10865443</v>
      </c>
      <c r="G12" s="8">
        <v>858966</v>
      </c>
      <c r="H12" s="8">
        <v>805451</v>
      </c>
      <c r="I12" s="8">
        <v>967847</v>
      </c>
      <c r="J12" s="8">
        <v>2632264</v>
      </c>
      <c r="K12" s="8">
        <v>1044104</v>
      </c>
      <c r="L12" s="8">
        <v>986780</v>
      </c>
      <c r="M12" s="8">
        <v>950530</v>
      </c>
      <c r="N12" s="8">
        <v>2981414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5613678</v>
      </c>
      <c r="X12" s="8">
        <v>5432724</v>
      </c>
      <c r="Y12" s="8">
        <v>180954</v>
      </c>
      <c r="Z12" s="2">
        <v>3.33</v>
      </c>
      <c r="AA12" s="6">
        <v>10865443</v>
      </c>
    </row>
    <row r="13" spans="1:27" ht="13.5">
      <c r="A13" s="23" t="s">
        <v>40</v>
      </c>
      <c r="B13" s="29"/>
      <c r="C13" s="6">
        <v>2196121</v>
      </c>
      <c r="D13" s="6">
        <v>0</v>
      </c>
      <c r="E13" s="7">
        <v>1542479</v>
      </c>
      <c r="F13" s="8">
        <v>1542479</v>
      </c>
      <c r="G13" s="8">
        <v>0</v>
      </c>
      <c r="H13" s="8">
        <v>38650</v>
      </c>
      <c r="I13" s="8">
        <v>88558</v>
      </c>
      <c r="J13" s="8">
        <v>127208</v>
      </c>
      <c r="K13" s="8">
        <v>133149</v>
      </c>
      <c r="L13" s="8">
        <v>33508</v>
      </c>
      <c r="M13" s="8">
        <v>28339</v>
      </c>
      <c r="N13" s="8">
        <v>194996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322204</v>
      </c>
      <c r="X13" s="8">
        <v>771240</v>
      </c>
      <c r="Y13" s="8">
        <v>-449036</v>
      </c>
      <c r="Z13" s="2">
        <v>-58.22</v>
      </c>
      <c r="AA13" s="6">
        <v>1542479</v>
      </c>
    </row>
    <row r="14" spans="1:27" ht="13.5">
      <c r="A14" s="23" t="s">
        <v>41</v>
      </c>
      <c r="B14" s="29"/>
      <c r="C14" s="6">
        <v>51237234</v>
      </c>
      <c r="D14" s="6">
        <v>0</v>
      </c>
      <c r="E14" s="7">
        <v>0</v>
      </c>
      <c r="F14" s="8">
        <v>0</v>
      </c>
      <c r="G14" s="8">
        <v>5898015</v>
      </c>
      <c r="H14" s="8">
        <v>5365296</v>
      </c>
      <c r="I14" s="8">
        <v>5566545</v>
      </c>
      <c r="J14" s="8">
        <v>16829856</v>
      </c>
      <c r="K14" s="8">
        <v>5860715</v>
      </c>
      <c r="L14" s="8">
        <v>5984428</v>
      </c>
      <c r="M14" s="8">
        <v>6101713</v>
      </c>
      <c r="N14" s="8">
        <v>17946856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34776712</v>
      </c>
      <c r="X14" s="8">
        <v>24407250</v>
      </c>
      <c r="Y14" s="8">
        <v>10369462</v>
      </c>
      <c r="Z14" s="2">
        <v>42.49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17982</v>
      </c>
      <c r="Y15" s="8">
        <v>-17982</v>
      </c>
      <c r="Z15" s="2">
        <v>-100</v>
      </c>
      <c r="AA15" s="6">
        <v>0</v>
      </c>
    </row>
    <row r="16" spans="1:27" ht="13.5">
      <c r="A16" s="23" t="s">
        <v>43</v>
      </c>
      <c r="B16" s="29"/>
      <c r="C16" s="6">
        <v>3150968</v>
      </c>
      <c r="D16" s="6">
        <v>0</v>
      </c>
      <c r="E16" s="7">
        <v>4385251</v>
      </c>
      <c r="F16" s="8">
        <v>4385251</v>
      </c>
      <c r="G16" s="8">
        <v>182396</v>
      </c>
      <c r="H16" s="8">
        <v>379638</v>
      </c>
      <c r="I16" s="8">
        <v>154200</v>
      </c>
      <c r="J16" s="8">
        <v>716234</v>
      </c>
      <c r="K16" s="8">
        <v>277309</v>
      </c>
      <c r="L16" s="8">
        <v>118319</v>
      </c>
      <c r="M16" s="8">
        <v>47690</v>
      </c>
      <c r="N16" s="8">
        <v>443318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1159552</v>
      </c>
      <c r="X16" s="8">
        <v>2522304</v>
      </c>
      <c r="Y16" s="8">
        <v>-1362752</v>
      </c>
      <c r="Z16" s="2">
        <v>-54.03</v>
      </c>
      <c r="AA16" s="6">
        <v>4385251</v>
      </c>
    </row>
    <row r="17" spans="1:27" ht="13.5">
      <c r="A17" s="23" t="s">
        <v>44</v>
      </c>
      <c r="B17" s="29"/>
      <c r="C17" s="6">
        <v>2424131</v>
      </c>
      <c r="D17" s="6">
        <v>0</v>
      </c>
      <c r="E17" s="7">
        <v>2417685</v>
      </c>
      <c r="F17" s="8">
        <v>2417685</v>
      </c>
      <c r="G17" s="8">
        <v>68767</v>
      </c>
      <c r="H17" s="8">
        <v>324981</v>
      </c>
      <c r="I17" s="8">
        <v>153323</v>
      </c>
      <c r="J17" s="8">
        <v>547071</v>
      </c>
      <c r="K17" s="8">
        <v>288017</v>
      </c>
      <c r="L17" s="8">
        <v>110542</v>
      </c>
      <c r="M17" s="8">
        <v>9797</v>
      </c>
      <c r="N17" s="8">
        <v>408356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955427</v>
      </c>
      <c r="X17" s="8">
        <v>1208844</v>
      </c>
      <c r="Y17" s="8">
        <v>-253417</v>
      </c>
      <c r="Z17" s="2">
        <v>-20.96</v>
      </c>
      <c r="AA17" s="6">
        <v>2417685</v>
      </c>
    </row>
    <row r="18" spans="1:27" ht="13.5">
      <c r="A18" s="25" t="s">
        <v>45</v>
      </c>
      <c r="B18" s="24"/>
      <c r="C18" s="6">
        <v>19482136</v>
      </c>
      <c r="D18" s="6">
        <v>0</v>
      </c>
      <c r="E18" s="7">
        <v>22480782</v>
      </c>
      <c r="F18" s="8">
        <v>22480782</v>
      </c>
      <c r="G18" s="8">
        <v>147669</v>
      </c>
      <c r="H18" s="8">
        <v>2135824</v>
      </c>
      <c r="I18" s="8">
        <v>3330458</v>
      </c>
      <c r="J18" s="8">
        <v>5613951</v>
      </c>
      <c r="K18" s="8">
        <v>484377</v>
      </c>
      <c r="L18" s="8">
        <v>157663</v>
      </c>
      <c r="M18" s="8">
        <v>-107098</v>
      </c>
      <c r="N18" s="8">
        <v>534942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6148893</v>
      </c>
      <c r="X18" s="8">
        <v>11240394</v>
      </c>
      <c r="Y18" s="8">
        <v>-5091501</v>
      </c>
      <c r="Z18" s="2">
        <v>-45.3</v>
      </c>
      <c r="AA18" s="6">
        <v>22480782</v>
      </c>
    </row>
    <row r="19" spans="1:27" ht="13.5">
      <c r="A19" s="23" t="s">
        <v>46</v>
      </c>
      <c r="B19" s="29"/>
      <c r="C19" s="6">
        <v>187802347</v>
      </c>
      <c r="D19" s="6">
        <v>0</v>
      </c>
      <c r="E19" s="7">
        <v>219579424</v>
      </c>
      <c r="F19" s="8">
        <v>219579424</v>
      </c>
      <c r="G19" s="8">
        <v>72735000</v>
      </c>
      <c r="H19" s="8">
        <v>0</v>
      </c>
      <c r="I19" s="8">
        <v>0</v>
      </c>
      <c r="J19" s="8">
        <v>72735000</v>
      </c>
      <c r="K19" s="8">
        <v>0</v>
      </c>
      <c r="L19" s="8">
        <v>0</v>
      </c>
      <c r="M19" s="8">
        <v>50874060</v>
      </c>
      <c r="N19" s="8">
        <v>50874060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123609060</v>
      </c>
      <c r="X19" s="8">
        <v>106831794</v>
      </c>
      <c r="Y19" s="8">
        <v>16777266</v>
      </c>
      <c r="Z19" s="2">
        <v>15.7</v>
      </c>
      <c r="AA19" s="6">
        <v>219579424</v>
      </c>
    </row>
    <row r="20" spans="1:27" ht="13.5">
      <c r="A20" s="23" t="s">
        <v>47</v>
      </c>
      <c r="B20" s="29"/>
      <c r="C20" s="6">
        <v>10087373</v>
      </c>
      <c r="D20" s="6">
        <v>0</v>
      </c>
      <c r="E20" s="7">
        <v>57327244</v>
      </c>
      <c r="F20" s="26">
        <v>57327244</v>
      </c>
      <c r="G20" s="26">
        <v>1376880</v>
      </c>
      <c r="H20" s="26">
        <v>568785</v>
      </c>
      <c r="I20" s="26">
        <v>3535336</v>
      </c>
      <c r="J20" s="26">
        <v>5481001</v>
      </c>
      <c r="K20" s="26">
        <v>1017748</v>
      </c>
      <c r="L20" s="26">
        <v>4196635</v>
      </c>
      <c r="M20" s="26">
        <v>709017</v>
      </c>
      <c r="N20" s="26">
        <v>5923400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11404401</v>
      </c>
      <c r="X20" s="26">
        <v>3596136</v>
      </c>
      <c r="Y20" s="26">
        <v>7808265</v>
      </c>
      <c r="Z20" s="27">
        <v>217.13</v>
      </c>
      <c r="AA20" s="28">
        <v>57327244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1660797569</v>
      </c>
      <c r="D22" s="33">
        <f>SUM(D5:D21)</f>
        <v>0</v>
      </c>
      <c r="E22" s="34">
        <f t="shared" si="0"/>
        <v>1921544589</v>
      </c>
      <c r="F22" s="35">
        <f t="shared" si="0"/>
        <v>1921544589</v>
      </c>
      <c r="G22" s="35">
        <f t="shared" si="0"/>
        <v>211493661</v>
      </c>
      <c r="H22" s="35">
        <f t="shared" si="0"/>
        <v>171466882</v>
      </c>
      <c r="I22" s="35">
        <f t="shared" si="0"/>
        <v>103495544</v>
      </c>
      <c r="J22" s="35">
        <f t="shared" si="0"/>
        <v>486456087</v>
      </c>
      <c r="K22" s="35">
        <f t="shared" si="0"/>
        <v>136090505</v>
      </c>
      <c r="L22" s="35">
        <f t="shared" si="0"/>
        <v>139305329</v>
      </c>
      <c r="M22" s="35">
        <f t="shared" si="0"/>
        <v>180959911</v>
      </c>
      <c r="N22" s="35">
        <f t="shared" si="0"/>
        <v>456355745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942811832</v>
      </c>
      <c r="X22" s="35">
        <f t="shared" si="0"/>
        <v>944777802</v>
      </c>
      <c r="Y22" s="35">
        <f t="shared" si="0"/>
        <v>-1965970</v>
      </c>
      <c r="Z22" s="36">
        <f>+IF(X22&lt;&gt;0,+(Y22/X22)*100,0)</f>
        <v>-0.20808808122272118</v>
      </c>
      <c r="AA22" s="33">
        <f>SUM(AA5:AA21)</f>
        <v>1921544589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378502178</v>
      </c>
      <c r="D25" s="6">
        <v>0</v>
      </c>
      <c r="E25" s="7">
        <v>485267647</v>
      </c>
      <c r="F25" s="8">
        <v>485267647</v>
      </c>
      <c r="G25" s="8">
        <v>35435464</v>
      </c>
      <c r="H25" s="8">
        <v>35998888</v>
      </c>
      <c r="I25" s="8">
        <v>39547961</v>
      </c>
      <c r="J25" s="8">
        <v>110982313</v>
      </c>
      <c r="K25" s="8">
        <v>34229093</v>
      </c>
      <c r="L25" s="8">
        <v>40488861</v>
      </c>
      <c r="M25" s="8">
        <v>39885901</v>
      </c>
      <c r="N25" s="8">
        <v>114603855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225586168</v>
      </c>
      <c r="X25" s="8">
        <v>241393074</v>
      </c>
      <c r="Y25" s="8">
        <v>-15806906</v>
      </c>
      <c r="Z25" s="2">
        <v>-6.55</v>
      </c>
      <c r="AA25" s="6">
        <v>485267647</v>
      </c>
    </row>
    <row r="26" spans="1:27" ht="13.5">
      <c r="A26" s="25" t="s">
        <v>52</v>
      </c>
      <c r="B26" s="24"/>
      <c r="C26" s="6">
        <v>18987974</v>
      </c>
      <c r="D26" s="6">
        <v>0</v>
      </c>
      <c r="E26" s="7">
        <v>19143536</v>
      </c>
      <c r="F26" s="8">
        <v>19143536</v>
      </c>
      <c r="G26" s="8">
        <v>1576191</v>
      </c>
      <c r="H26" s="8">
        <v>1574525</v>
      </c>
      <c r="I26" s="8">
        <v>1574525</v>
      </c>
      <c r="J26" s="8">
        <v>4725241</v>
      </c>
      <c r="K26" s="8">
        <v>1575965</v>
      </c>
      <c r="L26" s="8">
        <v>1575695</v>
      </c>
      <c r="M26" s="8">
        <v>1575695</v>
      </c>
      <c r="N26" s="8">
        <v>4727355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9452596</v>
      </c>
      <c r="X26" s="8">
        <v>9571770</v>
      </c>
      <c r="Y26" s="8">
        <v>-119174</v>
      </c>
      <c r="Z26" s="2">
        <v>-1.25</v>
      </c>
      <c r="AA26" s="6">
        <v>19143536</v>
      </c>
    </row>
    <row r="27" spans="1:27" ht="13.5">
      <c r="A27" s="25" t="s">
        <v>53</v>
      </c>
      <c r="B27" s="24"/>
      <c r="C27" s="6">
        <v>115843379</v>
      </c>
      <c r="D27" s="6">
        <v>0</v>
      </c>
      <c r="E27" s="7">
        <v>213520030</v>
      </c>
      <c r="F27" s="8">
        <v>213520030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107678304</v>
      </c>
      <c r="Y27" s="8">
        <v>-107678304</v>
      </c>
      <c r="Z27" s="2">
        <v>-100</v>
      </c>
      <c r="AA27" s="6">
        <v>213520030</v>
      </c>
    </row>
    <row r="28" spans="1:27" ht="13.5">
      <c r="A28" s="25" t="s">
        <v>54</v>
      </c>
      <c r="B28" s="24"/>
      <c r="C28" s="6">
        <v>127549467</v>
      </c>
      <c r="D28" s="6">
        <v>0</v>
      </c>
      <c r="E28" s="7">
        <v>165000000</v>
      </c>
      <c r="F28" s="8">
        <v>165000000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82500000</v>
      </c>
      <c r="Y28" s="8">
        <v>-82500000</v>
      </c>
      <c r="Z28" s="2">
        <v>-100</v>
      </c>
      <c r="AA28" s="6">
        <v>165000000</v>
      </c>
    </row>
    <row r="29" spans="1:27" ht="13.5">
      <c r="A29" s="25" t="s">
        <v>55</v>
      </c>
      <c r="B29" s="24"/>
      <c r="C29" s="6">
        <v>15332301</v>
      </c>
      <c r="D29" s="6">
        <v>0</v>
      </c>
      <c r="E29" s="7">
        <v>12919926</v>
      </c>
      <c r="F29" s="8">
        <v>12919926</v>
      </c>
      <c r="G29" s="8">
        <v>0</v>
      </c>
      <c r="H29" s="8">
        <v>0</v>
      </c>
      <c r="I29" s="8">
        <v>282598</v>
      </c>
      <c r="J29" s="8">
        <v>282598</v>
      </c>
      <c r="K29" s="8">
        <v>0</v>
      </c>
      <c r="L29" s="8">
        <v>0</v>
      </c>
      <c r="M29" s="8">
        <v>7919430</v>
      </c>
      <c r="N29" s="8">
        <v>7919430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8202028</v>
      </c>
      <c r="X29" s="8">
        <v>8065080</v>
      </c>
      <c r="Y29" s="8">
        <v>136948</v>
      </c>
      <c r="Z29" s="2">
        <v>1.7</v>
      </c>
      <c r="AA29" s="6">
        <v>12919926</v>
      </c>
    </row>
    <row r="30" spans="1:27" ht="13.5">
      <c r="A30" s="25" t="s">
        <v>56</v>
      </c>
      <c r="B30" s="24"/>
      <c r="C30" s="6">
        <v>719281041</v>
      </c>
      <c r="D30" s="6">
        <v>0</v>
      </c>
      <c r="E30" s="7">
        <v>738297072</v>
      </c>
      <c r="F30" s="8">
        <v>738297072</v>
      </c>
      <c r="G30" s="8">
        <v>31941093</v>
      </c>
      <c r="H30" s="8">
        <v>56956500</v>
      </c>
      <c r="I30" s="8">
        <v>57653943</v>
      </c>
      <c r="J30" s="8">
        <v>146551536</v>
      </c>
      <c r="K30" s="8">
        <v>27382704</v>
      </c>
      <c r="L30" s="8">
        <v>31692026</v>
      </c>
      <c r="M30" s="8">
        <v>29314613</v>
      </c>
      <c r="N30" s="8">
        <v>88389343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234940879</v>
      </c>
      <c r="X30" s="8">
        <v>369148536</v>
      </c>
      <c r="Y30" s="8">
        <v>-134207657</v>
      </c>
      <c r="Z30" s="2">
        <v>-36.36</v>
      </c>
      <c r="AA30" s="6">
        <v>738297072</v>
      </c>
    </row>
    <row r="31" spans="1:27" ht="13.5">
      <c r="A31" s="25" t="s">
        <v>57</v>
      </c>
      <c r="B31" s="24"/>
      <c r="C31" s="6">
        <v>95047845</v>
      </c>
      <c r="D31" s="6">
        <v>0</v>
      </c>
      <c r="E31" s="7">
        <v>85918816</v>
      </c>
      <c r="F31" s="8">
        <v>85918816</v>
      </c>
      <c r="G31" s="8">
        <v>6427725</v>
      </c>
      <c r="H31" s="8">
        <v>8749099</v>
      </c>
      <c r="I31" s="8">
        <v>10918950</v>
      </c>
      <c r="J31" s="8">
        <v>26095774</v>
      </c>
      <c r="K31" s="8">
        <v>10609587</v>
      </c>
      <c r="L31" s="8">
        <v>10763713</v>
      </c>
      <c r="M31" s="8">
        <v>7330947</v>
      </c>
      <c r="N31" s="8">
        <v>28704247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54800021</v>
      </c>
      <c r="X31" s="8">
        <v>44831850</v>
      </c>
      <c r="Y31" s="8">
        <v>9968171</v>
      </c>
      <c r="Z31" s="2">
        <v>22.23</v>
      </c>
      <c r="AA31" s="6">
        <v>85918816</v>
      </c>
    </row>
    <row r="32" spans="1:27" ht="13.5">
      <c r="A32" s="25" t="s">
        <v>58</v>
      </c>
      <c r="B32" s="24"/>
      <c r="C32" s="6">
        <v>39986203</v>
      </c>
      <c r="D32" s="6">
        <v>0</v>
      </c>
      <c r="E32" s="7">
        <v>17104938</v>
      </c>
      <c r="F32" s="8">
        <v>17104938</v>
      </c>
      <c r="G32" s="8">
        <v>4764405</v>
      </c>
      <c r="H32" s="8">
        <v>5034008</v>
      </c>
      <c r="I32" s="8">
        <v>5157541</v>
      </c>
      <c r="J32" s="8">
        <v>14955954</v>
      </c>
      <c r="K32" s="8">
        <v>10797348</v>
      </c>
      <c r="L32" s="8">
        <v>13146436</v>
      </c>
      <c r="M32" s="8">
        <v>13312075</v>
      </c>
      <c r="N32" s="8">
        <v>37255859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52211813</v>
      </c>
      <c r="X32" s="8">
        <v>7778880</v>
      </c>
      <c r="Y32" s="8">
        <v>44432933</v>
      </c>
      <c r="Z32" s="2">
        <v>571.2</v>
      </c>
      <c r="AA32" s="6">
        <v>17104938</v>
      </c>
    </row>
    <row r="33" spans="1:27" ht="13.5">
      <c r="A33" s="25" t="s">
        <v>59</v>
      </c>
      <c r="B33" s="24"/>
      <c r="C33" s="6">
        <v>16145061</v>
      </c>
      <c r="D33" s="6">
        <v>0</v>
      </c>
      <c r="E33" s="7">
        <v>34547552</v>
      </c>
      <c r="F33" s="8">
        <v>34547552</v>
      </c>
      <c r="G33" s="8">
        <v>1643095</v>
      </c>
      <c r="H33" s="8">
        <v>1900906</v>
      </c>
      <c r="I33" s="8">
        <v>1856697</v>
      </c>
      <c r="J33" s="8">
        <v>5400698</v>
      </c>
      <c r="K33" s="8">
        <v>1840637</v>
      </c>
      <c r="L33" s="8">
        <v>1643086</v>
      </c>
      <c r="M33" s="8">
        <v>2338113</v>
      </c>
      <c r="N33" s="8">
        <v>5821836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11222534</v>
      </c>
      <c r="X33" s="8">
        <v>17273778</v>
      </c>
      <c r="Y33" s="8">
        <v>-6051244</v>
      </c>
      <c r="Z33" s="2">
        <v>-35.03</v>
      </c>
      <c r="AA33" s="6">
        <v>34547552</v>
      </c>
    </row>
    <row r="34" spans="1:27" ht="13.5">
      <c r="A34" s="25" t="s">
        <v>60</v>
      </c>
      <c r="B34" s="24"/>
      <c r="C34" s="6">
        <v>218993618</v>
      </c>
      <c r="D34" s="6">
        <v>0</v>
      </c>
      <c r="E34" s="7">
        <v>149824877</v>
      </c>
      <c r="F34" s="8">
        <v>149824877</v>
      </c>
      <c r="G34" s="8">
        <v>8294727</v>
      </c>
      <c r="H34" s="8">
        <v>17289513</v>
      </c>
      <c r="I34" s="8">
        <v>16758374</v>
      </c>
      <c r="J34" s="8">
        <v>42342614</v>
      </c>
      <c r="K34" s="8">
        <v>13587823</v>
      </c>
      <c r="L34" s="8">
        <v>12971307</v>
      </c>
      <c r="M34" s="8">
        <v>12879343</v>
      </c>
      <c r="N34" s="8">
        <v>39438473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81781087</v>
      </c>
      <c r="X34" s="8">
        <v>56536518</v>
      </c>
      <c r="Y34" s="8">
        <v>25244569</v>
      </c>
      <c r="Z34" s="2">
        <v>44.65</v>
      </c>
      <c r="AA34" s="6">
        <v>149824877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1745669067</v>
      </c>
      <c r="D36" s="33">
        <f>SUM(D25:D35)</f>
        <v>0</v>
      </c>
      <c r="E36" s="34">
        <f t="shared" si="1"/>
        <v>1921544394</v>
      </c>
      <c r="F36" s="35">
        <f t="shared" si="1"/>
        <v>1921544394</v>
      </c>
      <c r="G36" s="35">
        <f t="shared" si="1"/>
        <v>90082700</v>
      </c>
      <c r="H36" s="35">
        <f t="shared" si="1"/>
        <v>127503439</v>
      </c>
      <c r="I36" s="35">
        <f t="shared" si="1"/>
        <v>133750589</v>
      </c>
      <c r="J36" s="35">
        <f t="shared" si="1"/>
        <v>351336728</v>
      </c>
      <c r="K36" s="35">
        <f t="shared" si="1"/>
        <v>100023157</v>
      </c>
      <c r="L36" s="35">
        <f t="shared" si="1"/>
        <v>112281124</v>
      </c>
      <c r="M36" s="35">
        <f t="shared" si="1"/>
        <v>114556117</v>
      </c>
      <c r="N36" s="35">
        <f t="shared" si="1"/>
        <v>326860398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678197126</v>
      </c>
      <c r="X36" s="35">
        <f t="shared" si="1"/>
        <v>944777790</v>
      </c>
      <c r="Y36" s="35">
        <f t="shared" si="1"/>
        <v>-266580664</v>
      </c>
      <c r="Z36" s="36">
        <f>+IF(X36&lt;&gt;0,+(Y36/X36)*100,0)</f>
        <v>-28.21622891875983</v>
      </c>
      <c r="AA36" s="33">
        <f>SUM(AA25:AA35)</f>
        <v>1921544394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-84871498</v>
      </c>
      <c r="D38" s="46">
        <f>+D22-D36</f>
        <v>0</v>
      </c>
      <c r="E38" s="47">
        <f t="shared" si="2"/>
        <v>195</v>
      </c>
      <c r="F38" s="48">
        <f t="shared" si="2"/>
        <v>195</v>
      </c>
      <c r="G38" s="48">
        <f t="shared" si="2"/>
        <v>121410961</v>
      </c>
      <c r="H38" s="48">
        <f t="shared" si="2"/>
        <v>43963443</v>
      </c>
      <c r="I38" s="48">
        <f t="shared" si="2"/>
        <v>-30255045</v>
      </c>
      <c r="J38" s="48">
        <f t="shared" si="2"/>
        <v>135119359</v>
      </c>
      <c r="K38" s="48">
        <f t="shared" si="2"/>
        <v>36067348</v>
      </c>
      <c r="L38" s="48">
        <f t="shared" si="2"/>
        <v>27024205</v>
      </c>
      <c r="M38" s="48">
        <f t="shared" si="2"/>
        <v>66403794</v>
      </c>
      <c r="N38" s="48">
        <f t="shared" si="2"/>
        <v>129495347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264614706</v>
      </c>
      <c r="X38" s="48">
        <f>IF(F22=F36,0,X22-X36)</f>
        <v>12</v>
      </c>
      <c r="Y38" s="48">
        <f t="shared" si="2"/>
        <v>264614694</v>
      </c>
      <c r="Z38" s="49">
        <f>+IF(X38&lt;&gt;0,+(Y38/X38)*100,0)</f>
        <v>2205122450</v>
      </c>
      <c r="AA38" s="46">
        <f>+AA22-AA36</f>
        <v>195</v>
      </c>
    </row>
    <row r="39" spans="1:27" ht="13.5">
      <c r="A39" s="23" t="s">
        <v>64</v>
      </c>
      <c r="B39" s="29"/>
      <c r="C39" s="6">
        <v>187249844</v>
      </c>
      <c r="D39" s="6">
        <v>0</v>
      </c>
      <c r="E39" s="7">
        <v>159915998</v>
      </c>
      <c r="F39" s="8">
        <v>159915998</v>
      </c>
      <c r="G39" s="8">
        <v>0</v>
      </c>
      <c r="H39" s="8">
        <v>1600000</v>
      </c>
      <c r="I39" s="8">
        <v>140000</v>
      </c>
      <c r="J39" s="8">
        <v>1740000</v>
      </c>
      <c r="K39" s="8">
        <v>326432</v>
      </c>
      <c r="L39" s="8">
        <v>1309200</v>
      </c>
      <c r="M39" s="8">
        <v>45000</v>
      </c>
      <c r="N39" s="8">
        <v>1680632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3420632</v>
      </c>
      <c r="X39" s="8">
        <v>89650920</v>
      </c>
      <c r="Y39" s="8">
        <v>-86230288</v>
      </c>
      <c r="Z39" s="2">
        <v>-96.18</v>
      </c>
      <c r="AA39" s="6">
        <v>159915998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102378346</v>
      </c>
      <c r="D42" s="55">
        <f>SUM(D38:D41)</f>
        <v>0</v>
      </c>
      <c r="E42" s="56">
        <f t="shared" si="3"/>
        <v>159916193</v>
      </c>
      <c r="F42" s="57">
        <f t="shared" si="3"/>
        <v>159916193</v>
      </c>
      <c r="G42" s="57">
        <f t="shared" si="3"/>
        <v>121410961</v>
      </c>
      <c r="H42" s="57">
        <f t="shared" si="3"/>
        <v>45563443</v>
      </c>
      <c r="I42" s="57">
        <f t="shared" si="3"/>
        <v>-30115045</v>
      </c>
      <c r="J42" s="57">
        <f t="shared" si="3"/>
        <v>136859359</v>
      </c>
      <c r="K42" s="57">
        <f t="shared" si="3"/>
        <v>36393780</v>
      </c>
      <c r="L42" s="57">
        <f t="shared" si="3"/>
        <v>28333405</v>
      </c>
      <c r="M42" s="57">
        <f t="shared" si="3"/>
        <v>66448794</v>
      </c>
      <c r="N42" s="57">
        <f t="shared" si="3"/>
        <v>131175979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268035338</v>
      </c>
      <c r="X42" s="57">
        <f t="shared" si="3"/>
        <v>89650932</v>
      </c>
      <c r="Y42" s="57">
        <f t="shared" si="3"/>
        <v>178384406</v>
      </c>
      <c r="Z42" s="58">
        <f>+IF(X42&lt;&gt;0,+(Y42/X42)*100,0)</f>
        <v>198.97663305943098</v>
      </c>
      <c r="AA42" s="55">
        <f>SUM(AA38:AA41)</f>
        <v>159916193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102378346</v>
      </c>
      <c r="D44" s="63">
        <f>+D42-D43</f>
        <v>0</v>
      </c>
      <c r="E44" s="64">
        <f t="shared" si="4"/>
        <v>159916193</v>
      </c>
      <c r="F44" s="65">
        <f t="shared" si="4"/>
        <v>159916193</v>
      </c>
      <c r="G44" s="65">
        <f t="shared" si="4"/>
        <v>121410961</v>
      </c>
      <c r="H44" s="65">
        <f t="shared" si="4"/>
        <v>45563443</v>
      </c>
      <c r="I44" s="65">
        <f t="shared" si="4"/>
        <v>-30115045</v>
      </c>
      <c r="J44" s="65">
        <f t="shared" si="4"/>
        <v>136859359</v>
      </c>
      <c r="K44" s="65">
        <f t="shared" si="4"/>
        <v>36393780</v>
      </c>
      <c r="L44" s="65">
        <f t="shared" si="4"/>
        <v>28333405</v>
      </c>
      <c r="M44" s="65">
        <f t="shared" si="4"/>
        <v>66448794</v>
      </c>
      <c r="N44" s="65">
        <f t="shared" si="4"/>
        <v>131175979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268035338</v>
      </c>
      <c r="X44" s="65">
        <f t="shared" si="4"/>
        <v>89650932</v>
      </c>
      <c r="Y44" s="65">
        <f t="shared" si="4"/>
        <v>178384406</v>
      </c>
      <c r="Z44" s="66">
        <f>+IF(X44&lt;&gt;0,+(Y44/X44)*100,0)</f>
        <v>198.97663305943098</v>
      </c>
      <c r="AA44" s="63">
        <f>+AA42-AA43</f>
        <v>159916193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102378346</v>
      </c>
      <c r="D46" s="55">
        <f>SUM(D44:D45)</f>
        <v>0</v>
      </c>
      <c r="E46" s="56">
        <f t="shared" si="5"/>
        <v>159916193</v>
      </c>
      <c r="F46" s="57">
        <f t="shared" si="5"/>
        <v>159916193</v>
      </c>
      <c r="G46" s="57">
        <f t="shared" si="5"/>
        <v>121410961</v>
      </c>
      <c r="H46" s="57">
        <f t="shared" si="5"/>
        <v>45563443</v>
      </c>
      <c r="I46" s="57">
        <f t="shared" si="5"/>
        <v>-30115045</v>
      </c>
      <c r="J46" s="57">
        <f t="shared" si="5"/>
        <v>136859359</v>
      </c>
      <c r="K46" s="57">
        <f t="shared" si="5"/>
        <v>36393780</v>
      </c>
      <c r="L46" s="57">
        <f t="shared" si="5"/>
        <v>28333405</v>
      </c>
      <c r="M46" s="57">
        <f t="shared" si="5"/>
        <v>66448794</v>
      </c>
      <c r="N46" s="57">
        <f t="shared" si="5"/>
        <v>131175979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268035338</v>
      </c>
      <c r="X46" s="57">
        <f t="shared" si="5"/>
        <v>89650932</v>
      </c>
      <c r="Y46" s="57">
        <f t="shared" si="5"/>
        <v>178384406</v>
      </c>
      <c r="Z46" s="58">
        <f>+IF(X46&lt;&gt;0,+(Y46/X46)*100,0)</f>
        <v>198.97663305943098</v>
      </c>
      <c r="AA46" s="55">
        <f>SUM(AA44:AA45)</f>
        <v>159916193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102378346</v>
      </c>
      <c r="D48" s="71">
        <f>SUM(D46:D47)</f>
        <v>0</v>
      </c>
      <c r="E48" s="72">
        <f t="shared" si="6"/>
        <v>159916193</v>
      </c>
      <c r="F48" s="73">
        <f t="shared" si="6"/>
        <v>159916193</v>
      </c>
      <c r="G48" s="73">
        <f t="shared" si="6"/>
        <v>121410961</v>
      </c>
      <c r="H48" s="74">
        <f t="shared" si="6"/>
        <v>45563443</v>
      </c>
      <c r="I48" s="74">
        <f t="shared" si="6"/>
        <v>-30115045</v>
      </c>
      <c r="J48" s="74">
        <f t="shared" si="6"/>
        <v>136859359</v>
      </c>
      <c r="K48" s="74">
        <f t="shared" si="6"/>
        <v>36393780</v>
      </c>
      <c r="L48" s="74">
        <f t="shared" si="6"/>
        <v>28333405</v>
      </c>
      <c r="M48" s="73">
        <f t="shared" si="6"/>
        <v>66448794</v>
      </c>
      <c r="N48" s="73">
        <f t="shared" si="6"/>
        <v>131175979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268035338</v>
      </c>
      <c r="X48" s="74">
        <f t="shared" si="6"/>
        <v>89650932</v>
      </c>
      <c r="Y48" s="74">
        <f t="shared" si="6"/>
        <v>178384406</v>
      </c>
      <c r="Z48" s="75">
        <f>+IF(X48&lt;&gt;0,+(Y48/X48)*100,0)</f>
        <v>198.97663305943098</v>
      </c>
      <c r="AA48" s="76">
        <f>SUM(AA46:AA47)</f>
        <v>159916193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264425808</v>
      </c>
      <c r="D5" s="6">
        <v>0</v>
      </c>
      <c r="E5" s="7">
        <v>272882246</v>
      </c>
      <c r="F5" s="8">
        <v>272882246</v>
      </c>
      <c r="G5" s="8">
        <v>23274375</v>
      </c>
      <c r="H5" s="8">
        <v>23206390</v>
      </c>
      <c r="I5" s="8">
        <v>23283456</v>
      </c>
      <c r="J5" s="8">
        <v>69764221</v>
      </c>
      <c r="K5" s="8">
        <v>23445664</v>
      </c>
      <c r="L5" s="8">
        <v>23386711</v>
      </c>
      <c r="M5" s="8">
        <v>23618741</v>
      </c>
      <c r="N5" s="8">
        <v>70451116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140215337</v>
      </c>
      <c r="X5" s="8">
        <v>136127467</v>
      </c>
      <c r="Y5" s="8">
        <v>4087870</v>
      </c>
      <c r="Z5" s="2">
        <v>3</v>
      </c>
      <c r="AA5" s="6">
        <v>272882246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449191695</v>
      </c>
      <c r="D7" s="6">
        <v>0</v>
      </c>
      <c r="E7" s="7">
        <v>486740811</v>
      </c>
      <c r="F7" s="8">
        <v>486740811</v>
      </c>
      <c r="G7" s="8">
        <v>38864516</v>
      </c>
      <c r="H7" s="8">
        <v>48668281</v>
      </c>
      <c r="I7" s="8">
        <v>45906282</v>
      </c>
      <c r="J7" s="8">
        <v>133439079</v>
      </c>
      <c r="K7" s="8">
        <v>39062292</v>
      </c>
      <c r="L7" s="8">
        <v>40193899</v>
      </c>
      <c r="M7" s="8">
        <v>36952727</v>
      </c>
      <c r="N7" s="8">
        <v>116208918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249647997</v>
      </c>
      <c r="X7" s="8">
        <v>252655010</v>
      </c>
      <c r="Y7" s="8">
        <v>-3007013</v>
      </c>
      <c r="Z7" s="2">
        <v>-1.19</v>
      </c>
      <c r="AA7" s="6">
        <v>486740811</v>
      </c>
    </row>
    <row r="8" spans="1:27" ht="13.5">
      <c r="A8" s="25" t="s">
        <v>35</v>
      </c>
      <c r="B8" s="24"/>
      <c r="C8" s="6">
        <v>56434561</v>
      </c>
      <c r="D8" s="6">
        <v>0</v>
      </c>
      <c r="E8" s="7">
        <v>69178505</v>
      </c>
      <c r="F8" s="8">
        <v>69178505</v>
      </c>
      <c r="G8" s="8">
        <v>5455372</v>
      </c>
      <c r="H8" s="8">
        <v>5807537</v>
      </c>
      <c r="I8" s="8">
        <v>5856670</v>
      </c>
      <c r="J8" s="8">
        <v>17119579</v>
      </c>
      <c r="K8" s="8">
        <v>6936780</v>
      </c>
      <c r="L8" s="8">
        <v>7141998</v>
      </c>
      <c r="M8" s="8">
        <v>5346755</v>
      </c>
      <c r="N8" s="8">
        <v>19425533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36545112</v>
      </c>
      <c r="X8" s="8">
        <v>35119566</v>
      </c>
      <c r="Y8" s="8">
        <v>1425546</v>
      </c>
      <c r="Z8" s="2">
        <v>4.06</v>
      </c>
      <c r="AA8" s="6">
        <v>69178505</v>
      </c>
    </row>
    <row r="9" spans="1:27" ht="13.5">
      <c r="A9" s="25" t="s">
        <v>36</v>
      </c>
      <c r="B9" s="24"/>
      <c r="C9" s="6">
        <v>59951728</v>
      </c>
      <c r="D9" s="6">
        <v>0</v>
      </c>
      <c r="E9" s="7">
        <v>63559034</v>
      </c>
      <c r="F9" s="8">
        <v>63559034</v>
      </c>
      <c r="G9" s="8">
        <v>5432682</v>
      </c>
      <c r="H9" s="8">
        <v>5460188</v>
      </c>
      <c r="I9" s="8">
        <v>5343194</v>
      </c>
      <c r="J9" s="8">
        <v>16236064</v>
      </c>
      <c r="K9" s="8">
        <v>5570645</v>
      </c>
      <c r="L9" s="8">
        <v>5523935</v>
      </c>
      <c r="M9" s="8">
        <v>5443937</v>
      </c>
      <c r="N9" s="8">
        <v>16538517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32774581</v>
      </c>
      <c r="X9" s="8">
        <v>31863585</v>
      </c>
      <c r="Y9" s="8">
        <v>910996</v>
      </c>
      <c r="Z9" s="2">
        <v>2.86</v>
      </c>
      <c r="AA9" s="6">
        <v>63559034</v>
      </c>
    </row>
    <row r="10" spans="1:27" ht="13.5">
      <c r="A10" s="25" t="s">
        <v>37</v>
      </c>
      <c r="B10" s="24"/>
      <c r="C10" s="6">
        <v>61033051</v>
      </c>
      <c r="D10" s="6">
        <v>0</v>
      </c>
      <c r="E10" s="7">
        <v>68975164</v>
      </c>
      <c r="F10" s="26">
        <v>68975164</v>
      </c>
      <c r="G10" s="26">
        <v>5766534</v>
      </c>
      <c r="H10" s="26">
        <v>5753263</v>
      </c>
      <c r="I10" s="26">
        <v>5746740</v>
      </c>
      <c r="J10" s="26">
        <v>17266537</v>
      </c>
      <c r="K10" s="26">
        <v>5809124</v>
      </c>
      <c r="L10" s="26">
        <v>5831995</v>
      </c>
      <c r="M10" s="26">
        <v>5833298</v>
      </c>
      <c r="N10" s="26">
        <v>17474417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34740954</v>
      </c>
      <c r="X10" s="26">
        <v>34475769</v>
      </c>
      <c r="Y10" s="26">
        <v>265185</v>
      </c>
      <c r="Z10" s="27">
        <v>0.77</v>
      </c>
      <c r="AA10" s="28">
        <v>68975164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29792983</v>
      </c>
      <c r="D12" s="6">
        <v>0</v>
      </c>
      <c r="E12" s="7">
        <v>35361329</v>
      </c>
      <c r="F12" s="8">
        <v>35361329</v>
      </c>
      <c r="G12" s="8">
        <v>2969262</v>
      </c>
      <c r="H12" s="8">
        <v>2892509</v>
      </c>
      <c r="I12" s="8">
        <v>2969958</v>
      </c>
      <c r="J12" s="8">
        <v>8831729</v>
      </c>
      <c r="K12" s="8">
        <v>3008935</v>
      </c>
      <c r="L12" s="8">
        <v>2895557</v>
      </c>
      <c r="M12" s="8">
        <v>3034010</v>
      </c>
      <c r="N12" s="8">
        <v>8938502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17770231</v>
      </c>
      <c r="X12" s="8">
        <v>17438345</v>
      </c>
      <c r="Y12" s="8">
        <v>331886</v>
      </c>
      <c r="Z12" s="2">
        <v>1.9</v>
      </c>
      <c r="AA12" s="6">
        <v>35361329</v>
      </c>
    </row>
    <row r="13" spans="1:27" ht="13.5">
      <c r="A13" s="23" t="s">
        <v>40</v>
      </c>
      <c r="B13" s="29"/>
      <c r="C13" s="6">
        <v>22475654</v>
      </c>
      <c r="D13" s="6">
        <v>0</v>
      </c>
      <c r="E13" s="7">
        <v>20693700</v>
      </c>
      <c r="F13" s="8">
        <v>20693700</v>
      </c>
      <c r="G13" s="8">
        <v>1840400</v>
      </c>
      <c r="H13" s="8">
        <v>1408691</v>
      </c>
      <c r="I13" s="8">
        <v>1276210</v>
      </c>
      <c r="J13" s="8">
        <v>4525301</v>
      </c>
      <c r="K13" s="8">
        <v>2214175</v>
      </c>
      <c r="L13" s="8">
        <v>1742190</v>
      </c>
      <c r="M13" s="8">
        <v>2789938</v>
      </c>
      <c r="N13" s="8">
        <v>6746303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11271604</v>
      </c>
      <c r="X13" s="8">
        <v>9309800</v>
      </c>
      <c r="Y13" s="8">
        <v>1961804</v>
      </c>
      <c r="Z13" s="2">
        <v>21.07</v>
      </c>
      <c r="AA13" s="6">
        <v>20693700</v>
      </c>
    </row>
    <row r="14" spans="1:27" ht="13.5">
      <c r="A14" s="23" t="s">
        <v>41</v>
      </c>
      <c r="B14" s="29"/>
      <c r="C14" s="6">
        <v>2050542</v>
      </c>
      <c r="D14" s="6">
        <v>0</v>
      </c>
      <c r="E14" s="7">
        <v>1497709</v>
      </c>
      <c r="F14" s="8">
        <v>1497709</v>
      </c>
      <c r="G14" s="8">
        <v>142031</v>
      </c>
      <c r="H14" s="8">
        <v>144689</v>
      </c>
      <c r="I14" s="8">
        <v>149130</v>
      </c>
      <c r="J14" s="8">
        <v>435850</v>
      </c>
      <c r="K14" s="8">
        <v>160100</v>
      </c>
      <c r="L14" s="8">
        <v>175593</v>
      </c>
      <c r="M14" s="8">
        <v>174403</v>
      </c>
      <c r="N14" s="8">
        <v>510096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945946</v>
      </c>
      <c r="X14" s="8">
        <v>715865</v>
      </c>
      <c r="Y14" s="8">
        <v>230081</v>
      </c>
      <c r="Z14" s="2">
        <v>32.14</v>
      </c>
      <c r="AA14" s="6">
        <v>1497709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14347255</v>
      </c>
      <c r="D16" s="6">
        <v>0</v>
      </c>
      <c r="E16" s="7">
        <v>6707900</v>
      </c>
      <c r="F16" s="8">
        <v>6707900</v>
      </c>
      <c r="G16" s="8">
        <v>420120</v>
      </c>
      <c r="H16" s="8">
        <v>552416</v>
      </c>
      <c r="I16" s="8">
        <v>476955</v>
      </c>
      <c r="J16" s="8">
        <v>1449491</v>
      </c>
      <c r="K16" s="8">
        <v>640727</v>
      </c>
      <c r="L16" s="8">
        <v>507014</v>
      </c>
      <c r="M16" s="8">
        <v>500548</v>
      </c>
      <c r="N16" s="8">
        <v>1648289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3097780</v>
      </c>
      <c r="X16" s="8">
        <v>3806749</v>
      </c>
      <c r="Y16" s="8">
        <v>-708969</v>
      </c>
      <c r="Z16" s="2">
        <v>-18.62</v>
      </c>
      <c r="AA16" s="6">
        <v>6707900</v>
      </c>
    </row>
    <row r="17" spans="1:27" ht="13.5">
      <c r="A17" s="23" t="s">
        <v>44</v>
      </c>
      <c r="B17" s="29"/>
      <c r="C17" s="6">
        <v>8541415</v>
      </c>
      <c r="D17" s="6">
        <v>0</v>
      </c>
      <c r="E17" s="7">
        <v>8143940</v>
      </c>
      <c r="F17" s="8">
        <v>8143940</v>
      </c>
      <c r="G17" s="8">
        <v>746034</v>
      </c>
      <c r="H17" s="8">
        <v>829605</v>
      </c>
      <c r="I17" s="8">
        <v>722308</v>
      </c>
      <c r="J17" s="8">
        <v>2297947</v>
      </c>
      <c r="K17" s="8">
        <v>759827</v>
      </c>
      <c r="L17" s="8">
        <v>779073</v>
      </c>
      <c r="M17" s="8">
        <v>653858</v>
      </c>
      <c r="N17" s="8">
        <v>2192758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4490705</v>
      </c>
      <c r="X17" s="8">
        <v>4389955</v>
      </c>
      <c r="Y17" s="8">
        <v>100750</v>
      </c>
      <c r="Z17" s="2">
        <v>2.3</v>
      </c>
      <c r="AA17" s="6">
        <v>8143940</v>
      </c>
    </row>
    <row r="18" spans="1:27" ht="13.5">
      <c r="A18" s="25" t="s">
        <v>45</v>
      </c>
      <c r="B18" s="24"/>
      <c r="C18" s="6">
        <v>14574227</v>
      </c>
      <c r="D18" s="6">
        <v>0</v>
      </c>
      <c r="E18" s="7">
        <v>13545608</v>
      </c>
      <c r="F18" s="8">
        <v>13545608</v>
      </c>
      <c r="G18" s="8">
        <v>0</v>
      </c>
      <c r="H18" s="8">
        <v>1324793</v>
      </c>
      <c r="I18" s="8">
        <v>1487421</v>
      </c>
      <c r="J18" s="8">
        <v>2812214</v>
      </c>
      <c r="K18" s="8">
        <v>1251411</v>
      </c>
      <c r="L18" s="8">
        <v>1298073</v>
      </c>
      <c r="M18" s="8">
        <v>1142102</v>
      </c>
      <c r="N18" s="8">
        <v>3691586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6503800</v>
      </c>
      <c r="X18" s="8">
        <v>5914740</v>
      </c>
      <c r="Y18" s="8">
        <v>589060</v>
      </c>
      <c r="Z18" s="2">
        <v>9.96</v>
      </c>
      <c r="AA18" s="6">
        <v>13545608</v>
      </c>
    </row>
    <row r="19" spans="1:27" ht="13.5">
      <c r="A19" s="23" t="s">
        <v>46</v>
      </c>
      <c r="B19" s="29"/>
      <c r="C19" s="6">
        <v>120038816</v>
      </c>
      <c r="D19" s="6">
        <v>0</v>
      </c>
      <c r="E19" s="7">
        <v>189619569</v>
      </c>
      <c r="F19" s="8">
        <v>189619569</v>
      </c>
      <c r="G19" s="8">
        <v>42669019</v>
      </c>
      <c r="H19" s="8">
        <v>611500</v>
      </c>
      <c r="I19" s="8">
        <v>2193489</v>
      </c>
      <c r="J19" s="8">
        <v>45474008</v>
      </c>
      <c r="K19" s="8">
        <v>0</v>
      </c>
      <c r="L19" s="8">
        <v>1135648</v>
      </c>
      <c r="M19" s="8">
        <v>34519000</v>
      </c>
      <c r="N19" s="8">
        <v>35654648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81128656</v>
      </c>
      <c r="X19" s="8">
        <v>101363428</v>
      </c>
      <c r="Y19" s="8">
        <v>-20234772</v>
      </c>
      <c r="Z19" s="2">
        <v>-19.96</v>
      </c>
      <c r="AA19" s="6">
        <v>189619569</v>
      </c>
    </row>
    <row r="20" spans="1:27" ht="13.5">
      <c r="A20" s="23" t="s">
        <v>47</v>
      </c>
      <c r="B20" s="29"/>
      <c r="C20" s="6">
        <v>100354539</v>
      </c>
      <c r="D20" s="6">
        <v>0</v>
      </c>
      <c r="E20" s="7">
        <v>66147938</v>
      </c>
      <c r="F20" s="26">
        <v>66147938</v>
      </c>
      <c r="G20" s="26">
        <v>421006</v>
      </c>
      <c r="H20" s="26">
        <v>1872625</v>
      </c>
      <c r="I20" s="26">
        <v>1869128</v>
      </c>
      <c r="J20" s="26">
        <v>4162759</v>
      </c>
      <c r="K20" s="26">
        <v>2559755</v>
      </c>
      <c r="L20" s="26">
        <v>1650085</v>
      </c>
      <c r="M20" s="26">
        <v>4135782</v>
      </c>
      <c r="N20" s="26">
        <v>8345622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12508381</v>
      </c>
      <c r="X20" s="26">
        <v>23113320</v>
      </c>
      <c r="Y20" s="26">
        <v>-10604939</v>
      </c>
      <c r="Z20" s="27">
        <v>-45.88</v>
      </c>
      <c r="AA20" s="28">
        <v>66147938</v>
      </c>
    </row>
    <row r="21" spans="1:27" ht="13.5">
      <c r="A21" s="23" t="s">
        <v>48</v>
      </c>
      <c r="B21" s="29"/>
      <c r="C21" s="6">
        <v>91307</v>
      </c>
      <c r="D21" s="6">
        <v>0</v>
      </c>
      <c r="E21" s="7">
        <v>150000</v>
      </c>
      <c r="F21" s="8">
        <v>150000</v>
      </c>
      <c r="G21" s="8">
        <v>0</v>
      </c>
      <c r="H21" s="8">
        <v>0</v>
      </c>
      <c r="I21" s="30">
        <v>0</v>
      </c>
      <c r="J21" s="8">
        <v>0</v>
      </c>
      <c r="K21" s="8">
        <v>2429864</v>
      </c>
      <c r="L21" s="8">
        <v>0</v>
      </c>
      <c r="M21" s="8">
        <v>150682</v>
      </c>
      <c r="N21" s="8">
        <v>2580546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2580546</v>
      </c>
      <c r="X21" s="8">
        <v>75000</v>
      </c>
      <c r="Y21" s="8">
        <v>2505546</v>
      </c>
      <c r="Z21" s="2">
        <v>3340.73</v>
      </c>
      <c r="AA21" s="6">
        <v>150000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1203303581</v>
      </c>
      <c r="D22" s="33">
        <f>SUM(D5:D21)</f>
        <v>0</v>
      </c>
      <c r="E22" s="34">
        <f t="shared" si="0"/>
        <v>1303203453</v>
      </c>
      <c r="F22" s="35">
        <f t="shared" si="0"/>
        <v>1303203453</v>
      </c>
      <c r="G22" s="35">
        <f t="shared" si="0"/>
        <v>128001351</v>
      </c>
      <c r="H22" s="35">
        <f t="shared" si="0"/>
        <v>98532487</v>
      </c>
      <c r="I22" s="35">
        <f t="shared" si="0"/>
        <v>97280941</v>
      </c>
      <c r="J22" s="35">
        <f t="shared" si="0"/>
        <v>323814779</v>
      </c>
      <c r="K22" s="35">
        <f t="shared" si="0"/>
        <v>93849299</v>
      </c>
      <c r="L22" s="35">
        <f t="shared" si="0"/>
        <v>92261771</v>
      </c>
      <c r="M22" s="35">
        <f t="shared" si="0"/>
        <v>124295781</v>
      </c>
      <c r="N22" s="35">
        <f t="shared" si="0"/>
        <v>310406851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634221630</v>
      </c>
      <c r="X22" s="35">
        <f t="shared" si="0"/>
        <v>656368599</v>
      </c>
      <c r="Y22" s="35">
        <f t="shared" si="0"/>
        <v>-22146969</v>
      </c>
      <c r="Z22" s="36">
        <f>+IF(X22&lt;&gt;0,+(Y22/X22)*100,0)</f>
        <v>-3.37416644149974</v>
      </c>
      <c r="AA22" s="33">
        <f>SUM(AA5:AA21)</f>
        <v>1303203453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308716531</v>
      </c>
      <c r="D25" s="6">
        <v>0</v>
      </c>
      <c r="E25" s="7">
        <v>344431966</v>
      </c>
      <c r="F25" s="8">
        <v>344431966</v>
      </c>
      <c r="G25" s="8">
        <v>27307963</v>
      </c>
      <c r="H25" s="8">
        <v>26606084</v>
      </c>
      <c r="I25" s="8">
        <v>27211779</v>
      </c>
      <c r="J25" s="8">
        <v>81125826</v>
      </c>
      <c r="K25" s="8">
        <v>27408285</v>
      </c>
      <c r="L25" s="8">
        <v>27369614</v>
      </c>
      <c r="M25" s="8">
        <v>27343235</v>
      </c>
      <c r="N25" s="8">
        <v>82121134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163246960</v>
      </c>
      <c r="X25" s="8">
        <v>174965933</v>
      </c>
      <c r="Y25" s="8">
        <v>-11718973</v>
      </c>
      <c r="Z25" s="2">
        <v>-6.7</v>
      </c>
      <c r="AA25" s="6">
        <v>344431966</v>
      </c>
    </row>
    <row r="26" spans="1:27" ht="13.5">
      <c r="A26" s="25" t="s">
        <v>52</v>
      </c>
      <c r="B26" s="24"/>
      <c r="C26" s="6">
        <v>17087587</v>
      </c>
      <c r="D26" s="6">
        <v>0</v>
      </c>
      <c r="E26" s="7">
        <v>18817670</v>
      </c>
      <c r="F26" s="8">
        <v>18817670</v>
      </c>
      <c r="G26" s="8">
        <v>1389072</v>
      </c>
      <c r="H26" s="8">
        <v>1347128</v>
      </c>
      <c r="I26" s="8">
        <v>1360831</v>
      </c>
      <c r="J26" s="8">
        <v>4097031</v>
      </c>
      <c r="K26" s="8">
        <v>1392647</v>
      </c>
      <c r="L26" s="8">
        <v>1832496</v>
      </c>
      <c r="M26" s="8">
        <v>1439024</v>
      </c>
      <c r="N26" s="8">
        <v>4664167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8761198</v>
      </c>
      <c r="X26" s="8">
        <v>9597010</v>
      </c>
      <c r="Y26" s="8">
        <v>-835812</v>
      </c>
      <c r="Z26" s="2">
        <v>-8.71</v>
      </c>
      <c r="AA26" s="6">
        <v>18817670</v>
      </c>
    </row>
    <row r="27" spans="1:27" ht="13.5">
      <c r="A27" s="25" t="s">
        <v>53</v>
      </c>
      <c r="B27" s="24"/>
      <c r="C27" s="6">
        <v>13066945</v>
      </c>
      <c r="D27" s="6">
        <v>0</v>
      </c>
      <c r="E27" s="7">
        <v>8033795</v>
      </c>
      <c r="F27" s="8">
        <v>8033795</v>
      </c>
      <c r="G27" s="8">
        <v>669483</v>
      </c>
      <c r="H27" s="8">
        <v>669483</v>
      </c>
      <c r="I27" s="8">
        <v>669483</v>
      </c>
      <c r="J27" s="8">
        <v>2008449</v>
      </c>
      <c r="K27" s="8">
        <v>669483</v>
      </c>
      <c r="L27" s="8">
        <v>669483</v>
      </c>
      <c r="M27" s="8">
        <v>669483</v>
      </c>
      <c r="N27" s="8">
        <v>2008449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4016898</v>
      </c>
      <c r="X27" s="8">
        <v>4016868</v>
      </c>
      <c r="Y27" s="8">
        <v>30</v>
      </c>
      <c r="Z27" s="2">
        <v>0</v>
      </c>
      <c r="AA27" s="6">
        <v>8033795</v>
      </c>
    </row>
    <row r="28" spans="1:27" ht="13.5">
      <c r="A28" s="25" t="s">
        <v>54</v>
      </c>
      <c r="B28" s="24"/>
      <c r="C28" s="6">
        <v>149681321</v>
      </c>
      <c r="D28" s="6">
        <v>0</v>
      </c>
      <c r="E28" s="7">
        <v>176251700</v>
      </c>
      <c r="F28" s="8">
        <v>176251700</v>
      </c>
      <c r="G28" s="8">
        <v>14686008</v>
      </c>
      <c r="H28" s="8">
        <v>14686008</v>
      </c>
      <c r="I28" s="8">
        <v>14686008</v>
      </c>
      <c r="J28" s="8">
        <v>44058024</v>
      </c>
      <c r="K28" s="8">
        <v>14686008</v>
      </c>
      <c r="L28" s="8">
        <v>14686008</v>
      </c>
      <c r="M28" s="8">
        <v>14686008</v>
      </c>
      <c r="N28" s="8">
        <v>44058024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88116048</v>
      </c>
      <c r="X28" s="8">
        <v>88125897</v>
      </c>
      <c r="Y28" s="8">
        <v>-9849</v>
      </c>
      <c r="Z28" s="2">
        <v>-0.01</v>
      </c>
      <c r="AA28" s="6">
        <v>176251700</v>
      </c>
    </row>
    <row r="29" spans="1:27" ht="13.5">
      <c r="A29" s="25" t="s">
        <v>55</v>
      </c>
      <c r="B29" s="24"/>
      <c r="C29" s="6">
        <v>10969999</v>
      </c>
      <c r="D29" s="6">
        <v>0</v>
      </c>
      <c r="E29" s="7">
        <v>28080922</v>
      </c>
      <c r="F29" s="8">
        <v>28080922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5036279</v>
      </c>
      <c r="N29" s="8">
        <v>5036279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5036279</v>
      </c>
      <c r="X29" s="8">
        <v>494882</v>
      </c>
      <c r="Y29" s="8">
        <v>4541397</v>
      </c>
      <c r="Z29" s="2">
        <v>917.67</v>
      </c>
      <c r="AA29" s="6">
        <v>28080922</v>
      </c>
    </row>
    <row r="30" spans="1:27" ht="13.5">
      <c r="A30" s="25" t="s">
        <v>56</v>
      </c>
      <c r="B30" s="24"/>
      <c r="C30" s="6">
        <v>296646672</v>
      </c>
      <c r="D30" s="6">
        <v>0</v>
      </c>
      <c r="E30" s="7">
        <v>340072243</v>
      </c>
      <c r="F30" s="8">
        <v>340072243</v>
      </c>
      <c r="G30" s="8">
        <v>7404</v>
      </c>
      <c r="H30" s="8">
        <v>41000354</v>
      </c>
      <c r="I30" s="8">
        <v>41184093</v>
      </c>
      <c r="J30" s="8">
        <v>82191851</v>
      </c>
      <c r="K30" s="8">
        <v>24301996</v>
      </c>
      <c r="L30" s="8">
        <v>22269380</v>
      </c>
      <c r="M30" s="8">
        <v>24673283</v>
      </c>
      <c r="N30" s="8">
        <v>71244659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153436510</v>
      </c>
      <c r="X30" s="8">
        <v>161574876</v>
      </c>
      <c r="Y30" s="8">
        <v>-8138366</v>
      </c>
      <c r="Z30" s="2">
        <v>-5.04</v>
      </c>
      <c r="AA30" s="6">
        <v>340072243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28554441</v>
      </c>
      <c r="D32" s="6">
        <v>0</v>
      </c>
      <c r="E32" s="7">
        <v>38560561</v>
      </c>
      <c r="F32" s="8">
        <v>38560561</v>
      </c>
      <c r="G32" s="8">
        <v>2130102</v>
      </c>
      <c r="H32" s="8">
        <v>2614447</v>
      </c>
      <c r="I32" s="8">
        <v>2022349</v>
      </c>
      <c r="J32" s="8">
        <v>6766898</v>
      </c>
      <c r="K32" s="8">
        <v>2564844</v>
      </c>
      <c r="L32" s="8">
        <v>3042947</v>
      </c>
      <c r="M32" s="8">
        <v>3537836</v>
      </c>
      <c r="N32" s="8">
        <v>9145627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15912525</v>
      </c>
      <c r="X32" s="8">
        <v>16847051</v>
      </c>
      <c r="Y32" s="8">
        <v>-934526</v>
      </c>
      <c r="Z32" s="2">
        <v>-5.55</v>
      </c>
      <c r="AA32" s="6">
        <v>38560561</v>
      </c>
    </row>
    <row r="33" spans="1:27" ht="13.5">
      <c r="A33" s="25" t="s">
        <v>59</v>
      </c>
      <c r="B33" s="24"/>
      <c r="C33" s="6">
        <v>57517288</v>
      </c>
      <c r="D33" s="6">
        <v>0</v>
      </c>
      <c r="E33" s="7">
        <v>62503456</v>
      </c>
      <c r="F33" s="8">
        <v>62503456</v>
      </c>
      <c r="G33" s="8">
        <v>5007321</v>
      </c>
      <c r="H33" s="8">
        <v>5123811</v>
      </c>
      <c r="I33" s="8">
        <v>5187124</v>
      </c>
      <c r="J33" s="8">
        <v>15318256</v>
      </c>
      <c r="K33" s="8">
        <v>5732730</v>
      </c>
      <c r="L33" s="8">
        <v>5229232</v>
      </c>
      <c r="M33" s="8">
        <v>5160197</v>
      </c>
      <c r="N33" s="8">
        <v>16122159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31440415</v>
      </c>
      <c r="X33" s="8">
        <v>29635030</v>
      </c>
      <c r="Y33" s="8">
        <v>1805385</v>
      </c>
      <c r="Z33" s="2">
        <v>6.09</v>
      </c>
      <c r="AA33" s="6">
        <v>62503456</v>
      </c>
    </row>
    <row r="34" spans="1:27" ht="13.5">
      <c r="A34" s="25" t="s">
        <v>60</v>
      </c>
      <c r="B34" s="24"/>
      <c r="C34" s="6">
        <v>255969101</v>
      </c>
      <c r="D34" s="6">
        <v>0</v>
      </c>
      <c r="E34" s="7">
        <v>335633858</v>
      </c>
      <c r="F34" s="8">
        <v>335633858</v>
      </c>
      <c r="G34" s="8">
        <v>15172372</v>
      </c>
      <c r="H34" s="8">
        <v>15084725</v>
      </c>
      <c r="I34" s="8">
        <v>19989800</v>
      </c>
      <c r="J34" s="8">
        <v>50246897</v>
      </c>
      <c r="K34" s="8">
        <v>16633103</v>
      </c>
      <c r="L34" s="8">
        <v>15984662</v>
      </c>
      <c r="M34" s="8">
        <v>16431741</v>
      </c>
      <c r="N34" s="8">
        <v>49049506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99296403</v>
      </c>
      <c r="X34" s="8">
        <v>148443278</v>
      </c>
      <c r="Y34" s="8">
        <v>-49146875</v>
      </c>
      <c r="Z34" s="2">
        <v>-33.11</v>
      </c>
      <c r="AA34" s="6">
        <v>335633858</v>
      </c>
    </row>
    <row r="35" spans="1:27" ht="13.5">
      <c r="A35" s="23" t="s">
        <v>61</v>
      </c>
      <c r="B35" s="29"/>
      <c r="C35" s="6">
        <v>2597902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1140807787</v>
      </c>
      <c r="D36" s="33">
        <f>SUM(D25:D35)</f>
        <v>0</v>
      </c>
      <c r="E36" s="34">
        <f t="shared" si="1"/>
        <v>1352386171</v>
      </c>
      <c r="F36" s="35">
        <f t="shared" si="1"/>
        <v>1352386171</v>
      </c>
      <c r="G36" s="35">
        <f t="shared" si="1"/>
        <v>66369725</v>
      </c>
      <c r="H36" s="35">
        <f t="shared" si="1"/>
        <v>107132040</v>
      </c>
      <c r="I36" s="35">
        <f t="shared" si="1"/>
        <v>112311467</v>
      </c>
      <c r="J36" s="35">
        <f t="shared" si="1"/>
        <v>285813232</v>
      </c>
      <c r="K36" s="35">
        <f t="shared" si="1"/>
        <v>93389096</v>
      </c>
      <c r="L36" s="35">
        <f t="shared" si="1"/>
        <v>91083822</v>
      </c>
      <c r="M36" s="35">
        <f t="shared" si="1"/>
        <v>98977086</v>
      </c>
      <c r="N36" s="35">
        <f t="shared" si="1"/>
        <v>283450004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569263236</v>
      </c>
      <c r="X36" s="35">
        <f t="shared" si="1"/>
        <v>633700825</v>
      </c>
      <c r="Y36" s="35">
        <f t="shared" si="1"/>
        <v>-64437589</v>
      </c>
      <c r="Z36" s="36">
        <f>+IF(X36&lt;&gt;0,+(Y36/X36)*100,0)</f>
        <v>-10.168455911352174</v>
      </c>
      <c r="AA36" s="33">
        <f>SUM(AA25:AA35)</f>
        <v>1352386171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62495794</v>
      </c>
      <c r="D38" s="46">
        <f>+D22-D36</f>
        <v>0</v>
      </c>
      <c r="E38" s="47">
        <f t="shared" si="2"/>
        <v>-49182718</v>
      </c>
      <c r="F38" s="48">
        <f t="shared" si="2"/>
        <v>-49182718</v>
      </c>
      <c r="G38" s="48">
        <f t="shared" si="2"/>
        <v>61631626</v>
      </c>
      <c r="H38" s="48">
        <f t="shared" si="2"/>
        <v>-8599553</v>
      </c>
      <c r="I38" s="48">
        <f t="shared" si="2"/>
        <v>-15030526</v>
      </c>
      <c r="J38" s="48">
        <f t="shared" si="2"/>
        <v>38001547</v>
      </c>
      <c r="K38" s="48">
        <f t="shared" si="2"/>
        <v>460203</v>
      </c>
      <c r="L38" s="48">
        <f t="shared" si="2"/>
        <v>1177949</v>
      </c>
      <c r="M38" s="48">
        <f t="shared" si="2"/>
        <v>25318695</v>
      </c>
      <c r="N38" s="48">
        <f t="shared" si="2"/>
        <v>26956847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64958394</v>
      </c>
      <c r="X38" s="48">
        <f>IF(F22=F36,0,X22-X36)</f>
        <v>22667774</v>
      </c>
      <c r="Y38" s="48">
        <f t="shared" si="2"/>
        <v>42290620</v>
      </c>
      <c r="Z38" s="49">
        <f>+IF(X38&lt;&gt;0,+(Y38/X38)*100,0)</f>
        <v>186.56715035186076</v>
      </c>
      <c r="AA38" s="46">
        <f>+AA22-AA36</f>
        <v>-49182718</v>
      </c>
    </row>
    <row r="39" spans="1:27" ht="13.5">
      <c r="A39" s="23" t="s">
        <v>64</v>
      </c>
      <c r="B39" s="29"/>
      <c r="C39" s="6">
        <v>110428900</v>
      </c>
      <c r="D39" s="6">
        <v>0</v>
      </c>
      <c r="E39" s="7">
        <v>45770680</v>
      </c>
      <c r="F39" s="8">
        <v>45770680</v>
      </c>
      <c r="G39" s="8">
        <v>2652481</v>
      </c>
      <c r="H39" s="8">
        <v>1036000</v>
      </c>
      <c r="I39" s="8">
        <v>0</v>
      </c>
      <c r="J39" s="8">
        <v>3688481</v>
      </c>
      <c r="K39" s="8">
        <v>0</v>
      </c>
      <c r="L39" s="8">
        <v>18775352</v>
      </c>
      <c r="M39" s="8">
        <v>0</v>
      </c>
      <c r="N39" s="8">
        <v>18775352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22463833</v>
      </c>
      <c r="X39" s="8">
        <v>22020000</v>
      </c>
      <c r="Y39" s="8">
        <v>443833</v>
      </c>
      <c r="Z39" s="2">
        <v>2.02</v>
      </c>
      <c r="AA39" s="6">
        <v>45770680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49908340</v>
      </c>
      <c r="F41" s="8">
        <v>49908340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49908340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172924694</v>
      </c>
      <c r="D42" s="55">
        <f>SUM(D38:D41)</f>
        <v>0</v>
      </c>
      <c r="E42" s="56">
        <f t="shared" si="3"/>
        <v>46496302</v>
      </c>
      <c r="F42" s="57">
        <f t="shared" si="3"/>
        <v>46496302</v>
      </c>
      <c r="G42" s="57">
        <f t="shared" si="3"/>
        <v>64284107</v>
      </c>
      <c r="H42" s="57">
        <f t="shared" si="3"/>
        <v>-7563553</v>
      </c>
      <c r="I42" s="57">
        <f t="shared" si="3"/>
        <v>-15030526</v>
      </c>
      <c r="J42" s="57">
        <f t="shared" si="3"/>
        <v>41690028</v>
      </c>
      <c r="K42" s="57">
        <f t="shared" si="3"/>
        <v>460203</v>
      </c>
      <c r="L42" s="57">
        <f t="shared" si="3"/>
        <v>19953301</v>
      </c>
      <c r="M42" s="57">
        <f t="shared" si="3"/>
        <v>25318695</v>
      </c>
      <c r="N42" s="57">
        <f t="shared" si="3"/>
        <v>45732199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87422227</v>
      </c>
      <c r="X42" s="57">
        <f t="shared" si="3"/>
        <v>44687774</v>
      </c>
      <c r="Y42" s="57">
        <f t="shared" si="3"/>
        <v>42734453</v>
      </c>
      <c r="Z42" s="58">
        <f>+IF(X42&lt;&gt;0,+(Y42/X42)*100,0)</f>
        <v>95.62895882887342</v>
      </c>
      <c r="AA42" s="55">
        <f>SUM(AA38:AA41)</f>
        <v>46496302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172924694</v>
      </c>
      <c r="D44" s="63">
        <f>+D42-D43</f>
        <v>0</v>
      </c>
      <c r="E44" s="64">
        <f t="shared" si="4"/>
        <v>46496302</v>
      </c>
      <c r="F44" s="65">
        <f t="shared" si="4"/>
        <v>46496302</v>
      </c>
      <c r="G44" s="65">
        <f t="shared" si="4"/>
        <v>64284107</v>
      </c>
      <c r="H44" s="65">
        <f t="shared" si="4"/>
        <v>-7563553</v>
      </c>
      <c r="I44" s="65">
        <f t="shared" si="4"/>
        <v>-15030526</v>
      </c>
      <c r="J44" s="65">
        <f t="shared" si="4"/>
        <v>41690028</v>
      </c>
      <c r="K44" s="65">
        <f t="shared" si="4"/>
        <v>460203</v>
      </c>
      <c r="L44" s="65">
        <f t="shared" si="4"/>
        <v>19953301</v>
      </c>
      <c r="M44" s="65">
        <f t="shared" si="4"/>
        <v>25318695</v>
      </c>
      <c r="N44" s="65">
        <f t="shared" si="4"/>
        <v>45732199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87422227</v>
      </c>
      <c r="X44" s="65">
        <f t="shared" si="4"/>
        <v>44687774</v>
      </c>
      <c r="Y44" s="65">
        <f t="shared" si="4"/>
        <v>42734453</v>
      </c>
      <c r="Z44" s="66">
        <f>+IF(X44&lt;&gt;0,+(Y44/X44)*100,0)</f>
        <v>95.62895882887342</v>
      </c>
      <c r="AA44" s="63">
        <f>+AA42-AA43</f>
        <v>46496302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172924694</v>
      </c>
      <c r="D46" s="55">
        <f>SUM(D44:D45)</f>
        <v>0</v>
      </c>
      <c r="E46" s="56">
        <f t="shared" si="5"/>
        <v>46496302</v>
      </c>
      <c r="F46" s="57">
        <f t="shared" si="5"/>
        <v>46496302</v>
      </c>
      <c r="G46" s="57">
        <f t="shared" si="5"/>
        <v>64284107</v>
      </c>
      <c r="H46" s="57">
        <f t="shared" si="5"/>
        <v>-7563553</v>
      </c>
      <c r="I46" s="57">
        <f t="shared" si="5"/>
        <v>-15030526</v>
      </c>
      <c r="J46" s="57">
        <f t="shared" si="5"/>
        <v>41690028</v>
      </c>
      <c r="K46" s="57">
        <f t="shared" si="5"/>
        <v>460203</v>
      </c>
      <c r="L46" s="57">
        <f t="shared" si="5"/>
        <v>19953301</v>
      </c>
      <c r="M46" s="57">
        <f t="shared" si="5"/>
        <v>25318695</v>
      </c>
      <c r="N46" s="57">
        <f t="shared" si="5"/>
        <v>45732199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87422227</v>
      </c>
      <c r="X46" s="57">
        <f t="shared" si="5"/>
        <v>44687774</v>
      </c>
      <c r="Y46" s="57">
        <f t="shared" si="5"/>
        <v>42734453</v>
      </c>
      <c r="Z46" s="58">
        <f>+IF(X46&lt;&gt;0,+(Y46/X46)*100,0)</f>
        <v>95.62895882887342</v>
      </c>
      <c r="AA46" s="55">
        <f>SUM(AA44:AA45)</f>
        <v>46496302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172924694</v>
      </c>
      <c r="D48" s="71">
        <f>SUM(D46:D47)</f>
        <v>0</v>
      </c>
      <c r="E48" s="72">
        <f t="shared" si="6"/>
        <v>46496302</v>
      </c>
      <c r="F48" s="73">
        <f t="shared" si="6"/>
        <v>46496302</v>
      </c>
      <c r="G48" s="73">
        <f t="shared" si="6"/>
        <v>64284107</v>
      </c>
      <c r="H48" s="74">
        <f t="shared" si="6"/>
        <v>-7563553</v>
      </c>
      <c r="I48" s="74">
        <f t="shared" si="6"/>
        <v>-15030526</v>
      </c>
      <c r="J48" s="74">
        <f t="shared" si="6"/>
        <v>41690028</v>
      </c>
      <c r="K48" s="74">
        <f t="shared" si="6"/>
        <v>460203</v>
      </c>
      <c r="L48" s="74">
        <f t="shared" si="6"/>
        <v>19953301</v>
      </c>
      <c r="M48" s="73">
        <f t="shared" si="6"/>
        <v>25318695</v>
      </c>
      <c r="N48" s="73">
        <f t="shared" si="6"/>
        <v>45732199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87422227</v>
      </c>
      <c r="X48" s="74">
        <f t="shared" si="6"/>
        <v>44687774</v>
      </c>
      <c r="Y48" s="74">
        <f t="shared" si="6"/>
        <v>42734453</v>
      </c>
      <c r="Z48" s="75">
        <f>+IF(X48&lt;&gt;0,+(Y48/X48)*100,0)</f>
        <v>95.62895882887342</v>
      </c>
      <c r="AA48" s="76">
        <f>SUM(AA46:AA47)</f>
        <v>46496302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324307862</v>
      </c>
      <c r="F5" s="8">
        <v>324307862</v>
      </c>
      <c r="G5" s="8">
        <v>29394315</v>
      </c>
      <c r="H5" s="8">
        <v>29258828</v>
      </c>
      <c r="I5" s="8">
        <v>28349194</v>
      </c>
      <c r="J5" s="8">
        <v>87002337</v>
      </c>
      <c r="K5" s="8">
        <v>26469873</v>
      </c>
      <c r="L5" s="8">
        <v>27803999</v>
      </c>
      <c r="M5" s="8">
        <v>28082506</v>
      </c>
      <c r="N5" s="8">
        <v>82356378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169358715</v>
      </c>
      <c r="X5" s="8">
        <v>140592421</v>
      </c>
      <c r="Y5" s="8">
        <v>28766294</v>
      </c>
      <c r="Z5" s="2">
        <v>20.46</v>
      </c>
      <c r="AA5" s="6">
        <v>324307862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681348254</v>
      </c>
      <c r="F7" s="8">
        <v>681348254</v>
      </c>
      <c r="G7" s="8">
        <v>54956148</v>
      </c>
      <c r="H7" s="8">
        <v>61306202</v>
      </c>
      <c r="I7" s="8">
        <v>57903260</v>
      </c>
      <c r="J7" s="8">
        <v>174165610</v>
      </c>
      <c r="K7" s="8">
        <v>56347360</v>
      </c>
      <c r="L7" s="8">
        <v>50173141</v>
      </c>
      <c r="M7" s="8">
        <v>48804057</v>
      </c>
      <c r="N7" s="8">
        <v>155324558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329490168</v>
      </c>
      <c r="X7" s="8">
        <v>332553758</v>
      </c>
      <c r="Y7" s="8">
        <v>-3063590</v>
      </c>
      <c r="Z7" s="2">
        <v>-0.92</v>
      </c>
      <c r="AA7" s="6">
        <v>681348254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30074473</v>
      </c>
      <c r="F8" s="8">
        <v>30074473</v>
      </c>
      <c r="G8" s="8">
        <v>2437390</v>
      </c>
      <c r="H8" s="8">
        <v>2412152</v>
      </c>
      <c r="I8" s="8">
        <v>2879835</v>
      </c>
      <c r="J8" s="8">
        <v>7729377</v>
      </c>
      <c r="K8" s="8">
        <v>2863942</v>
      </c>
      <c r="L8" s="8">
        <v>1963441</v>
      </c>
      <c r="M8" s="8">
        <v>2421277</v>
      </c>
      <c r="N8" s="8">
        <v>7248660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14978037</v>
      </c>
      <c r="X8" s="8">
        <v>14437694</v>
      </c>
      <c r="Y8" s="8">
        <v>540343</v>
      </c>
      <c r="Z8" s="2">
        <v>3.74</v>
      </c>
      <c r="AA8" s="6">
        <v>30074473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19652618</v>
      </c>
      <c r="F9" s="8">
        <v>19652618</v>
      </c>
      <c r="G9" s="8">
        <v>1643225</v>
      </c>
      <c r="H9" s="8">
        <v>1532202</v>
      </c>
      <c r="I9" s="8">
        <v>1941756</v>
      </c>
      <c r="J9" s="8">
        <v>5117183</v>
      </c>
      <c r="K9" s="8">
        <v>1706264</v>
      </c>
      <c r="L9" s="8">
        <v>1398974</v>
      </c>
      <c r="M9" s="8">
        <v>1464673</v>
      </c>
      <c r="N9" s="8">
        <v>4569911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9687094</v>
      </c>
      <c r="X9" s="8">
        <v>8567604</v>
      </c>
      <c r="Y9" s="8">
        <v>1119490</v>
      </c>
      <c r="Z9" s="2">
        <v>13.07</v>
      </c>
      <c r="AA9" s="6">
        <v>19652618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69157718</v>
      </c>
      <c r="F10" s="26">
        <v>69157718</v>
      </c>
      <c r="G10" s="26">
        <v>6023670</v>
      </c>
      <c r="H10" s="26">
        <v>6080873</v>
      </c>
      <c r="I10" s="26">
        <v>6034217</v>
      </c>
      <c r="J10" s="26">
        <v>18138760</v>
      </c>
      <c r="K10" s="26">
        <v>5983012</v>
      </c>
      <c r="L10" s="26">
        <v>5989391</v>
      </c>
      <c r="M10" s="26">
        <v>6069988</v>
      </c>
      <c r="N10" s="26">
        <v>18042391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36181151</v>
      </c>
      <c r="X10" s="26">
        <v>28906403</v>
      </c>
      <c r="Y10" s="26">
        <v>7274748</v>
      </c>
      <c r="Z10" s="27">
        <v>25.17</v>
      </c>
      <c r="AA10" s="28">
        <v>69157718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18849394</v>
      </c>
      <c r="F12" s="8">
        <v>18849394</v>
      </c>
      <c r="G12" s="8">
        <v>679397</v>
      </c>
      <c r="H12" s="8">
        <v>646748</v>
      </c>
      <c r="I12" s="8">
        <v>1375535</v>
      </c>
      <c r="J12" s="8">
        <v>2701680</v>
      </c>
      <c r="K12" s="8">
        <v>704884</v>
      </c>
      <c r="L12" s="8">
        <v>1008823</v>
      </c>
      <c r="M12" s="8">
        <v>701571</v>
      </c>
      <c r="N12" s="8">
        <v>2415278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5116958</v>
      </c>
      <c r="X12" s="8">
        <v>12176874</v>
      </c>
      <c r="Y12" s="8">
        <v>-7059916</v>
      </c>
      <c r="Z12" s="2">
        <v>-57.98</v>
      </c>
      <c r="AA12" s="6">
        <v>18849394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6225821</v>
      </c>
      <c r="F13" s="8">
        <v>6225821</v>
      </c>
      <c r="G13" s="8">
        <v>64663</v>
      </c>
      <c r="H13" s="8">
        <v>928684</v>
      </c>
      <c r="I13" s="8">
        <v>260447</v>
      </c>
      <c r="J13" s="8">
        <v>1253794</v>
      </c>
      <c r="K13" s="8">
        <v>1057013</v>
      </c>
      <c r="L13" s="8">
        <v>143524</v>
      </c>
      <c r="M13" s="8">
        <v>1021236</v>
      </c>
      <c r="N13" s="8">
        <v>2221773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3475567</v>
      </c>
      <c r="X13" s="8">
        <v>1210217</v>
      </c>
      <c r="Y13" s="8">
        <v>2265350</v>
      </c>
      <c r="Z13" s="2">
        <v>187.19</v>
      </c>
      <c r="AA13" s="6">
        <v>6225821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27716216</v>
      </c>
      <c r="F14" s="8">
        <v>27716216</v>
      </c>
      <c r="G14" s="8">
        <v>1430672</v>
      </c>
      <c r="H14" s="8">
        <v>1324177</v>
      </c>
      <c r="I14" s="8">
        <v>339559</v>
      </c>
      <c r="J14" s="8">
        <v>3094408</v>
      </c>
      <c r="K14" s="8">
        <v>1404696</v>
      </c>
      <c r="L14" s="8">
        <v>1667277</v>
      </c>
      <c r="M14" s="8">
        <v>1519518</v>
      </c>
      <c r="N14" s="8">
        <v>4591491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7685899</v>
      </c>
      <c r="X14" s="8">
        <v>8014182</v>
      </c>
      <c r="Y14" s="8">
        <v>-328283</v>
      </c>
      <c r="Z14" s="2">
        <v>-4.1</v>
      </c>
      <c r="AA14" s="6">
        <v>27716216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4011559</v>
      </c>
      <c r="F16" s="8">
        <v>4011559</v>
      </c>
      <c r="G16" s="8">
        <v>391495</v>
      </c>
      <c r="H16" s="8">
        <v>214183</v>
      </c>
      <c r="I16" s="8">
        <v>233241</v>
      </c>
      <c r="J16" s="8">
        <v>838919</v>
      </c>
      <c r="K16" s="8">
        <v>281314</v>
      </c>
      <c r="L16" s="8">
        <v>437739</v>
      </c>
      <c r="M16" s="8">
        <v>427345</v>
      </c>
      <c r="N16" s="8">
        <v>1146398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1985317</v>
      </c>
      <c r="X16" s="8">
        <v>1425742</v>
      </c>
      <c r="Y16" s="8">
        <v>559575</v>
      </c>
      <c r="Z16" s="2">
        <v>39.25</v>
      </c>
      <c r="AA16" s="6">
        <v>4011559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49636</v>
      </c>
      <c r="F17" s="8">
        <v>49636</v>
      </c>
      <c r="G17" s="8">
        <v>0</v>
      </c>
      <c r="H17" s="8">
        <v>210</v>
      </c>
      <c r="I17" s="8">
        <v>270</v>
      </c>
      <c r="J17" s="8">
        <v>480</v>
      </c>
      <c r="K17" s="8">
        <v>0</v>
      </c>
      <c r="L17" s="8">
        <v>270</v>
      </c>
      <c r="M17" s="8">
        <v>50</v>
      </c>
      <c r="N17" s="8">
        <v>320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800</v>
      </c>
      <c r="X17" s="8">
        <v>23213</v>
      </c>
      <c r="Y17" s="8">
        <v>-22413</v>
      </c>
      <c r="Z17" s="2">
        <v>-96.55</v>
      </c>
      <c r="AA17" s="6">
        <v>49636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119451645</v>
      </c>
      <c r="F18" s="8">
        <v>119451645</v>
      </c>
      <c r="G18" s="8">
        <v>8654111</v>
      </c>
      <c r="H18" s="8">
        <v>11677500</v>
      </c>
      <c r="I18" s="8">
        <v>12340510</v>
      </c>
      <c r="J18" s="8">
        <v>32672121</v>
      </c>
      <c r="K18" s="8">
        <v>10956447</v>
      </c>
      <c r="L18" s="8">
        <v>8605466</v>
      </c>
      <c r="M18" s="8">
        <v>11349694</v>
      </c>
      <c r="N18" s="8">
        <v>30911607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63583728</v>
      </c>
      <c r="X18" s="8">
        <v>24934803</v>
      </c>
      <c r="Y18" s="8">
        <v>38648925</v>
      </c>
      <c r="Z18" s="2">
        <v>155</v>
      </c>
      <c r="AA18" s="6">
        <v>119451645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397237000</v>
      </c>
      <c r="F19" s="8">
        <v>397237000</v>
      </c>
      <c r="G19" s="8">
        <v>154661060</v>
      </c>
      <c r="H19" s="8">
        <v>1525913</v>
      </c>
      <c r="I19" s="8">
        <v>2987426</v>
      </c>
      <c r="J19" s="8">
        <v>159174399</v>
      </c>
      <c r="K19" s="8">
        <v>4266501</v>
      </c>
      <c r="L19" s="8">
        <v>7737643</v>
      </c>
      <c r="M19" s="8">
        <v>131054324</v>
      </c>
      <c r="N19" s="8">
        <v>143058468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302232867</v>
      </c>
      <c r="X19" s="8">
        <v>186272667</v>
      </c>
      <c r="Y19" s="8">
        <v>115960200</v>
      </c>
      <c r="Z19" s="2">
        <v>62.25</v>
      </c>
      <c r="AA19" s="6">
        <v>397237000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26149076</v>
      </c>
      <c r="F20" s="26">
        <v>26149076</v>
      </c>
      <c r="G20" s="26">
        <v>2054362</v>
      </c>
      <c r="H20" s="26">
        <v>922113</v>
      </c>
      <c r="I20" s="26">
        <v>266468</v>
      </c>
      <c r="J20" s="26">
        <v>3242943</v>
      </c>
      <c r="K20" s="26">
        <v>934528</v>
      </c>
      <c r="L20" s="26">
        <v>490023</v>
      </c>
      <c r="M20" s="26">
        <v>4893676</v>
      </c>
      <c r="N20" s="26">
        <v>6318227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9561170</v>
      </c>
      <c r="X20" s="26">
        <v>12928326</v>
      </c>
      <c r="Y20" s="26">
        <v>-3367156</v>
      </c>
      <c r="Z20" s="27">
        <v>-26.04</v>
      </c>
      <c r="AA20" s="28">
        <v>26149076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3920000</v>
      </c>
      <c r="F21" s="8">
        <v>3920000</v>
      </c>
      <c r="G21" s="8">
        <v>19897143</v>
      </c>
      <c r="H21" s="8">
        <v>-19895649</v>
      </c>
      <c r="I21" s="30">
        <v>0</v>
      </c>
      <c r="J21" s="8">
        <v>1494</v>
      </c>
      <c r="K21" s="8">
        <v>61327</v>
      </c>
      <c r="L21" s="8">
        <v>401981</v>
      </c>
      <c r="M21" s="8">
        <v>11401</v>
      </c>
      <c r="N21" s="8">
        <v>474709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476203</v>
      </c>
      <c r="X21" s="8"/>
      <c r="Y21" s="8">
        <v>476203</v>
      </c>
      <c r="Z21" s="2">
        <v>0</v>
      </c>
      <c r="AA21" s="6">
        <v>3920000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1728151272</v>
      </c>
      <c r="F22" s="35">
        <f t="shared" si="0"/>
        <v>1728151272</v>
      </c>
      <c r="G22" s="35">
        <f t="shared" si="0"/>
        <v>282287651</v>
      </c>
      <c r="H22" s="35">
        <f t="shared" si="0"/>
        <v>97934136</v>
      </c>
      <c r="I22" s="35">
        <f t="shared" si="0"/>
        <v>114911718</v>
      </c>
      <c r="J22" s="35">
        <f t="shared" si="0"/>
        <v>495133505</v>
      </c>
      <c r="K22" s="35">
        <f t="shared" si="0"/>
        <v>113037161</v>
      </c>
      <c r="L22" s="35">
        <f t="shared" si="0"/>
        <v>107821692</v>
      </c>
      <c r="M22" s="35">
        <f t="shared" si="0"/>
        <v>237821316</v>
      </c>
      <c r="N22" s="35">
        <f t="shared" si="0"/>
        <v>458680169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953813674</v>
      </c>
      <c r="X22" s="35">
        <f t="shared" si="0"/>
        <v>772043904</v>
      </c>
      <c r="Y22" s="35">
        <f t="shared" si="0"/>
        <v>181769770</v>
      </c>
      <c r="Z22" s="36">
        <f>+IF(X22&lt;&gt;0,+(Y22/X22)*100,0)</f>
        <v>23.54396803837726</v>
      </c>
      <c r="AA22" s="33">
        <f>SUM(AA5:AA21)</f>
        <v>1728151272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483443112</v>
      </c>
      <c r="F25" s="8">
        <v>483443112</v>
      </c>
      <c r="G25" s="8">
        <v>34635112</v>
      </c>
      <c r="H25" s="8">
        <v>40571711</v>
      </c>
      <c r="I25" s="8">
        <v>40482219</v>
      </c>
      <c r="J25" s="8">
        <v>115689042</v>
      </c>
      <c r="K25" s="8">
        <v>41690296</v>
      </c>
      <c r="L25" s="8">
        <v>39495051</v>
      </c>
      <c r="M25" s="8">
        <v>43268626</v>
      </c>
      <c r="N25" s="8">
        <v>124453973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240143015</v>
      </c>
      <c r="X25" s="8">
        <v>231463591</v>
      </c>
      <c r="Y25" s="8">
        <v>8679424</v>
      </c>
      <c r="Z25" s="2">
        <v>3.75</v>
      </c>
      <c r="AA25" s="6">
        <v>483443112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27723928</v>
      </c>
      <c r="F26" s="8">
        <v>27723928</v>
      </c>
      <c r="G26" s="8">
        <v>2163647</v>
      </c>
      <c r="H26" s="8">
        <v>2163647</v>
      </c>
      <c r="I26" s="8">
        <v>2163647</v>
      </c>
      <c r="J26" s="8">
        <v>6490941</v>
      </c>
      <c r="K26" s="8">
        <v>2196080</v>
      </c>
      <c r="L26" s="8">
        <v>2189031</v>
      </c>
      <c r="M26" s="8">
        <v>2186295</v>
      </c>
      <c r="N26" s="8">
        <v>6571406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13062347</v>
      </c>
      <c r="X26" s="8">
        <v>9271117</v>
      </c>
      <c r="Y26" s="8">
        <v>3791230</v>
      </c>
      <c r="Z26" s="2">
        <v>40.89</v>
      </c>
      <c r="AA26" s="6">
        <v>27723928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101208684</v>
      </c>
      <c r="F27" s="8">
        <v>101208684</v>
      </c>
      <c r="G27" s="8">
        <v>0</v>
      </c>
      <c r="H27" s="8">
        <v>16868114</v>
      </c>
      <c r="I27" s="8">
        <v>8434057</v>
      </c>
      <c r="J27" s="8">
        <v>25302171</v>
      </c>
      <c r="K27" s="8">
        <v>8434057</v>
      </c>
      <c r="L27" s="8">
        <v>8434057</v>
      </c>
      <c r="M27" s="8">
        <v>8434057</v>
      </c>
      <c r="N27" s="8">
        <v>25302171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50604342</v>
      </c>
      <c r="X27" s="8">
        <v>36253500</v>
      </c>
      <c r="Y27" s="8">
        <v>14350842</v>
      </c>
      <c r="Z27" s="2">
        <v>39.58</v>
      </c>
      <c r="AA27" s="6">
        <v>101208684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234411102</v>
      </c>
      <c r="F28" s="8">
        <v>234411102</v>
      </c>
      <c r="G28" s="8">
        <v>0</v>
      </c>
      <c r="H28" s="8">
        <v>0</v>
      </c>
      <c r="I28" s="8">
        <v>53311726</v>
      </c>
      <c r="J28" s="8">
        <v>53311726</v>
      </c>
      <c r="K28" s="8">
        <v>17291717</v>
      </c>
      <c r="L28" s="8">
        <v>17353999</v>
      </c>
      <c r="M28" s="8">
        <v>17294264</v>
      </c>
      <c r="N28" s="8">
        <v>51939980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105251706</v>
      </c>
      <c r="X28" s="8">
        <v>125574502</v>
      </c>
      <c r="Y28" s="8">
        <v>-20322796</v>
      </c>
      <c r="Z28" s="2">
        <v>-16.18</v>
      </c>
      <c r="AA28" s="6">
        <v>234411102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51682413</v>
      </c>
      <c r="F29" s="8">
        <v>51682413</v>
      </c>
      <c r="G29" s="8">
        <v>60000</v>
      </c>
      <c r="H29" s="8">
        <v>79833</v>
      </c>
      <c r="I29" s="8">
        <v>635228</v>
      </c>
      <c r="J29" s="8">
        <v>775061</v>
      </c>
      <c r="K29" s="8">
        <v>74405</v>
      </c>
      <c r="L29" s="8">
        <v>156862</v>
      </c>
      <c r="M29" s="8">
        <v>13362048</v>
      </c>
      <c r="N29" s="8">
        <v>13593315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14368376</v>
      </c>
      <c r="X29" s="8">
        <v>14716800</v>
      </c>
      <c r="Y29" s="8">
        <v>-348424</v>
      </c>
      <c r="Z29" s="2">
        <v>-2.37</v>
      </c>
      <c r="AA29" s="6">
        <v>51682413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446195293</v>
      </c>
      <c r="F30" s="8">
        <v>446195293</v>
      </c>
      <c r="G30" s="8">
        <v>0</v>
      </c>
      <c r="H30" s="8">
        <v>30338491</v>
      </c>
      <c r="I30" s="8">
        <v>54888559</v>
      </c>
      <c r="J30" s="8">
        <v>85227050</v>
      </c>
      <c r="K30" s="8">
        <v>34572998</v>
      </c>
      <c r="L30" s="8">
        <v>73309235</v>
      </c>
      <c r="M30" s="8">
        <v>82160349</v>
      </c>
      <c r="N30" s="8">
        <v>190042582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275269632</v>
      </c>
      <c r="X30" s="8">
        <v>223805621</v>
      </c>
      <c r="Y30" s="8">
        <v>51464011</v>
      </c>
      <c r="Z30" s="2">
        <v>22.99</v>
      </c>
      <c r="AA30" s="6">
        <v>446195293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43035117</v>
      </c>
      <c r="F31" s="8">
        <v>43035117</v>
      </c>
      <c r="G31" s="8">
        <v>2626389</v>
      </c>
      <c r="H31" s="8">
        <v>3564282</v>
      </c>
      <c r="I31" s="8">
        <v>4179951</v>
      </c>
      <c r="J31" s="8">
        <v>10370622</v>
      </c>
      <c r="K31" s="8">
        <v>5815081</v>
      </c>
      <c r="L31" s="8">
        <v>4423084</v>
      </c>
      <c r="M31" s="8">
        <v>4152640</v>
      </c>
      <c r="N31" s="8">
        <v>14390805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24761427</v>
      </c>
      <c r="X31" s="8">
        <v>9643595</v>
      </c>
      <c r="Y31" s="8">
        <v>15117832</v>
      </c>
      <c r="Z31" s="2">
        <v>156.77</v>
      </c>
      <c r="AA31" s="6">
        <v>43035117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218204107</v>
      </c>
      <c r="F32" s="8">
        <v>218204107</v>
      </c>
      <c r="G32" s="8">
        <v>5906856</v>
      </c>
      <c r="H32" s="8">
        <v>15365699</v>
      </c>
      <c r="I32" s="8">
        <v>14248928</v>
      </c>
      <c r="J32" s="8">
        <v>35521483</v>
      </c>
      <c r="K32" s="8">
        <v>24578510</v>
      </c>
      <c r="L32" s="8">
        <v>21739959</v>
      </c>
      <c r="M32" s="8">
        <v>47227849</v>
      </c>
      <c r="N32" s="8">
        <v>93546318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129067801</v>
      </c>
      <c r="X32" s="8">
        <v>71449536</v>
      </c>
      <c r="Y32" s="8">
        <v>57618265</v>
      </c>
      <c r="Z32" s="2">
        <v>80.64</v>
      </c>
      <c r="AA32" s="6">
        <v>218204107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138362950</v>
      </c>
      <c r="F33" s="8">
        <v>138362950</v>
      </c>
      <c r="G33" s="8">
        <v>67716</v>
      </c>
      <c r="H33" s="8">
        <v>6843649</v>
      </c>
      <c r="I33" s="8">
        <v>13773473</v>
      </c>
      <c r="J33" s="8">
        <v>20684838</v>
      </c>
      <c r="K33" s="8">
        <v>13776343</v>
      </c>
      <c r="L33" s="8">
        <v>16492187</v>
      </c>
      <c r="M33" s="8">
        <v>18128562</v>
      </c>
      <c r="N33" s="8">
        <v>48397092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69081930</v>
      </c>
      <c r="X33" s="8">
        <v>52800664</v>
      </c>
      <c r="Y33" s="8">
        <v>16281266</v>
      </c>
      <c r="Z33" s="2">
        <v>30.84</v>
      </c>
      <c r="AA33" s="6">
        <v>138362950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174186808</v>
      </c>
      <c r="F34" s="8">
        <v>174186808</v>
      </c>
      <c r="G34" s="8">
        <v>8085395</v>
      </c>
      <c r="H34" s="8">
        <v>19431318</v>
      </c>
      <c r="I34" s="8">
        <v>16031733</v>
      </c>
      <c r="J34" s="8">
        <v>43548446</v>
      </c>
      <c r="K34" s="8">
        <v>13328911</v>
      </c>
      <c r="L34" s="8">
        <v>9454233</v>
      </c>
      <c r="M34" s="8">
        <v>52898488</v>
      </c>
      <c r="N34" s="8">
        <v>75681632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119230078</v>
      </c>
      <c r="X34" s="8">
        <v>35305386</v>
      </c>
      <c r="Y34" s="8">
        <v>83924692</v>
      </c>
      <c r="Z34" s="2">
        <v>237.71</v>
      </c>
      <c r="AA34" s="6">
        <v>174186808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1918453514</v>
      </c>
      <c r="F36" s="35">
        <f t="shared" si="1"/>
        <v>1918453514</v>
      </c>
      <c r="G36" s="35">
        <f t="shared" si="1"/>
        <v>53545115</v>
      </c>
      <c r="H36" s="35">
        <f t="shared" si="1"/>
        <v>135226744</v>
      </c>
      <c r="I36" s="35">
        <f t="shared" si="1"/>
        <v>208149521</v>
      </c>
      <c r="J36" s="35">
        <f t="shared" si="1"/>
        <v>396921380</v>
      </c>
      <c r="K36" s="35">
        <f t="shared" si="1"/>
        <v>161758398</v>
      </c>
      <c r="L36" s="35">
        <f t="shared" si="1"/>
        <v>193047698</v>
      </c>
      <c r="M36" s="35">
        <f t="shared" si="1"/>
        <v>289113178</v>
      </c>
      <c r="N36" s="35">
        <f t="shared" si="1"/>
        <v>643919274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1040840654</v>
      </c>
      <c r="X36" s="35">
        <f t="shared" si="1"/>
        <v>810284312</v>
      </c>
      <c r="Y36" s="35">
        <f t="shared" si="1"/>
        <v>230556342</v>
      </c>
      <c r="Z36" s="36">
        <f>+IF(X36&lt;&gt;0,+(Y36/X36)*100,0)</f>
        <v>28.453758586405904</v>
      </c>
      <c r="AA36" s="33">
        <f>SUM(AA25:AA35)</f>
        <v>1918453514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-190302242</v>
      </c>
      <c r="F38" s="48">
        <f t="shared" si="2"/>
        <v>-190302242</v>
      </c>
      <c r="G38" s="48">
        <f t="shared" si="2"/>
        <v>228742536</v>
      </c>
      <c r="H38" s="48">
        <f t="shared" si="2"/>
        <v>-37292608</v>
      </c>
      <c r="I38" s="48">
        <f t="shared" si="2"/>
        <v>-93237803</v>
      </c>
      <c r="J38" s="48">
        <f t="shared" si="2"/>
        <v>98212125</v>
      </c>
      <c r="K38" s="48">
        <f t="shared" si="2"/>
        <v>-48721237</v>
      </c>
      <c r="L38" s="48">
        <f t="shared" si="2"/>
        <v>-85226006</v>
      </c>
      <c r="M38" s="48">
        <f t="shared" si="2"/>
        <v>-51291862</v>
      </c>
      <c r="N38" s="48">
        <f t="shared" si="2"/>
        <v>-185239105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-87026980</v>
      </c>
      <c r="X38" s="48">
        <f>IF(F22=F36,0,X22-X36)</f>
        <v>-38240408</v>
      </c>
      <c r="Y38" s="48">
        <f t="shared" si="2"/>
        <v>-48786572</v>
      </c>
      <c r="Z38" s="49">
        <f>+IF(X38&lt;&gt;0,+(Y38/X38)*100,0)</f>
        <v>127.57858650462097</v>
      </c>
      <c r="AA38" s="46">
        <f>+AA22-AA36</f>
        <v>-190302242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511234000</v>
      </c>
      <c r="F39" s="8">
        <v>511234000</v>
      </c>
      <c r="G39" s="8">
        <v>27955</v>
      </c>
      <c r="H39" s="8">
        <v>-27955</v>
      </c>
      <c r="I39" s="8">
        <v>24643766</v>
      </c>
      <c r="J39" s="8">
        <v>24643766</v>
      </c>
      <c r="K39" s="8">
        <v>25657567</v>
      </c>
      <c r="L39" s="8">
        <v>27532705</v>
      </c>
      <c r="M39" s="8">
        <v>51821577</v>
      </c>
      <c r="N39" s="8">
        <v>105011849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129655615</v>
      </c>
      <c r="X39" s="8">
        <v>128532031</v>
      </c>
      <c r="Y39" s="8">
        <v>1123584</v>
      </c>
      <c r="Z39" s="2">
        <v>0.87</v>
      </c>
      <c r="AA39" s="6">
        <v>511234000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320931758</v>
      </c>
      <c r="F42" s="57">
        <f t="shared" si="3"/>
        <v>320931758</v>
      </c>
      <c r="G42" s="57">
        <f t="shared" si="3"/>
        <v>228770491</v>
      </c>
      <c r="H42" s="57">
        <f t="shared" si="3"/>
        <v>-37320563</v>
      </c>
      <c r="I42" s="57">
        <f t="shared" si="3"/>
        <v>-68594037</v>
      </c>
      <c r="J42" s="57">
        <f t="shared" si="3"/>
        <v>122855891</v>
      </c>
      <c r="K42" s="57">
        <f t="shared" si="3"/>
        <v>-23063670</v>
      </c>
      <c r="L42" s="57">
        <f t="shared" si="3"/>
        <v>-57693301</v>
      </c>
      <c r="M42" s="57">
        <f t="shared" si="3"/>
        <v>529715</v>
      </c>
      <c r="N42" s="57">
        <f t="shared" si="3"/>
        <v>-80227256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42628635</v>
      </c>
      <c r="X42" s="57">
        <f t="shared" si="3"/>
        <v>90291623</v>
      </c>
      <c r="Y42" s="57">
        <f t="shared" si="3"/>
        <v>-47662988</v>
      </c>
      <c r="Z42" s="58">
        <f>+IF(X42&lt;&gt;0,+(Y42/X42)*100,0)</f>
        <v>-52.787829497759716</v>
      </c>
      <c r="AA42" s="55">
        <f>SUM(AA38:AA41)</f>
        <v>320931758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320931758</v>
      </c>
      <c r="F44" s="65">
        <f t="shared" si="4"/>
        <v>320931758</v>
      </c>
      <c r="G44" s="65">
        <f t="shared" si="4"/>
        <v>228770491</v>
      </c>
      <c r="H44" s="65">
        <f t="shared" si="4"/>
        <v>-37320563</v>
      </c>
      <c r="I44" s="65">
        <f t="shared" si="4"/>
        <v>-68594037</v>
      </c>
      <c r="J44" s="65">
        <f t="shared" si="4"/>
        <v>122855891</v>
      </c>
      <c r="K44" s="65">
        <f t="shared" si="4"/>
        <v>-23063670</v>
      </c>
      <c r="L44" s="65">
        <f t="shared" si="4"/>
        <v>-57693301</v>
      </c>
      <c r="M44" s="65">
        <f t="shared" si="4"/>
        <v>529715</v>
      </c>
      <c r="N44" s="65">
        <f t="shared" si="4"/>
        <v>-80227256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42628635</v>
      </c>
      <c r="X44" s="65">
        <f t="shared" si="4"/>
        <v>90291623</v>
      </c>
      <c r="Y44" s="65">
        <f t="shared" si="4"/>
        <v>-47662988</v>
      </c>
      <c r="Z44" s="66">
        <f>+IF(X44&lt;&gt;0,+(Y44/X44)*100,0)</f>
        <v>-52.787829497759716</v>
      </c>
      <c r="AA44" s="63">
        <f>+AA42-AA43</f>
        <v>320931758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320931758</v>
      </c>
      <c r="F46" s="57">
        <f t="shared" si="5"/>
        <v>320931758</v>
      </c>
      <c r="G46" s="57">
        <f t="shared" si="5"/>
        <v>228770491</v>
      </c>
      <c r="H46" s="57">
        <f t="shared" si="5"/>
        <v>-37320563</v>
      </c>
      <c r="I46" s="57">
        <f t="shared" si="5"/>
        <v>-68594037</v>
      </c>
      <c r="J46" s="57">
        <f t="shared" si="5"/>
        <v>122855891</v>
      </c>
      <c r="K46" s="57">
        <f t="shared" si="5"/>
        <v>-23063670</v>
      </c>
      <c r="L46" s="57">
        <f t="shared" si="5"/>
        <v>-57693301</v>
      </c>
      <c r="M46" s="57">
        <f t="shared" si="5"/>
        <v>529715</v>
      </c>
      <c r="N46" s="57">
        <f t="shared" si="5"/>
        <v>-80227256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42628635</v>
      </c>
      <c r="X46" s="57">
        <f t="shared" si="5"/>
        <v>90291623</v>
      </c>
      <c r="Y46" s="57">
        <f t="shared" si="5"/>
        <v>-47662988</v>
      </c>
      <c r="Z46" s="58">
        <f>+IF(X46&lt;&gt;0,+(Y46/X46)*100,0)</f>
        <v>-52.787829497759716</v>
      </c>
      <c r="AA46" s="55">
        <f>SUM(AA44:AA45)</f>
        <v>320931758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320931758</v>
      </c>
      <c r="F48" s="73">
        <f t="shared" si="6"/>
        <v>320931758</v>
      </c>
      <c r="G48" s="73">
        <f t="shared" si="6"/>
        <v>228770491</v>
      </c>
      <c r="H48" s="74">
        <f t="shared" si="6"/>
        <v>-37320563</v>
      </c>
      <c r="I48" s="74">
        <f t="shared" si="6"/>
        <v>-68594037</v>
      </c>
      <c r="J48" s="74">
        <f t="shared" si="6"/>
        <v>122855891</v>
      </c>
      <c r="K48" s="74">
        <f t="shared" si="6"/>
        <v>-23063670</v>
      </c>
      <c r="L48" s="74">
        <f t="shared" si="6"/>
        <v>-57693301</v>
      </c>
      <c r="M48" s="73">
        <f t="shared" si="6"/>
        <v>529715</v>
      </c>
      <c r="N48" s="73">
        <f t="shared" si="6"/>
        <v>-80227256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42628635</v>
      </c>
      <c r="X48" s="74">
        <f t="shared" si="6"/>
        <v>90291623</v>
      </c>
      <c r="Y48" s="74">
        <f t="shared" si="6"/>
        <v>-47662988</v>
      </c>
      <c r="Z48" s="75">
        <f>+IF(X48&lt;&gt;0,+(Y48/X48)*100,0)</f>
        <v>-52.787829497759716</v>
      </c>
      <c r="AA48" s="76">
        <f>SUM(AA46:AA47)</f>
        <v>320931758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368225172</v>
      </c>
      <c r="D5" s="6">
        <v>0</v>
      </c>
      <c r="E5" s="7">
        <v>397945837</v>
      </c>
      <c r="F5" s="8">
        <v>397945837</v>
      </c>
      <c r="G5" s="8">
        <v>178772734</v>
      </c>
      <c r="H5" s="8">
        <v>19738775</v>
      </c>
      <c r="I5" s="8">
        <v>19632741</v>
      </c>
      <c r="J5" s="8">
        <v>218144250</v>
      </c>
      <c r="K5" s="8">
        <v>20381624</v>
      </c>
      <c r="L5" s="8">
        <v>7916856</v>
      </c>
      <c r="M5" s="8">
        <v>32115466</v>
      </c>
      <c r="N5" s="8">
        <v>60413946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278558196</v>
      </c>
      <c r="X5" s="8">
        <v>277100000</v>
      </c>
      <c r="Y5" s="8">
        <v>1458196</v>
      </c>
      <c r="Z5" s="2">
        <v>0.53</v>
      </c>
      <c r="AA5" s="6">
        <v>397945837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528884697</v>
      </c>
      <c r="D7" s="6">
        <v>0</v>
      </c>
      <c r="E7" s="7">
        <v>608853019</v>
      </c>
      <c r="F7" s="8">
        <v>608853019</v>
      </c>
      <c r="G7" s="8">
        <v>46936879</v>
      </c>
      <c r="H7" s="8">
        <v>50823708</v>
      </c>
      <c r="I7" s="8">
        <v>39993707</v>
      </c>
      <c r="J7" s="8">
        <v>137754294</v>
      </c>
      <c r="K7" s="8">
        <v>54979426</v>
      </c>
      <c r="L7" s="8">
        <v>30576139</v>
      </c>
      <c r="M7" s="8">
        <v>42263659</v>
      </c>
      <c r="N7" s="8">
        <v>127819224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265573518</v>
      </c>
      <c r="X7" s="8">
        <v>301540001</v>
      </c>
      <c r="Y7" s="8">
        <v>-35966483</v>
      </c>
      <c r="Z7" s="2">
        <v>-11.93</v>
      </c>
      <c r="AA7" s="6">
        <v>608853019</v>
      </c>
    </row>
    <row r="8" spans="1:27" ht="13.5">
      <c r="A8" s="25" t="s">
        <v>35</v>
      </c>
      <c r="B8" s="24"/>
      <c r="C8" s="6">
        <v>197867362</v>
      </c>
      <c r="D8" s="6">
        <v>0</v>
      </c>
      <c r="E8" s="7">
        <v>239314763</v>
      </c>
      <c r="F8" s="8">
        <v>239314763</v>
      </c>
      <c r="G8" s="8">
        <v>14086267</v>
      </c>
      <c r="H8" s="8">
        <v>16055133</v>
      </c>
      <c r="I8" s="8">
        <v>15921831</v>
      </c>
      <c r="J8" s="8">
        <v>46063231</v>
      </c>
      <c r="K8" s="8">
        <v>19234129</v>
      </c>
      <c r="L8" s="8">
        <v>23070387</v>
      </c>
      <c r="M8" s="8">
        <v>14697918</v>
      </c>
      <c r="N8" s="8">
        <v>57002434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103065665</v>
      </c>
      <c r="X8" s="8">
        <v>103500000</v>
      </c>
      <c r="Y8" s="8">
        <v>-434335</v>
      </c>
      <c r="Z8" s="2">
        <v>-0.42</v>
      </c>
      <c r="AA8" s="6">
        <v>239314763</v>
      </c>
    </row>
    <row r="9" spans="1:27" ht="13.5">
      <c r="A9" s="25" t="s">
        <v>36</v>
      </c>
      <c r="B9" s="24"/>
      <c r="C9" s="6">
        <v>63600733</v>
      </c>
      <c r="D9" s="6">
        <v>0</v>
      </c>
      <c r="E9" s="7">
        <v>67186734</v>
      </c>
      <c r="F9" s="8">
        <v>67186734</v>
      </c>
      <c r="G9" s="8">
        <v>5630273</v>
      </c>
      <c r="H9" s="8">
        <v>6296215</v>
      </c>
      <c r="I9" s="8">
        <v>5616257</v>
      </c>
      <c r="J9" s="8">
        <v>17542745</v>
      </c>
      <c r="K9" s="8">
        <v>5611352</v>
      </c>
      <c r="L9" s="8">
        <v>5594002</v>
      </c>
      <c r="M9" s="8">
        <v>5651703</v>
      </c>
      <c r="N9" s="8">
        <v>16857057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34399802</v>
      </c>
      <c r="X9" s="8">
        <v>33593502</v>
      </c>
      <c r="Y9" s="8">
        <v>806300</v>
      </c>
      <c r="Z9" s="2">
        <v>2.4</v>
      </c>
      <c r="AA9" s="6">
        <v>67186734</v>
      </c>
    </row>
    <row r="10" spans="1:27" ht="13.5">
      <c r="A10" s="25" t="s">
        <v>37</v>
      </c>
      <c r="B10" s="24"/>
      <c r="C10" s="6">
        <v>44695360</v>
      </c>
      <c r="D10" s="6">
        <v>0</v>
      </c>
      <c r="E10" s="7">
        <v>46840676</v>
      </c>
      <c r="F10" s="26">
        <v>46840676</v>
      </c>
      <c r="G10" s="26">
        <v>3955586</v>
      </c>
      <c r="H10" s="26">
        <v>4028742</v>
      </c>
      <c r="I10" s="26">
        <v>3929438</v>
      </c>
      <c r="J10" s="26">
        <v>11913766</v>
      </c>
      <c r="K10" s="26">
        <v>3928629</v>
      </c>
      <c r="L10" s="26">
        <v>3933799</v>
      </c>
      <c r="M10" s="26">
        <v>3960737</v>
      </c>
      <c r="N10" s="26">
        <v>11823165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23736931</v>
      </c>
      <c r="X10" s="26">
        <v>23420502</v>
      </c>
      <c r="Y10" s="26">
        <v>316429</v>
      </c>
      <c r="Z10" s="27">
        <v>1.35</v>
      </c>
      <c r="AA10" s="28">
        <v>46840676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17795472</v>
      </c>
      <c r="D12" s="6">
        <v>0</v>
      </c>
      <c r="E12" s="7">
        <v>17606040</v>
      </c>
      <c r="F12" s="8">
        <v>17606040</v>
      </c>
      <c r="G12" s="8">
        <v>1220478</v>
      </c>
      <c r="H12" s="8">
        <v>1200744</v>
      </c>
      <c r="I12" s="8">
        <v>1317876</v>
      </c>
      <c r="J12" s="8">
        <v>3739098</v>
      </c>
      <c r="K12" s="8">
        <v>1394101</v>
      </c>
      <c r="L12" s="8">
        <v>1277436</v>
      </c>
      <c r="M12" s="8">
        <v>1388170</v>
      </c>
      <c r="N12" s="8">
        <v>4059707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7798805</v>
      </c>
      <c r="X12" s="8">
        <v>5560000</v>
      </c>
      <c r="Y12" s="8">
        <v>2238805</v>
      </c>
      <c r="Z12" s="2">
        <v>40.27</v>
      </c>
      <c r="AA12" s="6">
        <v>17606040</v>
      </c>
    </row>
    <row r="13" spans="1:27" ht="13.5">
      <c r="A13" s="23" t="s">
        <v>40</v>
      </c>
      <c r="B13" s="29"/>
      <c r="C13" s="6">
        <v>21412753</v>
      </c>
      <c r="D13" s="6">
        <v>0</v>
      </c>
      <c r="E13" s="7">
        <v>12000000</v>
      </c>
      <c r="F13" s="8">
        <v>12000000</v>
      </c>
      <c r="G13" s="8">
        <v>-4314565</v>
      </c>
      <c r="H13" s="8">
        <v>659522</v>
      </c>
      <c r="I13" s="8">
        <v>1383659</v>
      </c>
      <c r="J13" s="8">
        <v>-2271384</v>
      </c>
      <c r="K13" s="8">
        <v>2313425</v>
      </c>
      <c r="L13" s="8">
        <v>247065</v>
      </c>
      <c r="M13" s="8">
        <v>857096</v>
      </c>
      <c r="N13" s="8">
        <v>3417586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1146202</v>
      </c>
      <c r="X13" s="8">
        <v>4580000</v>
      </c>
      <c r="Y13" s="8">
        <v>-3433798</v>
      </c>
      <c r="Z13" s="2">
        <v>-74.97</v>
      </c>
      <c r="AA13" s="6">
        <v>12000000</v>
      </c>
    </row>
    <row r="14" spans="1:27" ht="13.5">
      <c r="A14" s="23" t="s">
        <v>41</v>
      </c>
      <c r="B14" s="29"/>
      <c r="C14" s="6">
        <v>56744324</v>
      </c>
      <c r="D14" s="6">
        <v>0</v>
      </c>
      <c r="E14" s="7">
        <v>45000000</v>
      </c>
      <c r="F14" s="8">
        <v>45000000</v>
      </c>
      <c r="G14" s="8">
        <v>5329228</v>
      </c>
      <c r="H14" s="8">
        <v>5511966</v>
      </c>
      <c r="I14" s="8">
        <v>6850864</v>
      </c>
      <c r="J14" s="8">
        <v>17692058</v>
      </c>
      <c r="K14" s="8">
        <v>6917663</v>
      </c>
      <c r="L14" s="8">
        <v>5326901</v>
      </c>
      <c r="M14" s="8">
        <v>6459005</v>
      </c>
      <c r="N14" s="8">
        <v>18703569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36395627</v>
      </c>
      <c r="X14" s="8">
        <v>16150000</v>
      </c>
      <c r="Y14" s="8">
        <v>20245627</v>
      </c>
      <c r="Z14" s="2">
        <v>125.36</v>
      </c>
      <c r="AA14" s="6">
        <v>45000000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11553669</v>
      </c>
      <c r="D16" s="6">
        <v>0</v>
      </c>
      <c r="E16" s="7">
        <v>7635300</v>
      </c>
      <c r="F16" s="8">
        <v>7635300</v>
      </c>
      <c r="G16" s="8">
        <v>315623</v>
      </c>
      <c r="H16" s="8">
        <v>231327</v>
      </c>
      <c r="I16" s="8">
        <v>232957</v>
      </c>
      <c r="J16" s="8">
        <v>779907</v>
      </c>
      <c r="K16" s="8">
        <v>452646</v>
      </c>
      <c r="L16" s="8">
        <v>594588</v>
      </c>
      <c r="M16" s="8">
        <v>397585</v>
      </c>
      <c r="N16" s="8">
        <v>1444819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2224726</v>
      </c>
      <c r="X16" s="8">
        <v>3817500</v>
      </c>
      <c r="Y16" s="8">
        <v>-1592774</v>
      </c>
      <c r="Z16" s="2">
        <v>-41.72</v>
      </c>
      <c r="AA16" s="6">
        <v>7635300</v>
      </c>
    </row>
    <row r="17" spans="1:27" ht="13.5">
      <c r="A17" s="23" t="s">
        <v>44</v>
      </c>
      <c r="B17" s="29"/>
      <c r="C17" s="6">
        <v>2708265</v>
      </c>
      <c r="D17" s="6">
        <v>0</v>
      </c>
      <c r="E17" s="7">
        <v>2672000</v>
      </c>
      <c r="F17" s="8">
        <v>2672000</v>
      </c>
      <c r="G17" s="8">
        <v>194239</v>
      </c>
      <c r="H17" s="8">
        <v>241464</v>
      </c>
      <c r="I17" s="8">
        <v>239511</v>
      </c>
      <c r="J17" s="8">
        <v>675214</v>
      </c>
      <c r="K17" s="8">
        <v>321607</v>
      </c>
      <c r="L17" s="8">
        <v>151065</v>
      </c>
      <c r="M17" s="8">
        <v>134542</v>
      </c>
      <c r="N17" s="8">
        <v>607214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1282428</v>
      </c>
      <c r="X17" s="8">
        <v>300000</v>
      </c>
      <c r="Y17" s="8">
        <v>982428</v>
      </c>
      <c r="Z17" s="2">
        <v>327.48</v>
      </c>
      <c r="AA17" s="6">
        <v>2672000</v>
      </c>
    </row>
    <row r="18" spans="1:27" ht="13.5">
      <c r="A18" s="25" t="s">
        <v>45</v>
      </c>
      <c r="B18" s="24"/>
      <c r="C18" s="6">
        <v>4339326</v>
      </c>
      <c r="D18" s="6">
        <v>0</v>
      </c>
      <c r="E18" s="7">
        <v>4900000</v>
      </c>
      <c r="F18" s="8">
        <v>4900000</v>
      </c>
      <c r="G18" s="8">
        <v>870058</v>
      </c>
      <c r="H18" s="8">
        <v>518926</v>
      </c>
      <c r="I18" s="8">
        <v>150443</v>
      </c>
      <c r="J18" s="8">
        <v>1539427</v>
      </c>
      <c r="K18" s="8">
        <v>1113232</v>
      </c>
      <c r="L18" s="8">
        <v>-939963</v>
      </c>
      <c r="M18" s="8">
        <v>1143052</v>
      </c>
      <c r="N18" s="8">
        <v>1316321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2855748</v>
      </c>
      <c r="X18" s="8">
        <v>2400000</v>
      </c>
      <c r="Y18" s="8">
        <v>455748</v>
      </c>
      <c r="Z18" s="2">
        <v>18.99</v>
      </c>
      <c r="AA18" s="6">
        <v>4900000</v>
      </c>
    </row>
    <row r="19" spans="1:27" ht="13.5">
      <c r="A19" s="23" t="s">
        <v>46</v>
      </c>
      <c r="B19" s="29"/>
      <c r="C19" s="6">
        <v>166600914</v>
      </c>
      <c r="D19" s="6">
        <v>0</v>
      </c>
      <c r="E19" s="7">
        <v>164709767</v>
      </c>
      <c r="F19" s="8">
        <v>164709767</v>
      </c>
      <c r="G19" s="8">
        <v>53915168</v>
      </c>
      <c r="H19" s="8">
        <v>444167</v>
      </c>
      <c r="I19" s="8">
        <v>312000</v>
      </c>
      <c r="J19" s="8">
        <v>54671335</v>
      </c>
      <c r="K19" s="8">
        <v>312000</v>
      </c>
      <c r="L19" s="8">
        <v>0</v>
      </c>
      <c r="M19" s="8">
        <v>48480000</v>
      </c>
      <c r="N19" s="8">
        <v>48792000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103463335</v>
      </c>
      <c r="X19" s="8">
        <v>105000000</v>
      </c>
      <c r="Y19" s="8">
        <v>-1536665</v>
      </c>
      <c r="Z19" s="2">
        <v>-1.46</v>
      </c>
      <c r="AA19" s="6">
        <v>164709767</v>
      </c>
    </row>
    <row r="20" spans="1:27" ht="13.5">
      <c r="A20" s="23" t="s">
        <v>47</v>
      </c>
      <c r="B20" s="29"/>
      <c r="C20" s="6">
        <v>36945398</v>
      </c>
      <c r="D20" s="6">
        <v>0</v>
      </c>
      <c r="E20" s="7">
        <v>33745339</v>
      </c>
      <c r="F20" s="26">
        <v>33745339</v>
      </c>
      <c r="G20" s="26">
        <v>-9714065</v>
      </c>
      <c r="H20" s="26">
        <v>15385599</v>
      </c>
      <c r="I20" s="26">
        <v>5008228</v>
      </c>
      <c r="J20" s="26">
        <v>10679762</v>
      </c>
      <c r="K20" s="26">
        <v>8923956</v>
      </c>
      <c r="L20" s="26">
        <v>6591410</v>
      </c>
      <c r="M20" s="26">
        <v>12824003</v>
      </c>
      <c r="N20" s="26">
        <v>28339369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39019131</v>
      </c>
      <c r="X20" s="26">
        <v>8640000</v>
      </c>
      <c r="Y20" s="26">
        <v>30379131</v>
      </c>
      <c r="Z20" s="27">
        <v>351.61</v>
      </c>
      <c r="AA20" s="28">
        <v>33745339</v>
      </c>
    </row>
    <row r="21" spans="1:27" ht="13.5">
      <c r="A21" s="23" t="s">
        <v>48</v>
      </c>
      <c r="B21" s="29"/>
      <c r="C21" s="6">
        <v>275336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-127</v>
      </c>
      <c r="L21" s="8">
        <v>127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1521648781</v>
      </c>
      <c r="D22" s="33">
        <f>SUM(D5:D21)</f>
        <v>0</v>
      </c>
      <c r="E22" s="34">
        <f t="shared" si="0"/>
        <v>1648409475</v>
      </c>
      <c r="F22" s="35">
        <f t="shared" si="0"/>
        <v>1648409475</v>
      </c>
      <c r="G22" s="35">
        <f t="shared" si="0"/>
        <v>297197903</v>
      </c>
      <c r="H22" s="35">
        <f t="shared" si="0"/>
        <v>121136288</v>
      </c>
      <c r="I22" s="35">
        <f t="shared" si="0"/>
        <v>100589512</v>
      </c>
      <c r="J22" s="35">
        <f t="shared" si="0"/>
        <v>518923703</v>
      </c>
      <c r="K22" s="35">
        <f t="shared" si="0"/>
        <v>125883663</v>
      </c>
      <c r="L22" s="35">
        <f t="shared" si="0"/>
        <v>84339812</v>
      </c>
      <c r="M22" s="35">
        <f t="shared" si="0"/>
        <v>170372936</v>
      </c>
      <c r="N22" s="35">
        <f t="shared" si="0"/>
        <v>380596411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899520114</v>
      </c>
      <c r="X22" s="35">
        <f t="shared" si="0"/>
        <v>885601505</v>
      </c>
      <c r="Y22" s="35">
        <f t="shared" si="0"/>
        <v>13918609</v>
      </c>
      <c r="Z22" s="36">
        <f>+IF(X22&lt;&gt;0,+(Y22/X22)*100,0)</f>
        <v>1.5716559786108313</v>
      </c>
      <c r="AA22" s="33">
        <f>SUM(AA5:AA21)</f>
        <v>1648409475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474749081</v>
      </c>
      <c r="D25" s="6">
        <v>0</v>
      </c>
      <c r="E25" s="7">
        <v>547623567</v>
      </c>
      <c r="F25" s="8">
        <v>547623567</v>
      </c>
      <c r="G25" s="8">
        <v>39399187</v>
      </c>
      <c r="H25" s="8">
        <v>40580235</v>
      </c>
      <c r="I25" s="8">
        <v>38283774</v>
      </c>
      <c r="J25" s="8">
        <v>118263196</v>
      </c>
      <c r="K25" s="8">
        <v>40015046</v>
      </c>
      <c r="L25" s="8">
        <v>42230645</v>
      </c>
      <c r="M25" s="8">
        <v>49999246</v>
      </c>
      <c r="N25" s="8">
        <v>132244937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250508133</v>
      </c>
      <c r="X25" s="8">
        <v>265000000</v>
      </c>
      <c r="Y25" s="8">
        <v>-14491867</v>
      </c>
      <c r="Z25" s="2">
        <v>-5.47</v>
      </c>
      <c r="AA25" s="6">
        <v>547623567</v>
      </c>
    </row>
    <row r="26" spans="1:27" ht="13.5">
      <c r="A26" s="25" t="s">
        <v>52</v>
      </c>
      <c r="B26" s="24"/>
      <c r="C26" s="6">
        <v>18459181</v>
      </c>
      <c r="D26" s="6">
        <v>0</v>
      </c>
      <c r="E26" s="7">
        <v>19967560</v>
      </c>
      <c r="F26" s="8">
        <v>19967560</v>
      </c>
      <c r="G26" s="8">
        <v>1567966</v>
      </c>
      <c r="H26" s="8">
        <v>1567966</v>
      </c>
      <c r="I26" s="8">
        <v>1567966</v>
      </c>
      <c r="J26" s="8">
        <v>4703898</v>
      </c>
      <c r="K26" s="8">
        <v>1548049</v>
      </c>
      <c r="L26" s="8">
        <v>1582167</v>
      </c>
      <c r="M26" s="8">
        <v>1571147</v>
      </c>
      <c r="N26" s="8">
        <v>4701363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9405261</v>
      </c>
      <c r="X26" s="8">
        <v>9984000</v>
      </c>
      <c r="Y26" s="8">
        <v>-578739</v>
      </c>
      <c r="Z26" s="2">
        <v>-5.8</v>
      </c>
      <c r="AA26" s="6">
        <v>19967560</v>
      </c>
    </row>
    <row r="27" spans="1:27" ht="13.5">
      <c r="A27" s="25" t="s">
        <v>53</v>
      </c>
      <c r="B27" s="24"/>
      <c r="C27" s="6">
        <v>126810256</v>
      </c>
      <c r="D27" s="6">
        <v>0</v>
      </c>
      <c r="E27" s="7">
        <v>145000000</v>
      </c>
      <c r="F27" s="8">
        <v>145000000</v>
      </c>
      <c r="G27" s="8">
        <v>0</v>
      </c>
      <c r="H27" s="8">
        <v>145000000</v>
      </c>
      <c r="I27" s="8">
        <v>0</v>
      </c>
      <c r="J27" s="8">
        <v>145000000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145000000</v>
      </c>
      <c r="X27" s="8">
        <v>145000000</v>
      </c>
      <c r="Y27" s="8">
        <v>0</v>
      </c>
      <c r="Z27" s="2">
        <v>0</v>
      </c>
      <c r="AA27" s="6">
        <v>145000000</v>
      </c>
    </row>
    <row r="28" spans="1:27" ht="13.5">
      <c r="A28" s="25" t="s">
        <v>54</v>
      </c>
      <c r="B28" s="24"/>
      <c r="C28" s="6">
        <v>41988288</v>
      </c>
      <c r="D28" s="6">
        <v>0</v>
      </c>
      <c r="E28" s="7">
        <v>52550000</v>
      </c>
      <c r="F28" s="8">
        <v>52550000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8758334</v>
      </c>
      <c r="Y28" s="8">
        <v>-8758334</v>
      </c>
      <c r="Z28" s="2">
        <v>-100</v>
      </c>
      <c r="AA28" s="6">
        <v>52550000</v>
      </c>
    </row>
    <row r="29" spans="1:27" ht="13.5">
      <c r="A29" s="25" t="s">
        <v>55</v>
      </c>
      <c r="B29" s="24"/>
      <c r="C29" s="6">
        <v>28056347</v>
      </c>
      <c r="D29" s="6">
        <v>0</v>
      </c>
      <c r="E29" s="7">
        <v>36559194</v>
      </c>
      <c r="F29" s="8">
        <v>36559194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-106070</v>
      </c>
      <c r="M29" s="8">
        <v>15538711</v>
      </c>
      <c r="N29" s="8">
        <v>15432641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15432641</v>
      </c>
      <c r="X29" s="8">
        <v>18200000</v>
      </c>
      <c r="Y29" s="8">
        <v>-2767359</v>
      </c>
      <c r="Z29" s="2">
        <v>-15.21</v>
      </c>
      <c r="AA29" s="6">
        <v>36559194</v>
      </c>
    </row>
    <row r="30" spans="1:27" ht="13.5">
      <c r="A30" s="25" t="s">
        <v>56</v>
      </c>
      <c r="B30" s="24"/>
      <c r="C30" s="6">
        <v>381004927</v>
      </c>
      <c r="D30" s="6">
        <v>0</v>
      </c>
      <c r="E30" s="7">
        <v>422000000</v>
      </c>
      <c r="F30" s="8">
        <v>422000000</v>
      </c>
      <c r="G30" s="8">
        <v>101917</v>
      </c>
      <c r="H30" s="8">
        <v>46529109</v>
      </c>
      <c r="I30" s="8">
        <v>41559964</v>
      </c>
      <c r="J30" s="8">
        <v>88190990</v>
      </c>
      <c r="K30" s="8">
        <v>37682465</v>
      </c>
      <c r="L30" s="8">
        <v>32489563</v>
      </c>
      <c r="M30" s="8">
        <v>30751351</v>
      </c>
      <c r="N30" s="8">
        <v>100923379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189114369</v>
      </c>
      <c r="X30" s="8">
        <v>217000000</v>
      </c>
      <c r="Y30" s="8">
        <v>-27885631</v>
      </c>
      <c r="Z30" s="2">
        <v>-12.85</v>
      </c>
      <c r="AA30" s="6">
        <v>422000000</v>
      </c>
    </row>
    <row r="31" spans="1:27" ht="13.5">
      <c r="A31" s="25" t="s">
        <v>57</v>
      </c>
      <c r="B31" s="24"/>
      <c r="C31" s="6">
        <v>64256616</v>
      </c>
      <c r="D31" s="6">
        <v>0</v>
      </c>
      <c r="E31" s="7">
        <v>87135457</v>
      </c>
      <c r="F31" s="8">
        <v>87135457</v>
      </c>
      <c r="G31" s="8">
        <v>3343471</v>
      </c>
      <c r="H31" s="8">
        <v>6962414</v>
      </c>
      <c r="I31" s="8">
        <v>6550157</v>
      </c>
      <c r="J31" s="8">
        <v>16856042</v>
      </c>
      <c r="K31" s="8">
        <v>6794533</v>
      </c>
      <c r="L31" s="8">
        <v>4814882</v>
      </c>
      <c r="M31" s="8">
        <v>9059316</v>
      </c>
      <c r="N31" s="8">
        <v>20668731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37524773</v>
      </c>
      <c r="X31" s="8">
        <v>41340000</v>
      </c>
      <c r="Y31" s="8">
        <v>-3815227</v>
      </c>
      <c r="Z31" s="2">
        <v>-9.23</v>
      </c>
      <c r="AA31" s="6">
        <v>87135457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/>
      <c r="Y32" s="8">
        <v>0</v>
      </c>
      <c r="Z32" s="2">
        <v>0</v>
      </c>
      <c r="AA32" s="6">
        <v>0</v>
      </c>
    </row>
    <row r="33" spans="1:27" ht="13.5">
      <c r="A33" s="25" t="s">
        <v>59</v>
      </c>
      <c r="B33" s="24"/>
      <c r="C33" s="6">
        <v>19564339</v>
      </c>
      <c r="D33" s="6">
        <v>0</v>
      </c>
      <c r="E33" s="7">
        <v>54750000</v>
      </c>
      <c r="F33" s="8">
        <v>54750000</v>
      </c>
      <c r="G33" s="8">
        <v>1300000</v>
      </c>
      <c r="H33" s="8">
        <v>200000</v>
      </c>
      <c r="I33" s="8">
        <v>1450000</v>
      </c>
      <c r="J33" s="8">
        <v>2950000</v>
      </c>
      <c r="K33" s="8">
        <v>0</v>
      </c>
      <c r="L33" s="8">
        <v>16707340</v>
      </c>
      <c r="M33" s="8">
        <v>2376003</v>
      </c>
      <c r="N33" s="8">
        <v>19083343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22033343</v>
      </c>
      <c r="X33" s="8">
        <v>19384000</v>
      </c>
      <c r="Y33" s="8">
        <v>2649343</v>
      </c>
      <c r="Z33" s="2">
        <v>13.67</v>
      </c>
      <c r="AA33" s="6">
        <v>54750000</v>
      </c>
    </row>
    <row r="34" spans="1:27" ht="13.5">
      <c r="A34" s="25" t="s">
        <v>60</v>
      </c>
      <c r="B34" s="24"/>
      <c r="C34" s="6">
        <v>248673872</v>
      </c>
      <c r="D34" s="6">
        <v>0</v>
      </c>
      <c r="E34" s="7">
        <v>266997725</v>
      </c>
      <c r="F34" s="8">
        <v>266997725</v>
      </c>
      <c r="G34" s="8">
        <v>16004244</v>
      </c>
      <c r="H34" s="8">
        <v>23876137</v>
      </c>
      <c r="I34" s="8">
        <v>31895732</v>
      </c>
      <c r="J34" s="8">
        <v>71776113</v>
      </c>
      <c r="K34" s="8">
        <v>36111214</v>
      </c>
      <c r="L34" s="8">
        <v>9345279</v>
      </c>
      <c r="M34" s="8">
        <v>34868558</v>
      </c>
      <c r="N34" s="8">
        <v>80325051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152101164</v>
      </c>
      <c r="X34" s="8">
        <v>89874000</v>
      </c>
      <c r="Y34" s="8">
        <v>62227164</v>
      </c>
      <c r="Z34" s="2">
        <v>69.24</v>
      </c>
      <c r="AA34" s="6">
        <v>266997725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1403562907</v>
      </c>
      <c r="D36" s="33">
        <f>SUM(D25:D35)</f>
        <v>0</v>
      </c>
      <c r="E36" s="34">
        <f t="shared" si="1"/>
        <v>1632583503</v>
      </c>
      <c r="F36" s="35">
        <f t="shared" si="1"/>
        <v>1632583503</v>
      </c>
      <c r="G36" s="35">
        <f t="shared" si="1"/>
        <v>61716785</v>
      </c>
      <c r="H36" s="35">
        <f t="shared" si="1"/>
        <v>264715861</v>
      </c>
      <c r="I36" s="35">
        <f t="shared" si="1"/>
        <v>121307593</v>
      </c>
      <c r="J36" s="35">
        <f t="shared" si="1"/>
        <v>447740239</v>
      </c>
      <c r="K36" s="35">
        <f t="shared" si="1"/>
        <v>122151307</v>
      </c>
      <c r="L36" s="35">
        <f t="shared" si="1"/>
        <v>107063806</v>
      </c>
      <c r="M36" s="35">
        <f t="shared" si="1"/>
        <v>144164332</v>
      </c>
      <c r="N36" s="35">
        <f t="shared" si="1"/>
        <v>373379445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821119684</v>
      </c>
      <c r="X36" s="35">
        <f t="shared" si="1"/>
        <v>814540334</v>
      </c>
      <c r="Y36" s="35">
        <f t="shared" si="1"/>
        <v>6579350</v>
      </c>
      <c r="Z36" s="36">
        <f>+IF(X36&lt;&gt;0,+(Y36/X36)*100,0)</f>
        <v>0.8077377786426473</v>
      </c>
      <c r="AA36" s="33">
        <f>SUM(AA25:AA35)</f>
        <v>1632583503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118085874</v>
      </c>
      <c r="D38" s="46">
        <f>+D22-D36</f>
        <v>0</v>
      </c>
      <c r="E38" s="47">
        <f t="shared" si="2"/>
        <v>15825972</v>
      </c>
      <c r="F38" s="48">
        <f t="shared" si="2"/>
        <v>15825972</v>
      </c>
      <c r="G38" s="48">
        <f t="shared" si="2"/>
        <v>235481118</v>
      </c>
      <c r="H38" s="48">
        <f t="shared" si="2"/>
        <v>-143579573</v>
      </c>
      <c r="I38" s="48">
        <f t="shared" si="2"/>
        <v>-20718081</v>
      </c>
      <c r="J38" s="48">
        <f t="shared" si="2"/>
        <v>71183464</v>
      </c>
      <c r="K38" s="48">
        <f t="shared" si="2"/>
        <v>3732356</v>
      </c>
      <c r="L38" s="48">
        <f t="shared" si="2"/>
        <v>-22723994</v>
      </c>
      <c r="M38" s="48">
        <f t="shared" si="2"/>
        <v>26208604</v>
      </c>
      <c r="N38" s="48">
        <f t="shared" si="2"/>
        <v>7216966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78400430</v>
      </c>
      <c r="X38" s="48">
        <f>IF(F22=F36,0,X22-X36)</f>
        <v>71061171</v>
      </c>
      <c r="Y38" s="48">
        <f t="shared" si="2"/>
        <v>7339259</v>
      </c>
      <c r="Z38" s="49">
        <f>+IF(X38&lt;&gt;0,+(Y38/X38)*100,0)</f>
        <v>10.328086206178618</v>
      </c>
      <c r="AA38" s="46">
        <f>+AA22-AA36</f>
        <v>15825972</v>
      </c>
    </row>
    <row r="39" spans="1:27" ht="13.5">
      <c r="A39" s="23" t="s">
        <v>64</v>
      </c>
      <c r="B39" s="29"/>
      <c r="C39" s="6">
        <v>140152984</v>
      </c>
      <c r="D39" s="6">
        <v>0</v>
      </c>
      <c r="E39" s="7">
        <v>88927233</v>
      </c>
      <c r="F39" s="8">
        <v>88927233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34518000</v>
      </c>
      <c r="Y39" s="8">
        <v>-34518000</v>
      </c>
      <c r="Z39" s="2">
        <v>-100</v>
      </c>
      <c r="AA39" s="6">
        <v>88927233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720724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258959582</v>
      </c>
      <c r="D42" s="55">
        <f>SUM(D38:D41)</f>
        <v>0</v>
      </c>
      <c r="E42" s="56">
        <f t="shared" si="3"/>
        <v>104753205</v>
      </c>
      <c r="F42" s="57">
        <f t="shared" si="3"/>
        <v>104753205</v>
      </c>
      <c r="G42" s="57">
        <f t="shared" si="3"/>
        <v>235481118</v>
      </c>
      <c r="H42" s="57">
        <f t="shared" si="3"/>
        <v>-143579573</v>
      </c>
      <c r="I42" s="57">
        <f t="shared" si="3"/>
        <v>-20718081</v>
      </c>
      <c r="J42" s="57">
        <f t="shared" si="3"/>
        <v>71183464</v>
      </c>
      <c r="K42" s="57">
        <f t="shared" si="3"/>
        <v>3732356</v>
      </c>
      <c r="L42" s="57">
        <f t="shared" si="3"/>
        <v>-22723994</v>
      </c>
      <c r="M42" s="57">
        <f t="shared" si="3"/>
        <v>26208604</v>
      </c>
      <c r="N42" s="57">
        <f t="shared" si="3"/>
        <v>7216966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78400430</v>
      </c>
      <c r="X42" s="57">
        <f t="shared" si="3"/>
        <v>105579171</v>
      </c>
      <c r="Y42" s="57">
        <f t="shared" si="3"/>
        <v>-27178741</v>
      </c>
      <c r="Z42" s="58">
        <f>+IF(X42&lt;&gt;0,+(Y42/X42)*100,0)</f>
        <v>-25.742521694927877</v>
      </c>
      <c r="AA42" s="55">
        <f>SUM(AA38:AA41)</f>
        <v>104753205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258959582</v>
      </c>
      <c r="D44" s="63">
        <f>+D42-D43</f>
        <v>0</v>
      </c>
      <c r="E44" s="64">
        <f t="shared" si="4"/>
        <v>104753205</v>
      </c>
      <c r="F44" s="65">
        <f t="shared" si="4"/>
        <v>104753205</v>
      </c>
      <c r="G44" s="65">
        <f t="shared" si="4"/>
        <v>235481118</v>
      </c>
      <c r="H44" s="65">
        <f t="shared" si="4"/>
        <v>-143579573</v>
      </c>
      <c r="I44" s="65">
        <f t="shared" si="4"/>
        <v>-20718081</v>
      </c>
      <c r="J44" s="65">
        <f t="shared" si="4"/>
        <v>71183464</v>
      </c>
      <c r="K44" s="65">
        <f t="shared" si="4"/>
        <v>3732356</v>
      </c>
      <c r="L44" s="65">
        <f t="shared" si="4"/>
        <v>-22723994</v>
      </c>
      <c r="M44" s="65">
        <f t="shared" si="4"/>
        <v>26208604</v>
      </c>
      <c r="N44" s="65">
        <f t="shared" si="4"/>
        <v>7216966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78400430</v>
      </c>
      <c r="X44" s="65">
        <f t="shared" si="4"/>
        <v>105579171</v>
      </c>
      <c r="Y44" s="65">
        <f t="shared" si="4"/>
        <v>-27178741</v>
      </c>
      <c r="Z44" s="66">
        <f>+IF(X44&lt;&gt;0,+(Y44/X44)*100,0)</f>
        <v>-25.742521694927877</v>
      </c>
      <c r="AA44" s="63">
        <f>+AA42-AA43</f>
        <v>104753205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258959582</v>
      </c>
      <c r="D46" s="55">
        <f>SUM(D44:D45)</f>
        <v>0</v>
      </c>
      <c r="E46" s="56">
        <f t="shared" si="5"/>
        <v>104753205</v>
      </c>
      <c r="F46" s="57">
        <f t="shared" si="5"/>
        <v>104753205</v>
      </c>
      <c r="G46" s="57">
        <f t="shared" si="5"/>
        <v>235481118</v>
      </c>
      <c r="H46" s="57">
        <f t="shared" si="5"/>
        <v>-143579573</v>
      </c>
      <c r="I46" s="57">
        <f t="shared" si="5"/>
        <v>-20718081</v>
      </c>
      <c r="J46" s="57">
        <f t="shared" si="5"/>
        <v>71183464</v>
      </c>
      <c r="K46" s="57">
        <f t="shared" si="5"/>
        <v>3732356</v>
      </c>
      <c r="L46" s="57">
        <f t="shared" si="5"/>
        <v>-22723994</v>
      </c>
      <c r="M46" s="57">
        <f t="shared" si="5"/>
        <v>26208604</v>
      </c>
      <c r="N46" s="57">
        <f t="shared" si="5"/>
        <v>7216966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78400430</v>
      </c>
      <c r="X46" s="57">
        <f t="shared" si="5"/>
        <v>105579171</v>
      </c>
      <c r="Y46" s="57">
        <f t="shared" si="5"/>
        <v>-27178741</v>
      </c>
      <c r="Z46" s="58">
        <f>+IF(X46&lt;&gt;0,+(Y46/X46)*100,0)</f>
        <v>-25.742521694927877</v>
      </c>
      <c r="AA46" s="55">
        <f>SUM(AA44:AA45)</f>
        <v>104753205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258959582</v>
      </c>
      <c r="D48" s="71">
        <f>SUM(D46:D47)</f>
        <v>0</v>
      </c>
      <c r="E48" s="72">
        <f t="shared" si="6"/>
        <v>104753205</v>
      </c>
      <c r="F48" s="73">
        <f t="shared" si="6"/>
        <v>104753205</v>
      </c>
      <c r="G48" s="73">
        <f t="shared" si="6"/>
        <v>235481118</v>
      </c>
      <c r="H48" s="74">
        <f t="shared" si="6"/>
        <v>-143579573</v>
      </c>
      <c r="I48" s="74">
        <f t="shared" si="6"/>
        <v>-20718081</v>
      </c>
      <c r="J48" s="74">
        <f t="shared" si="6"/>
        <v>71183464</v>
      </c>
      <c r="K48" s="74">
        <f t="shared" si="6"/>
        <v>3732356</v>
      </c>
      <c r="L48" s="74">
        <f t="shared" si="6"/>
        <v>-22723994</v>
      </c>
      <c r="M48" s="73">
        <f t="shared" si="6"/>
        <v>26208604</v>
      </c>
      <c r="N48" s="73">
        <f t="shared" si="6"/>
        <v>7216966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78400430</v>
      </c>
      <c r="X48" s="74">
        <f t="shared" si="6"/>
        <v>105579171</v>
      </c>
      <c r="Y48" s="74">
        <f t="shared" si="6"/>
        <v>-27178741</v>
      </c>
      <c r="Z48" s="75">
        <f>+IF(X48&lt;&gt;0,+(Y48/X48)*100,0)</f>
        <v>-25.742521694927877</v>
      </c>
      <c r="AA48" s="76">
        <f>SUM(AA46:AA47)</f>
        <v>104753205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193598617</v>
      </c>
      <c r="D5" s="6">
        <v>0</v>
      </c>
      <c r="E5" s="7">
        <v>330083730</v>
      </c>
      <c r="F5" s="8">
        <v>330083730</v>
      </c>
      <c r="G5" s="8">
        <v>28014987</v>
      </c>
      <c r="H5" s="8">
        <v>28241818</v>
      </c>
      <c r="I5" s="8">
        <v>28217538</v>
      </c>
      <c r="J5" s="8">
        <v>84474343</v>
      </c>
      <c r="K5" s="8">
        <v>26389000</v>
      </c>
      <c r="L5" s="8">
        <v>25614640</v>
      </c>
      <c r="M5" s="8">
        <v>25938007</v>
      </c>
      <c r="N5" s="8">
        <v>77941647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162415990</v>
      </c>
      <c r="X5" s="8">
        <v>167500002</v>
      </c>
      <c r="Y5" s="8">
        <v>-5084012</v>
      </c>
      <c r="Z5" s="2">
        <v>-3.04</v>
      </c>
      <c r="AA5" s="6">
        <v>330083730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358589938</v>
      </c>
      <c r="D7" s="6">
        <v>0</v>
      </c>
      <c r="E7" s="7">
        <v>450000096</v>
      </c>
      <c r="F7" s="8">
        <v>450000096</v>
      </c>
      <c r="G7" s="8">
        <v>33009825</v>
      </c>
      <c r="H7" s="8">
        <v>26832340</v>
      </c>
      <c r="I7" s="8">
        <v>33713740</v>
      </c>
      <c r="J7" s="8">
        <v>93555905</v>
      </c>
      <c r="K7" s="8">
        <v>29972555</v>
      </c>
      <c r="L7" s="8">
        <v>33136120</v>
      </c>
      <c r="M7" s="8">
        <v>19291604</v>
      </c>
      <c r="N7" s="8">
        <v>82400279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175956184</v>
      </c>
      <c r="X7" s="8">
        <v>218000000</v>
      </c>
      <c r="Y7" s="8">
        <v>-42043816</v>
      </c>
      <c r="Z7" s="2">
        <v>-19.29</v>
      </c>
      <c r="AA7" s="6">
        <v>450000096</v>
      </c>
    </row>
    <row r="8" spans="1:27" ht="13.5">
      <c r="A8" s="25" t="s">
        <v>35</v>
      </c>
      <c r="B8" s="24"/>
      <c r="C8" s="6">
        <v>97920876</v>
      </c>
      <c r="D8" s="6">
        <v>0</v>
      </c>
      <c r="E8" s="7">
        <v>100990070</v>
      </c>
      <c r="F8" s="8">
        <v>100990070</v>
      </c>
      <c r="G8" s="8">
        <v>-1526386</v>
      </c>
      <c r="H8" s="8">
        <v>9295794</v>
      </c>
      <c r="I8" s="8">
        <v>9436558</v>
      </c>
      <c r="J8" s="8">
        <v>17205966</v>
      </c>
      <c r="K8" s="8">
        <v>12023783</v>
      </c>
      <c r="L8" s="8">
        <v>13395926</v>
      </c>
      <c r="M8" s="8">
        <v>9560606</v>
      </c>
      <c r="N8" s="8">
        <v>34980315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52186281</v>
      </c>
      <c r="X8" s="8">
        <v>50495034</v>
      </c>
      <c r="Y8" s="8">
        <v>1691247</v>
      </c>
      <c r="Z8" s="2">
        <v>3.35</v>
      </c>
      <c r="AA8" s="6">
        <v>100990070</v>
      </c>
    </row>
    <row r="9" spans="1:27" ht="13.5">
      <c r="A9" s="25" t="s">
        <v>36</v>
      </c>
      <c r="B9" s="24"/>
      <c r="C9" s="6">
        <v>30724153</v>
      </c>
      <c r="D9" s="6">
        <v>0</v>
      </c>
      <c r="E9" s="7">
        <v>24633034</v>
      </c>
      <c r="F9" s="8">
        <v>24633034</v>
      </c>
      <c r="G9" s="8">
        <v>-5690062</v>
      </c>
      <c r="H9" s="8">
        <v>2722075</v>
      </c>
      <c r="I9" s="8">
        <v>2658713</v>
      </c>
      <c r="J9" s="8">
        <v>-309274</v>
      </c>
      <c r="K9" s="8">
        <v>2847030</v>
      </c>
      <c r="L9" s="8">
        <v>2740655</v>
      </c>
      <c r="M9" s="8">
        <v>2297462</v>
      </c>
      <c r="N9" s="8">
        <v>7885147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7575873</v>
      </c>
      <c r="X9" s="8">
        <v>12316518</v>
      </c>
      <c r="Y9" s="8">
        <v>-4740645</v>
      </c>
      <c r="Z9" s="2">
        <v>-38.49</v>
      </c>
      <c r="AA9" s="6">
        <v>24633034</v>
      </c>
    </row>
    <row r="10" spans="1:27" ht="13.5">
      <c r="A10" s="25" t="s">
        <v>37</v>
      </c>
      <c r="B10" s="24"/>
      <c r="C10" s="6">
        <v>29556103</v>
      </c>
      <c r="D10" s="6">
        <v>0</v>
      </c>
      <c r="E10" s="7">
        <v>25944203</v>
      </c>
      <c r="F10" s="26">
        <v>25944203</v>
      </c>
      <c r="G10" s="26">
        <v>2207620</v>
      </c>
      <c r="H10" s="26">
        <v>2151517</v>
      </c>
      <c r="I10" s="26">
        <v>2151070</v>
      </c>
      <c r="J10" s="26">
        <v>6510207</v>
      </c>
      <c r="K10" s="26">
        <v>2151865</v>
      </c>
      <c r="L10" s="26">
        <v>2150542</v>
      </c>
      <c r="M10" s="26">
        <v>2145234</v>
      </c>
      <c r="N10" s="26">
        <v>6447641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12957848</v>
      </c>
      <c r="X10" s="26">
        <v>13249998</v>
      </c>
      <c r="Y10" s="26">
        <v>-292150</v>
      </c>
      <c r="Z10" s="27">
        <v>-2.2</v>
      </c>
      <c r="AA10" s="28">
        <v>25944203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582629</v>
      </c>
      <c r="D12" s="6">
        <v>0</v>
      </c>
      <c r="E12" s="7">
        <v>596277</v>
      </c>
      <c r="F12" s="8">
        <v>596277</v>
      </c>
      <c r="G12" s="8">
        <v>73415</v>
      </c>
      <c r="H12" s="8">
        <v>51497</v>
      </c>
      <c r="I12" s="8">
        <v>46790</v>
      </c>
      <c r="J12" s="8">
        <v>171702</v>
      </c>
      <c r="K12" s="8">
        <v>31303</v>
      </c>
      <c r="L12" s="8">
        <v>19463</v>
      </c>
      <c r="M12" s="8">
        <v>88773</v>
      </c>
      <c r="N12" s="8">
        <v>139539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311241</v>
      </c>
      <c r="X12" s="8">
        <v>300498</v>
      </c>
      <c r="Y12" s="8">
        <v>10743</v>
      </c>
      <c r="Z12" s="2">
        <v>3.58</v>
      </c>
      <c r="AA12" s="6">
        <v>596277</v>
      </c>
    </row>
    <row r="13" spans="1:27" ht="13.5">
      <c r="A13" s="23" t="s">
        <v>40</v>
      </c>
      <c r="B13" s="29"/>
      <c r="C13" s="6">
        <v>3442116</v>
      </c>
      <c r="D13" s="6">
        <v>0</v>
      </c>
      <c r="E13" s="7">
        <v>3942603</v>
      </c>
      <c r="F13" s="8">
        <v>3942603</v>
      </c>
      <c r="G13" s="8">
        <v>146481</v>
      </c>
      <c r="H13" s="8">
        <v>346564</v>
      </c>
      <c r="I13" s="8">
        <v>320116</v>
      </c>
      <c r="J13" s="8">
        <v>813161</v>
      </c>
      <c r="K13" s="8">
        <v>55750</v>
      </c>
      <c r="L13" s="8">
        <v>193958</v>
      </c>
      <c r="M13" s="8">
        <v>462817</v>
      </c>
      <c r="N13" s="8">
        <v>712525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1525686</v>
      </c>
      <c r="X13" s="8">
        <v>1150002</v>
      </c>
      <c r="Y13" s="8">
        <v>375684</v>
      </c>
      <c r="Z13" s="2">
        <v>32.67</v>
      </c>
      <c r="AA13" s="6">
        <v>3942603</v>
      </c>
    </row>
    <row r="14" spans="1:27" ht="13.5">
      <c r="A14" s="23" t="s">
        <v>41</v>
      </c>
      <c r="B14" s="29"/>
      <c r="C14" s="6">
        <v>44417978</v>
      </c>
      <c r="D14" s="6">
        <v>0</v>
      </c>
      <c r="E14" s="7">
        <v>50252601</v>
      </c>
      <c r="F14" s="8">
        <v>50252601</v>
      </c>
      <c r="G14" s="8">
        <v>4282942</v>
      </c>
      <c r="H14" s="8">
        <v>4327983</v>
      </c>
      <c r="I14" s="8">
        <v>2919847</v>
      </c>
      <c r="J14" s="8">
        <v>11530772</v>
      </c>
      <c r="K14" s="8">
        <v>6144671</v>
      </c>
      <c r="L14" s="8">
        <v>3394741</v>
      </c>
      <c r="M14" s="8">
        <v>3648503</v>
      </c>
      <c r="N14" s="8">
        <v>13187915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24718687</v>
      </c>
      <c r="X14" s="8">
        <v>25000002</v>
      </c>
      <c r="Y14" s="8">
        <v>-281315</v>
      </c>
      <c r="Z14" s="2">
        <v>-1.13</v>
      </c>
      <c r="AA14" s="6">
        <v>50252601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2469180</v>
      </c>
      <c r="D16" s="6">
        <v>0</v>
      </c>
      <c r="E16" s="7">
        <v>1093599</v>
      </c>
      <c r="F16" s="8">
        <v>1093599</v>
      </c>
      <c r="G16" s="8">
        <v>33795</v>
      </c>
      <c r="H16" s="8">
        <v>46997</v>
      </c>
      <c r="I16" s="8">
        <v>112258</v>
      </c>
      <c r="J16" s="8">
        <v>193050</v>
      </c>
      <c r="K16" s="8">
        <v>80658</v>
      </c>
      <c r="L16" s="8">
        <v>47280</v>
      </c>
      <c r="M16" s="8">
        <v>38748</v>
      </c>
      <c r="N16" s="8">
        <v>166686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359736</v>
      </c>
      <c r="X16" s="8">
        <v>546798</v>
      </c>
      <c r="Y16" s="8">
        <v>-187062</v>
      </c>
      <c r="Z16" s="2">
        <v>-34.21</v>
      </c>
      <c r="AA16" s="6">
        <v>1093599</v>
      </c>
    </row>
    <row r="17" spans="1:27" ht="13.5">
      <c r="A17" s="23" t="s">
        <v>44</v>
      </c>
      <c r="B17" s="29"/>
      <c r="C17" s="6">
        <v>4554531</v>
      </c>
      <c r="D17" s="6">
        <v>0</v>
      </c>
      <c r="E17" s="7">
        <v>1795951</v>
      </c>
      <c r="F17" s="8">
        <v>1795951</v>
      </c>
      <c r="G17" s="8">
        <v>0</v>
      </c>
      <c r="H17" s="8">
        <v>339556</v>
      </c>
      <c r="I17" s="8">
        <v>0</v>
      </c>
      <c r="J17" s="8">
        <v>339556</v>
      </c>
      <c r="K17" s="8">
        <v>0</v>
      </c>
      <c r="L17" s="8">
        <v>3656956</v>
      </c>
      <c r="M17" s="8">
        <v>114659</v>
      </c>
      <c r="N17" s="8">
        <v>3771615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4111171</v>
      </c>
      <c r="X17" s="8">
        <v>897978</v>
      </c>
      <c r="Y17" s="8">
        <v>3213193</v>
      </c>
      <c r="Z17" s="2">
        <v>357.83</v>
      </c>
      <c r="AA17" s="6">
        <v>1795951</v>
      </c>
    </row>
    <row r="18" spans="1:27" ht="13.5">
      <c r="A18" s="25" t="s">
        <v>45</v>
      </c>
      <c r="B18" s="24"/>
      <c r="C18" s="6">
        <v>8963833</v>
      </c>
      <c r="D18" s="6">
        <v>0</v>
      </c>
      <c r="E18" s="7">
        <v>2244610</v>
      </c>
      <c r="F18" s="8">
        <v>2244610</v>
      </c>
      <c r="G18" s="8">
        <v>0</v>
      </c>
      <c r="H18" s="8">
        <v>187181</v>
      </c>
      <c r="I18" s="8">
        <v>0</v>
      </c>
      <c r="J18" s="8">
        <v>187181</v>
      </c>
      <c r="K18" s="8">
        <v>106321</v>
      </c>
      <c r="L18" s="8">
        <v>-1679</v>
      </c>
      <c r="M18" s="8">
        <v>0</v>
      </c>
      <c r="N18" s="8">
        <v>104642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291823</v>
      </c>
      <c r="X18" s="8">
        <v>1122306</v>
      </c>
      <c r="Y18" s="8">
        <v>-830483</v>
      </c>
      <c r="Z18" s="2">
        <v>-74</v>
      </c>
      <c r="AA18" s="6">
        <v>2244610</v>
      </c>
    </row>
    <row r="19" spans="1:27" ht="13.5">
      <c r="A19" s="23" t="s">
        <v>46</v>
      </c>
      <c r="B19" s="29"/>
      <c r="C19" s="6">
        <v>324328950</v>
      </c>
      <c r="D19" s="6">
        <v>0</v>
      </c>
      <c r="E19" s="7">
        <v>375958000</v>
      </c>
      <c r="F19" s="8">
        <v>375958000</v>
      </c>
      <c r="G19" s="8">
        <v>0</v>
      </c>
      <c r="H19" s="8">
        <v>0</v>
      </c>
      <c r="I19" s="8">
        <v>0</v>
      </c>
      <c r="J19" s="8">
        <v>0</v>
      </c>
      <c r="K19" s="8">
        <v>141961228</v>
      </c>
      <c r="L19" s="8">
        <v>0</v>
      </c>
      <c r="M19" s="8">
        <v>104993000</v>
      </c>
      <c r="N19" s="8">
        <v>246954228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246954228</v>
      </c>
      <c r="X19" s="8">
        <v>255000000</v>
      </c>
      <c r="Y19" s="8">
        <v>-8045772</v>
      </c>
      <c r="Z19" s="2">
        <v>-3.16</v>
      </c>
      <c r="AA19" s="6">
        <v>375958000</v>
      </c>
    </row>
    <row r="20" spans="1:27" ht="13.5">
      <c r="A20" s="23" t="s">
        <v>47</v>
      </c>
      <c r="B20" s="29"/>
      <c r="C20" s="6">
        <v>27252800</v>
      </c>
      <c r="D20" s="6">
        <v>0</v>
      </c>
      <c r="E20" s="7">
        <v>26477234</v>
      </c>
      <c r="F20" s="26">
        <v>26477234</v>
      </c>
      <c r="G20" s="26">
        <v>1286896</v>
      </c>
      <c r="H20" s="26">
        <v>1759175</v>
      </c>
      <c r="I20" s="26">
        <v>407204</v>
      </c>
      <c r="J20" s="26">
        <v>3453275</v>
      </c>
      <c r="K20" s="26">
        <v>1892692</v>
      </c>
      <c r="L20" s="26">
        <v>2506777</v>
      </c>
      <c r="M20" s="26">
        <v>7329</v>
      </c>
      <c r="N20" s="26">
        <v>4406798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7860073</v>
      </c>
      <c r="X20" s="26">
        <v>13168902</v>
      </c>
      <c r="Y20" s="26">
        <v>-5308829</v>
      </c>
      <c r="Z20" s="27">
        <v>-40.31</v>
      </c>
      <c r="AA20" s="28">
        <v>26477234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1126401704</v>
      </c>
      <c r="D22" s="33">
        <f>SUM(D5:D21)</f>
        <v>0</v>
      </c>
      <c r="E22" s="34">
        <f t="shared" si="0"/>
        <v>1394012008</v>
      </c>
      <c r="F22" s="35">
        <f t="shared" si="0"/>
        <v>1394012008</v>
      </c>
      <c r="G22" s="35">
        <f t="shared" si="0"/>
        <v>61839513</v>
      </c>
      <c r="H22" s="35">
        <f t="shared" si="0"/>
        <v>76302497</v>
      </c>
      <c r="I22" s="35">
        <f t="shared" si="0"/>
        <v>79983834</v>
      </c>
      <c r="J22" s="35">
        <f t="shared" si="0"/>
        <v>218125844</v>
      </c>
      <c r="K22" s="35">
        <f t="shared" si="0"/>
        <v>223656856</v>
      </c>
      <c r="L22" s="35">
        <f t="shared" si="0"/>
        <v>86855379</v>
      </c>
      <c r="M22" s="35">
        <f t="shared" si="0"/>
        <v>168586742</v>
      </c>
      <c r="N22" s="35">
        <f t="shared" si="0"/>
        <v>479098977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697224821</v>
      </c>
      <c r="X22" s="35">
        <f t="shared" si="0"/>
        <v>758748038</v>
      </c>
      <c r="Y22" s="35">
        <f t="shared" si="0"/>
        <v>-61523217</v>
      </c>
      <c r="Z22" s="36">
        <f>+IF(X22&lt;&gt;0,+(Y22/X22)*100,0)</f>
        <v>-8.108517441728132</v>
      </c>
      <c r="AA22" s="33">
        <f>SUM(AA5:AA21)</f>
        <v>1394012008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292527381</v>
      </c>
      <c r="D25" s="6">
        <v>0</v>
      </c>
      <c r="E25" s="7">
        <v>308100489</v>
      </c>
      <c r="F25" s="8">
        <v>308100489</v>
      </c>
      <c r="G25" s="8">
        <v>25816336</v>
      </c>
      <c r="H25" s="8">
        <v>25429252</v>
      </c>
      <c r="I25" s="8">
        <v>25521993</v>
      </c>
      <c r="J25" s="8">
        <v>76767581</v>
      </c>
      <c r="K25" s="8">
        <v>26393981</v>
      </c>
      <c r="L25" s="8">
        <v>26419685</v>
      </c>
      <c r="M25" s="8">
        <v>31182566</v>
      </c>
      <c r="N25" s="8">
        <v>83996232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160763813</v>
      </c>
      <c r="X25" s="8">
        <v>148512744</v>
      </c>
      <c r="Y25" s="8">
        <v>12251069</v>
      </c>
      <c r="Z25" s="2">
        <v>8.25</v>
      </c>
      <c r="AA25" s="6">
        <v>308100489</v>
      </c>
    </row>
    <row r="26" spans="1:27" ht="13.5">
      <c r="A26" s="25" t="s">
        <v>52</v>
      </c>
      <c r="B26" s="24"/>
      <c r="C26" s="6">
        <v>23887187</v>
      </c>
      <c r="D26" s="6">
        <v>0</v>
      </c>
      <c r="E26" s="7">
        <v>25799620</v>
      </c>
      <c r="F26" s="8">
        <v>25799620</v>
      </c>
      <c r="G26" s="8">
        <v>1697817</v>
      </c>
      <c r="H26" s="8">
        <v>1751290</v>
      </c>
      <c r="I26" s="8">
        <v>1754201</v>
      </c>
      <c r="J26" s="8">
        <v>5203308</v>
      </c>
      <c r="K26" s="8">
        <v>1811079</v>
      </c>
      <c r="L26" s="8">
        <v>1780906</v>
      </c>
      <c r="M26" s="8">
        <v>1779841</v>
      </c>
      <c r="N26" s="8">
        <v>5371826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10575134</v>
      </c>
      <c r="X26" s="8">
        <v>12899808</v>
      </c>
      <c r="Y26" s="8">
        <v>-2324674</v>
      </c>
      <c r="Z26" s="2">
        <v>-18.02</v>
      </c>
      <c r="AA26" s="6">
        <v>25799620</v>
      </c>
    </row>
    <row r="27" spans="1:27" ht="13.5">
      <c r="A27" s="25" t="s">
        <v>53</v>
      </c>
      <c r="B27" s="24"/>
      <c r="C27" s="6">
        <v>96083332</v>
      </c>
      <c r="D27" s="6">
        <v>0</v>
      </c>
      <c r="E27" s="7">
        <v>232912783</v>
      </c>
      <c r="F27" s="8">
        <v>232912783</v>
      </c>
      <c r="G27" s="8">
        <v>0</v>
      </c>
      <c r="H27" s="8">
        <v>0</v>
      </c>
      <c r="I27" s="8">
        <v>28286418</v>
      </c>
      <c r="J27" s="8">
        <v>28286418</v>
      </c>
      <c r="K27" s="8">
        <v>0</v>
      </c>
      <c r="L27" s="8">
        <v>0</v>
      </c>
      <c r="M27" s="8">
        <v>8255</v>
      </c>
      <c r="N27" s="8">
        <v>8255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28294673</v>
      </c>
      <c r="X27" s="8">
        <v>115999998</v>
      </c>
      <c r="Y27" s="8">
        <v>-87705325</v>
      </c>
      <c r="Z27" s="2">
        <v>-75.61</v>
      </c>
      <c r="AA27" s="6">
        <v>232912783</v>
      </c>
    </row>
    <row r="28" spans="1:27" ht="13.5">
      <c r="A28" s="25" t="s">
        <v>54</v>
      </c>
      <c r="B28" s="24"/>
      <c r="C28" s="6">
        <v>397551760</v>
      </c>
      <c r="D28" s="6">
        <v>0</v>
      </c>
      <c r="E28" s="7">
        <v>78340000</v>
      </c>
      <c r="F28" s="8">
        <v>78340000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20687502</v>
      </c>
      <c r="Y28" s="8">
        <v>-20687502</v>
      </c>
      <c r="Z28" s="2">
        <v>-100</v>
      </c>
      <c r="AA28" s="6">
        <v>78340000</v>
      </c>
    </row>
    <row r="29" spans="1:27" ht="13.5">
      <c r="A29" s="25" t="s">
        <v>55</v>
      </c>
      <c r="B29" s="24"/>
      <c r="C29" s="6">
        <v>88809751</v>
      </c>
      <c r="D29" s="6">
        <v>0</v>
      </c>
      <c r="E29" s="7">
        <v>10000000</v>
      </c>
      <c r="F29" s="8">
        <v>10000000</v>
      </c>
      <c r="G29" s="8">
        <v>0</v>
      </c>
      <c r="H29" s="8">
        <v>0</v>
      </c>
      <c r="I29" s="8">
        <v>21729516</v>
      </c>
      <c r="J29" s="8">
        <v>21729516</v>
      </c>
      <c r="K29" s="8">
        <v>7321902</v>
      </c>
      <c r="L29" s="8">
        <v>0</v>
      </c>
      <c r="M29" s="8">
        <v>14407614</v>
      </c>
      <c r="N29" s="8">
        <v>21729516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43459032</v>
      </c>
      <c r="X29" s="8">
        <v>4999998</v>
      </c>
      <c r="Y29" s="8">
        <v>38459034</v>
      </c>
      <c r="Z29" s="2">
        <v>769.18</v>
      </c>
      <c r="AA29" s="6">
        <v>10000000</v>
      </c>
    </row>
    <row r="30" spans="1:27" ht="13.5">
      <c r="A30" s="25" t="s">
        <v>56</v>
      </c>
      <c r="B30" s="24"/>
      <c r="C30" s="6">
        <v>424503215</v>
      </c>
      <c r="D30" s="6">
        <v>0</v>
      </c>
      <c r="E30" s="7">
        <v>449200000</v>
      </c>
      <c r="F30" s="8">
        <v>449200000</v>
      </c>
      <c r="G30" s="8">
        <v>56300620</v>
      </c>
      <c r="H30" s="8">
        <v>66259758</v>
      </c>
      <c r="I30" s="8">
        <v>30402911</v>
      </c>
      <c r="J30" s="8">
        <v>152963289</v>
      </c>
      <c r="K30" s="8">
        <v>46372371</v>
      </c>
      <c r="L30" s="8">
        <v>44119967</v>
      </c>
      <c r="M30" s="8">
        <v>47923874</v>
      </c>
      <c r="N30" s="8">
        <v>138416212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291379501</v>
      </c>
      <c r="X30" s="8">
        <v>216599998</v>
      </c>
      <c r="Y30" s="8">
        <v>74779503</v>
      </c>
      <c r="Z30" s="2">
        <v>34.52</v>
      </c>
      <c r="AA30" s="6">
        <v>449200000</v>
      </c>
    </row>
    <row r="31" spans="1:27" ht="13.5">
      <c r="A31" s="25" t="s">
        <v>57</v>
      </c>
      <c r="B31" s="24"/>
      <c r="C31" s="6">
        <v>58467953</v>
      </c>
      <c r="D31" s="6">
        <v>0</v>
      </c>
      <c r="E31" s="7">
        <v>47825000</v>
      </c>
      <c r="F31" s="8">
        <v>47825000</v>
      </c>
      <c r="G31" s="8">
        <v>2311245</v>
      </c>
      <c r="H31" s="8">
        <v>3545296</v>
      </c>
      <c r="I31" s="8">
        <v>4557179</v>
      </c>
      <c r="J31" s="8">
        <v>10413720</v>
      </c>
      <c r="K31" s="8">
        <v>2868821</v>
      </c>
      <c r="L31" s="8">
        <v>4986097</v>
      </c>
      <c r="M31" s="8">
        <v>5873862</v>
      </c>
      <c r="N31" s="8">
        <v>13728780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24142500</v>
      </c>
      <c r="X31" s="8">
        <v>23912502</v>
      </c>
      <c r="Y31" s="8">
        <v>229998</v>
      </c>
      <c r="Z31" s="2">
        <v>0.96</v>
      </c>
      <c r="AA31" s="6">
        <v>47825000</v>
      </c>
    </row>
    <row r="32" spans="1:27" ht="13.5">
      <c r="A32" s="25" t="s">
        <v>58</v>
      </c>
      <c r="B32" s="24"/>
      <c r="C32" s="6">
        <v>135786924</v>
      </c>
      <c r="D32" s="6">
        <v>0</v>
      </c>
      <c r="E32" s="7">
        <v>106200000</v>
      </c>
      <c r="F32" s="8">
        <v>106200000</v>
      </c>
      <c r="G32" s="8">
        <v>2430037</v>
      </c>
      <c r="H32" s="8">
        <v>7570688</v>
      </c>
      <c r="I32" s="8">
        <v>10734859</v>
      </c>
      <c r="J32" s="8">
        <v>20735584</v>
      </c>
      <c r="K32" s="8">
        <v>9872758</v>
      </c>
      <c r="L32" s="8">
        <v>6825644</v>
      </c>
      <c r="M32" s="8">
        <v>8134116</v>
      </c>
      <c r="N32" s="8">
        <v>24832518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45568102</v>
      </c>
      <c r="X32" s="8">
        <v>53100000</v>
      </c>
      <c r="Y32" s="8">
        <v>-7531898</v>
      </c>
      <c r="Z32" s="2">
        <v>-14.18</v>
      </c>
      <c r="AA32" s="6">
        <v>106200000</v>
      </c>
    </row>
    <row r="33" spans="1:27" ht="13.5">
      <c r="A33" s="25" t="s">
        <v>59</v>
      </c>
      <c r="B33" s="24"/>
      <c r="C33" s="6">
        <v>5392418</v>
      </c>
      <c r="D33" s="6">
        <v>0</v>
      </c>
      <c r="E33" s="7">
        <v>15000000</v>
      </c>
      <c r="F33" s="8">
        <v>15000000</v>
      </c>
      <c r="G33" s="8">
        <v>-3836</v>
      </c>
      <c r="H33" s="8">
        <v>4725</v>
      </c>
      <c r="I33" s="8">
        <v>1278689</v>
      </c>
      <c r="J33" s="8">
        <v>1279578</v>
      </c>
      <c r="K33" s="8">
        <v>137307</v>
      </c>
      <c r="L33" s="8">
        <v>906040</v>
      </c>
      <c r="M33" s="8">
        <v>5057305</v>
      </c>
      <c r="N33" s="8">
        <v>6100652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7380230</v>
      </c>
      <c r="X33" s="8">
        <v>7500000</v>
      </c>
      <c r="Y33" s="8">
        <v>-119770</v>
      </c>
      <c r="Z33" s="2">
        <v>-1.6</v>
      </c>
      <c r="AA33" s="6">
        <v>15000000</v>
      </c>
    </row>
    <row r="34" spans="1:27" ht="13.5">
      <c r="A34" s="25" t="s">
        <v>60</v>
      </c>
      <c r="B34" s="24"/>
      <c r="C34" s="6">
        <v>137813407</v>
      </c>
      <c r="D34" s="6">
        <v>0</v>
      </c>
      <c r="E34" s="7">
        <v>120554003</v>
      </c>
      <c r="F34" s="8">
        <v>120554003</v>
      </c>
      <c r="G34" s="8">
        <v>9226731</v>
      </c>
      <c r="H34" s="8">
        <v>6911620</v>
      </c>
      <c r="I34" s="8">
        <v>10069958</v>
      </c>
      <c r="J34" s="8">
        <v>26208309</v>
      </c>
      <c r="K34" s="8">
        <v>29038159</v>
      </c>
      <c r="L34" s="8">
        <v>15375188</v>
      </c>
      <c r="M34" s="8">
        <v>15013533</v>
      </c>
      <c r="N34" s="8">
        <v>59426880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85635189</v>
      </c>
      <c r="X34" s="8">
        <v>58879500</v>
      </c>
      <c r="Y34" s="8">
        <v>26755689</v>
      </c>
      <c r="Z34" s="2">
        <v>45.44</v>
      </c>
      <c r="AA34" s="6">
        <v>120554003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1660823328</v>
      </c>
      <c r="D36" s="33">
        <f>SUM(D25:D35)</f>
        <v>0</v>
      </c>
      <c r="E36" s="34">
        <f t="shared" si="1"/>
        <v>1393931895</v>
      </c>
      <c r="F36" s="35">
        <f t="shared" si="1"/>
        <v>1393931895</v>
      </c>
      <c r="G36" s="35">
        <f t="shared" si="1"/>
        <v>97778950</v>
      </c>
      <c r="H36" s="35">
        <f t="shared" si="1"/>
        <v>111472629</v>
      </c>
      <c r="I36" s="35">
        <f t="shared" si="1"/>
        <v>134335724</v>
      </c>
      <c r="J36" s="35">
        <f t="shared" si="1"/>
        <v>343587303</v>
      </c>
      <c r="K36" s="35">
        <f t="shared" si="1"/>
        <v>123816378</v>
      </c>
      <c r="L36" s="35">
        <f t="shared" si="1"/>
        <v>100413527</v>
      </c>
      <c r="M36" s="35">
        <f t="shared" si="1"/>
        <v>129380966</v>
      </c>
      <c r="N36" s="35">
        <f t="shared" si="1"/>
        <v>353610871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697198174</v>
      </c>
      <c r="X36" s="35">
        <f t="shared" si="1"/>
        <v>663092050</v>
      </c>
      <c r="Y36" s="35">
        <f t="shared" si="1"/>
        <v>34106124</v>
      </c>
      <c r="Z36" s="36">
        <f>+IF(X36&lt;&gt;0,+(Y36/X36)*100,0)</f>
        <v>5.143497648629628</v>
      </c>
      <c r="AA36" s="33">
        <f>SUM(AA25:AA35)</f>
        <v>1393931895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-534421624</v>
      </c>
      <c r="D38" s="46">
        <f>+D22-D36</f>
        <v>0</v>
      </c>
      <c r="E38" s="47">
        <f t="shared" si="2"/>
        <v>80113</v>
      </c>
      <c r="F38" s="48">
        <f t="shared" si="2"/>
        <v>80113</v>
      </c>
      <c r="G38" s="48">
        <f t="shared" si="2"/>
        <v>-35939437</v>
      </c>
      <c r="H38" s="48">
        <f t="shared" si="2"/>
        <v>-35170132</v>
      </c>
      <c r="I38" s="48">
        <f t="shared" si="2"/>
        <v>-54351890</v>
      </c>
      <c r="J38" s="48">
        <f t="shared" si="2"/>
        <v>-125461459</v>
      </c>
      <c r="K38" s="48">
        <f t="shared" si="2"/>
        <v>99840478</v>
      </c>
      <c r="L38" s="48">
        <f t="shared" si="2"/>
        <v>-13558148</v>
      </c>
      <c r="M38" s="48">
        <f t="shared" si="2"/>
        <v>39205776</v>
      </c>
      <c r="N38" s="48">
        <f t="shared" si="2"/>
        <v>125488106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26647</v>
      </c>
      <c r="X38" s="48">
        <f>IF(F22=F36,0,X22-X36)</f>
        <v>95655988</v>
      </c>
      <c r="Y38" s="48">
        <f t="shared" si="2"/>
        <v>-95629341</v>
      </c>
      <c r="Z38" s="49">
        <f>+IF(X38&lt;&gt;0,+(Y38/X38)*100,0)</f>
        <v>-99.97214288351714</v>
      </c>
      <c r="AA38" s="46">
        <f>+AA22-AA36</f>
        <v>80113</v>
      </c>
    </row>
    <row r="39" spans="1:27" ht="13.5">
      <c r="A39" s="23" t="s">
        <v>64</v>
      </c>
      <c r="B39" s="29"/>
      <c r="C39" s="6">
        <v>225943015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-308478609</v>
      </c>
      <c r="D42" s="55">
        <f>SUM(D38:D41)</f>
        <v>0</v>
      </c>
      <c r="E42" s="56">
        <f t="shared" si="3"/>
        <v>80113</v>
      </c>
      <c r="F42" s="57">
        <f t="shared" si="3"/>
        <v>80113</v>
      </c>
      <c r="G42" s="57">
        <f t="shared" si="3"/>
        <v>-35939437</v>
      </c>
      <c r="H42" s="57">
        <f t="shared" si="3"/>
        <v>-35170132</v>
      </c>
      <c r="I42" s="57">
        <f t="shared" si="3"/>
        <v>-54351890</v>
      </c>
      <c r="J42" s="57">
        <f t="shared" si="3"/>
        <v>-125461459</v>
      </c>
      <c r="K42" s="57">
        <f t="shared" si="3"/>
        <v>99840478</v>
      </c>
      <c r="L42" s="57">
        <f t="shared" si="3"/>
        <v>-13558148</v>
      </c>
      <c r="M42" s="57">
        <f t="shared" si="3"/>
        <v>39205776</v>
      </c>
      <c r="N42" s="57">
        <f t="shared" si="3"/>
        <v>125488106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26647</v>
      </c>
      <c r="X42" s="57">
        <f t="shared" si="3"/>
        <v>95655988</v>
      </c>
      <c r="Y42" s="57">
        <f t="shared" si="3"/>
        <v>-95629341</v>
      </c>
      <c r="Z42" s="58">
        <f>+IF(X42&lt;&gt;0,+(Y42/X42)*100,0)</f>
        <v>-99.97214288351714</v>
      </c>
      <c r="AA42" s="55">
        <f>SUM(AA38:AA41)</f>
        <v>80113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-308478609</v>
      </c>
      <c r="D44" s="63">
        <f>+D42-D43</f>
        <v>0</v>
      </c>
      <c r="E44" s="64">
        <f t="shared" si="4"/>
        <v>80113</v>
      </c>
      <c r="F44" s="65">
        <f t="shared" si="4"/>
        <v>80113</v>
      </c>
      <c r="G44" s="65">
        <f t="shared" si="4"/>
        <v>-35939437</v>
      </c>
      <c r="H44" s="65">
        <f t="shared" si="4"/>
        <v>-35170132</v>
      </c>
      <c r="I44" s="65">
        <f t="shared" si="4"/>
        <v>-54351890</v>
      </c>
      <c r="J44" s="65">
        <f t="shared" si="4"/>
        <v>-125461459</v>
      </c>
      <c r="K44" s="65">
        <f t="shared" si="4"/>
        <v>99840478</v>
      </c>
      <c r="L44" s="65">
        <f t="shared" si="4"/>
        <v>-13558148</v>
      </c>
      <c r="M44" s="65">
        <f t="shared" si="4"/>
        <v>39205776</v>
      </c>
      <c r="N44" s="65">
        <f t="shared" si="4"/>
        <v>125488106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26647</v>
      </c>
      <c r="X44" s="65">
        <f t="shared" si="4"/>
        <v>95655988</v>
      </c>
      <c r="Y44" s="65">
        <f t="shared" si="4"/>
        <v>-95629341</v>
      </c>
      <c r="Z44" s="66">
        <f>+IF(X44&lt;&gt;0,+(Y44/X44)*100,0)</f>
        <v>-99.97214288351714</v>
      </c>
      <c r="AA44" s="63">
        <f>+AA42-AA43</f>
        <v>80113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-308478609</v>
      </c>
      <c r="D46" s="55">
        <f>SUM(D44:D45)</f>
        <v>0</v>
      </c>
      <c r="E46" s="56">
        <f t="shared" si="5"/>
        <v>80113</v>
      </c>
      <c r="F46" s="57">
        <f t="shared" si="5"/>
        <v>80113</v>
      </c>
      <c r="G46" s="57">
        <f t="shared" si="5"/>
        <v>-35939437</v>
      </c>
      <c r="H46" s="57">
        <f t="shared" si="5"/>
        <v>-35170132</v>
      </c>
      <c r="I46" s="57">
        <f t="shared" si="5"/>
        <v>-54351890</v>
      </c>
      <c r="J46" s="57">
        <f t="shared" si="5"/>
        <v>-125461459</v>
      </c>
      <c r="K46" s="57">
        <f t="shared" si="5"/>
        <v>99840478</v>
      </c>
      <c r="L46" s="57">
        <f t="shared" si="5"/>
        <v>-13558148</v>
      </c>
      <c r="M46" s="57">
        <f t="shared" si="5"/>
        <v>39205776</v>
      </c>
      <c r="N46" s="57">
        <f t="shared" si="5"/>
        <v>125488106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26647</v>
      </c>
      <c r="X46" s="57">
        <f t="shared" si="5"/>
        <v>95655988</v>
      </c>
      <c r="Y46" s="57">
        <f t="shared" si="5"/>
        <v>-95629341</v>
      </c>
      <c r="Z46" s="58">
        <f>+IF(X46&lt;&gt;0,+(Y46/X46)*100,0)</f>
        <v>-99.97214288351714</v>
      </c>
      <c r="AA46" s="55">
        <f>SUM(AA44:AA45)</f>
        <v>80113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-308478609</v>
      </c>
      <c r="D48" s="71">
        <f>SUM(D46:D47)</f>
        <v>0</v>
      </c>
      <c r="E48" s="72">
        <f t="shared" si="6"/>
        <v>80113</v>
      </c>
      <c r="F48" s="73">
        <f t="shared" si="6"/>
        <v>80113</v>
      </c>
      <c r="G48" s="73">
        <f t="shared" si="6"/>
        <v>-35939437</v>
      </c>
      <c r="H48" s="74">
        <f t="shared" si="6"/>
        <v>-35170132</v>
      </c>
      <c r="I48" s="74">
        <f t="shared" si="6"/>
        <v>-54351890</v>
      </c>
      <c r="J48" s="74">
        <f t="shared" si="6"/>
        <v>-125461459</v>
      </c>
      <c r="K48" s="74">
        <f t="shared" si="6"/>
        <v>99840478</v>
      </c>
      <c r="L48" s="74">
        <f t="shared" si="6"/>
        <v>-13558148</v>
      </c>
      <c r="M48" s="73">
        <f t="shared" si="6"/>
        <v>39205776</v>
      </c>
      <c r="N48" s="73">
        <f t="shared" si="6"/>
        <v>125488106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26647</v>
      </c>
      <c r="X48" s="74">
        <f t="shared" si="6"/>
        <v>95655988</v>
      </c>
      <c r="Y48" s="74">
        <f t="shared" si="6"/>
        <v>-95629341</v>
      </c>
      <c r="Z48" s="75">
        <f>+IF(X48&lt;&gt;0,+(Y48/X48)*100,0)</f>
        <v>-99.97214288351714</v>
      </c>
      <c r="AA48" s="76">
        <f>SUM(AA46:AA47)</f>
        <v>80113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256483914</v>
      </c>
      <c r="F5" s="8">
        <v>256483914</v>
      </c>
      <c r="G5" s="8">
        <v>30305713</v>
      </c>
      <c r="H5" s="8">
        <v>30445985</v>
      </c>
      <c r="I5" s="8">
        <v>30404768</v>
      </c>
      <c r="J5" s="8">
        <v>91156466</v>
      </c>
      <c r="K5" s="8">
        <v>-5830712</v>
      </c>
      <c r="L5" s="8">
        <v>24790864</v>
      </c>
      <c r="M5" s="8">
        <v>22143481</v>
      </c>
      <c r="N5" s="8">
        <v>41103633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132260099</v>
      </c>
      <c r="X5" s="8">
        <v>122077547</v>
      </c>
      <c r="Y5" s="8">
        <v>10182552</v>
      </c>
      <c r="Z5" s="2">
        <v>8.34</v>
      </c>
      <c r="AA5" s="6">
        <v>256483914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1889181183</v>
      </c>
      <c r="F7" s="8">
        <v>1889181183</v>
      </c>
      <c r="G7" s="8">
        <v>153589015</v>
      </c>
      <c r="H7" s="8">
        <v>152993553</v>
      </c>
      <c r="I7" s="8">
        <v>68616025</v>
      </c>
      <c r="J7" s="8">
        <v>375198593</v>
      </c>
      <c r="K7" s="8">
        <v>173383468</v>
      </c>
      <c r="L7" s="8">
        <v>117736073</v>
      </c>
      <c r="M7" s="8">
        <v>118312174</v>
      </c>
      <c r="N7" s="8">
        <v>409431715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784630308</v>
      </c>
      <c r="X7" s="8">
        <v>968305599</v>
      </c>
      <c r="Y7" s="8">
        <v>-183675291</v>
      </c>
      <c r="Z7" s="2">
        <v>-18.97</v>
      </c>
      <c r="AA7" s="6">
        <v>1889181183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512998807</v>
      </c>
      <c r="F8" s="8">
        <v>512998807</v>
      </c>
      <c r="G8" s="8">
        <v>25393096</v>
      </c>
      <c r="H8" s="8">
        <v>28684422</v>
      </c>
      <c r="I8" s="8">
        <v>23534062</v>
      </c>
      <c r="J8" s="8">
        <v>77611580</v>
      </c>
      <c r="K8" s="8">
        <v>21893098</v>
      </c>
      <c r="L8" s="8">
        <v>27861536</v>
      </c>
      <c r="M8" s="8">
        <v>23517222</v>
      </c>
      <c r="N8" s="8">
        <v>73271856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150883436</v>
      </c>
      <c r="X8" s="8">
        <v>261389000</v>
      </c>
      <c r="Y8" s="8">
        <v>-110505564</v>
      </c>
      <c r="Z8" s="2">
        <v>-42.28</v>
      </c>
      <c r="AA8" s="6">
        <v>512998807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176045943</v>
      </c>
      <c r="F9" s="8">
        <v>176045943</v>
      </c>
      <c r="G9" s="8">
        <v>6109910</v>
      </c>
      <c r="H9" s="8">
        <v>6421164</v>
      </c>
      <c r="I9" s="8">
        <v>6404144</v>
      </c>
      <c r="J9" s="8">
        <v>18935218</v>
      </c>
      <c r="K9" s="8">
        <v>8191100</v>
      </c>
      <c r="L9" s="8">
        <v>6384586</v>
      </c>
      <c r="M9" s="8">
        <v>4671771</v>
      </c>
      <c r="N9" s="8">
        <v>19247457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38182675</v>
      </c>
      <c r="X9" s="8">
        <v>83554000</v>
      </c>
      <c r="Y9" s="8">
        <v>-45371325</v>
      </c>
      <c r="Z9" s="2">
        <v>-54.3</v>
      </c>
      <c r="AA9" s="6">
        <v>176045943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88273280</v>
      </c>
      <c r="F10" s="26">
        <v>88273280</v>
      </c>
      <c r="G10" s="26">
        <v>7188535</v>
      </c>
      <c r="H10" s="26">
        <v>7237989</v>
      </c>
      <c r="I10" s="26">
        <v>7976668</v>
      </c>
      <c r="J10" s="26">
        <v>22403192</v>
      </c>
      <c r="K10" s="26">
        <v>9343724</v>
      </c>
      <c r="L10" s="26">
        <v>7605796</v>
      </c>
      <c r="M10" s="26">
        <v>5960887</v>
      </c>
      <c r="N10" s="26">
        <v>22910407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45313599</v>
      </c>
      <c r="X10" s="26">
        <v>43800000</v>
      </c>
      <c r="Y10" s="26">
        <v>1513599</v>
      </c>
      <c r="Z10" s="27">
        <v>3.46</v>
      </c>
      <c r="AA10" s="28">
        <v>88273280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478470</v>
      </c>
      <c r="F11" s="8">
        <v>478470</v>
      </c>
      <c r="G11" s="8">
        <v>7584</v>
      </c>
      <c r="H11" s="8">
        <v>11807</v>
      </c>
      <c r="I11" s="8">
        <v>4053</v>
      </c>
      <c r="J11" s="8">
        <v>23444</v>
      </c>
      <c r="K11" s="8">
        <v>184</v>
      </c>
      <c r="L11" s="8">
        <v>2395</v>
      </c>
      <c r="M11" s="8">
        <v>3277</v>
      </c>
      <c r="N11" s="8">
        <v>5856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29300</v>
      </c>
      <c r="X11" s="8">
        <v>242000</v>
      </c>
      <c r="Y11" s="8">
        <v>-212700</v>
      </c>
      <c r="Z11" s="2">
        <v>-87.89</v>
      </c>
      <c r="AA11" s="6">
        <v>478470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15105689</v>
      </c>
      <c r="F12" s="8">
        <v>15105689</v>
      </c>
      <c r="G12" s="8">
        <v>706075</v>
      </c>
      <c r="H12" s="8">
        <v>647578</v>
      </c>
      <c r="I12" s="8">
        <v>630204</v>
      </c>
      <c r="J12" s="8">
        <v>1983857</v>
      </c>
      <c r="K12" s="8">
        <v>652744</v>
      </c>
      <c r="L12" s="8">
        <v>624720</v>
      </c>
      <c r="M12" s="8">
        <v>262103</v>
      </c>
      <c r="N12" s="8">
        <v>1539567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3523424</v>
      </c>
      <c r="X12" s="8">
        <v>6752000</v>
      </c>
      <c r="Y12" s="8">
        <v>-3228576</v>
      </c>
      <c r="Z12" s="2">
        <v>-47.82</v>
      </c>
      <c r="AA12" s="6">
        <v>15105689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30657317</v>
      </c>
      <c r="F13" s="8">
        <v>30657317</v>
      </c>
      <c r="G13" s="8">
        <v>1918483</v>
      </c>
      <c r="H13" s="8">
        <v>5549391</v>
      </c>
      <c r="I13" s="8">
        <v>1844973</v>
      </c>
      <c r="J13" s="8">
        <v>9312847</v>
      </c>
      <c r="K13" s="8">
        <v>4070980</v>
      </c>
      <c r="L13" s="8">
        <v>5834316</v>
      </c>
      <c r="M13" s="8">
        <v>10600067</v>
      </c>
      <c r="N13" s="8">
        <v>20505363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29818210</v>
      </c>
      <c r="X13" s="8">
        <v>14918000</v>
      </c>
      <c r="Y13" s="8">
        <v>14900210</v>
      </c>
      <c r="Z13" s="2">
        <v>99.88</v>
      </c>
      <c r="AA13" s="6">
        <v>30657317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126770539</v>
      </c>
      <c r="F14" s="8">
        <v>126770539</v>
      </c>
      <c r="G14" s="8">
        <v>9700393</v>
      </c>
      <c r="H14" s="8">
        <v>10004114</v>
      </c>
      <c r="I14" s="8">
        <v>11102716</v>
      </c>
      <c r="J14" s="8">
        <v>30807223</v>
      </c>
      <c r="K14" s="8">
        <v>10241569</v>
      </c>
      <c r="L14" s="8">
        <v>10328982</v>
      </c>
      <c r="M14" s="8">
        <v>11795455</v>
      </c>
      <c r="N14" s="8">
        <v>32366006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63173229</v>
      </c>
      <c r="X14" s="8">
        <v>63600000</v>
      </c>
      <c r="Y14" s="8">
        <v>-426771</v>
      </c>
      <c r="Z14" s="2">
        <v>-0.67</v>
      </c>
      <c r="AA14" s="6">
        <v>126770539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13381998</v>
      </c>
      <c r="F16" s="8">
        <v>13381998</v>
      </c>
      <c r="G16" s="8">
        <v>1024417</v>
      </c>
      <c r="H16" s="8">
        <v>898130</v>
      </c>
      <c r="I16" s="8">
        <v>961699</v>
      </c>
      <c r="J16" s="8">
        <v>2884246</v>
      </c>
      <c r="K16" s="8">
        <v>967294</v>
      </c>
      <c r="L16" s="8">
        <v>587306</v>
      </c>
      <c r="M16" s="8">
        <v>561030</v>
      </c>
      <c r="N16" s="8">
        <v>2115630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4999876</v>
      </c>
      <c r="X16" s="8">
        <v>6656000</v>
      </c>
      <c r="Y16" s="8">
        <v>-1656124</v>
      </c>
      <c r="Z16" s="2">
        <v>-24.88</v>
      </c>
      <c r="AA16" s="6">
        <v>13381998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12932992</v>
      </c>
      <c r="F17" s="8">
        <v>12932992</v>
      </c>
      <c r="G17" s="8">
        <v>128854</v>
      </c>
      <c r="H17" s="8">
        <v>1042372</v>
      </c>
      <c r="I17" s="8">
        <v>842052</v>
      </c>
      <c r="J17" s="8">
        <v>2013278</v>
      </c>
      <c r="K17" s="8">
        <v>1173481</v>
      </c>
      <c r="L17" s="8">
        <v>797773</v>
      </c>
      <c r="M17" s="8">
        <v>534402</v>
      </c>
      <c r="N17" s="8">
        <v>2505656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4518934</v>
      </c>
      <c r="X17" s="8">
        <v>6597580</v>
      </c>
      <c r="Y17" s="8">
        <v>-2078646</v>
      </c>
      <c r="Z17" s="2">
        <v>-31.51</v>
      </c>
      <c r="AA17" s="6">
        <v>12932992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21094781</v>
      </c>
      <c r="F18" s="8">
        <v>21094781</v>
      </c>
      <c r="G18" s="8">
        <v>2442640</v>
      </c>
      <c r="H18" s="8">
        <v>1159449</v>
      </c>
      <c r="I18" s="8">
        <v>-1373124</v>
      </c>
      <c r="J18" s="8">
        <v>2228965</v>
      </c>
      <c r="K18" s="8">
        <v>7127705</v>
      </c>
      <c r="L18" s="8">
        <v>-906979</v>
      </c>
      <c r="M18" s="8">
        <v>-454945</v>
      </c>
      <c r="N18" s="8">
        <v>5765781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7994746</v>
      </c>
      <c r="X18" s="8">
        <v>10894000</v>
      </c>
      <c r="Y18" s="8">
        <v>-2899254</v>
      </c>
      <c r="Z18" s="2">
        <v>-26.61</v>
      </c>
      <c r="AA18" s="6">
        <v>21094781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389946839</v>
      </c>
      <c r="F19" s="8">
        <v>389946839</v>
      </c>
      <c r="G19" s="8">
        <v>0</v>
      </c>
      <c r="H19" s="8">
        <v>137539000</v>
      </c>
      <c r="I19" s="8">
        <v>877</v>
      </c>
      <c r="J19" s="8">
        <v>137539877</v>
      </c>
      <c r="K19" s="8">
        <v>21485364</v>
      </c>
      <c r="L19" s="8">
        <v>93438189</v>
      </c>
      <c r="M19" s="8">
        <v>14293881</v>
      </c>
      <c r="N19" s="8">
        <v>129217434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266757311</v>
      </c>
      <c r="X19" s="8">
        <v>197800000</v>
      </c>
      <c r="Y19" s="8">
        <v>68957311</v>
      </c>
      <c r="Z19" s="2">
        <v>34.86</v>
      </c>
      <c r="AA19" s="6">
        <v>389946839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36360227</v>
      </c>
      <c r="F20" s="26">
        <v>36360227</v>
      </c>
      <c r="G20" s="26">
        <v>3575059</v>
      </c>
      <c r="H20" s="26">
        <v>1684770</v>
      </c>
      <c r="I20" s="26">
        <v>1468702</v>
      </c>
      <c r="J20" s="26">
        <v>6728531</v>
      </c>
      <c r="K20" s="26">
        <v>1461601</v>
      </c>
      <c r="L20" s="26">
        <v>1874551</v>
      </c>
      <c r="M20" s="26">
        <v>983692</v>
      </c>
      <c r="N20" s="26">
        <v>4319844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11048375</v>
      </c>
      <c r="X20" s="26">
        <v>20681000</v>
      </c>
      <c r="Y20" s="26">
        <v>-9632625</v>
      </c>
      <c r="Z20" s="27">
        <v>-46.58</v>
      </c>
      <c r="AA20" s="28">
        <v>36360227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30000000</v>
      </c>
      <c r="F21" s="8">
        <v>30000000</v>
      </c>
      <c r="G21" s="8">
        <v>0</v>
      </c>
      <c r="H21" s="8">
        <v>87719</v>
      </c>
      <c r="I21" s="30">
        <v>0</v>
      </c>
      <c r="J21" s="8">
        <v>87719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87719</v>
      </c>
      <c r="X21" s="8">
        <v>14617000</v>
      </c>
      <c r="Y21" s="8">
        <v>-14529281</v>
      </c>
      <c r="Z21" s="2">
        <v>-99.4</v>
      </c>
      <c r="AA21" s="6">
        <v>30000000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3599711979</v>
      </c>
      <c r="F22" s="35">
        <f t="shared" si="0"/>
        <v>3599711979</v>
      </c>
      <c r="G22" s="35">
        <f t="shared" si="0"/>
        <v>242089774</v>
      </c>
      <c r="H22" s="35">
        <f t="shared" si="0"/>
        <v>384407443</v>
      </c>
      <c r="I22" s="35">
        <f t="shared" si="0"/>
        <v>152417819</v>
      </c>
      <c r="J22" s="35">
        <f t="shared" si="0"/>
        <v>778915036</v>
      </c>
      <c r="K22" s="35">
        <f t="shared" si="0"/>
        <v>254161600</v>
      </c>
      <c r="L22" s="35">
        <f t="shared" si="0"/>
        <v>296960108</v>
      </c>
      <c r="M22" s="35">
        <f t="shared" si="0"/>
        <v>213184497</v>
      </c>
      <c r="N22" s="35">
        <f t="shared" si="0"/>
        <v>764306205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1543221241</v>
      </c>
      <c r="X22" s="35">
        <f t="shared" si="0"/>
        <v>1821883726</v>
      </c>
      <c r="Y22" s="35">
        <f t="shared" si="0"/>
        <v>-278662485</v>
      </c>
      <c r="Z22" s="36">
        <f>+IF(X22&lt;&gt;0,+(Y22/X22)*100,0)</f>
        <v>-15.295294700930876</v>
      </c>
      <c r="AA22" s="33">
        <f>SUM(AA5:AA21)</f>
        <v>3599711979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481335880</v>
      </c>
      <c r="F25" s="8">
        <v>481335880</v>
      </c>
      <c r="G25" s="8">
        <v>43396429</v>
      </c>
      <c r="H25" s="8">
        <v>44135406</v>
      </c>
      <c r="I25" s="8">
        <v>44179390</v>
      </c>
      <c r="J25" s="8">
        <v>131711225</v>
      </c>
      <c r="K25" s="8">
        <v>42120009</v>
      </c>
      <c r="L25" s="8">
        <v>41653593</v>
      </c>
      <c r="M25" s="8">
        <v>41851788</v>
      </c>
      <c r="N25" s="8">
        <v>125625390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257336615</v>
      </c>
      <c r="X25" s="8">
        <v>239649000</v>
      </c>
      <c r="Y25" s="8">
        <v>17687615</v>
      </c>
      <c r="Z25" s="2">
        <v>7.38</v>
      </c>
      <c r="AA25" s="6">
        <v>481335880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28766009</v>
      </c>
      <c r="F26" s="8">
        <v>28766009</v>
      </c>
      <c r="G26" s="8">
        <v>2092736</v>
      </c>
      <c r="H26" s="8">
        <v>2088411</v>
      </c>
      <c r="I26" s="8">
        <v>2190319</v>
      </c>
      <c r="J26" s="8">
        <v>6371466</v>
      </c>
      <c r="K26" s="8">
        <v>2154891</v>
      </c>
      <c r="L26" s="8">
        <v>2141751</v>
      </c>
      <c r="M26" s="8">
        <v>2598113</v>
      </c>
      <c r="N26" s="8">
        <v>6894755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13266221</v>
      </c>
      <c r="X26" s="8">
        <v>13440000</v>
      </c>
      <c r="Y26" s="8">
        <v>-173779</v>
      </c>
      <c r="Z26" s="2">
        <v>-1.29</v>
      </c>
      <c r="AA26" s="6">
        <v>28766009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338000000</v>
      </c>
      <c r="F27" s="8">
        <v>338000000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113806027</v>
      </c>
      <c r="Y27" s="8">
        <v>-113806027</v>
      </c>
      <c r="Z27" s="2">
        <v>-100</v>
      </c>
      <c r="AA27" s="6">
        <v>338000000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429945146</v>
      </c>
      <c r="F28" s="8">
        <v>429945146</v>
      </c>
      <c r="G28" s="8">
        <v>22221045</v>
      </c>
      <c r="H28" s="8">
        <v>22221043</v>
      </c>
      <c r="I28" s="8">
        <v>21776621</v>
      </c>
      <c r="J28" s="8">
        <v>66218709</v>
      </c>
      <c r="K28" s="8">
        <v>21341090</v>
      </c>
      <c r="L28" s="8">
        <v>20914267</v>
      </c>
      <c r="M28" s="8">
        <v>20417754</v>
      </c>
      <c r="N28" s="8">
        <v>62673111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128891820</v>
      </c>
      <c r="X28" s="8">
        <v>229678000</v>
      </c>
      <c r="Y28" s="8">
        <v>-100786180</v>
      </c>
      <c r="Z28" s="2">
        <v>-43.88</v>
      </c>
      <c r="AA28" s="6">
        <v>429945146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80675175</v>
      </c>
      <c r="F29" s="8">
        <v>80675175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15350969</v>
      </c>
      <c r="N29" s="8">
        <v>15350969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15350969</v>
      </c>
      <c r="X29" s="8">
        <v>40152000</v>
      </c>
      <c r="Y29" s="8">
        <v>-24801031</v>
      </c>
      <c r="Z29" s="2">
        <v>-61.77</v>
      </c>
      <c r="AA29" s="6">
        <v>80675175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1596599224</v>
      </c>
      <c r="F30" s="8">
        <v>1596599224</v>
      </c>
      <c r="G30" s="8">
        <v>208299682</v>
      </c>
      <c r="H30" s="8">
        <v>120931844</v>
      </c>
      <c r="I30" s="8">
        <v>150184127</v>
      </c>
      <c r="J30" s="8">
        <v>479415653</v>
      </c>
      <c r="K30" s="8">
        <v>79738560</v>
      </c>
      <c r="L30" s="8">
        <v>120651495</v>
      </c>
      <c r="M30" s="8">
        <v>111442246</v>
      </c>
      <c r="N30" s="8">
        <v>311832301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791247954</v>
      </c>
      <c r="X30" s="8">
        <v>863690000</v>
      </c>
      <c r="Y30" s="8">
        <v>-72442046</v>
      </c>
      <c r="Z30" s="2">
        <v>-8.39</v>
      </c>
      <c r="AA30" s="6">
        <v>1596599224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136647601</v>
      </c>
      <c r="F31" s="8">
        <v>136647601</v>
      </c>
      <c r="G31" s="8">
        <v>2626500</v>
      </c>
      <c r="H31" s="8">
        <v>10818593</v>
      </c>
      <c r="I31" s="8">
        <v>11037792</v>
      </c>
      <c r="J31" s="8">
        <v>24482885</v>
      </c>
      <c r="K31" s="8">
        <v>13331226</v>
      </c>
      <c r="L31" s="8">
        <v>12949871</v>
      </c>
      <c r="M31" s="8">
        <v>11123627</v>
      </c>
      <c r="N31" s="8">
        <v>37404724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61887609</v>
      </c>
      <c r="X31" s="8">
        <v>64841000</v>
      </c>
      <c r="Y31" s="8">
        <v>-2953391</v>
      </c>
      <c r="Z31" s="2">
        <v>-4.55</v>
      </c>
      <c r="AA31" s="6">
        <v>136647601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209551269</v>
      </c>
      <c r="F32" s="8">
        <v>209551269</v>
      </c>
      <c r="G32" s="8">
        <v>2736262</v>
      </c>
      <c r="H32" s="8">
        <v>15691215</v>
      </c>
      <c r="I32" s="8">
        <v>13247639</v>
      </c>
      <c r="J32" s="8">
        <v>31675116</v>
      </c>
      <c r="K32" s="8">
        <v>22413219</v>
      </c>
      <c r="L32" s="8">
        <v>16296983</v>
      </c>
      <c r="M32" s="8">
        <v>26189373</v>
      </c>
      <c r="N32" s="8">
        <v>64899575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96574691</v>
      </c>
      <c r="X32" s="8">
        <v>108520000</v>
      </c>
      <c r="Y32" s="8">
        <v>-11945309</v>
      </c>
      <c r="Z32" s="2">
        <v>-11.01</v>
      </c>
      <c r="AA32" s="6">
        <v>209551269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57163011</v>
      </c>
      <c r="F33" s="8">
        <v>57163011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8839000</v>
      </c>
      <c r="Y33" s="8">
        <v>-8839000</v>
      </c>
      <c r="Z33" s="2">
        <v>-100</v>
      </c>
      <c r="AA33" s="6">
        <v>57163011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202640264</v>
      </c>
      <c r="F34" s="8">
        <v>202640264</v>
      </c>
      <c r="G34" s="8">
        <v>21825515</v>
      </c>
      <c r="H34" s="8">
        <v>27294399</v>
      </c>
      <c r="I34" s="8">
        <v>14126148</v>
      </c>
      <c r="J34" s="8">
        <v>63246062</v>
      </c>
      <c r="K34" s="8">
        <v>24784060</v>
      </c>
      <c r="L34" s="8">
        <v>16006784</v>
      </c>
      <c r="M34" s="8">
        <v>12894583</v>
      </c>
      <c r="N34" s="8">
        <v>53685427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116931489</v>
      </c>
      <c r="X34" s="8">
        <v>101181900</v>
      </c>
      <c r="Y34" s="8">
        <v>15749589</v>
      </c>
      <c r="Z34" s="2">
        <v>15.57</v>
      </c>
      <c r="AA34" s="6">
        <v>202640264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3561323579</v>
      </c>
      <c r="F36" s="35">
        <f t="shared" si="1"/>
        <v>3561323579</v>
      </c>
      <c r="G36" s="35">
        <f t="shared" si="1"/>
        <v>303198169</v>
      </c>
      <c r="H36" s="35">
        <f t="shared" si="1"/>
        <v>243180911</v>
      </c>
      <c r="I36" s="35">
        <f t="shared" si="1"/>
        <v>256742036</v>
      </c>
      <c r="J36" s="35">
        <f t="shared" si="1"/>
        <v>803121116</v>
      </c>
      <c r="K36" s="35">
        <f t="shared" si="1"/>
        <v>205883055</v>
      </c>
      <c r="L36" s="35">
        <f t="shared" si="1"/>
        <v>230614744</v>
      </c>
      <c r="M36" s="35">
        <f t="shared" si="1"/>
        <v>241868453</v>
      </c>
      <c r="N36" s="35">
        <f t="shared" si="1"/>
        <v>678366252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1481487368</v>
      </c>
      <c r="X36" s="35">
        <f t="shared" si="1"/>
        <v>1783796927</v>
      </c>
      <c r="Y36" s="35">
        <f t="shared" si="1"/>
        <v>-302309559</v>
      </c>
      <c r="Z36" s="36">
        <f>+IF(X36&lt;&gt;0,+(Y36/X36)*100,0)</f>
        <v>-16.947532223212537</v>
      </c>
      <c r="AA36" s="33">
        <f>SUM(AA25:AA35)</f>
        <v>3561323579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38388400</v>
      </c>
      <c r="F38" s="48">
        <f t="shared" si="2"/>
        <v>38388400</v>
      </c>
      <c r="G38" s="48">
        <f t="shared" si="2"/>
        <v>-61108395</v>
      </c>
      <c r="H38" s="48">
        <f t="shared" si="2"/>
        <v>141226532</v>
      </c>
      <c r="I38" s="48">
        <f t="shared" si="2"/>
        <v>-104324217</v>
      </c>
      <c r="J38" s="48">
        <f t="shared" si="2"/>
        <v>-24206080</v>
      </c>
      <c r="K38" s="48">
        <f t="shared" si="2"/>
        <v>48278545</v>
      </c>
      <c r="L38" s="48">
        <f t="shared" si="2"/>
        <v>66345364</v>
      </c>
      <c r="M38" s="48">
        <f t="shared" si="2"/>
        <v>-28683956</v>
      </c>
      <c r="N38" s="48">
        <f t="shared" si="2"/>
        <v>85939953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61733873</v>
      </c>
      <c r="X38" s="48">
        <f>IF(F22=F36,0,X22-X36)</f>
        <v>38086799</v>
      </c>
      <c r="Y38" s="48">
        <f t="shared" si="2"/>
        <v>23647074</v>
      </c>
      <c r="Z38" s="49">
        <f>+IF(X38&lt;&gt;0,+(Y38/X38)*100,0)</f>
        <v>62.08732322188588</v>
      </c>
      <c r="AA38" s="46">
        <f>+AA22-AA36</f>
        <v>38388400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686273161</v>
      </c>
      <c r="F39" s="8">
        <v>686273161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877</v>
      </c>
      <c r="N39" s="8">
        <v>877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877</v>
      </c>
      <c r="X39" s="8">
        <v>390521000</v>
      </c>
      <c r="Y39" s="8">
        <v>-390520123</v>
      </c>
      <c r="Z39" s="2">
        <v>-100</v>
      </c>
      <c r="AA39" s="6">
        <v>686273161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294543</v>
      </c>
      <c r="J41" s="8">
        <v>294543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294543</v>
      </c>
      <c r="X41" s="8"/>
      <c r="Y41" s="51">
        <v>294543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724661561</v>
      </c>
      <c r="F42" s="57">
        <f t="shared" si="3"/>
        <v>724661561</v>
      </c>
      <c r="G42" s="57">
        <f t="shared" si="3"/>
        <v>-61108395</v>
      </c>
      <c r="H42" s="57">
        <f t="shared" si="3"/>
        <v>141226532</v>
      </c>
      <c r="I42" s="57">
        <f t="shared" si="3"/>
        <v>-104029674</v>
      </c>
      <c r="J42" s="57">
        <f t="shared" si="3"/>
        <v>-23911537</v>
      </c>
      <c r="K42" s="57">
        <f t="shared" si="3"/>
        <v>48278545</v>
      </c>
      <c r="L42" s="57">
        <f t="shared" si="3"/>
        <v>66345364</v>
      </c>
      <c r="M42" s="57">
        <f t="shared" si="3"/>
        <v>-28683079</v>
      </c>
      <c r="N42" s="57">
        <f t="shared" si="3"/>
        <v>85940830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62029293</v>
      </c>
      <c r="X42" s="57">
        <f t="shared" si="3"/>
        <v>428607799</v>
      </c>
      <c r="Y42" s="57">
        <f t="shared" si="3"/>
        <v>-366578506</v>
      </c>
      <c r="Z42" s="58">
        <f>+IF(X42&lt;&gt;0,+(Y42/X42)*100,0)</f>
        <v>-85.5277264798441</v>
      </c>
      <c r="AA42" s="55">
        <f>SUM(AA38:AA41)</f>
        <v>724661561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724661561</v>
      </c>
      <c r="F44" s="65">
        <f t="shared" si="4"/>
        <v>724661561</v>
      </c>
      <c r="G44" s="65">
        <f t="shared" si="4"/>
        <v>-61108395</v>
      </c>
      <c r="H44" s="65">
        <f t="shared" si="4"/>
        <v>141226532</v>
      </c>
      <c r="I44" s="65">
        <f t="shared" si="4"/>
        <v>-104029674</v>
      </c>
      <c r="J44" s="65">
        <f t="shared" si="4"/>
        <v>-23911537</v>
      </c>
      <c r="K44" s="65">
        <f t="shared" si="4"/>
        <v>48278545</v>
      </c>
      <c r="L44" s="65">
        <f t="shared" si="4"/>
        <v>66345364</v>
      </c>
      <c r="M44" s="65">
        <f t="shared" si="4"/>
        <v>-28683079</v>
      </c>
      <c r="N44" s="65">
        <f t="shared" si="4"/>
        <v>85940830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62029293</v>
      </c>
      <c r="X44" s="65">
        <f t="shared" si="4"/>
        <v>428607799</v>
      </c>
      <c r="Y44" s="65">
        <f t="shared" si="4"/>
        <v>-366578506</v>
      </c>
      <c r="Z44" s="66">
        <f>+IF(X44&lt;&gt;0,+(Y44/X44)*100,0)</f>
        <v>-85.5277264798441</v>
      </c>
      <c r="AA44" s="63">
        <f>+AA42-AA43</f>
        <v>724661561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724661561</v>
      </c>
      <c r="F46" s="57">
        <f t="shared" si="5"/>
        <v>724661561</v>
      </c>
      <c r="G46" s="57">
        <f t="shared" si="5"/>
        <v>-61108395</v>
      </c>
      <c r="H46" s="57">
        <f t="shared" si="5"/>
        <v>141226532</v>
      </c>
      <c r="I46" s="57">
        <f t="shared" si="5"/>
        <v>-104029674</v>
      </c>
      <c r="J46" s="57">
        <f t="shared" si="5"/>
        <v>-23911537</v>
      </c>
      <c r="K46" s="57">
        <f t="shared" si="5"/>
        <v>48278545</v>
      </c>
      <c r="L46" s="57">
        <f t="shared" si="5"/>
        <v>66345364</v>
      </c>
      <c r="M46" s="57">
        <f t="shared" si="5"/>
        <v>-28683079</v>
      </c>
      <c r="N46" s="57">
        <f t="shared" si="5"/>
        <v>85940830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62029293</v>
      </c>
      <c r="X46" s="57">
        <f t="shared" si="5"/>
        <v>428607799</v>
      </c>
      <c r="Y46" s="57">
        <f t="shared" si="5"/>
        <v>-366578506</v>
      </c>
      <c r="Z46" s="58">
        <f>+IF(X46&lt;&gt;0,+(Y46/X46)*100,0)</f>
        <v>-85.5277264798441</v>
      </c>
      <c r="AA46" s="55">
        <f>SUM(AA44:AA45)</f>
        <v>724661561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724661561</v>
      </c>
      <c r="F48" s="73">
        <f t="shared" si="6"/>
        <v>724661561</v>
      </c>
      <c r="G48" s="73">
        <f t="shared" si="6"/>
        <v>-61108395</v>
      </c>
      <c r="H48" s="74">
        <f t="shared" si="6"/>
        <v>141226532</v>
      </c>
      <c r="I48" s="74">
        <f t="shared" si="6"/>
        <v>-104029674</v>
      </c>
      <c r="J48" s="74">
        <f t="shared" si="6"/>
        <v>-23911537</v>
      </c>
      <c r="K48" s="74">
        <f t="shared" si="6"/>
        <v>48278545</v>
      </c>
      <c r="L48" s="74">
        <f t="shared" si="6"/>
        <v>66345364</v>
      </c>
      <c r="M48" s="73">
        <f t="shared" si="6"/>
        <v>-28683079</v>
      </c>
      <c r="N48" s="73">
        <f t="shared" si="6"/>
        <v>85940830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62029293</v>
      </c>
      <c r="X48" s="74">
        <f t="shared" si="6"/>
        <v>428607799</v>
      </c>
      <c r="Y48" s="74">
        <f t="shared" si="6"/>
        <v>-366578506</v>
      </c>
      <c r="Z48" s="75">
        <f>+IF(X48&lt;&gt;0,+(Y48/X48)*100,0)</f>
        <v>-85.5277264798441</v>
      </c>
      <c r="AA48" s="76">
        <f>SUM(AA46:AA47)</f>
        <v>724661561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0</v>
      </c>
      <c r="D5" s="6">
        <v>0</v>
      </c>
      <c r="E5" s="7">
        <v>114582929</v>
      </c>
      <c r="F5" s="8">
        <v>114833961</v>
      </c>
      <c r="G5" s="8">
        <v>9789259</v>
      </c>
      <c r="H5" s="8">
        <v>9794657</v>
      </c>
      <c r="I5" s="8">
        <v>9890575</v>
      </c>
      <c r="J5" s="8">
        <v>29474491</v>
      </c>
      <c r="K5" s="8">
        <v>9887441</v>
      </c>
      <c r="L5" s="8">
        <v>9849092</v>
      </c>
      <c r="M5" s="8">
        <v>9928244</v>
      </c>
      <c r="N5" s="8">
        <v>29664777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59139268</v>
      </c>
      <c r="X5" s="8">
        <v>57291498</v>
      </c>
      <c r="Y5" s="8">
        <v>1847770</v>
      </c>
      <c r="Z5" s="2">
        <v>3.23</v>
      </c>
      <c r="AA5" s="6">
        <v>114833961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566450217</v>
      </c>
      <c r="F7" s="8">
        <v>562587477</v>
      </c>
      <c r="G7" s="8">
        <v>60850366</v>
      </c>
      <c r="H7" s="8">
        <v>60468543</v>
      </c>
      <c r="I7" s="8">
        <v>55962579</v>
      </c>
      <c r="J7" s="8">
        <v>177281488</v>
      </c>
      <c r="K7" s="8">
        <v>44825418</v>
      </c>
      <c r="L7" s="8">
        <v>44112199</v>
      </c>
      <c r="M7" s="8">
        <v>37805377</v>
      </c>
      <c r="N7" s="8">
        <v>126742994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304024482</v>
      </c>
      <c r="X7" s="8">
        <v>265204998</v>
      </c>
      <c r="Y7" s="8">
        <v>38819484</v>
      </c>
      <c r="Z7" s="2">
        <v>14.64</v>
      </c>
      <c r="AA7" s="6">
        <v>562587477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86072140</v>
      </c>
      <c r="F8" s="8">
        <v>87704040</v>
      </c>
      <c r="G8" s="8">
        <v>6901550</v>
      </c>
      <c r="H8" s="8">
        <v>7039092</v>
      </c>
      <c r="I8" s="8">
        <v>7518141</v>
      </c>
      <c r="J8" s="8">
        <v>21458783</v>
      </c>
      <c r="K8" s="8">
        <v>7914303</v>
      </c>
      <c r="L8" s="8">
        <v>4883071</v>
      </c>
      <c r="M8" s="8">
        <v>7320156</v>
      </c>
      <c r="N8" s="8">
        <v>20117530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41576313</v>
      </c>
      <c r="X8" s="8">
        <v>43035996</v>
      </c>
      <c r="Y8" s="8">
        <v>-1459683</v>
      </c>
      <c r="Z8" s="2">
        <v>-3.39</v>
      </c>
      <c r="AA8" s="6">
        <v>87704040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47940751</v>
      </c>
      <c r="F9" s="8">
        <v>50257595</v>
      </c>
      <c r="G9" s="8">
        <v>4146982</v>
      </c>
      <c r="H9" s="8">
        <v>4138738</v>
      </c>
      <c r="I9" s="8">
        <v>4129591</v>
      </c>
      <c r="J9" s="8">
        <v>12415311</v>
      </c>
      <c r="K9" s="8">
        <v>4176519</v>
      </c>
      <c r="L9" s="8">
        <v>4510625</v>
      </c>
      <c r="M9" s="8">
        <v>4132574</v>
      </c>
      <c r="N9" s="8">
        <v>12819718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25235029</v>
      </c>
      <c r="X9" s="8">
        <v>23970498</v>
      </c>
      <c r="Y9" s="8">
        <v>1264531</v>
      </c>
      <c r="Z9" s="2">
        <v>5.28</v>
      </c>
      <c r="AA9" s="6">
        <v>50257595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30840893</v>
      </c>
      <c r="F10" s="26">
        <v>37915893</v>
      </c>
      <c r="G10" s="26">
        <v>3133921</v>
      </c>
      <c r="H10" s="26">
        <v>3150393</v>
      </c>
      <c r="I10" s="26">
        <v>3157303</v>
      </c>
      <c r="J10" s="26">
        <v>9441617</v>
      </c>
      <c r="K10" s="26">
        <v>3130643</v>
      </c>
      <c r="L10" s="26">
        <v>3156843</v>
      </c>
      <c r="M10" s="26">
        <v>3162109</v>
      </c>
      <c r="N10" s="26">
        <v>9449595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18891212</v>
      </c>
      <c r="X10" s="26">
        <v>15420498</v>
      </c>
      <c r="Y10" s="26">
        <v>3470714</v>
      </c>
      <c r="Z10" s="27">
        <v>22.51</v>
      </c>
      <c r="AA10" s="28">
        <v>37915893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33600</v>
      </c>
      <c r="G11" s="8">
        <v>2009</v>
      </c>
      <c r="H11" s="8">
        <v>7344</v>
      </c>
      <c r="I11" s="8">
        <v>3019</v>
      </c>
      <c r="J11" s="8">
        <v>12372</v>
      </c>
      <c r="K11" s="8">
        <v>1635</v>
      </c>
      <c r="L11" s="8">
        <v>4056</v>
      </c>
      <c r="M11" s="8">
        <v>1600</v>
      </c>
      <c r="N11" s="8">
        <v>7291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19663</v>
      </c>
      <c r="X11" s="8"/>
      <c r="Y11" s="8">
        <v>19663</v>
      </c>
      <c r="Z11" s="2">
        <v>0</v>
      </c>
      <c r="AA11" s="6">
        <v>33600</v>
      </c>
    </row>
    <row r="12" spans="1:27" ht="13.5">
      <c r="A12" s="25" t="s">
        <v>39</v>
      </c>
      <c r="B12" s="29"/>
      <c r="C12" s="6">
        <v>0</v>
      </c>
      <c r="D12" s="6">
        <v>0</v>
      </c>
      <c r="E12" s="7">
        <v>2304400</v>
      </c>
      <c r="F12" s="8">
        <v>4423076</v>
      </c>
      <c r="G12" s="8">
        <v>334141</v>
      </c>
      <c r="H12" s="8">
        <v>259061</v>
      </c>
      <c r="I12" s="8">
        <v>421802</v>
      </c>
      <c r="J12" s="8">
        <v>1015004</v>
      </c>
      <c r="K12" s="8">
        <v>470858</v>
      </c>
      <c r="L12" s="8">
        <v>292390</v>
      </c>
      <c r="M12" s="8">
        <v>393695</v>
      </c>
      <c r="N12" s="8">
        <v>1156943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2171947</v>
      </c>
      <c r="X12" s="8">
        <v>2982498</v>
      </c>
      <c r="Y12" s="8">
        <v>-810551</v>
      </c>
      <c r="Z12" s="2">
        <v>-27.18</v>
      </c>
      <c r="AA12" s="6">
        <v>4423076</v>
      </c>
    </row>
    <row r="13" spans="1:27" ht="13.5">
      <c r="A13" s="23" t="s">
        <v>40</v>
      </c>
      <c r="B13" s="29"/>
      <c r="C13" s="6">
        <v>0</v>
      </c>
      <c r="D13" s="6">
        <v>0</v>
      </c>
      <c r="E13" s="7">
        <v>11000000</v>
      </c>
      <c r="F13" s="8">
        <v>23000000</v>
      </c>
      <c r="G13" s="8">
        <v>958185</v>
      </c>
      <c r="H13" s="8">
        <v>668481</v>
      </c>
      <c r="I13" s="8">
        <v>1023954</v>
      </c>
      <c r="J13" s="8">
        <v>2650620</v>
      </c>
      <c r="K13" s="8">
        <v>1223697</v>
      </c>
      <c r="L13" s="8">
        <v>786517</v>
      </c>
      <c r="M13" s="8">
        <v>532607</v>
      </c>
      <c r="N13" s="8">
        <v>2542821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5193441</v>
      </c>
      <c r="X13" s="8">
        <v>5500002</v>
      </c>
      <c r="Y13" s="8">
        <v>-306561</v>
      </c>
      <c r="Z13" s="2">
        <v>-5.57</v>
      </c>
      <c r="AA13" s="6">
        <v>23000000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10000000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4999998</v>
      </c>
      <c r="Y14" s="8">
        <v>-4999998</v>
      </c>
      <c r="Z14" s="2">
        <v>-100</v>
      </c>
      <c r="AA14" s="6">
        <v>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0</v>
      </c>
      <c r="D16" s="6">
        <v>0</v>
      </c>
      <c r="E16" s="7">
        <v>10500000</v>
      </c>
      <c r="F16" s="8">
        <v>4573150</v>
      </c>
      <c r="G16" s="8">
        <v>190756</v>
      </c>
      <c r="H16" s="8">
        <v>149584</v>
      </c>
      <c r="I16" s="8">
        <v>5987</v>
      </c>
      <c r="J16" s="8">
        <v>346327</v>
      </c>
      <c r="K16" s="8">
        <v>3741</v>
      </c>
      <c r="L16" s="8">
        <v>129746</v>
      </c>
      <c r="M16" s="8">
        <v>416270</v>
      </c>
      <c r="N16" s="8">
        <v>549757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896084</v>
      </c>
      <c r="X16" s="8">
        <v>5250000</v>
      </c>
      <c r="Y16" s="8">
        <v>-4353916</v>
      </c>
      <c r="Z16" s="2">
        <v>-82.93</v>
      </c>
      <c r="AA16" s="6">
        <v>4573150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48960400</v>
      </c>
      <c r="F17" s="8">
        <v>4547528</v>
      </c>
      <c r="G17" s="8">
        <v>370947</v>
      </c>
      <c r="H17" s="8">
        <v>418278</v>
      </c>
      <c r="I17" s="8">
        <v>378822</v>
      </c>
      <c r="J17" s="8">
        <v>1168047</v>
      </c>
      <c r="K17" s="8">
        <v>344238</v>
      </c>
      <c r="L17" s="8">
        <v>585780</v>
      </c>
      <c r="M17" s="8">
        <v>243645</v>
      </c>
      <c r="N17" s="8">
        <v>1173663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2341710</v>
      </c>
      <c r="X17" s="8">
        <v>3375000</v>
      </c>
      <c r="Y17" s="8">
        <v>-1033290</v>
      </c>
      <c r="Z17" s="2">
        <v>-30.62</v>
      </c>
      <c r="AA17" s="6">
        <v>4547528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300000</v>
      </c>
      <c r="G18" s="8">
        <v>57141</v>
      </c>
      <c r="H18" s="8">
        <v>0</v>
      </c>
      <c r="I18" s="8">
        <v>53651</v>
      </c>
      <c r="J18" s="8">
        <v>110792</v>
      </c>
      <c r="K18" s="8">
        <v>14494</v>
      </c>
      <c r="L18" s="8">
        <v>0</v>
      </c>
      <c r="M18" s="8">
        <v>53982</v>
      </c>
      <c r="N18" s="8">
        <v>68476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179268</v>
      </c>
      <c r="X18" s="8"/>
      <c r="Y18" s="8">
        <v>179268</v>
      </c>
      <c r="Z18" s="2">
        <v>0</v>
      </c>
      <c r="AA18" s="6">
        <v>300000</v>
      </c>
    </row>
    <row r="19" spans="1:27" ht="13.5">
      <c r="A19" s="23" t="s">
        <v>46</v>
      </c>
      <c r="B19" s="29"/>
      <c r="C19" s="6">
        <v>0</v>
      </c>
      <c r="D19" s="6">
        <v>0</v>
      </c>
      <c r="E19" s="7">
        <v>106710153</v>
      </c>
      <c r="F19" s="8">
        <v>180899891</v>
      </c>
      <c r="G19" s="8">
        <v>45472025</v>
      </c>
      <c r="H19" s="8">
        <v>4753811</v>
      </c>
      <c r="I19" s="8">
        <v>4123812</v>
      </c>
      <c r="J19" s="8">
        <v>54349648</v>
      </c>
      <c r="K19" s="8">
        <v>6637009</v>
      </c>
      <c r="L19" s="8">
        <v>3386547</v>
      </c>
      <c r="M19" s="8">
        <v>28913971</v>
      </c>
      <c r="N19" s="8">
        <v>38937527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93287175</v>
      </c>
      <c r="X19" s="8">
        <v>54133998</v>
      </c>
      <c r="Y19" s="8">
        <v>39153177</v>
      </c>
      <c r="Z19" s="2">
        <v>72.33</v>
      </c>
      <c r="AA19" s="6">
        <v>180899891</v>
      </c>
    </row>
    <row r="20" spans="1:27" ht="13.5">
      <c r="A20" s="23" t="s">
        <v>47</v>
      </c>
      <c r="B20" s="29"/>
      <c r="C20" s="6">
        <v>0</v>
      </c>
      <c r="D20" s="6">
        <v>0</v>
      </c>
      <c r="E20" s="7">
        <v>33360300</v>
      </c>
      <c r="F20" s="26">
        <v>18938001</v>
      </c>
      <c r="G20" s="26">
        <v>1238598</v>
      </c>
      <c r="H20" s="26">
        <v>1229894</v>
      </c>
      <c r="I20" s="26">
        <v>1689703</v>
      </c>
      <c r="J20" s="26">
        <v>4158195</v>
      </c>
      <c r="K20" s="26">
        <v>3204362</v>
      </c>
      <c r="L20" s="26">
        <v>1840210</v>
      </c>
      <c r="M20" s="26">
        <v>1286535</v>
      </c>
      <c r="N20" s="26">
        <v>6331107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10489302</v>
      </c>
      <c r="X20" s="26">
        <v>26269500</v>
      </c>
      <c r="Y20" s="26">
        <v>-15780198</v>
      </c>
      <c r="Z20" s="27">
        <v>-60.07</v>
      </c>
      <c r="AA20" s="28">
        <v>18938001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0</v>
      </c>
      <c r="D22" s="33">
        <f>SUM(D5:D21)</f>
        <v>0</v>
      </c>
      <c r="E22" s="34">
        <f t="shared" si="0"/>
        <v>1068722183</v>
      </c>
      <c r="F22" s="35">
        <f t="shared" si="0"/>
        <v>1090014212</v>
      </c>
      <c r="G22" s="35">
        <f t="shared" si="0"/>
        <v>133445880</v>
      </c>
      <c r="H22" s="35">
        <f t="shared" si="0"/>
        <v>92077876</v>
      </c>
      <c r="I22" s="35">
        <f t="shared" si="0"/>
        <v>88358939</v>
      </c>
      <c r="J22" s="35">
        <f t="shared" si="0"/>
        <v>313882695</v>
      </c>
      <c r="K22" s="35">
        <f t="shared" si="0"/>
        <v>81834358</v>
      </c>
      <c r="L22" s="35">
        <f t="shared" si="0"/>
        <v>73537076</v>
      </c>
      <c r="M22" s="35">
        <f t="shared" si="0"/>
        <v>94190765</v>
      </c>
      <c r="N22" s="35">
        <f t="shared" si="0"/>
        <v>249562199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563444894</v>
      </c>
      <c r="X22" s="35">
        <f t="shared" si="0"/>
        <v>507434484</v>
      </c>
      <c r="Y22" s="35">
        <f t="shared" si="0"/>
        <v>56010410</v>
      </c>
      <c r="Z22" s="36">
        <f>+IF(X22&lt;&gt;0,+(Y22/X22)*100,0)</f>
        <v>11.037958941710395</v>
      </c>
      <c r="AA22" s="33">
        <f>SUM(AA5:AA21)</f>
        <v>1090014212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0</v>
      </c>
      <c r="D25" s="6">
        <v>0</v>
      </c>
      <c r="E25" s="7">
        <v>0</v>
      </c>
      <c r="F25" s="8">
        <v>292349626</v>
      </c>
      <c r="G25" s="8">
        <v>23329250</v>
      </c>
      <c r="H25" s="8">
        <v>20933657</v>
      </c>
      <c r="I25" s="8">
        <v>21377411</v>
      </c>
      <c r="J25" s="8">
        <v>65640318</v>
      </c>
      <c r="K25" s="8">
        <v>21281695</v>
      </c>
      <c r="L25" s="8">
        <v>21533688</v>
      </c>
      <c r="M25" s="8">
        <v>21988749</v>
      </c>
      <c r="N25" s="8">
        <v>64804132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130444450</v>
      </c>
      <c r="X25" s="8">
        <v>157686498</v>
      </c>
      <c r="Y25" s="8">
        <v>-27242048</v>
      </c>
      <c r="Z25" s="2">
        <v>-17.28</v>
      </c>
      <c r="AA25" s="6">
        <v>292349626</v>
      </c>
    </row>
    <row r="26" spans="1:27" ht="13.5">
      <c r="A26" s="25" t="s">
        <v>52</v>
      </c>
      <c r="B26" s="24"/>
      <c r="C26" s="6">
        <v>0</v>
      </c>
      <c r="D26" s="6">
        <v>0</v>
      </c>
      <c r="E26" s="7">
        <v>16715320</v>
      </c>
      <c r="F26" s="8">
        <v>16715320</v>
      </c>
      <c r="G26" s="8">
        <v>1347749</v>
      </c>
      <c r="H26" s="8">
        <v>1347026</v>
      </c>
      <c r="I26" s="8">
        <v>1379269</v>
      </c>
      <c r="J26" s="8">
        <v>4074044</v>
      </c>
      <c r="K26" s="8">
        <v>1366887</v>
      </c>
      <c r="L26" s="8">
        <v>1358814</v>
      </c>
      <c r="M26" s="8">
        <v>1349749</v>
      </c>
      <c r="N26" s="8">
        <v>4075450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8149494</v>
      </c>
      <c r="X26" s="8">
        <v>8357502</v>
      </c>
      <c r="Y26" s="8">
        <v>-208008</v>
      </c>
      <c r="Z26" s="2">
        <v>-2.49</v>
      </c>
      <c r="AA26" s="6">
        <v>16715320</v>
      </c>
    </row>
    <row r="27" spans="1:27" ht="13.5">
      <c r="A27" s="25" t="s">
        <v>53</v>
      </c>
      <c r="B27" s="24"/>
      <c r="C27" s="6">
        <v>0</v>
      </c>
      <c r="D27" s="6">
        <v>0</v>
      </c>
      <c r="E27" s="7">
        <v>10000000</v>
      </c>
      <c r="F27" s="8">
        <v>25000000</v>
      </c>
      <c r="G27" s="8">
        <v>5292469</v>
      </c>
      <c r="H27" s="8">
        <v>28643707</v>
      </c>
      <c r="I27" s="8">
        <v>-1855287</v>
      </c>
      <c r="J27" s="8">
        <v>32080889</v>
      </c>
      <c r="K27" s="8">
        <v>-2407547</v>
      </c>
      <c r="L27" s="8">
        <v>-2470823</v>
      </c>
      <c r="M27" s="8">
        <v>-2413063</v>
      </c>
      <c r="N27" s="8">
        <v>-7291433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24789456</v>
      </c>
      <c r="X27" s="8">
        <v>4999998</v>
      </c>
      <c r="Y27" s="8">
        <v>19789458</v>
      </c>
      <c r="Z27" s="2">
        <v>395.79</v>
      </c>
      <c r="AA27" s="6">
        <v>25000000</v>
      </c>
    </row>
    <row r="28" spans="1:27" ht="13.5">
      <c r="A28" s="25" t="s">
        <v>54</v>
      </c>
      <c r="B28" s="24"/>
      <c r="C28" s="6">
        <v>0</v>
      </c>
      <c r="D28" s="6">
        <v>0</v>
      </c>
      <c r="E28" s="7">
        <v>161241881</v>
      </c>
      <c r="F28" s="8">
        <v>161169881</v>
      </c>
      <c r="G28" s="8">
        <v>0</v>
      </c>
      <c r="H28" s="8">
        <v>0</v>
      </c>
      <c r="I28" s="8">
        <v>0</v>
      </c>
      <c r="J28" s="8">
        <v>0</v>
      </c>
      <c r="K28" s="8">
        <v>73291764</v>
      </c>
      <c r="L28" s="8">
        <v>0</v>
      </c>
      <c r="M28" s="8">
        <v>14658352</v>
      </c>
      <c r="N28" s="8">
        <v>87950116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87950116</v>
      </c>
      <c r="X28" s="8">
        <v>85140000</v>
      </c>
      <c r="Y28" s="8">
        <v>2810116</v>
      </c>
      <c r="Z28" s="2">
        <v>3.3</v>
      </c>
      <c r="AA28" s="6">
        <v>161169881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0</v>
      </c>
      <c r="F29" s="8">
        <v>7914404</v>
      </c>
      <c r="G29" s="8">
        <v>311410</v>
      </c>
      <c r="H29" s="8">
        <v>595751</v>
      </c>
      <c r="I29" s="8">
        <v>2105408</v>
      </c>
      <c r="J29" s="8">
        <v>3012569</v>
      </c>
      <c r="K29" s="8">
        <v>0</v>
      </c>
      <c r="L29" s="8">
        <v>4901835</v>
      </c>
      <c r="M29" s="8">
        <v>0</v>
      </c>
      <c r="N29" s="8">
        <v>4901835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7914404</v>
      </c>
      <c r="X29" s="8"/>
      <c r="Y29" s="8">
        <v>7914404</v>
      </c>
      <c r="Z29" s="2">
        <v>0</v>
      </c>
      <c r="AA29" s="6">
        <v>7914404</v>
      </c>
    </row>
    <row r="30" spans="1:27" ht="13.5">
      <c r="A30" s="25" t="s">
        <v>56</v>
      </c>
      <c r="B30" s="24"/>
      <c r="C30" s="6">
        <v>0</v>
      </c>
      <c r="D30" s="6">
        <v>0</v>
      </c>
      <c r="E30" s="7">
        <v>0</v>
      </c>
      <c r="F30" s="8">
        <v>364569100</v>
      </c>
      <c r="G30" s="8">
        <v>40287526</v>
      </c>
      <c r="H30" s="8">
        <v>41887578</v>
      </c>
      <c r="I30" s="8">
        <v>34798213</v>
      </c>
      <c r="J30" s="8">
        <v>116973317</v>
      </c>
      <c r="K30" s="8">
        <v>23935229</v>
      </c>
      <c r="L30" s="8">
        <v>24620481</v>
      </c>
      <c r="M30" s="8">
        <v>21894326</v>
      </c>
      <c r="N30" s="8">
        <v>70450036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187423353</v>
      </c>
      <c r="X30" s="8">
        <v>182284500</v>
      </c>
      <c r="Y30" s="8">
        <v>5138853</v>
      </c>
      <c r="Z30" s="2">
        <v>2.82</v>
      </c>
      <c r="AA30" s="6">
        <v>364569100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4176000</v>
      </c>
      <c r="Y31" s="8">
        <v>-4176000</v>
      </c>
      <c r="Z31" s="2">
        <v>-100</v>
      </c>
      <c r="AA31" s="6">
        <v>0</v>
      </c>
    </row>
    <row r="32" spans="1:27" ht="13.5">
      <c r="A32" s="25" t="s">
        <v>58</v>
      </c>
      <c r="B32" s="24"/>
      <c r="C32" s="6">
        <v>0</v>
      </c>
      <c r="D32" s="6">
        <v>0</v>
      </c>
      <c r="E32" s="7">
        <v>0</v>
      </c>
      <c r="F32" s="8">
        <v>62212316</v>
      </c>
      <c r="G32" s="8">
        <v>1955260</v>
      </c>
      <c r="H32" s="8">
        <v>4426234</v>
      </c>
      <c r="I32" s="8">
        <v>6182533</v>
      </c>
      <c r="J32" s="8">
        <v>12564027</v>
      </c>
      <c r="K32" s="8">
        <v>6021357</v>
      </c>
      <c r="L32" s="8">
        <v>4806587</v>
      </c>
      <c r="M32" s="8">
        <v>6113493</v>
      </c>
      <c r="N32" s="8">
        <v>16941437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29505464</v>
      </c>
      <c r="X32" s="8">
        <v>23199996</v>
      </c>
      <c r="Y32" s="8">
        <v>6305468</v>
      </c>
      <c r="Z32" s="2">
        <v>27.18</v>
      </c>
      <c r="AA32" s="6">
        <v>62212316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59999344</v>
      </c>
      <c r="G33" s="8">
        <v>4946578</v>
      </c>
      <c r="H33" s="8">
        <v>7106339</v>
      </c>
      <c r="I33" s="8">
        <v>4441393</v>
      </c>
      <c r="J33" s="8">
        <v>16494310</v>
      </c>
      <c r="K33" s="8">
        <v>4391238</v>
      </c>
      <c r="L33" s="8">
        <v>4101860</v>
      </c>
      <c r="M33" s="8">
        <v>5027582</v>
      </c>
      <c r="N33" s="8">
        <v>13520680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30014990</v>
      </c>
      <c r="X33" s="8"/>
      <c r="Y33" s="8">
        <v>30014990</v>
      </c>
      <c r="Z33" s="2">
        <v>0</v>
      </c>
      <c r="AA33" s="6">
        <v>59999344</v>
      </c>
    </row>
    <row r="34" spans="1:27" ht="13.5">
      <c r="A34" s="25" t="s">
        <v>60</v>
      </c>
      <c r="B34" s="24"/>
      <c r="C34" s="6">
        <v>0</v>
      </c>
      <c r="D34" s="6">
        <v>0</v>
      </c>
      <c r="E34" s="7">
        <v>1113852135</v>
      </c>
      <c r="F34" s="8">
        <v>171929493</v>
      </c>
      <c r="G34" s="8">
        <v>12843230</v>
      </c>
      <c r="H34" s="8">
        <v>9296358</v>
      </c>
      <c r="I34" s="8">
        <v>20475860</v>
      </c>
      <c r="J34" s="8">
        <v>42615448</v>
      </c>
      <c r="K34" s="8">
        <v>18261564</v>
      </c>
      <c r="L34" s="8">
        <v>15198999</v>
      </c>
      <c r="M34" s="8">
        <v>20978226</v>
      </c>
      <c r="N34" s="8">
        <v>54438789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97054237</v>
      </c>
      <c r="X34" s="8">
        <v>103972500</v>
      </c>
      <c r="Y34" s="8">
        <v>-6918263</v>
      </c>
      <c r="Z34" s="2">
        <v>-6.65</v>
      </c>
      <c r="AA34" s="6">
        <v>171929493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0</v>
      </c>
      <c r="D36" s="33">
        <f>SUM(D25:D35)</f>
        <v>0</v>
      </c>
      <c r="E36" s="34">
        <f t="shared" si="1"/>
        <v>1301809336</v>
      </c>
      <c r="F36" s="35">
        <f t="shared" si="1"/>
        <v>1161859484</v>
      </c>
      <c r="G36" s="35">
        <f t="shared" si="1"/>
        <v>90313472</v>
      </c>
      <c r="H36" s="35">
        <f t="shared" si="1"/>
        <v>114236650</v>
      </c>
      <c r="I36" s="35">
        <f t="shared" si="1"/>
        <v>88904800</v>
      </c>
      <c r="J36" s="35">
        <f t="shared" si="1"/>
        <v>293454922</v>
      </c>
      <c r="K36" s="35">
        <f t="shared" si="1"/>
        <v>146142187</v>
      </c>
      <c r="L36" s="35">
        <f t="shared" si="1"/>
        <v>74051441</v>
      </c>
      <c r="M36" s="35">
        <f t="shared" si="1"/>
        <v>89597414</v>
      </c>
      <c r="N36" s="35">
        <f t="shared" si="1"/>
        <v>309791042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603245964</v>
      </c>
      <c r="X36" s="35">
        <f t="shared" si="1"/>
        <v>569816994</v>
      </c>
      <c r="Y36" s="35">
        <f t="shared" si="1"/>
        <v>33428970</v>
      </c>
      <c r="Z36" s="36">
        <f>+IF(X36&lt;&gt;0,+(Y36/X36)*100,0)</f>
        <v>5.866615132928099</v>
      </c>
      <c r="AA36" s="33">
        <f>SUM(AA25:AA35)</f>
        <v>1161859484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0</v>
      </c>
      <c r="D38" s="46">
        <f>+D22-D36</f>
        <v>0</v>
      </c>
      <c r="E38" s="47">
        <f t="shared" si="2"/>
        <v>-233087153</v>
      </c>
      <c r="F38" s="48">
        <f t="shared" si="2"/>
        <v>-71845272</v>
      </c>
      <c r="G38" s="48">
        <f t="shared" si="2"/>
        <v>43132408</v>
      </c>
      <c r="H38" s="48">
        <f t="shared" si="2"/>
        <v>-22158774</v>
      </c>
      <c r="I38" s="48">
        <f t="shared" si="2"/>
        <v>-545861</v>
      </c>
      <c r="J38" s="48">
        <f t="shared" si="2"/>
        <v>20427773</v>
      </c>
      <c r="K38" s="48">
        <f t="shared" si="2"/>
        <v>-64307829</v>
      </c>
      <c r="L38" s="48">
        <f t="shared" si="2"/>
        <v>-514365</v>
      </c>
      <c r="M38" s="48">
        <f t="shared" si="2"/>
        <v>4593351</v>
      </c>
      <c r="N38" s="48">
        <f t="shared" si="2"/>
        <v>-60228843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-39801070</v>
      </c>
      <c r="X38" s="48">
        <f>IF(F22=F36,0,X22-X36)</f>
        <v>-62382510</v>
      </c>
      <c r="Y38" s="48">
        <f t="shared" si="2"/>
        <v>22581440</v>
      </c>
      <c r="Z38" s="49">
        <f>+IF(X38&lt;&gt;0,+(Y38/X38)*100,0)</f>
        <v>-36.19835110834752</v>
      </c>
      <c r="AA38" s="46">
        <f>+AA22-AA36</f>
        <v>-71845272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26926500</v>
      </c>
      <c r="Y39" s="8">
        <v>-26926500</v>
      </c>
      <c r="Z39" s="2">
        <v>-100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0</v>
      </c>
      <c r="D42" s="55">
        <f>SUM(D38:D41)</f>
        <v>0</v>
      </c>
      <c r="E42" s="56">
        <f t="shared" si="3"/>
        <v>-233087153</v>
      </c>
      <c r="F42" s="57">
        <f t="shared" si="3"/>
        <v>-71845272</v>
      </c>
      <c r="G42" s="57">
        <f t="shared" si="3"/>
        <v>43132408</v>
      </c>
      <c r="H42" s="57">
        <f t="shared" si="3"/>
        <v>-22158774</v>
      </c>
      <c r="I42" s="57">
        <f t="shared" si="3"/>
        <v>-545861</v>
      </c>
      <c r="J42" s="57">
        <f t="shared" si="3"/>
        <v>20427773</v>
      </c>
      <c r="K42" s="57">
        <f t="shared" si="3"/>
        <v>-64307829</v>
      </c>
      <c r="L42" s="57">
        <f t="shared" si="3"/>
        <v>-514365</v>
      </c>
      <c r="M42" s="57">
        <f t="shared" si="3"/>
        <v>4593351</v>
      </c>
      <c r="N42" s="57">
        <f t="shared" si="3"/>
        <v>-60228843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-39801070</v>
      </c>
      <c r="X42" s="57">
        <f t="shared" si="3"/>
        <v>-35456010</v>
      </c>
      <c r="Y42" s="57">
        <f t="shared" si="3"/>
        <v>-4345060</v>
      </c>
      <c r="Z42" s="58">
        <f>+IF(X42&lt;&gt;0,+(Y42/X42)*100,0)</f>
        <v>12.254791218752477</v>
      </c>
      <c r="AA42" s="55">
        <f>SUM(AA38:AA41)</f>
        <v>-71845272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0</v>
      </c>
      <c r="D44" s="63">
        <f>+D42-D43</f>
        <v>0</v>
      </c>
      <c r="E44" s="64">
        <f t="shared" si="4"/>
        <v>-233087153</v>
      </c>
      <c r="F44" s="65">
        <f t="shared" si="4"/>
        <v>-71845272</v>
      </c>
      <c r="G44" s="65">
        <f t="shared" si="4"/>
        <v>43132408</v>
      </c>
      <c r="H44" s="65">
        <f t="shared" si="4"/>
        <v>-22158774</v>
      </c>
      <c r="I44" s="65">
        <f t="shared" si="4"/>
        <v>-545861</v>
      </c>
      <c r="J44" s="65">
        <f t="shared" si="4"/>
        <v>20427773</v>
      </c>
      <c r="K44" s="65">
        <f t="shared" si="4"/>
        <v>-64307829</v>
      </c>
      <c r="L44" s="65">
        <f t="shared" si="4"/>
        <v>-514365</v>
      </c>
      <c r="M44" s="65">
        <f t="shared" si="4"/>
        <v>4593351</v>
      </c>
      <c r="N44" s="65">
        <f t="shared" si="4"/>
        <v>-60228843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-39801070</v>
      </c>
      <c r="X44" s="65">
        <f t="shared" si="4"/>
        <v>-35456010</v>
      </c>
      <c r="Y44" s="65">
        <f t="shared" si="4"/>
        <v>-4345060</v>
      </c>
      <c r="Z44" s="66">
        <f>+IF(X44&lt;&gt;0,+(Y44/X44)*100,0)</f>
        <v>12.254791218752477</v>
      </c>
      <c r="AA44" s="63">
        <f>+AA42-AA43</f>
        <v>-71845272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0</v>
      </c>
      <c r="D46" s="55">
        <f>SUM(D44:D45)</f>
        <v>0</v>
      </c>
      <c r="E46" s="56">
        <f t="shared" si="5"/>
        <v>-233087153</v>
      </c>
      <c r="F46" s="57">
        <f t="shared" si="5"/>
        <v>-71845272</v>
      </c>
      <c r="G46" s="57">
        <f t="shared" si="5"/>
        <v>43132408</v>
      </c>
      <c r="H46" s="57">
        <f t="shared" si="5"/>
        <v>-22158774</v>
      </c>
      <c r="I46" s="57">
        <f t="shared" si="5"/>
        <v>-545861</v>
      </c>
      <c r="J46" s="57">
        <f t="shared" si="5"/>
        <v>20427773</v>
      </c>
      <c r="K46" s="57">
        <f t="shared" si="5"/>
        <v>-64307829</v>
      </c>
      <c r="L46" s="57">
        <f t="shared" si="5"/>
        <v>-514365</v>
      </c>
      <c r="M46" s="57">
        <f t="shared" si="5"/>
        <v>4593351</v>
      </c>
      <c r="N46" s="57">
        <f t="shared" si="5"/>
        <v>-60228843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-39801070</v>
      </c>
      <c r="X46" s="57">
        <f t="shared" si="5"/>
        <v>-35456010</v>
      </c>
      <c r="Y46" s="57">
        <f t="shared" si="5"/>
        <v>-4345060</v>
      </c>
      <c r="Z46" s="58">
        <f>+IF(X46&lt;&gt;0,+(Y46/X46)*100,0)</f>
        <v>12.254791218752477</v>
      </c>
      <c r="AA46" s="55">
        <f>SUM(AA44:AA45)</f>
        <v>-71845272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0</v>
      </c>
      <c r="D48" s="71">
        <f>SUM(D46:D47)</f>
        <v>0</v>
      </c>
      <c r="E48" s="72">
        <f t="shared" si="6"/>
        <v>-233087153</v>
      </c>
      <c r="F48" s="73">
        <f t="shared" si="6"/>
        <v>-71845272</v>
      </c>
      <c r="G48" s="73">
        <f t="shared" si="6"/>
        <v>43132408</v>
      </c>
      <c r="H48" s="74">
        <f t="shared" si="6"/>
        <v>-22158774</v>
      </c>
      <c r="I48" s="74">
        <f t="shared" si="6"/>
        <v>-545861</v>
      </c>
      <c r="J48" s="74">
        <f t="shared" si="6"/>
        <v>20427773</v>
      </c>
      <c r="K48" s="74">
        <f t="shared" si="6"/>
        <v>-64307829</v>
      </c>
      <c r="L48" s="74">
        <f t="shared" si="6"/>
        <v>-514365</v>
      </c>
      <c r="M48" s="73">
        <f t="shared" si="6"/>
        <v>4593351</v>
      </c>
      <c r="N48" s="73">
        <f t="shared" si="6"/>
        <v>-60228843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-39801070</v>
      </c>
      <c r="X48" s="74">
        <f t="shared" si="6"/>
        <v>-35456010</v>
      </c>
      <c r="Y48" s="74">
        <f t="shared" si="6"/>
        <v>-4345060</v>
      </c>
      <c r="Z48" s="75">
        <f>+IF(X48&lt;&gt;0,+(Y48/X48)*100,0)</f>
        <v>12.254791218752477</v>
      </c>
      <c r="AA48" s="76">
        <f>SUM(AA46:AA47)</f>
        <v>-71845272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196435479</v>
      </c>
      <c r="D5" s="6">
        <v>0</v>
      </c>
      <c r="E5" s="7">
        <v>230478416</v>
      </c>
      <c r="F5" s="8">
        <v>230478416</v>
      </c>
      <c r="G5" s="8">
        <v>18149382</v>
      </c>
      <c r="H5" s="8">
        <v>20331488</v>
      </c>
      <c r="I5" s="8">
        <v>22320422</v>
      </c>
      <c r="J5" s="8">
        <v>60801292</v>
      </c>
      <c r="K5" s="8">
        <v>22201020</v>
      </c>
      <c r="L5" s="8">
        <v>22097879</v>
      </c>
      <c r="M5" s="8">
        <v>21755446</v>
      </c>
      <c r="N5" s="8">
        <v>66054345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126855637</v>
      </c>
      <c r="X5" s="8">
        <v>115239000</v>
      </c>
      <c r="Y5" s="8">
        <v>11616637</v>
      </c>
      <c r="Z5" s="2">
        <v>10.08</v>
      </c>
      <c r="AA5" s="6">
        <v>230478416</v>
      </c>
    </row>
    <row r="6" spans="1:27" ht="13.5">
      <c r="A6" s="23" t="s">
        <v>33</v>
      </c>
      <c r="B6" s="24"/>
      <c r="C6" s="6">
        <v>4154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556761458</v>
      </c>
      <c r="D7" s="6">
        <v>0</v>
      </c>
      <c r="E7" s="7">
        <v>584282257</v>
      </c>
      <c r="F7" s="8">
        <v>584282257</v>
      </c>
      <c r="G7" s="8">
        <v>51449852</v>
      </c>
      <c r="H7" s="8">
        <v>56409947</v>
      </c>
      <c r="I7" s="8">
        <v>52032885</v>
      </c>
      <c r="J7" s="8">
        <v>159892684</v>
      </c>
      <c r="K7" s="8">
        <v>49116647</v>
      </c>
      <c r="L7" s="8">
        <v>45821462</v>
      </c>
      <c r="M7" s="8">
        <v>46546792</v>
      </c>
      <c r="N7" s="8">
        <v>141484901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301377585</v>
      </c>
      <c r="X7" s="8">
        <v>316000000</v>
      </c>
      <c r="Y7" s="8">
        <v>-14622415</v>
      </c>
      <c r="Z7" s="2">
        <v>-4.63</v>
      </c>
      <c r="AA7" s="6">
        <v>584282257</v>
      </c>
    </row>
    <row r="8" spans="1:27" ht="13.5">
      <c r="A8" s="25" t="s">
        <v>35</v>
      </c>
      <c r="B8" s="24"/>
      <c r="C8" s="6">
        <v>283922786</v>
      </c>
      <c r="D8" s="6">
        <v>0</v>
      </c>
      <c r="E8" s="7">
        <v>388194777</v>
      </c>
      <c r="F8" s="8">
        <v>388194777</v>
      </c>
      <c r="G8" s="8">
        <v>21224567</v>
      </c>
      <c r="H8" s="8">
        <v>25226132</v>
      </c>
      <c r="I8" s="8">
        <v>23994232</v>
      </c>
      <c r="J8" s="8">
        <v>70444931</v>
      </c>
      <c r="K8" s="8">
        <v>30139790</v>
      </c>
      <c r="L8" s="8">
        <v>27759074</v>
      </c>
      <c r="M8" s="8">
        <v>26842430</v>
      </c>
      <c r="N8" s="8">
        <v>84741294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155186225</v>
      </c>
      <c r="X8" s="8">
        <v>186000000</v>
      </c>
      <c r="Y8" s="8">
        <v>-30813775</v>
      </c>
      <c r="Z8" s="2">
        <v>-16.57</v>
      </c>
      <c r="AA8" s="6">
        <v>388194777</v>
      </c>
    </row>
    <row r="9" spans="1:27" ht="13.5">
      <c r="A9" s="25" t="s">
        <v>36</v>
      </c>
      <c r="B9" s="24"/>
      <c r="C9" s="6">
        <v>60810434</v>
      </c>
      <c r="D9" s="6">
        <v>0</v>
      </c>
      <c r="E9" s="7">
        <v>46507549</v>
      </c>
      <c r="F9" s="8">
        <v>46507549</v>
      </c>
      <c r="G9" s="8">
        <v>4968225</v>
      </c>
      <c r="H9" s="8">
        <v>5612286</v>
      </c>
      <c r="I9" s="8">
        <v>5635139</v>
      </c>
      <c r="J9" s="8">
        <v>16215650</v>
      </c>
      <c r="K9" s="8">
        <v>5655626</v>
      </c>
      <c r="L9" s="8">
        <v>5724420</v>
      </c>
      <c r="M9" s="8">
        <v>5769718</v>
      </c>
      <c r="N9" s="8">
        <v>17149764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33365414</v>
      </c>
      <c r="X9" s="8">
        <v>26050000</v>
      </c>
      <c r="Y9" s="8">
        <v>7315414</v>
      </c>
      <c r="Z9" s="2">
        <v>28.08</v>
      </c>
      <c r="AA9" s="6">
        <v>46507549</v>
      </c>
    </row>
    <row r="10" spans="1:27" ht="13.5">
      <c r="A10" s="25" t="s">
        <v>37</v>
      </c>
      <c r="B10" s="24"/>
      <c r="C10" s="6">
        <v>67588142</v>
      </c>
      <c r="D10" s="6">
        <v>0</v>
      </c>
      <c r="E10" s="7">
        <v>70562857</v>
      </c>
      <c r="F10" s="26">
        <v>70562857</v>
      </c>
      <c r="G10" s="26">
        <v>5321638</v>
      </c>
      <c r="H10" s="26">
        <v>7945869</v>
      </c>
      <c r="I10" s="26">
        <v>7857998</v>
      </c>
      <c r="J10" s="26">
        <v>21125505</v>
      </c>
      <c r="K10" s="26">
        <v>7763126</v>
      </c>
      <c r="L10" s="26">
        <v>7714196</v>
      </c>
      <c r="M10" s="26">
        <v>7684279</v>
      </c>
      <c r="N10" s="26">
        <v>23161601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44287106</v>
      </c>
      <c r="X10" s="26">
        <v>34283040</v>
      </c>
      <c r="Y10" s="26">
        <v>10004066</v>
      </c>
      <c r="Z10" s="27">
        <v>29.18</v>
      </c>
      <c r="AA10" s="28">
        <v>70562857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158477100</v>
      </c>
      <c r="F11" s="8">
        <v>158477100</v>
      </c>
      <c r="G11" s="8">
        <v>1742242</v>
      </c>
      <c r="H11" s="8">
        <v>2730022</v>
      </c>
      <c r="I11" s="8">
        <v>825040</v>
      </c>
      <c r="J11" s="8">
        <v>5297304</v>
      </c>
      <c r="K11" s="8">
        <v>4362980</v>
      </c>
      <c r="L11" s="8">
        <v>609166</v>
      </c>
      <c r="M11" s="8">
        <v>2681606</v>
      </c>
      <c r="N11" s="8">
        <v>7653752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12951056</v>
      </c>
      <c r="X11" s="8">
        <v>69900000</v>
      </c>
      <c r="Y11" s="8">
        <v>-56948944</v>
      </c>
      <c r="Z11" s="2">
        <v>-81.47</v>
      </c>
      <c r="AA11" s="6">
        <v>158477100</v>
      </c>
    </row>
    <row r="12" spans="1:27" ht="13.5">
      <c r="A12" s="25" t="s">
        <v>39</v>
      </c>
      <c r="B12" s="29"/>
      <c r="C12" s="6">
        <v>4905070</v>
      </c>
      <c r="D12" s="6">
        <v>0</v>
      </c>
      <c r="E12" s="7">
        <v>6424778</v>
      </c>
      <c r="F12" s="8">
        <v>6424778</v>
      </c>
      <c r="G12" s="8">
        <v>444275</v>
      </c>
      <c r="H12" s="8">
        <v>375451</v>
      </c>
      <c r="I12" s="8">
        <v>321234</v>
      </c>
      <c r="J12" s="8">
        <v>1140960</v>
      </c>
      <c r="K12" s="8">
        <v>671918</v>
      </c>
      <c r="L12" s="8">
        <v>360461</v>
      </c>
      <c r="M12" s="8">
        <v>453868</v>
      </c>
      <c r="N12" s="8">
        <v>1486247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2627207</v>
      </c>
      <c r="X12" s="8">
        <v>3223900</v>
      </c>
      <c r="Y12" s="8">
        <v>-596693</v>
      </c>
      <c r="Z12" s="2">
        <v>-18.51</v>
      </c>
      <c r="AA12" s="6">
        <v>6424778</v>
      </c>
    </row>
    <row r="13" spans="1:27" ht="13.5">
      <c r="A13" s="23" t="s">
        <v>40</v>
      </c>
      <c r="B13" s="29"/>
      <c r="C13" s="6">
        <v>57067891</v>
      </c>
      <c r="D13" s="6">
        <v>0</v>
      </c>
      <c r="E13" s="7">
        <v>5347955</v>
      </c>
      <c r="F13" s="8">
        <v>5347955</v>
      </c>
      <c r="G13" s="8">
        <v>28342</v>
      </c>
      <c r="H13" s="8">
        <v>29050</v>
      </c>
      <c r="I13" s="8">
        <v>23305</v>
      </c>
      <c r="J13" s="8">
        <v>80697</v>
      </c>
      <c r="K13" s="8">
        <v>31446</v>
      </c>
      <c r="L13" s="8">
        <v>23354</v>
      </c>
      <c r="M13" s="8">
        <v>24822</v>
      </c>
      <c r="N13" s="8">
        <v>79622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160319</v>
      </c>
      <c r="X13" s="8">
        <v>2100000</v>
      </c>
      <c r="Y13" s="8">
        <v>-1939681</v>
      </c>
      <c r="Z13" s="2">
        <v>-92.37</v>
      </c>
      <c r="AA13" s="6">
        <v>5347955</v>
      </c>
    </row>
    <row r="14" spans="1:27" ht="13.5">
      <c r="A14" s="23" t="s">
        <v>41</v>
      </c>
      <c r="B14" s="29"/>
      <c r="C14" s="6">
        <v>0</v>
      </c>
      <c r="D14" s="6">
        <v>0</v>
      </c>
      <c r="E14" s="7">
        <v>38650076</v>
      </c>
      <c r="F14" s="8">
        <v>38650076</v>
      </c>
      <c r="G14" s="8">
        <v>5311775</v>
      </c>
      <c r="H14" s="8">
        <v>1948262</v>
      </c>
      <c r="I14" s="8">
        <v>5376308</v>
      </c>
      <c r="J14" s="8">
        <v>12636345</v>
      </c>
      <c r="K14" s="8">
        <v>5462046</v>
      </c>
      <c r="L14" s="8">
        <v>8841102</v>
      </c>
      <c r="M14" s="8">
        <v>8804334</v>
      </c>
      <c r="N14" s="8">
        <v>23107482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35743827</v>
      </c>
      <c r="X14" s="8">
        <v>20163464</v>
      </c>
      <c r="Y14" s="8">
        <v>15580363</v>
      </c>
      <c r="Z14" s="2">
        <v>77.27</v>
      </c>
      <c r="AA14" s="6">
        <v>38650076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9300161</v>
      </c>
      <c r="D16" s="6">
        <v>0</v>
      </c>
      <c r="E16" s="7">
        <v>7500000</v>
      </c>
      <c r="F16" s="8">
        <v>7500000</v>
      </c>
      <c r="G16" s="8">
        <v>108953</v>
      </c>
      <c r="H16" s="8">
        <v>156069</v>
      </c>
      <c r="I16" s="8">
        <v>101452</v>
      </c>
      <c r="J16" s="8">
        <v>366474</v>
      </c>
      <c r="K16" s="8">
        <v>215328</v>
      </c>
      <c r="L16" s="8">
        <v>121401</v>
      </c>
      <c r="M16" s="8">
        <v>56716</v>
      </c>
      <c r="N16" s="8">
        <v>393445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759919</v>
      </c>
      <c r="X16" s="8">
        <v>3946000</v>
      </c>
      <c r="Y16" s="8">
        <v>-3186081</v>
      </c>
      <c r="Z16" s="2">
        <v>-80.74</v>
      </c>
      <c r="AA16" s="6">
        <v>7500000</v>
      </c>
    </row>
    <row r="17" spans="1:27" ht="13.5">
      <c r="A17" s="23" t="s">
        <v>44</v>
      </c>
      <c r="B17" s="29"/>
      <c r="C17" s="6">
        <v>4922795</v>
      </c>
      <c r="D17" s="6">
        <v>0</v>
      </c>
      <c r="E17" s="7">
        <v>7000263</v>
      </c>
      <c r="F17" s="8">
        <v>7000263</v>
      </c>
      <c r="G17" s="8">
        <v>495657</v>
      </c>
      <c r="H17" s="8">
        <v>535205</v>
      </c>
      <c r="I17" s="8">
        <v>425589</v>
      </c>
      <c r="J17" s="8">
        <v>1456451</v>
      </c>
      <c r="K17" s="8">
        <v>451488</v>
      </c>
      <c r="L17" s="8">
        <v>782311</v>
      </c>
      <c r="M17" s="8">
        <v>428224</v>
      </c>
      <c r="N17" s="8">
        <v>1662023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3118474</v>
      </c>
      <c r="X17" s="8">
        <v>3560000</v>
      </c>
      <c r="Y17" s="8">
        <v>-441526</v>
      </c>
      <c r="Z17" s="2">
        <v>-12.4</v>
      </c>
      <c r="AA17" s="6">
        <v>7000263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14378358</v>
      </c>
      <c r="F18" s="8">
        <v>14378358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7189520</v>
      </c>
      <c r="Y18" s="8">
        <v>-7189520</v>
      </c>
      <c r="Z18" s="2">
        <v>-100</v>
      </c>
      <c r="AA18" s="6">
        <v>14378358</v>
      </c>
    </row>
    <row r="19" spans="1:27" ht="13.5">
      <c r="A19" s="23" t="s">
        <v>46</v>
      </c>
      <c r="B19" s="29"/>
      <c r="C19" s="6">
        <v>355935444</v>
      </c>
      <c r="D19" s="6">
        <v>0</v>
      </c>
      <c r="E19" s="7">
        <v>347183090</v>
      </c>
      <c r="F19" s="8">
        <v>347183090</v>
      </c>
      <c r="G19" s="8">
        <v>123111000</v>
      </c>
      <c r="H19" s="8">
        <v>1699000</v>
      </c>
      <c r="I19" s="8">
        <v>0</v>
      </c>
      <c r="J19" s="8">
        <v>124810000</v>
      </c>
      <c r="K19" s="8">
        <v>0</v>
      </c>
      <c r="L19" s="8">
        <v>62864000</v>
      </c>
      <c r="M19" s="8">
        <v>974000</v>
      </c>
      <c r="N19" s="8">
        <v>63838000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188648000</v>
      </c>
      <c r="X19" s="8">
        <v>251911000</v>
      </c>
      <c r="Y19" s="8">
        <v>-63263000</v>
      </c>
      <c r="Z19" s="2">
        <v>-25.11</v>
      </c>
      <c r="AA19" s="6">
        <v>347183090</v>
      </c>
    </row>
    <row r="20" spans="1:27" ht="13.5">
      <c r="A20" s="23" t="s">
        <v>47</v>
      </c>
      <c r="B20" s="29"/>
      <c r="C20" s="6">
        <v>103626920</v>
      </c>
      <c r="D20" s="6">
        <v>0</v>
      </c>
      <c r="E20" s="7">
        <v>109695914</v>
      </c>
      <c r="F20" s="26">
        <v>109695914</v>
      </c>
      <c r="G20" s="26">
        <v>7595056</v>
      </c>
      <c r="H20" s="26">
        <v>8797854</v>
      </c>
      <c r="I20" s="26">
        <v>7551524</v>
      </c>
      <c r="J20" s="26">
        <v>23944434</v>
      </c>
      <c r="K20" s="26">
        <v>5994107</v>
      </c>
      <c r="L20" s="26">
        <v>9382478</v>
      </c>
      <c r="M20" s="26">
        <v>6900676</v>
      </c>
      <c r="N20" s="26">
        <v>22277261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46221695</v>
      </c>
      <c r="X20" s="26">
        <v>54846000</v>
      </c>
      <c r="Y20" s="26">
        <v>-8624305</v>
      </c>
      <c r="Z20" s="27">
        <v>-15.72</v>
      </c>
      <c r="AA20" s="28">
        <v>109695914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422000</v>
      </c>
      <c r="F21" s="8">
        <v>422000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422000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1701280734</v>
      </c>
      <c r="D22" s="33">
        <f>SUM(D5:D21)</f>
        <v>0</v>
      </c>
      <c r="E22" s="34">
        <f t="shared" si="0"/>
        <v>2015105390</v>
      </c>
      <c r="F22" s="35">
        <f t="shared" si="0"/>
        <v>2015105390</v>
      </c>
      <c r="G22" s="35">
        <f t="shared" si="0"/>
        <v>239950964</v>
      </c>
      <c r="H22" s="35">
        <f t="shared" si="0"/>
        <v>131796635</v>
      </c>
      <c r="I22" s="35">
        <f t="shared" si="0"/>
        <v>126465128</v>
      </c>
      <c r="J22" s="35">
        <f t="shared" si="0"/>
        <v>498212727</v>
      </c>
      <c r="K22" s="35">
        <f t="shared" si="0"/>
        <v>132065522</v>
      </c>
      <c r="L22" s="35">
        <f t="shared" si="0"/>
        <v>192101304</v>
      </c>
      <c r="M22" s="35">
        <f t="shared" si="0"/>
        <v>128922911</v>
      </c>
      <c r="N22" s="35">
        <f t="shared" si="0"/>
        <v>453089737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951302464</v>
      </c>
      <c r="X22" s="35">
        <f t="shared" si="0"/>
        <v>1094411924</v>
      </c>
      <c r="Y22" s="35">
        <f t="shared" si="0"/>
        <v>-143109460</v>
      </c>
      <c r="Z22" s="36">
        <f>+IF(X22&lt;&gt;0,+(Y22/X22)*100,0)</f>
        <v>-13.076379822045872</v>
      </c>
      <c r="AA22" s="33">
        <f>SUM(AA5:AA21)</f>
        <v>2015105390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464434888</v>
      </c>
      <c r="D25" s="6">
        <v>0</v>
      </c>
      <c r="E25" s="7">
        <v>468821566</v>
      </c>
      <c r="F25" s="8">
        <v>468821566</v>
      </c>
      <c r="G25" s="8">
        <v>36712073</v>
      </c>
      <c r="H25" s="8">
        <v>36720944</v>
      </c>
      <c r="I25" s="8">
        <v>37230634</v>
      </c>
      <c r="J25" s="8">
        <v>110663651</v>
      </c>
      <c r="K25" s="8">
        <v>37265020</v>
      </c>
      <c r="L25" s="8">
        <v>37611695</v>
      </c>
      <c r="M25" s="8">
        <v>36704156</v>
      </c>
      <c r="N25" s="8">
        <v>111580871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222244522</v>
      </c>
      <c r="X25" s="8">
        <v>228630000</v>
      </c>
      <c r="Y25" s="8">
        <v>-6385478</v>
      </c>
      <c r="Z25" s="2">
        <v>-2.79</v>
      </c>
      <c r="AA25" s="6">
        <v>468821566</v>
      </c>
    </row>
    <row r="26" spans="1:27" ht="13.5">
      <c r="A26" s="25" t="s">
        <v>52</v>
      </c>
      <c r="B26" s="24"/>
      <c r="C26" s="6">
        <v>20850463</v>
      </c>
      <c r="D26" s="6">
        <v>0</v>
      </c>
      <c r="E26" s="7">
        <v>21314479</v>
      </c>
      <c r="F26" s="8">
        <v>21314479</v>
      </c>
      <c r="G26" s="8">
        <v>1691812</v>
      </c>
      <c r="H26" s="8">
        <v>1691812</v>
      </c>
      <c r="I26" s="8">
        <v>1691812</v>
      </c>
      <c r="J26" s="8">
        <v>5075436</v>
      </c>
      <c r="K26" s="8">
        <v>1691812</v>
      </c>
      <c r="L26" s="8">
        <v>1691812</v>
      </c>
      <c r="M26" s="8">
        <v>1730480</v>
      </c>
      <c r="N26" s="8">
        <v>5114104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10189540</v>
      </c>
      <c r="X26" s="8">
        <v>10014000</v>
      </c>
      <c r="Y26" s="8">
        <v>175540</v>
      </c>
      <c r="Z26" s="2">
        <v>1.75</v>
      </c>
      <c r="AA26" s="6">
        <v>21314479</v>
      </c>
    </row>
    <row r="27" spans="1:27" ht="13.5">
      <c r="A27" s="25" t="s">
        <v>53</v>
      </c>
      <c r="B27" s="24"/>
      <c r="C27" s="6">
        <v>221979362</v>
      </c>
      <c r="D27" s="6">
        <v>0</v>
      </c>
      <c r="E27" s="7">
        <v>123779092</v>
      </c>
      <c r="F27" s="8">
        <v>123779092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123779000</v>
      </c>
      <c r="M27" s="8">
        <v>82523459</v>
      </c>
      <c r="N27" s="8">
        <v>206302459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206302459</v>
      </c>
      <c r="X27" s="8">
        <v>61884000</v>
      </c>
      <c r="Y27" s="8">
        <v>144418459</v>
      </c>
      <c r="Z27" s="2">
        <v>233.37</v>
      </c>
      <c r="AA27" s="6">
        <v>123779092</v>
      </c>
    </row>
    <row r="28" spans="1:27" ht="13.5">
      <c r="A28" s="25" t="s">
        <v>54</v>
      </c>
      <c r="B28" s="24"/>
      <c r="C28" s="6">
        <v>430488060</v>
      </c>
      <c r="D28" s="6">
        <v>0</v>
      </c>
      <c r="E28" s="7">
        <v>439206526</v>
      </c>
      <c r="F28" s="8">
        <v>439206526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229244848</v>
      </c>
      <c r="N28" s="8">
        <v>229244848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229244848</v>
      </c>
      <c r="X28" s="8">
        <v>219603498</v>
      </c>
      <c r="Y28" s="8">
        <v>9641350</v>
      </c>
      <c r="Z28" s="2">
        <v>4.39</v>
      </c>
      <c r="AA28" s="6">
        <v>439206526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12533679</v>
      </c>
      <c r="F29" s="8">
        <v>12533679</v>
      </c>
      <c r="G29" s="8">
        <v>276489</v>
      </c>
      <c r="H29" s="8">
        <v>275458</v>
      </c>
      <c r="I29" s="8">
        <v>2848538</v>
      </c>
      <c r="J29" s="8">
        <v>3400485</v>
      </c>
      <c r="K29" s="8">
        <v>273290</v>
      </c>
      <c r="L29" s="8">
        <v>263449</v>
      </c>
      <c r="M29" s="8">
        <v>2534146</v>
      </c>
      <c r="N29" s="8">
        <v>3070885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6471370</v>
      </c>
      <c r="X29" s="8">
        <v>7000000</v>
      </c>
      <c r="Y29" s="8">
        <v>-528630</v>
      </c>
      <c r="Z29" s="2">
        <v>-7.55</v>
      </c>
      <c r="AA29" s="6">
        <v>12533679</v>
      </c>
    </row>
    <row r="30" spans="1:27" ht="13.5">
      <c r="A30" s="25" t="s">
        <v>56</v>
      </c>
      <c r="B30" s="24"/>
      <c r="C30" s="6">
        <v>524916560</v>
      </c>
      <c r="D30" s="6">
        <v>0</v>
      </c>
      <c r="E30" s="7">
        <v>605600267</v>
      </c>
      <c r="F30" s="8">
        <v>605600267</v>
      </c>
      <c r="G30" s="8">
        <v>25131204</v>
      </c>
      <c r="H30" s="8">
        <v>54812230</v>
      </c>
      <c r="I30" s="8">
        <v>44048928</v>
      </c>
      <c r="J30" s="8">
        <v>123992362</v>
      </c>
      <c r="K30" s="8">
        <v>34131424</v>
      </c>
      <c r="L30" s="8">
        <v>36410017</v>
      </c>
      <c r="M30" s="8">
        <v>73915148</v>
      </c>
      <c r="N30" s="8">
        <v>144456589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268448951</v>
      </c>
      <c r="X30" s="8">
        <v>318500000</v>
      </c>
      <c r="Y30" s="8">
        <v>-50051049</v>
      </c>
      <c r="Z30" s="2">
        <v>-15.71</v>
      </c>
      <c r="AA30" s="6">
        <v>605600267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98919123</v>
      </c>
      <c r="F31" s="8">
        <v>98919123</v>
      </c>
      <c r="G31" s="8">
        <v>609009</v>
      </c>
      <c r="H31" s="8">
        <v>3546143</v>
      </c>
      <c r="I31" s="8">
        <v>3094910</v>
      </c>
      <c r="J31" s="8">
        <v>7250062</v>
      </c>
      <c r="K31" s="8">
        <v>8028120</v>
      </c>
      <c r="L31" s="8">
        <v>6479333</v>
      </c>
      <c r="M31" s="8">
        <v>7102152</v>
      </c>
      <c r="N31" s="8">
        <v>21609605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28859667</v>
      </c>
      <c r="X31" s="8">
        <v>44958000</v>
      </c>
      <c r="Y31" s="8">
        <v>-16098333</v>
      </c>
      <c r="Z31" s="2">
        <v>-35.81</v>
      </c>
      <c r="AA31" s="6">
        <v>98919123</v>
      </c>
    </row>
    <row r="32" spans="1:27" ht="13.5">
      <c r="A32" s="25" t="s">
        <v>58</v>
      </c>
      <c r="B32" s="24"/>
      <c r="C32" s="6">
        <v>98654756</v>
      </c>
      <c r="D32" s="6">
        <v>0</v>
      </c>
      <c r="E32" s="7">
        <v>87797968</v>
      </c>
      <c r="F32" s="8">
        <v>87797968</v>
      </c>
      <c r="G32" s="8">
        <v>1383737</v>
      </c>
      <c r="H32" s="8">
        <v>1445348</v>
      </c>
      <c r="I32" s="8">
        <v>1578213</v>
      </c>
      <c r="J32" s="8">
        <v>4407298</v>
      </c>
      <c r="K32" s="8">
        <v>2945201</v>
      </c>
      <c r="L32" s="8">
        <v>1822510</v>
      </c>
      <c r="M32" s="8">
        <v>5016354</v>
      </c>
      <c r="N32" s="8">
        <v>9784065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14191363</v>
      </c>
      <c r="X32" s="8">
        <v>43899000</v>
      </c>
      <c r="Y32" s="8">
        <v>-29707637</v>
      </c>
      <c r="Z32" s="2">
        <v>-67.67</v>
      </c>
      <c r="AA32" s="6">
        <v>87797968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4847000</v>
      </c>
      <c r="F33" s="8">
        <v>4847000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2423496</v>
      </c>
      <c r="Y33" s="8">
        <v>-2423496</v>
      </c>
      <c r="Z33" s="2">
        <v>-100</v>
      </c>
      <c r="AA33" s="6">
        <v>4847000</v>
      </c>
    </row>
    <row r="34" spans="1:27" ht="13.5">
      <c r="A34" s="25" t="s">
        <v>60</v>
      </c>
      <c r="B34" s="24"/>
      <c r="C34" s="6">
        <v>249594072</v>
      </c>
      <c r="D34" s="6">
        <v>0</v>
      </c>
      <c r="E34" s="7">
        <v>257065400</v>
      </c>
      <c r="F34" s="8">
        <v>257065400</v>
      </c>
      <c r="G34" s="8">
        <v>7928297</v>
      </c>
      <c r="H34" s="8">
        <v>24535269</v>
      </c>
      <c r="I34" s="8">
        <v>15868350</v>
      </c>
      <c r="J34" s="8">
        <v>48331916</v>
      </c>
      <c r="K34" s="8">
        <v>18965561</v>
      </c>
      <c r="L34" s="8">
        <v>20028272</v>
      </c>
      <c r="M34" s="8">
        <v>19986990</v>
      </c>
      <c r="N34" s="8">
        <v>58980823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107312739</v>
      </c>
      <c r="X34" s="8">
        <v>125995415</v>
      </c>
      <c r="Y34" s="8">
        <v>-18682676</v>
      </c>
      <c r="Z34" s="2">
        <v>-14.83</v>
      </c>
      <c r="AA34" s="6">
        <v>257065400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2010918161</v>
      </c>
      <c r="D36" s="33">
        <f>SUM(D25:D35)</f>
        <v>0</v>
      </c>
      <c r="E36" s="34">
        <f t="shared" si="1"/>
        <v>2119885100</v>
      </c>
      <c r="F36" s="35">
        <f t="shared" si="1"/>
        <v>2119885100</v>
      </c>
      <c r="G36" s="35">
        <f t="shared" si="1"/>
        <v>73732621</v>
      </c>
      <c r="H36" s="35">
        <f t="shared" si="1"/>
        <v>123027204</v>
      </c>
      <c r="I36" s="35">
        <f t="shared" si="1"/>
        <v>106361385</v>
      </c>
      <c r="J36" s="35">
        <f t="shared" si="1"/>
        <v>303121210</v>
      </c>
      <c r="K36" s="35">
        <f t="shared" si="1"/>
        <v>103300428</v>
      </c>
      <c r="L36" s="35">
        <f t="shared" si="1"/>
        <v>228086088</v>
      </c>
      <c r="M36" s="35">
        <f t="shared" si="1"/>
        <v>458757733</v>
      </c>
      <c r="N36" s="35">
        <f t="shared" si="1"/>
        <v>790144249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1093265459</v>
      </c>
      <c r="X36" s="35">
        <f t="shared" si="1"/>
        <v>1062907409</v>
      </c>
      <c r="Y36" s="35">
        <f t="shared" si="1"/>
        <v>30358050</v>
      </c>
      <c r="Z36" s="36">
        <f>+IF(X36&lt;&gt;0,+(Y36/X36)*100,0)</f>
        <v>2.856133068877686</v>
      </c>
      <c r="AA36" s="33">
        <f>SUM(AA25:AA35)</f>
        <v>2119885100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-309637427</v>
      </c>
      <c r="D38" s="46">
        <f>+D22-D36</f>
        <v>0</v>
      </c>
      <c r="E38" s="47">
        <f t="shared" si="2"/>
        <v>-104779710</v>
      </c>
      <c r="F38" s="48">
        <f t="shared" si="2"/>
        <v>-104779710</v>
      </c>
      <c r="G38" s="48">
        <f t="shared" si="2"/>
        <v>166218343</v>
      </c>
      <c r="H38" s="48">
        <f t="shared" si="2"/>
        <v>8769431</v>
      </c>
      <c r="I38" s="48">
        <f t="shared" si="2"/>
        <v>20103743</v>
      </c>
      <c r="J38" s="48">
        <f t="shared" si="2"/>
        <v>195091517</v>
      </c>
      <c r="K38" s="48">
        <f t="shared" si="2"/>
        <v>28765094</v>
      </c>
      <c r="L38" s="48">
        <f t="shared" si="2"/>
        <v>-35984784</v>
      </c>
      <c r="M38" s="48">
        <f t="shared" si="2"/>
        <v>-329834822</v>
      </c>
      <c r="N38" s="48">
        <f t="shared" si="2"/>
        <v>-337054512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-141962995</v>
      </c>
      <c r="X38" s="48">
        <f>IF(F22=F36,0,X22-X36)</f>
        <v>31504515</v>
      </c>
      <c r="Y38" s="48">
        <f t="shared" si="2"/>
        <v>-173467510</v>
      </c>
      <c r="Z38" s="49">
        <f>+IF(X38&lt;&gt;0,+(Y38/X38)*100,0)</f>
        <v>-550.6115869423795</v>
      </c>
      <c r="AA38" s="46">
        <f>+AA22-AA36</f>
        <v>-104779710</v>
      </c>
    </row>
    <row r="39" spans="1:27" ht="13.5">
      <c r="A39" s="23" t="s">
        <v>64</v>
      </c>
      <c r="B39" s="29"/>
      <c r="C39" s="6">
        <v>122716284</v>
      </c>
      <c r="D39" s="6">
        <v>0</v>
      </c>
      <c r="E39" s="7">
        <v>114855834</v>
      </c>
      <c r="F39" s="8">
        <v>114855834</v>
      </c>
      <c r="G39" s="8">
        <v>15792000</v>
      </c>
      <c r="H39" s="8">
        <v>0</v>
      </c>
      <c r="I39" s="8">
        <v>8405000</v>
      </c>
      <c r="J39" s="8">
        <v>24197000</v>
      </c>
      <c r="K39" s="8">
        <v>600000</v>
      </c>
      <c r="L39" s="8">
        <v>37409000</v>
      </c>
      <c r="M39" s="8">
        <v>0</v>
      </c>
      <c r="N39" s="8">
        <v>38009000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62206000</v>
      </c>
      <c r="X39" s="8"/>
      <c r="Y39" s="8">
        <v>62206000</v>
      </c>
      <c r="Z39" s="2">
        <v>0</v>
      </c>
      <c r="AA39" s="6">
        <v>114855834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-186921143</v>
      </c>
      <c r="D42" s="55">
        <f>SUM(D38:D41)</f>
        <v>0</v>
      </c>
      <c r="E42" s="56">
        <f t="shared" si="3"/>
        <v>10076124</v>
      </c>
      <c r="F42" s="57">
        <f t="shared" si="3"/>
        <v>10076124</v>
      </c>
      <c r="G42" s="57">
        <f t="shared" si="3"/>
        <v>182010343</v>
      </c>
      <c r="H42" s="57">
        <f t="shared" si="3"/>
        <v>8769431</v>
      </c>
      <c r="I42" s="57">
        <f t="shared" si="3"/>
        <v>28508743</v>
      </c>
      <c r="J42" s="57">
        <f t="shared" si="3"/>
        <v>219288517</v>
      </c>
      <c r="K42" s="57">
        <f t="shared" si="3"/>
        <v>29365094</v>
      </c>
      <c r="L42" s="57">
        <f t="shared" si="3"/>
        <v>1424216</v>
      </c>
      <c r="M42" s="57">
        <f t="shared" si="3"/>
        <v>-329834822</v>
      </c>
      <c r="N42" s="57">
        <f t="shared" si="3"/>
        <v>-299045512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-79756995</v>
      </c>
      <c r="X42" s="57">
        <f t="shared" si="3"/>
        <v>31504515</v>
      </c>
      <c r="Y42" s="57">
        <f t="shared" si="3"/>
        <v>-111261510</v>
      </c>
      <c r="Z42" s="58">
        <f>+IF(X42&lt;&gt;0,+(Y42/X42)*100,0)</f>
        <v>-353.16052318215344</v>
      </c>
      <c r="AA42" s="55">
        <f>SUM(AA38:AA41)</f>
        <v>10076124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-186921143</v>
      </c>
      <c r="D44" s="63">
        <f>+D42-D43</f>
        <v>0</v>
      </c>
      <c r="E44" s="64">
        <f t="shared" si="4"/>
        <v>10076124</v>
      </c>
      <c r="F44" s="65">
        <f t="shared" si="4"/>
        <v>10076124</v>
      </c>
      <c r="G44" s="65">
        <f t="shared" si="4"/>
        <v>182010343</v>
      </c>
      <c r="H44" s="65">
        <f t="shared" si="4"/>
        <v>8769431</v>
      </c>
      <c r="I44" s="65">
        <f t="shared" si="4"/>
        <v>28508743</v>
      </c>
      <c r="J44" s="65">
        <f t="shared" si="4"/>
        <v>219288517</v>
      </c>
      <c r="K44" s="65">
        <f t="shared" si="4"/>
        <v>29365094</v>
      </c>
      <c r="L44" s="65">
        <f t="shared" si="4"/>
        <v>1424216</v>
      </c>
      <c r="M44" s="65">
        <f t="shared" si="4"/>
        <v>-329834822</v>
      </c>
      <c r="N44" s="65">
        <f t="shared" si="4"/>
        <v>-299045512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-79756995</v>
      </c>
      <c r="X44" s="65">
        <f t="shared" si="4"/>
        <v>31504515</v>
      </c>
      <c r="Y44" s="65">
        <f t="shared" si="4"/>
        <v>-111261510</v>
      </c>
      <c r="Z44" s="66">
        <f>+IF(X44&lt;&gt;0,+(Y44/X44)*100,0)</f>
        <v>-353.16052318215344</v>
      </c>
      <c r="AA44" s="63">
        <f>+AA42-AA43</f>
        <v>10076124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-186921143</v>
      </c>
      <c r="D46" s="55">
        <f>SUM(D44:D45)</f>
        <v>0</v>
      </c>
      <c r="E46" s="56">
        <f t="shared" si="5"/>
        <v>10076124</v>
      </c>
      <c r="F46" s="57">
        <f t="shared" si="5"/>
        <v>10076124</v>
      </c>
      <c r="G46" s="57">
        <f t="shared" si="5"/>
        <v>182010343</v>
      </c>
      <c r="H46" s="57">
        <f t="shared" si="5"/>
        <v>8769431</v>
      </c>
      <c r="I46" s="57">
        <f t="shared" si="5"/>
        <v>28508743</v>
      </c>
      <c r="J46" s="57">
        <f t="shared" si="5"/>
        <v>219288517</v>
      </c>
      <c r="K46" s="57">
        <f t="shared" si="5"/>
        <v>29365094</v>
      </c>
      <c r="L46" s="57">
        <f t="shared" si="5"/>
        <v>1424216</v>
      </c>
      <c r="M46" s="57">
        <f t="shared" si="5"/>
        <v>-329834822</v>
      </c>
      <c r="N46" s="57">
        <f t="shared" si="5"/>
        <v>-299045512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-79756995</v>
      </c>
      <c r="X46" s="57">
        <f t="shared" si="5"/>
        <v>31504515</v>
      </c>
      <c r="Y46" s="57">
        <f t="shared" si="5"/>
        <v>-111261510</v>
      </c>
      <c r="Z46" s="58">
        <f>+IF(X46&lt;&gt;0,+(Y46/X46)*100,0)</f>
        <v>-353.16052318215344</v>
      </c>
      <c r="AA46" s="55">
        <f>SUM(AA44:AA45)</f>
        <v>10076124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-186921143</v>
      </c>
      <c r="D48" s="71">
        <f>SUM(D46:D47)</f>
        <v>0</v>
      </c>
      <c r="E48" s="72">
        <f t="shared" si="6"/>
        <v>10076124</v>
      </c>
      <c r="F48" s="73">
        <f t="shared" si="6"/>
        <v>10076124</v>
      </c>
      <c r="G48" s="73">
        <f t="shared" si="6"/>
        <v>182010343</v>
      </c>
      <c r="H48" s="74">
        <f t="shared" si="6"/>
        <v>8769431</v>
      </c>
      <c r="I48" s="74">
        <f t="shared" si="6"/>
        <v>28508743</v>
      </c>
      <c r="J48" s="74">
        <f t="shared" si="6"/>
        <v>219288517</v>
      </c>
      <c r="K48" s="74">
        <f t="shared" si="6"/>
        <v>29365094</v>
      </c>
      <c r="L48" s="74">
        <f t="shared" si="6"/>
        <v>1424216</v>
      </c>
      <c r="M48" s="73">
        <f t="shared" si="6"/>
        <v>-329834822</v>
      </c>
      <c r="N48" s="73">
        <f t="shared" si="6"/>
        <v>-299045512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-79756995</v>
      </c>
      <c r="X48" s="74">
        <f t="shared" si="6"/>
        <v>31504515</v>
      </c>
      <c r="Y48" s="74">
        <f t="shared" si="6"/>
        <v>-111261510</v>
      </c>
      <c r="Z48" s="75">
        <f>+IF(X48&lt;&gt;0,+(Y48/X48)*100,0)</f>
        <v>-353.16052318215344</v>
      </c>
      <c r="AA48" s="76">
        <f>SUM(AA46:AA47)</f>
        <v>10076124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173405907</v>
      </c>
      <c r="D5" s="6">
        <v>0</v>
      </c>
      <c r="E5" s="7">
        <v>200747362</v>
      </c>
      <c r="F5" s="8">
        <v>200747362</v>
      </c>
      <c r="G5" s="8">
        <v>202093139</v>
      </c>
      <c r="H5" s="8">
        <v>-137052</v>
      </c>
      <c r="I5" s="8">
        <v>232564</v>
      </c>
      <c r="J5" s="8">
        <v>202188651</v>
      </c>
      <c r="K5" s="8">
        <v>-104530</v>
      </c>
      <c r="L5" s="8">
        <v>108190</v>
      </c>
      <c r="M5" s="8">
        <v>-1977034</v>
      </c>
      <c r="N5" s="8">
        <v>-1973374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200215277</v>
      </c>
      <c r="X5" s="8">
        <v>199936877</v>
      </c>
      <c r="Y5" s="8">
        <v>278400</v>
      </c>
      <c r="Z5" s="2">
        <v>0.14</v>
      </c>
      <c r="AA5" s="6">
        <v>200747362</v>
      </c>
    </row>
    <row r="6" spans="1:27" ht="13.5">
      <c r="A6" s="23" t="s">
        <v>33</v>
      </c>
      <c r="B6" s="24"/>
      <c r="C6" s="6">
        <v>1580988</v>
      </c>
      <c r="D6" s="6">
        <v>0</v>
      </c>
      <c r="E6" s="7">
        <v>1267200</v>
      </c>
      <c r="F6" s="8">
        <v>1267200</v>
      </c>
      <c r="G6" s="8">
        <v>124538</v>
      </c>
      <c r="H6" s="8">
        <v>128230</v>
      </c>
      <c r="I6" s="8">
        <v>132195</v>
      </c>
      <c r="J6" s="8">
        <v>384963</v>
      </c>
      <c r="K6" s="8">
        <v>187812</v>
      </c>
      <c r="L6" s="8">
        <v>162257</v>
      </c>
      <c r="M6" s="8">
        <v>148872</v>
      </c>
      <c r="N6" s="8">
        <v>498941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883904</v>
      </c>
      <c r="X6" s="8">
        <v>834234</v>
      </c>
      <c r="Y6" s="8">
        <v>49670</v>
      </c>
      <c r="Z6" s="2">
        <v>5.95</v>
      </c>
      <c r="AA6" s="6">
        <v>1267200</v>
      </c>
    </row>
    <row r="7" spans="1:27" ht="13.5">
      <c r="A7" s="25" t="s">
        <v>34</v>
      </c>
      <c r="B7" s="24"/>
      <c r="C7" s="6">
        <v>713156994</v>
      </c>
      <c r="D7" s="6">
        <v>0</v>
      </c>
      <c r="E7" s="7">
        <v>805556835</v>
      </c>
      <c r="F7" s="8">
        <v>805556836</v>
      </c>
      <c r="G7" s="8">
        <v>68244474</v>
      </c>
      <c r="H7" s="8">
        <v>69979094</v>
      </c>
      <c r="I7" s="8">
        <v>73100313</v>
      </c>
      <c r="J7" s="8">
        <v>211323881</v>
      </c>
      <c r="K7" s="8">
        <v>61368958</v>
      </c>
      <c r="L7" s="8">
        <v>57810735</v>
      </c>
      <c r="M7" s="8">
        <v>65663133</v>
      </c>
      <c r="N7" s="8">
        <v>184842826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396166707</v>
      </c>
      <c r="X7" s="8">
        <v>398654995</v>
      </c>
      <c r="Y7" s="8">
        <v>-2488288</v>
      </c>
      <c r="Z7" s="2">
        <v>-0.62</v>
      </c>
      <c r="AA7" s="6">
        <v>805556836</v>
      </c>
    </row>
    <row r="8" spans="1:27" ht="13.5">
      <c r="A8" s="25" t="s">
        <v>35</v>
      </c>
      <c r="B8" s="24"/>
      <c r="C8" s="6">
        <v>118914110</v>
      </c>
      <c r="D8" s="6">
        <v>0</v>
      </c>
      <c r="E8" s="7">
        <v>134515322</v>
      </c>
      <c r="F8" s="8">
        <v>134515321</v>
      </c>
      <c r="G8" s="8">
        <v>7012868</v>
      </c>
      <c r="H8" s="8">
        <v>8058876</v>
      </c>
      <c r="I8" s="8">
        <v>9609131</v>
      </c>
      <c r="J8" s="8">
        <v>24680875</v>
      </c>
      <c r="K8" s="8">
        <v>8403858</v>
      </c>
      <c r="L8" s="8">
        <v>11341888</v>
      </c>
      <c r="M8" s="8">
        <v>13981297</v>
      </c>
      <c r="N8" s="8">
        <v>33727043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58407918</v>
      </c>
      <c r="X8" s="8">
        <v>54885103</v>
      </c>
      <c r="Y8" s="8">
        <v>3522815</v>
      </c>
      <c r="Z8" s="2">
        <v>6.42</v>
      </c>
      <c r="AA8" s="6">
        <v>134515321</v>
      </c>
    </row>
    <row r="9" spans="1:27" ht="13.5">
      <c r="A9" s="25" t="s">
        <v>36</v>
      </c>
      <c r="B9" s="24"/>
      <c r="C9" s="6">
        <v>51338037</v>
      </c>
      <c r="D9" s="6">
        <v>0</v>
      </c>
      <c r="E9" s="7">
        <v>55077735</v>
      </c>
      <c r="F9" s="8">
        <v>55077735</v>
      </c>
      <c r="G9" s="8">
        <v>58890986</v>
      </c>
      <c r="H9" s="8">
        <v>2492984</v>
      </c>
      <c r="I9" s="8">
        <v>254632</v>
      </c>
      <c r="J9" s="8">
        <v>61638602</v>
      </c>
      <c r="K9" s="8">
        <v>-262579</v>
      </c>
      <c r="L9" s="8">
        <v>-47625</v>
      </c>
      <c r="M9" s="8">
        <v>-746750</v>
      </c>
      <c r="N9" s="8">
        <v>-1056954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60581648</v>
      </c>
      <c r="X9" s="8">
        <v>60571903</v>
      </c>
      <c r="Y9" s="8">
        <v>9745</v>
      </c>
      <c r="Z9" s="2">
        <v>0.02</v>
      </c>
      <c r="AA9" s="6">
        <v>55077735</v>
      </c>
    </row>
    <row r="10" spans="1:27" ht="13.5">
      <c r="A10" s="25" t="s">
        <v>37</v>
      </c>
      <c r="B10" s="24"/>
      <c r="C10" s="6">
        <v>62968446</v>
      </c>
      <c r="D10" s="6">
        <v>0</v>
      </c>
      <c r="E10" s="7">
        <v>69419049</v>
      </c>
      <c r="F10" s="26">
        <v>69419050</v>
      </c>
      <c r="G10" s="26">
        <v>82099198</v>
      </c>
      <c r="H10" s="26">
        <v>-1287335</v>
      </c>
      <c r="I10" s="26">
        <v>-42171</v>
      </c>
      <c r="J10" s="26">
        <v>80769692</v>
      </c>
      <c r="K10" s="26">
        <v>-1418412</v>
      </c>
      <c r="L10" s="26">
        <v>-1070278</v>
      </c>
      <c r="M10" s="26">
        <v>-1166898</v>
      </c>
      <c r="N10" s="26">
        <v>-3655588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77114104</v>
      </c>
      <c r="X10" s="26">
        <v>76873419</v>
      </c>
      <c r="Y10" s="26">
        <v>240685</v>
      </c>
      <c r="Z10" s="27">
        <v>0.31</v>
      </c>
      <c r="AA10" s="28">
        <v>69419050</v>
      </c>
    </row>
    <row r="11" spans="1:27" ht="13.5">
      <c r="A11" s="25" t="s">
        <v>38</v>
      </c>
      <c r="B11" s="29"/>
      <c r="C11" s="6">
        <v>27012</v>
      </c>
      <c r="D11" s="6">
        <v>0</v>
      </c>
      <c r="E11" s="7">
        <v>32137</v>
      </c>
      <c r="F11" s="8">
        <v>32137</v>
      </c>
      <c r="G11" s="8">
        <v>2532</v>
      </c>
      <c r="H11" s="8">
        <v>2532</v>
      </c>
      <c r="I11" s="8">
        <v>2532</v>
      </c>
      <c r="J11" s="8">
        <v>7596</v>
      </c>
      <c r="K11" s="8">
        <v>2532</v>
      </c>
      <c r="L11" s="8">
        <v>2532</v>
      </c>
      <c r="M11" s="8">
        <v>2532</v>
      </c>
      <c r="N11" s="8">
        <v>7596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15192</v>
      </c>
      <c r="X11" s="8">
        <v>16068</v>
      </c>
      <c r="Y11" s="8">
        <v>-876</v>
      </c>
      <c r="Z11" s="2">
        <v>-5.45</v>
      </c>
      <c r="AA11" s="6">
        <v>32137</v>
      </c>
    </row>
    <row r="12" spans="1:27" ht="13.5">
      <c r="A12" s="25" t="s">
        <v>39</v>
      </c>
      <c r="B12" s="29"/>
      <c r="C12" s="6">
        <v>20686902</v>
      </c>
      <c r="D12" s="6">
        <v>0</v>
      </c>
      <c r="E12" s="7">
        <v>21825158</v>
      </c>
      <c r="F12" s="8">
        <v>21825158</v>
      </c>
      <c r="G12" s="8">
        <v>1660872</v>
      </c>
      <c r="H12" s="8">
        <v>1787767</v>
      </c>
      <c r="I12" s="8">
        <v>2015347</v>
      </c>
      <c r="J12" s="8">
        <v>5463986</v>
      </c>
      <c r="K12" s="8">
        <v>1863031</v>
      </c>
      <c r="L12" s="8">
        <v>1899384</v>
      </c>
      <c r="M12" s="8">
        <v>1922957</v>
      </c>
      <c r="N12" s="8">
        <v>5685372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11149358</v>
      </c>
      <c r="X12" s="8">
        <v>11267470</v>
      </c>
      <c r="Y12" s="8">
        <v>-118112</v>
      </c>
      <c r="Z12" s="2">
        <v>-1.05</v>
      </c>
      <c r="AA12" s="6">
        <v>21825158</v>
      </c>
    </row>
    <row r="13" spans="1:27" ht="13.5">
      <c r="A13" s="23" t="s">
        <v>40</v>
      </c>
      <c r="B13" s="29"/>
      <c r="C13" s="6">
        <v>9855572</v>
      </c>
      <c r="D13" s="6">
        <v>0</v>
      </c>
      <c r="E13" s="7">
        <v>9000000</v>
      </c>
      <c r="F13" s="8">
        <v>9000000</v>
      </c>
      <c r="G13" s="8">
        <v>263309</v>
      </c>
      <c r="H13" s="8">
        <v>245141</v>
      </c>
      <c r="I13" s="8">
        <v>2857146</v>
      </c>
      <c r="J13" s="8">
        <v>3365596</v>
      </c>
      <c r="K13" s="8">
        <v>999727</v>
      </c>
      <c r="L13" s="8">
        <v>1204088</v>
      </c>
      <c r="M13" s="8">
        <v>925454</v>
      </c>
      <c r="N13" s="8">
        <v>3129269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6494865</v>
      </c>
      <c r="X13" s="8">
        <v>4923192</v>
      </c>
      <c r="Y13" s="8">
        <v>1571673</v>
      </c>
      <c r="Z13" s="2">
        <v>31.92</v>
      </c>
      <c r="AA13" s="6">
        <v>9000000</v>
      </c>
    </row>
    <row r="14" spans="1:27" ht="13.5">
      <c r="A14" s="23" t="s">
        <v>41</v>
      </c>
      <c r="B14" s="29"/>
      <c r="C14" s="6">
        <v>12301252</v>
      </c>
      <c r="D14" s="6">
        <v>0</v>
      </c>
      <c r="E14" s="7">
        <v>9779628</v>
      </c>
      <c r="F14" s="8">
        <v>9779628</v>
      </c>
      <c r="G14" s="8">
        <v>916510</v>
      </c>
      <c r="H14" s="8">
        <v>1156054</v>
      </c>
      <c r="I14" s="8">
        <v>1369246</v>
      </c>
      <c r="J14" s="8">
        <v>3441810</v>
      </c>
      <c r="K14" s="8">
        <v>935812</v>
      </c>
      <c r="L14" s="8">
        <v>1076371</v>
      </c>
      <c r="M14" s="8">
        <v>1169623</v>
      </c>
      <c r="N14" s="8">
        <v>3181806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6623616</v>
      </c>
      <c r="X14" s="8">
        <v>6534664</v>
      </c>
      <c r="Y14" s="8">
        <v>88952</v>
      </c>
      <c r="Z14" s="2">
        <v>1.36</v>
      </c>
      <c r="AA14" s="6">
        <v>9779628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58128194</v>
      </c>
      <c r="D16" s="6">
        <v>0</v>
      </c>
      <c r="E16" s="7">
        <v>5300675</v>
      </c>
      <c r="F16" s="8">
        <v>5300675</v>
      </c>
      <c r="G16" s="8">
        <v>200575</v>
      </c>
      <c r="H16" s="8">
        <v>491384</v>
      </c>
      <c r="I16" s="8">
        <v>827799</v>
      </c>
      <c r="J16" s="8">
        <v>1519758</v>
      </c>
      <c r="K16" s="8">
        <v>368111</v>
      </c>
      <c r="L16" s="8">
        <v>195517</v>
      </c>
      <c r="M16" s="8">
        <v>142016</v>
      </c>
      <c r="N16" s="8">
        <v>705644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2225402</v>
      </c>
      <c r="X16" s="8">
        <v>2746724</v>
      </c>
      <c r="Y16" s="8">
        <v>-521322</v>
      </c>
      <c r="Z16" s="2">
        <v>-18.98</v>
      </c>
      <c r="AA16" s="6">
        <v>5300675</v>
      </c>
    </row>
    <row r="17" spans="1:27" ht="13.5">
      <c r="A17" s="23" t="s">
        <v>44</v>
      </c>
      <c r="B17" s="29"/>
      <c r="C17" s="6">
        <v>13070476</v>
      </c>
      <c r="D17" s="6">
        <v>0</v>
      </c>
      <c r="E17" s="7">
        <v>12739634</v>
      </c>
      <c r="F17" s="8">
        <v>12739634</v>
      </c>
      <c r="G17" s="8">
        <v>487799</v>
      </c>
      <c r="H17" s="8">
        <v>924053</v>
      </c>
      <c r="I17" s="8">
        <v>1220112</v>
      </c>
      <c r="J17" s="8">
        <v>2631964</v>
      </c>
      <c r="K17" s="8">
        <v>1044241</v>
      </c>
      <c r="L17" s="8">
        <v>1488001</v>
      </c>
      <c r="M17" s="8">
        <v>1115613</v>
      </c>
      <c r="N17" s="8">
        <v>3647855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6279819</v>
      </c>
      <c r="X17" s="8">
        <v>6920385</v>
      </c>
      <c r="Y17" s="8">
        <v>-640566</v>
      </c>
      <c r="Z17" s="2">
        <v>-9.26</v>
      </c>
      <c r="AA17" s="6">
        <v>12739634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223348265</v>
      </c>
      <c r="D19" s="6">
        <v>0</v>
      </c>
      <c r="E19" s="7">
        <v>161876170</v>
      </c>
      <c r="F19" s="8">
        <v>154051210</v>
      </c>
      <c r="G19" s="8">
        <v>4626151</v>
      </c>
      <c r="H19" s="8">
        <v>5283449</v>
      </c>
      <c r="I19" s="8">
        <v>6077728</v>
      </c>
      <c r="J19" s="8">
        <v>15987328</v>
      </c>
      <c r="K19" s="8">
        <v>6040421</v>
      </c>
      <c r="L19" s="8">
        <v>8768633</v>
      </c>
      <c r="M19" s="8">
        <v>7057395</v>
      </c>
      <c r="N19" s="8">
        <v>21866449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37853777</v>
      </c>
      <c r="X19" s="8">
        <v>82708409</v>
      </c>
      <c r="Y19" s="8">
        <v>-44854632</v>
      </c>
      <c r="Z19" s="2">
        <v>-54.23</v>
      </c>
      <c r="AA19" s="6">
        <v>154051210</v>
      </c>
    </row>
    <row r="20" spans="1:27" ht="13.5">
      <c r="A20" s="23" t="s">
        <v>47</v>
      </c>
      <c r="B20" s="29"/>
      <c r="C20" s="6">
        <v>30262832</v>
      </c>
      <c r="D20" s="6">
        <v>0</v>
      </c>
      <c r="E20" s="7">
        <v>24411462</v>
      </c>
      <c r="F20" s="26">
        <v>24411463</v>
      </c>
      <c r="G20" s="26">
        <v>4153330</v>
      </c>
      <c r="H20" s="26">
        <v>1299488</v>
      </c>
      <c r="I20" s="26">
        <v>2508284</v>
      </c>
      <c r="J20" s="26">
        <v>7961102</v>
      </c>
      <c r="K20" s="26">
        <v>3054716</v>
      </c>
      <c r="L20" s="26">
        <v>1924193</v>
      </c>
      <c r="M20" s="26">
        <v>2947144</v>
      </c>
      <c r="N20" s="26">
        <v>7926053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15887155</v>
      </c>
      <c r="X20" s="26">
        <v>14910321</v>
      </c>
      <c r="Y20" s="26">
        <v>976834</v>
      </c>
      <c r="Z20" s="27">
        <v>6.55</v>
      </c>
      <c r="AA20" s="28">
        <v>24411463</v>
      </c>
    </row>
    <row r="21" spans="1:27" ht="13.5">
      <c r="A21" s="23" t="s">
        <v>48</v>
      </c>
      <c r="B21" s="29"/>
      <c r="C21" s="6">
        <v>898081</v>
      </c>
      <c r="D21" s="6">
        <v>0</v>
      </c>
      <c r="E21" s="7">
        <v>250000</v>
      </c>
      <c r="F21" s="8">
        <v>250000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250000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1489943068</v>
      </c>
      <c r="D22" s="33">
        <f>SUM(D5:D21)</f>
        <v>0</v>
      </c>
      <c r="E22" s="34">
        <f t="shared" si="0"/>
        <v>1511798367</v>
      </c>
      <c r="F22" s="35">
        <f t="shared" si="0"/>
        <v>1503973409</v>
      </c>
      <c r="G22" s="35">
        <f t="shared" si="0"/>
        <v>430776281</v>
      </c>
      <c r="H22" s="35">
        <f t="shared" si="0"/>
        <v>90424665</v>
      </c>
      <c r="I22" s="35">
        <f t="shared" si="0"/>
        <v>100164858</v>
      </c>
      <c r="J22" s="35">
        <f t="shared" si="0"/>
        <v>621365804</v>
      </c>
      <c r="K22" s="35">
        <f t="shared" si="0"/>
        <v>82483698</v>
      </c>
      <c r="L22" s="35">
        <f t="shared" si="0"/>
        <v>84863886</v>
      </c>
      <c r="M22" s="35">
        <f t="shared" si="0"/>
        <v>91185354</v>
      </c>
      <c r="N22" s="35">
        <f t="shared" si="0"/>
        <v>258532938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879898742</v>
      </c>
      <c r="X22" s="35">
        <f t="shared" si="0"/>
        <v>921783764</v>
      </c>
      <c r="Y22" s="35">
        <f t="shared" si="0"/>
        <v>-41885022</v>
      </c>
      <c r="Z22" s="36">
        <f>+IF(X22&lt;&gt;0,+(Y22/X22)*100,0)</f>
        <v>-4.543909714599833</v>
      </c>
      <c r="AA22" s="33">
        <f>SUM(AA5:AA21)</f>
        <v>1503973409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365800433</v>
      </c>
      <c r="D25" s="6">
        <v>0</v>
      </c>
      <c r="E25" s="7">
        <v>434516143</v>
      </c>
      <c r="F25" s="8">
        <v>434516144</v>
      </c>
      <c r="G25" s="8">
        <v>29238787</v>
      </c>
      <c r="H25" s="8">
        <v>29425203</v>
      </c>
      <c r="I25" s="8">
        <v>29923299</v>
      </c>
      <c r="J25" s="8">
        <v>88587289</v>
      </c>
      <c r="K25" s="8">
        <v>29901789</v>
      </c>
      <c r="L25" s="8">
        <v>45855706</v>
      </c>
      <c r="M25" s="8">
        <v>40637573</v>
      </c>
      <c r="N25" s="8">
        <v>116395068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204982357</v>
      </c>
      <c r="X25" s="8">
        <v>201769938</v>
      </c>
      <c r="Y25" s="8">
        <v>3212419</v>
      </c>
      <c r="Z25" s="2">
        <v>1.59</v>
      </c>
      <c r="AA25" s="6">
        <v>434516144</v>
      </c>
    </row>
    <row r="26" spans="1:27" ht="13.5">
      <c r="A26" s="25" t="s">
        <v>52</v>
      </c>
      <c r="B26" s="24"/>
      <c r="C26" s="6">
        <v>18745472</v>
      </c>
      <c r="D26" s="6">
        <v>0</v>
      </c>
      <c r="E26" s="7">
        <v>20452557</v>
      </c>
      <c r="F26" s="8">
        <v>20452558</v>
      </c>
      <c r="G26" s="8">
        <v>1579559</v>
      </c>
      <c r="H26" s="8">
        <v>1580127</v>
      </c>
      <c r="I26" s="8">
        <v>1561245</v>
      </c>
      <c r="J26" s="8">
        <v>4720931</v>
      </c>
      <c r="K26" s="8">
        <v>1572471</v>
      </c>
      <c r="L26" s="8">
        <v>1582269</v>
      </c>
      <c r="M26" s="8">
        <v>1580879</v>
      </c>
      <c r="N26" s="8">
        <v>4735619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9456550</v>
      </c>
      <c r="X26" s="8">
        <v>9454817</v>
      </c>
      <c r="Y26" s="8">
        <v>1733</v>
      </c>
      <c r="Z26" s="2">
        <v>0.02</v>
      </c>
      <c r="AA26" s="6">
        <v>20452558</v>
      </c>
    </row>
    <row r="27" spans="1:27" ht="13.5">
      <c r="A27" s="25" t="s">
        <v>53</v>
      </c>
      <c r="B27" s="24"/>
      <c r="C27" s="6">
        <v>49641390</v>
      </c>
      <c r="D27" s="6">
        <v>0</v>
      </c>
      <c r="E27" s="7">
        <v>34810100</v>
      </c>
      <c r="F27" s="8">
        <v>34810100</v>
      </c>
      <c r="G27" s="8">
        <v>12702</v>
      </c>
      <c r="H27" s="8">
        <v>5799439</v>
      </c>
      <c r="I27" s="8">
        <v>2917265</v>
      </c>
      <c r="J27" s="8">
        <v>8729406</v>
      </c>
      <c r="K27" s="8">
        <v>2913510</v>
      </c>
      <c r="L27" s="8">
        <v>2913493</v>
      </c>
      <c r="M27" s="8">
        <v>2913442</v>
      </c>
      <c r="N27" s="8">
        <v>8740445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17469851</v>
      </c>
      <c r="X27" s="8">
        <v>14452271</v>
      </c>
      <c r="Y27" s="8">
        <v>3017580</v>
      </c>
      <c r="Z27" s="2">
        <v>20.88</v>
      </c>
      <c r="AA27" s="6">
        <v>34810100</v>
      </c>
    </row>
    <row r="28" spans="1:27" ht="13.5">
      <c r="A28" s="25" t="s">
        <v>54</v>
      </c>
      <c r="B28" s="24"/>
      <c r="C28" s="6">
        <v>190531435</v>
      </c>
      <c r="D28" s="6">
        <v>0</v>
      </c>
      <c r="E28" s="7">
        <v>162567656</v>
      </c>
      <c r="F28" s="8">
        <v>162567656</v>
      </c>
      <c r="G28" s="8">
        <v>0</v>
      </c>
      <c r="H28" s="8">
        <v>26000</v>
      </c>
      <c r="I28" s="8">
        <v>0</v>
      </c>
      <c r="J28" s="8">
        <v>26000</v>
      </c>
      <c r="K28" s="8">
        <v>-267483</v>
      </c>
      <c r="L28" s="8">
        <v>0</v>
      </c>
      <c r="M28" s="8">
        <v>0</v>
      </c>
      <c r="N28" s="8">
        <v>-267483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-241483</v>
      </c>
      <c r="X28" s="8">
        <v>79077724</v>
      </c>
      <c r="Y28" s="8">
        <v>-79319207</v>
      </c>
      <c r="Z28" s="2">
        <v>-100.31</v>
      </c>
      <c r="AA28" s="6">
        <v>162567656</v>
      </c>
    </row>
    <row r="29" spans="1:27" ht="13.5">
      <c r="A29" s="25" t="s">
        <v>55</v>
      </c>
      <c r="B29" s="24"/>
      <c r="C29" s="6">
        <v>58975520</v>
      </c>
      <c r="D29" s="6">
        <v>0</v>
      </c>
      <c r="E29" s="7">
        <v>56833009</v>
      </c>
      <c r="F29" s="8">
        <v>56833009</v>
      </c>
      <c r="G29" s="8">
        <v>0</v>
      </c>
      <c r="H29" s="8">
        <v>10170022</v>
      </c>
      <c r="I29" s="8">
        <v>5085011</v>
      </c>
      <c r="J29" s="8">
        <v>15255033</v>
      </c>
      <c r="K29" s="8">
        <v>5085011</v>
      </c>
      <c r="L29" s="8">
        <v>5085011</v>
      </c>
      <c r="M29" s="8">
        <v>5085011</v>
      </c>
      <c r="N29" s="8">
        <v>15255033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30510066</v>
      </c>
      <c r="X29" s="8">
        <v>26291136</v>
      </c>
      <c r="Y29" s="8">
        <v>4218930</v>
      </c>
      <c r="Z29" s="2">
        <v>16.05</v>
      </c>
      <c r="AA29" s="6">
        <v>56833009</v>
      </c>
    </row>
    <row r="30" spans="1:27" ht="13.5">
      <c r="A30" s="25" t="s">
        <v>56</v>
      </c>
      <c r="B30" s="24"/>
      <c r="C30" s="6">
        <v>496541409</v>
      </c>
      <c r="D30" s="6">
        <v>0</v>
      </c>
      <c r="E30" s="7">
        <v>537714494</v>
      </c>
      <c r="F30" s="8">
        <v>537714495</v>
      </c>
      <c r="G30" s="8">
        <v>0</v>
      </c>
      <c r="H30" s="8">
        <v>62794476</v>
      </c>
      <c r="I30" s="8">
        <v>59450737</v>
      </c>
      <c r="J30" s="8">
        <v>122245213</v>
      </c>
      <c r="K30" s="8">
        <v>35539912</v>
      </c>
      <c r="L30" s="8">
        <v>37377168</v>
      </c>
      <c r="M30" s="8">
        <v>36142155</v>
      </c>
      <c r="N30" s="8">
        <v>109059235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231304448</v>
      </c>
      <c r="X30" s="8">
        <v>231099984</v>
      </c>
      <c r="Y30" s="8">
        <v>204464</v>
      </c>
      <c r="Z30" s="2">
        <v>0.09</v>
      </c>
      <c r="AA30" s="6">
        <v>537714495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66443125</v>
      </c>
      <c r="D32" s="6">
        <v>0</v>
      </c>
      <c r="E32" s="7">
        <v>15276943</v>
      </c>
      <c r="F32" s="8">
        <v>15276943</v>
      </c>
      <c r="G32" s="8">
        <v>27584</v>
      </c>
      <c r="H32" s="8">
        <v>1079044</v>
      </c>
      <c r="I32" s="8">
        <v>1522920</v>
      </c>
      <c r="J32" s="8">
        <v>2629548</v>
      </c>
      <c r="K32" s="8">
        <v>1924364</v>
      </c>
      <c r="L32" s="8">
        <v>1110716</v>
      </c>
      <c r="M32" s="8">
        <v>1315933</v>
      </c>
      <c r="N32" s="8">
        <v>4351013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6980561</v>
      </c>
      <c r="X32" s="8">
        <v>5254609</v>
      </c>
      <c r="Y32" s="8">
        <v>1725952</v>
      </c>
      <c r="Z32" s="2">
        <v>32.85</v>
      </c>
      <c r="AA32" s="6">
        <v>15276943</v>
      </c>
    </row>
    <row r="33" spans="1:27" ht="13.5">
      <c r="A33" s="25" t="s">
        <v>59</v>
      </c>
      <c r="B33" s="24"/>
      <c r="C33" s="6">
        <v>336706</v>
      </c>
      <c r="D33" s="6">
        <v>0</v>
      </c>
      <c r="E33" s="7">
        <v>595000</v>
      </c>
      <c r="F33" s="8">
        <v>595000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595000</v>
      </c>
    </row>
    <row r="34" spans="1:27" ht="13.5">
      <c r="A34" s="25" t="s">
        <v>60</v>
      </c>
      <c r="B34" s="24"/>
      <c r="C34" s="6">
        <v>274140683</v>
      </c>
      <c r="D34" s="6">
        <v>0</v>
      </c>
      <c r="E34" s="7">
        <v>296747984</v>
      </c>
      <c r="F34" s="8">
        <v>296747985</v>
      </c>
      <c r="G34" s="8">
        <v>13701737</v>
      </c>
      <c r="H34" s="8">
        <v>15101373</v>
      </c>
      <c r="I34" s="8">
        <v>19820435</v>
      </c>
      <c r="J34" s="8">
        <v>48623545</v>
      </c>
      <c r="K34" s="8">
        <v>21336961</v>
      </c>
      <c r="L34" s="8">
        <v>23819633</v>
      </c>
      <c r="M34" s="8">
        <v>21974682</v>
      </c>
      <c r="N34" s="8">
        <v>67131276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115754821</v>
      </c>
      <c r="X34" s="8">
        <v>122486734</v>
      </c>
      <c r="Y34" s="8">
        <v>-6731913</v>
      </c>
      <c r="Z34" s="2">
        <v>-5.5</v>
      </c>
      <c r="AA34" s="6">
        <v>296747985</v>
      </c>
    </row>
    <row r="35" spans="1:27" ht="13.5">
      <c r="A35" s="23" t="s">
        <v>61</v>
      </c>
      <c r="B35" s="29"/>
      <c r="C35" s="6">
        <v>2431753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1523587926</v>
      </c>
      <c r="D36" s="33">
        <f>SUM(D25:D35)</f>
        <v>0</v>
      </c>
      <c r="E36" s="34">
        <f t="shared" si="1"/>
        <v>1559513886</v>
      </c>
      <c r="F36" s="35">
        <f t="shared" si="1"/>
        <v>1559513890</v>
      </c>
      <c r="G36" s="35">
        <f t="shared" si="1"/>
        <v>44560369</v>
      </c>
      <c r="H36" s="35">
        <f t="shared" si="1"/>
        <v>125975684</v>
      </c>
      <c r="I36" s="35">
        <f t="shared" si="1"/>
        <v>120280912</v>
      </c>
      <c r="J36" s="35">
        <f t="shared" si="1"/>
        <v>290816965</v>
      </c>
      <c r="K36" s="35">
        <f t="shared" si="1"/>
        <v>98006535</v>
      </c>
      <c r="L36" s="35">
        <f t="shared" si="1"/>
        <v>117743996</v>
      </c>
      <c r="M36" s="35">
        <f t="shared" si="1"/>
        <v>109649675</v>
      </c>
      <c r="N36" s="35">
        <f t="shared" si="1"/>
        <v>325400206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616217171</v>
      </c>
      <c r="X36" s="35">
        <f t="shared" si="1"/>
        <v>689887213</v>
      </c>
      <c r="Y36" s="35">
        <f t="shared" si="1"/>
        <v>-73670042</v>
      </c>
      <c r="Z36" s="36">
        <f>+IF(X36&lt;&gt;0,+(Y36/X36)*100,0)</f>
        <v>-10.678563192908461</v>
      </c>
      <c r="AA36" s="33">
        <f>SUM(AA25:AA35)</f>
        <v>1559513890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-33644858</v>
      </c>
      <c r="D38" s="46">
        <f>+D22-D36</f>
        <v>0</v>
      </c>
      <c r="E38" s="47">
        <f t="shared" si="2"/>
        <v>-47715519</v>
      </c>
      <c r="F38" s="48">
        <f t="shared" si="2"/>
        <v>-55540481</v>
      </c>
      <c r="G38" s="48">
        <f t="shared" si="2"/>
        <v>386215912</v>
      </c>
      <c r="H38" s="48">
        <f t="shared" si="2"/>
        <v>-35551019</v>
      </c>
      <c r="I38" s="48">
        <f t="shared" si="2"/>
        <v>-20116054</v>
      </c>
      <c r="J38" s="48">
        <f t="shared" si="2"/>
        <v>330548839</v>
      </c>
      <c r="K38" s="48">
        <f t="shared" si="2"/>
        <v>-15522837</v>
      </c>
      <c r="L38" s="48">
        <f t="shared" si="2"/>
        <v>-32880110</v>
      </c>
      <c r="M38" s="48">
        <f t="shared" si="2"/>
        <v>-18464321</v>
      </c>
      <c r="N38" s="48">
        <f t="shared" si="2"/>
        <v>-66867268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263681571</v>
      </c>
      <c r="X38" s="48">
        <f>IF(F22=F36,0,X22-X36)</f>
        <v>231896551</v>
      </c>
      <c r="Y38" s="48">
        <f t="shared" si="2"/>
        <v>31785020</v>
      </c>
      <c r="Z38" s="49">
        <f>+IF(X38&lt;&gt;0,+(Y38/X38)*100,0)</f>
        <v>13.70655141826581</v>
      </c>
      <c r="AA38" s="46">
        <f>+AA22-AA36</f>
        <v>-55540481</v>
      </c>
    </row>
    <row r="39" spans="1:27" ht="13.5">
      <c r="A39" s="23" t="s">
        <v>64</v>
      </c>
      <c r="B39" s="29"/>
      <c r="C39" s="6">
        <v>2696808</v>
      </c>
      <c r="D39" s="6">
        <v>0</v>
      </c>
      <c r="E39" s="7">
        <v>54671140</v>
      </c>
      <c r="F39" s="8">
        <v>65814314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13645681</v>
      </c>
      <c r="M39" s="8">
        <v>3546304</v>
      </c>
      <c r="N39" s="8">
        <v>17191985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17191985</v>
      </c>
      <c r="X39" s="8"/>
      <c r="Y39" s="8">
        <v>17191985</v>
      </c>
      <c r="Z39" s="2">
        <v>0</v>
      </c>
      <c r="AA39" s="6">
        <v>65814314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-30948050</v>
      </c>
      <c r="D42" s="55">
        <f>SUM(D38:D41)</f>
        <v>0</v>
      </c>
      <c r="E42" s="56">
        <f t="shared" si="3"/>
        <v>6955621</v>
      </c>
      <c r="F42" s="57">
        <f t="shared" si="3"/>
        <v>10273833</v>
      </c>
      <c r="G42" s="57">
        <f t="shared" si="3"/>
        <v>386215912</v>
      </c>
      <c r="H42" s="57">
        <f t="shared" si="3"/>
        <v>-35551019</v>
      </c>
      <c r="I42" s="57">
        <f t="shared" si="3"/>
        <v>-20116054</v>
      </c>
      <c r="J42" s="57">
        <f t="shared" si="3"/>
        <v>330548839</v>
      </c>
      <c r="K42" s="57">
        <f t="shared" si="3"/>
        <v>-15522837</v>
      </c>
      <c r="L42" s="57">
        <f t="shared" si="3"/>
        <v>-19234429</v>
      </c>
      <c r="M42" s="57">
        <f t="shared" si="3"/>
        <v>-14918017</v>
      </c>
      <c r="N42" s="57">
        <f t="shared" si="3"/>
        <v>-49675283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280873556</v>
      </c>
      <c r="X42" s="57">
        <f t="shared" si="3"/>
        <v>231896551</v>
      </c>
      <c r="Y42" s="57">
        <f t="shared" si="3"/>
        <v>48977005</v>
      </c>
      <c r="Z42" s="58">
        <f>+IF(X42&lt;&gt;0,+(Y42/X42)*100,0)</f>
        <v>21.120195530635556</v>
      </c>
      <c r="AA42" s="55">
        <f>SUM(AA38:AA41)</f>
        <v>10273833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-30948050</v>
      </c>
      <c r="D44" s="63">
        <f>+D42-D43</f>
        <v>0</v>
      </c>
      <c r="E44" s="64">
        <f t="shared" si="4"/>
        <v>6955621</v>
      </c>
      <c r="F44" s="65">
        <f t="shared" si="4"/>
        <v>10273833</v>
      </c>
      <c r="G44" s="65">
        <f t="shared" si="4"/>
        <v>386215912</v>
      </c>
      <c r="H44" s="65">
        <f t="shared" si="4"/>
        <v>-35551019</v>
      </c>
      <c r="I44" s="65">
        <f t="shared" si="4"/>
        <v>-20116054</v>
      </c>
      <c r="J44" s="65">
        <f t="shared" si="4"/>
        <v>330548839</v>
      </c>
      <c r="K44" s="65">
        <f t="shared" si="4"/>
        <v>-15522837</v>
      </c>
      <c r="L44" s="65">
        <f t="shared" si="4"/>
        <v>-19234429</v>
      </c>
      <c r="M44" s="65">
        <f t="shared" si="4"/>
        <v>-14918017</v>
      </c>
      <c r="N44" s="65">
        <f t="shared" si="4"/>
        <v>-49675283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280873556</v>
      </c>
      <c r="X44" s="65">
        <f t="shared" si="4"/>
        <v>231896551</v>
      </c>
      <c r="Y44" s="65">
        <f t="shared" si="4"/>
        <v>48977005</v>
      </c>
      <c r="Z44" s="66">
        <f>+IF(X44&lt;&gt;0,+(Y44/X44)*100,0)</f>
        <v>21.120195530635556</v>
      </c>
      <c r="AA44" s="63">
        <f>+AA42-AA43</f>
        <v>10273833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-30948050</v>
      </c>
      <c r="D46" s="55">
        <f>SUM(D44:D45)</f>
        <v>0</v>
      </c>
      <c r="E46" s="56">
        <f t="shared" si="5"/>
        <v>6955621</v>
      </c>
      <c r="F46" s="57">
        <f t="shared" si="5"/>
        <v>10273833</v>
      </c>
      <c r="G46" s="57">
        <f t="shared" si="5"/>
        <v>386215912</v>
      </c>
      <c r="H46" s="57">
        <f t="shared" si="5"/>
        <v>-35551019</v>
      </c>
      <c r="I46" s="57">
        <f t="shared" si="5"/>
        <v>-20116054</v>
      </c>
      <c r="J46" s="57">
        <f t="shared" si="5"/>
        <v>330548839</v>
      </c>
      <c r="K46" s="57">
        <f t="shared" si="5"/>
        <v>-15522837</v>
      </c>
      <c r="L46" s="57">
        <f t="shared" si="5"/>
        <v>-19234429</v>
      </c>
      <c r="M46" s="57">
        <f t="shared" si="5"/>
        <v>-14918017</v>
      </c>
      <c r="N46" s="57">
        <f t="shared" si="5"/>
        <v>-49675283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280873556</v>
      </c>
      <c r="X46" s="57">
        <f t="shared" si="5"/>
        <v>231896551</v>
      </c>
      <c r="Y46" s="57">
        <f t="shared" si="5"/>
        <v>48977005</v>
      </c>
      <c r="Z46" s="58">
        <f>+IF(X46&lt;&gt;0,+(Y46/X46)*100,0)</f>
        <v>21.120195530635556</v>
      </c>
      <c r="AA46" s="55">
        <f>SUM(AA44:AA45)</f>
        <v>10273833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-30948050</v>
      </c>
      <c r="D48" s="71">
        <f>SUM(D46:D47)</f>
        <v>0</v>
      </c>
      <c r="E48" s="72">
        <f t="shared" si="6"/>
        <v>6955621</v>
      </c>
      <c r="F48" s="73">
        <f t="shared" si="6"/>
        <v>10273833</v>
      </c>
      <c r="G48" s="73">
        <f t="shared" si="6"/>
        <v>386215912</v>
      </c>
      <c r="H48" s="74">
        <f t="shared" si="6"/>
        <v>-35551019</v>
      </c>
      <c r="I48" s="74">
        <f t="shared" si="6"/>
        <v>-20116054</v>
      </c>
      <c r="J48" s="74">
        <f t="shared" si="6"/>
        <v>330548839</v>
      </c>
      <c r="K48" s="74">
        <f t="shared" si="6"/>
        <v>-15522837</v>
      </c>
      <c r="L48" s="74">
        <f t="shared" si="6"/>
        <v>-19234429</v>
      </c>
      <c r="M48" s="73">
        <f t="shared" si="6"/>
        <v>-14918017</v>
      </c>
      <c r="N48" s="73">
        <f t="shared" si="6"/>
        <v>-49675283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280873556</v>
      </c>
      <c r="X48" s="74">
        <f t="shared" si="6"/>
        <v>231896551</v>
      </c>
      <c r="Y48" s="74">
        <f t="shared" si="6"/>
        <v>48977005</v>
      </c>
      <c r="Z48" s="75">
        <f>+IF(X48&lt;&gt;0,+(Y48/X48)*100,0)</f>
        <v>21.120195530635556</v>
      </c>
      <c r="AA48" s="76">
        <f>SUM(AA46:AA47)</f>
        <v>10273833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191781478</v>
      </c>
      <c r="D5" s="6">
        <v>0</v>
      </c>
      <c r="E5" s="7">
        <v>250197143</v>
      </c>
      <c r="F5" s="8">
        <v>250197143</v>
      </c>
      <c r="G5" s="8">
        <v>249560998</v>
      </c>
      <c r="H5" s="8">
        <v>-333154</v>
      </c>
      <c r="I5" s="8">
        <v>-116242</v>
      </c>
      <c r="J5" s="8">
        <v>249111602</v>
      </c>
      <c r="K5" s="8">
        <v>-114535</v>
      </c>
      <c r="L5" s="8">
        <v>-78831</v>
      </c>
      <c r="M5" s="8">
        <v>1556366</v>
      </c>
      <c r="N5" s="8">
        <v>1363000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250474602</v>
      </c>
      <c r="X5" s="8">
        <v>250102040</v>
      </c>
      <c r="Y5" s="8">
        <v>372562</v>
      </c>
      <c r="Z5" s="2">
        <v>0.15</v>
      </c>
      <c r="AA5" s="6">
        <v>250197143</v>
      </c>
    </row>
    <row r="6" spans="1:27" ht="13.5">
      <c r="A6" s="23" t="s">
        <v>33</v>
      </c>
      <c r="B6" s="24"/>
      <c r="C6" s="6">
        <v>2364887</v>
      </c>
      <c r="D6" s="6">
        <v>0</v>
      </c>
      <c r="E6" s="7">
        <v>4282430</v>
      </c>
      <c r="F6" s="8">
        <v>4282430</v>
      </c>
      <c r="G6" s="8">
        <v>391697</v>
      </c>
      <c r="H6" s="8">
        <v>221114</v>
      </c>
      <c r="I6" s="8">
        <v>217343</v>
      </c>
      <c r="J6" s="8">
        <v>830154</v>
      </c>
      <c r="K6" s="8">
        <v>275607</v>
      </c>
      <c r="L6" s="8">
        <v>265593</v>
      </c>
      <c r="M6" s="8">
        <v>251043</v>
      </c>
      <c r="N6" s="8">
        <v>792243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1622397</v>
      </c>
      <c r="X6" s="8">
        <v>2120900</v>
      </c>
      <c r="Y6" s="8">
        <v>-498503</v>
      </c>
      <c r="Z6" s="2">
        <v>-23.5</v>
      </c>
      <c r="AA6" s="6">
        <v>4282430</v>
      </c>
    </row>
    <row r="7" spans="1:27" ht="13.5">
      <c r="A7" s="25" t="s">
        <v>34</v>
      </c>
      <c r="B7" s="24"/>
      <c r="C7" s="6">
        <v>404678107</v>
      </c>
      <c r="D7" s="6">
        <v>0</v>
      </c>
      <c r="E7" s="7">
        <v>416315160</v>
      </c>
      <c r="F7" s="8">
        <v>416315160</v>
      </c>
      <c r="G7" s="8">
        <v>36436766</v>
      </c>
      <c r="H7" s="8">
        <v>26957530</v>
      </c>
      <c r="I7" s="8">
        <v>40681283</v>
      </c>
      <c r="J7" s="8">
        <v>104075579</v>
      </c>
      <c r="K7" s="8">
        <v>35735310</v>
      </c>
      <c r="L7" s="8">
        <v>34106947</v>
      </c>
      <c r="M7" s="8">
        <v>31783250</v>
      </c>
      <c r="N7" s="8">
        <v>101625507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205701086</v>
      </c>
      <c r="X7" s="8">
        <v>224050160</v>
      </c>
      <c r="Y7" s="8">
        <v>-18349074</v>
      </c>
      <c r="Z7" s="2">
        <v>-8.19</v>
      </c>
      <c r="AA7" s="6">
        <v>416315160</v>
      </c>
    </row>
    <row r="8" spans="1:27" ht="13.5">
      <c r="A8" s="25" t="s">
        <v>35</v>
      </c>
      <c r="B8" s="24"/>
      <c r="C8" s="6">
        <v>99067144</v>
      </c>
      <c r="D8" s="6">
        <v>0</v>
      </c>
      <c r="E8" s="7">
        <v>103804990</v>
      </c>
      <c r="F8" s="8">
        <v>103804990</v>
      </c>
      <c r="G8" s="8">
        <v>7614700</v>
      </c>
      <c r="H8" s="8">
        <v>3300355</v>
      </c>
      <c r="I8" s="8">
        <v>7232790</v>
      </c>
      <c r="J8" s="8">
        <v>18147845</v>
      </c>
      <c r="K8" s="8">
        <v>7522383</v>
      </c>
      <c r="L8" s="8">
        <v>7914513</v>
      </c>
      <c r="M8" s="8">
        <v>9777168</v>
      </c>
      <c r="N8" s="8">
        <v>25214064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43361909</v>
      </c>
      <c r="X8" s="8">
        <v>44431656</v>
      </c>
      <c r="Y8" s="8">
        <v>-1069747</v>
      </c>
      <c r="Z8" s="2">
        <v>-2.41</v>
      </c>
      <c r="AA8" s="6">
        <v>103804990</v>
      </c>
    </row>
    <row r="9" spans="1:27" ht="13.5">
      <c r="A9" s="25" t="s">
        <v>36</v>
      </c>
      <c r="B9" s="24"/>
      <c r="C9" s="6">
        <v>56808957</v>
      </c>
      <c r="D9" s="6">
        <v>0</v>
      </c>
      <c r="E9" s="7">
        <v>57825818</v>
      </c>
      <c r="F9" s="8">
        <v>57825818</v>
      </c>
      <c r="G9" s="8">
        <v>46077897</v>
      </c>
      <c r="H9" s="8">
        <v>1525148</v>
      </c>
      <c r="I9" s="8">
        <v>1261042</v>
      </c>
      <c r="J9" s="8">
        <v>48864087</v>
      </c>
      <c r="K9" s="8">
        <v>1470820</v>
      </c>
      <c r="L9" s="8">
        <v>586741</v>
      </c>
      <c r="M9" s="8">
        <v>975106</v>
      </c>
      <c r="N9" s="8">
        <v>3032667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51896754</v>
      </c>
      <c r="X9" s="8">
        <v>53745796</v>
      </c>
      <c r="Y9" s="8">
        <v>-1849042</v>
      </c>
      <c r="Z9" s="2">
        <v>-3.44</v>
      </c>
      <c r="AA9" s="6">
        <v>57825818</v>
      </c>
    </row>
    <row r="10" spans="1:27" ht="13.5">
      <c r="A10" s="25" t="s">
        <v>37</v>
      </c>
      <c r="B10" s="24"/>
      <c r="C10" s="6">
        <v>34429739</v>
      </c>
      <c r="D10" s="6">
        <v>0</v>
      </c>
      <c r="E10" s="7">
        <v>34521949</v>
      </c>
      <c r="F10" s="26">
        <v>34521949</v>
      </c>
      <c r="G10" s="26">
        <v>35854101</v>
      </c>
      <c r="H10" s="26">
        <v>-161852</v>
      </c>
      <c r="I10" s="26">
        <v>-72165</v>
      </c>
      <c r="J10" s="26">
        <v>35620084</v>
      </c>
      <c r="K10" s="26">
        <v>-52579</v>
      </c>
      <c r="L10" s="26">
        <v>-946938</v>
      </c>
      <c r="M10" s="26">
        <v>-365789</v>
      </c>
      <c r="N10" s="26">
        <v>-1365306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34254778</v>
      </c>
      <c r="X10" s="26">
        <v>38813200</v>
      </c>
      <c r="Y10" s="26">
        <v>-4558422</v>
      </c>
      <c r="Z10" s="27">
        <v>-11.74</v>
      </c>
      <c r="AA10" s="28">
        <v>34521949</v>
      </c>
    </row>
    <row r="11" spans="1:27" ht="13.5">
      <c r="A11" s="25" t="s">
        <v>38</v>
      </c>
      <c r="B11" s="29"/>
      <c r="C11" s="6">
        <v>26402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14965526</v>
      </c>
      <c r="D12" s="6">
        <v>0</v>
      </c>
      <c r="E12" s="7">
        <v>15829220</v>
      </c>
      <c r="F12" s="8">
        <v>15829220</v>
      </c>
      <c r="G12" s="8">
        <v>1094425</v>
      </c>
      <c r="H12" s="8">
        <v>1274527</v>
      </c>
      <c r="I12" s="8">
        <v>1122325</v>
      </c>
      <c r="J12" s="8">
        <v>3491277</v>
      </c>
      <c r="K12" s="8">
        <v>1129625</v>
      </c>
      <c r="L12" s="8">
        <v>1069654</v>
      </c>
      <c r="M12" s="8">
        <v>1161088</v>
      </c>
      <c r="N12" s="8">
        <v>3360367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6851644</v>
      </c>
      <c r="X12" s="8">
        <v>7806542</v>
      </c>
      <c r="Y12" s="8">
        <v>-954898</v>
      </c>
      <c r="Z12" s="2">
        <v>-12.23</v>
      </c>
      <c r="AA12" s="6">
        <v>15829220</v>
      </c>
    </row>
    <row r="13" spans="1:27" ht="13.5">
      <c r="A13" s="23" t="s">
        <v>40</v>
      </c>
      <c r="B13" s="29"/>
      <c r="C13" s="6">
        <v>30921497</v>
      </c>
      <c r="D13" s="6">
        <v>0</v>
      </c>
      <c r="E13" s="7">
        <v>24856018</v>
      </c>
      <c r="F13" s="8">
        <v>24856018</v>
      </c>
      <c r="G13" s="8">
        <v>208208</v>
      </c>
      <c r="H13" s="8">
        <v>2907137</v>
      </c>
      <c r="I13" s="8">
        <v>2905843</v>
      </c>
      <c r="J13" s="8">
        <v>6021188</v>
      </c>
      <c r="K13" s="8">
        <v>3031972</v>
      </c>
      <c r="L13" s="8">
        <v>3243144</v>
      </c>
      <c r="M13" s="8">
        <v>3298843</v>
      </c>
      <c r="N13" s="8">
        <v>9573959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15595147</v>
      </c>
      <c r="X13" s="8">
        <v>8474184</v>
      </c>
      <c r="Y13" s="8">
        <v>7120963</v>
      </c>
      <c r="Z13" s="2">
        <v>84.03</v>
      </c>
      <c r="AA13" s="6">
        <v>24856018</v>
      </c>
    </row>
    <row r="14" spans="1:27" ht="13.5">
      <c r="A14" s="23" t="s">
        <v>41</v>
      </c>
      <c r="B14" s="29"/>
      <c r="C14" s="6">
        <v>4783030</v>
      </c>
      <c r="D14" s="6">
        <v>0</v>
      </c>
      <c r="E14" s="7">
        <v>2747560</v>
      </c>
      <c r="F14" s="8">
        <v>2747560</v>
      </c>
      <c r="G14" s="8">
        <v>285082</v>
      </c>
      <c r="H14" s="8">
        <v>480323</v>
      </c>
      <c r="I14" s="8">
        <v>477243</v>
      </c>
      <c r="J14" s="8">
        <v>1242648</v>
      </c>
      <c r="K14" s="8">
        <v>496776</v>
      </c>
      <c r="L14" s="8">
        <v>468644</v>
      </c>
      <c r="M14" s="8">
        <v>520824</v>
      </c>
      <c r="N14" s="8">
        <v>1486244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2728892</v>
      </c>
      <c r="X14" s="8">
        <v>1302986</v>
      </c>
      <c r="Y14" s="8">
        <v>1425906</v>
      </c>
      <c r="Z14" s="2">
        <v>109.43</v>
      </c>
      <c r="AA14" s="6">
        <v>2747560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82633002</v>
      </c>
      <c r="D16" s="6">
        <v>0</v>
      </c>
      <c r="E16" s="7">
        <v>22455280</v>
      </c>
      <c r="F16" s="8">
        <v>22455280</v>
      </c>
      <c r="G16" s="8">
        <v>1576663</v>
      </c>
      <c r="H16" s="8">
        <v>1451787</v>
      </c>
      <c r="I16" s="8">
        <v>1787677</v>
      </c>
      <c r="J16" s="8">
        <v>4816127</v>
      </c>
      <c r="K16" s="8">
        <v>1487170</v>
      </c>
      <c r="L16" s="8">
        <v>1006725</v>
      </c>
      <c r="M16" s="8">
        <v>2186239</v>
      </c>
      <c r="N16" s="8">
        <v>4680134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9496261</v>
      </c>
      <c r="X16" s="8">
        <v>12733659</v>
      </c>
      <c r="Y16" s="8">
        <v>-3237398</v>
      </c>
      <c r="Z16" s="2">
        <v>-25.42</v>
      </c>
      <c r="AA16" s="6">
        <v>22455280</v>
      </c>
    </row>
    <row r="17" spans="1:27" ht="13.5">
      <c r="A17" s="23" t="s">
        <v>44</v>
      </c>
      <c r="B17" s="29"/>
      <c r="C17" s="6">
        <v>5900900</v>
      </c>
      <c r="D17" s="6">
        <v>0</v>
      </c>
      <c r="E17" s="7">
        <v>6104893</v>
      </c>
      <c r="F17" s="8">
        <v>6104893</v>
      </c>
      <c r="G17" s="8">
        <v>651589</v>
      </c>
      <c r="H17" s="8">
        <v>429206</v>
      </c>
      <c r="I17" s="8">
        <v>701113</v>
      </c>
      <c r="J17" s="8">
        <v>1781908</v>
      </c>
      <c r="K17" s="8">
        <v>543851</v>
      </c>
      <c r="L17" s="8">
        <v>466386</v>
      </c>
      <c r="M17" s="8">
        <v>716212</v>
      </c>
      <c r="N17" s="8">
        <v>1726449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3508357</v>
      </c>
      <c r="X17" s="8">
        <v>2834769</v>
      </c>
      <c r="Y17" s="8">
        <v>673588</v>
      </c>
      <c r="Z17" s="2">
        <v>23.76</v>
      </c>
      <c r="AA17" s="6">
        <v>6104893</v>
      </c>
    </row>
    <row r="18" spans="1:27" ht="13.5">
      <c r="A18" s="25" t="s">
        <v>45</v>
      </c>
      <c r="B18" s="24"/>
      <c r="C18" s="6">
        <v>1844011</v>
      </c>
      <c r="D18" s="6">
        <v>0</v>
      </c>
      <c r="E18" s="7">
        <v>1550000</v>
      </c>
      <c r="F18" s="8">
        <v>1550000</v>
      </c>
      <c r="G18" s="8">
        <v>174811</v>
      </c>
      <c r="H18" s="8">
        <v>93544</v>
      </c>
      <c r="I18" s="8">
        <v>217741</v>
      </c>
      <c r="J18" s="8">
        <v>486096</v>
      </c>
      <c r="K18" s="8">
        <v>173827</v>
      </c>
      <c r="L18" s="8">
        <v>113915</v>
      </c>
      <c r="M18" s="8">
        <v>204963</v>
      </c>
      <c r="N18" s="8">
        <v>492705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978801</v>
      </c>
      <c r="X18" s="8">
        <v>875362</v>
      </c>
      <c r="Y18" s="8">
        <v>103439</v>
      </c>
      <c r="Z18" s="2">
        <v>11.82</v>
      </c>
      <c r="AA18" s="6">
        <v>1550000</v>
      </c>
    </row>
    <row r="19" spans="1:27" ht="13.5">
      <c r="A19" s="23" t="s">
        <v>46</v>
      </c>
      <c r="B19" s="29"/>
      <c r="C19" s="6">
        <v>88524778</v>
      </c>
      <c r="D19" s="6">
        <v>0</v>
      </c>
      <c r="E19" s="7">
        <v>92112230</v>
      </c>
      <c r="F19" s="8">
        <v>92112230</v>
      </c>
      <c r="G19" s="8">
        <v>28609751</v>
      </c>
      <c r="H19" s="8">
        <v>1353859</v>
      </c>
      <c r="I19" s="8">
        <v>618000</v>
      </c>
      <c r="J19" s="8">
        <v>30581610</v>
      </c>
      <c r="K19" s="8">
        <v>1610333</v>
      </c>
      <c r="L19" s="8">
        <v>463000</v>
      </c>
      <c r="M19" s="8">
        <v>21869000</v>
      </c>
      <c r="N19" s="8">
        <v>23942333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54523943</v>
      </c>
      <c r="X19" s="8">
        <v>46203563</v>
      </c>
      <c r="Y19" s="8">
        <v>8320380</v>
      </c>
      <c r="Z19" s="2">
        <v>18.01</v>
      </c>
      <c r="AA19" s="6">
        <v>92112230</v>
      </c>
    </row>
    <row r="20" spans="1:27" ht="13.5">
      <c r="A20" s="23" t="s">
        <v>47</v>
      </c>
      <c r="B20" s="29"/>
      <c r="C20" s="6">
        <v>80132153</v>
      </c>
      <c r="D20" s="6">
        <v>0</v>
      </c>
      <c r="E20" s="7">
        <v>24395150</v>
      </c>
      <c r="F20" s="26">
        <v>24395150</v>
      </c>
      <c r="G20" s="26">
        <v>1819389</v>
      </c>
      <c r="H20" s="26">
        <v>1103012</v>
      </c>
      <c r="I20" s="26">
        <v>1668001</v>
      </c>
      <c r="J20" s="26">
        <v>4590402</v>
      </c>
      <c r="K20" s="26">
        <v>1284927</v>
      </c>
      <c r="L20" s="26">
        <v>1676445</v>
      </c>
      <c r="M20" s="26">
        <v>1455312</v>
      </c>
      <c r="N20" s="26">
        <v>4416684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9007086</v>
      </c>
      <c r="X20" s="26">
        <v>6421016</v>
      </c>
      <c r="Y20" s="26">
        <v>2586070</v>
      </c>
      <c r="Z20" s="27">
        <v>40.28</v>
      </c>
      <c r="AA20" s="28">
        <v>24395150</v>
      </c>
    </row>
    <row r="21" spans="1:27" ht="13.5">
      <c r="A21" s="23" t="s">
        <v>48</v>
      </c>
      <c r="B21" s="29"/>
      <c r="C21" s="6">
        <v>179041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1099040652</v>
      </c>
      <c r="D22" s="33">
        <f>SUM(D5:D21)</f>
        <v>0</v>
      </c>
      <c r="E22" s="34">
        <f t="shared" si="0"/>
        <v>1056997841</v>
      </c>
      <c r="F22" s="35">
        <f t="shared" si="0"/>
        <v>1056997841</v>
      </c>
      <c r="G22" s="35">
        <f t="shared" si="0"/>
        <v>410356077</v>
      </c>
      <c r="H22" s="35">
        <f t="shared" si="0"/>
        <v>40602536</v>
      </c>
      <c r="I22" s="35">
        <f t="shared" si="0"/>
        <v>58701994</v>
      </c>
      <c r="J22" s="35">
        <f t="shared" si="0"/>
        <v>509660607</v>
      </c>
      <c r="K22" s="35">
        <f t="shared" si="0"/>
        <v>54595487</v>
      </c>
      <c r="L22" s="35">
        <f t="shared" si="0"/>
        <v>50355938</v>
      </c>
      <c r="M22" s="35">
        <f t="shared" si="0"/>
        <v>75389625</v>
      </c>
      <c r="N22" s="35">
        <f t="shared" si="0"/>
        <v>180341050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690001657</v>
      </c>
      <c r="X22" s="35">
        <f t="shared" si="0"/>
        <v>699915833</v>
      </c>
      <c r="Y22" s="35">
        <f t="shared" si="0"/>
        <v>-9914176</v>
      </c>
      <c r="Z22" s="36">
        <f>+IF(X22&lt;&gt;0,+(Y22/X22)*100,0)</f>
        <v>-1.416481172815532</v>
      </c>
      <c r="AA22" s="33">
        <f>SUM(AA5:AA21)</f>
        <v>1056997841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271495093</v>
      </c>
      <c r="D25" s="6">
        <v>0</v>
      </c>
      <c r="E25" s="7">
        <v>324832045</v>
      </c>
      <c r="F25" s="8">
        <v>324832045</v>
      </c>
      <c r="G25" s="8">
        <v>25307072</v>
      </c>
      <c r="H25" s="8">
        <v>18516493</v>
      </c>
      <c r="I25" s="8">
        <v>25635564</v>
      </c>
      <c r="J25" s="8">
        <v>69459129</v>
      </c>
      <c r="K25" s="8">
        <v>23672524</v>
      </c>
      <c r="L25" s="8">
        <v>35470044</v>
      </c>
      <c r="M25" s="8">
        <v>24062915</v>
      </c>
      <c r="N25" s="8">
        <v>83205483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152664612</v>
      </c>
      <c r="X25" s="8">
        <v>171813005</v>
      </c>
      <c r="Y25" s="8">
        <v>-19148393</v>
      </c>
      <c r="Z25" s="2">
        <v>-11.14</v>
      </c>
      <c r="AA25" s="6">
        <v>324832045</v>
      </c>
    </row>
    <row r="26" spans="1:27" ht="13.5">
      <c r="A26" s="25" t="s">
        <v>52</v>
      </c>
      <c r="B26" s="24"/>
      <c r="C26" s="6">
        <v>13817294</v>
      </c>
      <c r="D26" s="6">
        <v>0</v>
      </c>
      <c r="E26" s="7">
        <v>14870787</v>
      </c>
      <c r="F26" s="8">
        <v>14870787</v>
      </c>
      <c r="G26" s="8">
        <v>1095876</v>
      </c>
      <c r="H26" s="8">
        <v>1057559</v>
      </c>
      <c r="I26" s="8">
        <v>1105752</v>
      </c>
      <c r="J26" s="8">
        <v>3259187</v>
      </c>
      <c r="K26" s="8">
        <v>1094443</v>
      </c>
      <c r="L26" s="8">
        <v>1093103</v>
      </c>
      <c r="M26" s="8">
        <v>1093104</v>
      </c>
      <c r="N26" s="8">
        <v>3280650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6539837</v>
      </c>
      <c r="X26" s="8">
        <v>7093757</v>
      </c>
      <c r="Y26" s="8">
        <v>-553920</v>
      </c>
      <c r="Z26" s="2">
        <v>-7.81</v>
      </c>
      <c r="AA26" s="6">
        <v>14870787</v>
      </c>
    </row>
    <row r="27" spans="1:27" ht="13.5">
      <c r="A27" s="25" t="s">
        <v>53</v>
      </c>
      <c r="B27" s="24"/>
      <c r="C27" s="6">
        <v>79584776</v>
      </c>
      <c r="D27" s="6">
        <v>0</v>
      </c>
      <c r="E27" s="7">
        <v>14707360</v>
      </c>
      <c r="F27" s="8">
        <v>14707360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14707360</v>
      </c>
    </row>
    <row r="28" spans="1:27" ht="13.5">
      <c r="A28" s="25" t="s">
        <v>54</v>
      </c>
      <c r="B28" s="24"/>
      <c r="C28" s="6">
        <v>128493537</v>
      </c>
      <c r="D28" s="6">
        <v>0</v>
      </c>
      <c r="E28" s="7">
        <v>146163320</v>
      </c>
      <c r="F28" s="8">
        <v>146163320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71728960</v>
      </c>
      <c r="N28" s="8">
        <v>71728960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71728960</v>
      </c>
      <c r="X28" s="8">
        <v>73081660</v>
      </c>
      <c r="Y28" s="8">
        <v>-1352700</v>
      </c>
      <c r="Z28" s="2">
        <v>-1.85</v>
      </c>
      <c r="AA28" s="6">
        <v>146163320</v>
      </c>
    </row>
    <row r="29" spans="1:27" ht="13.5">
      <c r="A29" s="25" t="s">
        <v>55</v>
      </c>
      <c r="B29" s="24"/>
      <c r="C29" s="6">
        <v>11342543</v>
      </c>
      <c r="D29" s="6">
        <v>0</v>
      </c>
      <c r="E29" s="7">
        <v>23270726</v>
      </c>
      <c r="F29" s="8">
        <v>23270726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6076092</v>
      </c>
      <c r="N29" s="8">
        <v>6076092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6076092</v>
      </c>
      <c r="X29" s="8">
        <v>15329963</v>
      </c>
      <c r="Y29" s="8">
        <v>-9253871</v>
      </c>
      <c r="Z29" s="2">
        <v>-60.36</v>
      </c>
      <c r="AA29" s="6">
        <v>23270726</v>
      </c>
    </row>
    <row r="30" spans="1:27" ht="13.5">
      <c r="A30" s="25" t="s">
        <v>56</v>
      </c>
      <c r="B30" s="24"/>
      <c r="C30" s="6">
        <v>269097416</v>
      </c>
      <c r="D30" s="6">
        <v>0</v>
      </c>
      <c r="E30" s="7">
        <v>294007940</v>
      </c>
      <c r="F30" s="8">
        <v>294007940</v>
      </c>
      <c r="G30" s="8">
        <v>0</v>
      </c>
      <c r="H30" s="8">
        <v>34904322</v>
      </c>
      <c r="I30" s="8">
        <v>35037030</v>
      </c>
      <c r="J30" s="8">
        <v>69941352</v>
      </c>
      <c r="K30" s="8">
        <v>20761784</v>
      </c>
      <c r="L30" s="8">
        <v>22017753</v>
      </c>
      <c r="M30" s="8">
        <v>19457674</v>
      </c>
      <c r="N30" s="8">
        <v>62237211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132178563</v>
      </c>
      <c r="X30" s="8">
        <v>135273254</v>
      </c>
      <c r="Y30" s="8">
        <v>-3094691</v>
      </c>
      <c r="Z30" s="2">
        <v>-2.29</v>
      </c>
      <c r="AA30" s="6">
        <v>294007940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9224064</v>
      </c>
      <c r="D32" s="6">
        <v>0</v>
      </c>
      <c r="E32" s="7">
        <v>14251295</v>
      </c>
      <c r="F32" s="8">
        <v>14251295</v>
      </c>
      <c r="G32" s="8">
        <v>429866</v>
      </c>
      <c r="H32" s="8">
        <v>435901</v>
      </c>
      <c r="I32" s="8">
        <v>563546</v>
      </c>
      <c r="J32" s="8">
        <v>1429313</v>
      </c>
      <c r="K32" s="8">
        <v>568151</v>
      </c>
      <c r="L32" s="8">
        <v>574377</v>
      </c>
      <c r="M32" s="8">
        <v>627686</v>
      </c>
      <c r="N32" s="8">
        <v>1770214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3199527</v>
      </c>
      <c r="X32" s="8">
        <v>7460815</v>
      </c>
      <c r="Y32" s="8">
        <v>-4261288</v>
      </c>
      <c r="Z32" s="2">
        <v>-57.12</v>
      </c>
      <c r="AA32" s="6">
        <v>14251295</v>
      </c>
    </row>
    <row r="33" spans="1:27" ht="13.5">
      <c r="A33" s="25" t="s">
        <v>59</v>
      </c>
      <c r="B33" s="24"/>
      <c r="C33" s="6">
        <v>5734650</v>
      </c>
      <c r="D33" s="6">
        <v>0</v>
      </c>
      <c r="E33" s="7">
        <v>6778550</v>
      </c>
      <c r="F33" s="8">
        <v>6778550</v>
      </c>
      <c r="G33" s="8">
        <v>18488</v>
      </c>
      <c r="H33" s="8">
        <v>71997</v>
      </c>
      <c r="I33" s="8">
        <v>80530</v>
      </c>
      <c r="J33" s="8">
        <v>171015</v>
      </c>
      <c r="K33" s="8">
        <v>3516262</v>
      </c>
      <c r="L33" s="8">
        <v>99225</v>
      </c>
      <c r="M33" s="8">
        <v>2210085</v>
      </c>
      <c r="N33" s="8">
        <v>5825572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5996587</v>
      </c>
      <c r="X33" s="8">
        <v>2356985</v>
      </c>
      <c r="Y33" s="8">
        <v>3639602</v>
      </c>
      <c r="Z33" s="2">
        <v>154.42</v>
      </c>
      <c r="AA33" s="6">
        <v>6778550</v>
      </c>
    </row>
    <row r="34" spans="1:27" ht="13.5">
      <c r="A34" s="25" t="s">
        <v>60</v>
      </c>
      <c r="B34" s="24"/>
      <c r="C34" s="6">
        <v>218599692</v>
      </c>
      <c r="D34" s="6">
        <v>0</v>
      </c>
      <c r="E34" s="7">
        <v>282329705</v>
      </c>
      <c r="F34" s="8">
        <v>282329705</v>
      </c>
      <c r="G34" s="8">
        <v>4944157</v>
      </c>
      <c r="H34" s="8">
        <v>12388004</v>
      </c>
      <c r="I34" s="8">
        <v>15101583</v>
      </c>
      <c r="J34" s="8">
        <v>32433744</v>
      </c>
      <c r="K34" s="8">
        <v>16525275</v>
      </c>
      <c r="L34" s="8">
        <v>17023996</v>
      </c>
      <c r="M34" s="8">
        <v>19002261</v>
      </c>
      <c r="N34" s="8">
        <v>52551532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84985276</v>
      </c>
      <c r="X34" s="8">
        <v>115577891</v>
      </c>
      <c r="Y34" s="8">
        <v>-30592615</v>
      </c>
      <c r="Z34" s="2">
        <v>-26.47</v>
      </c>
      <c r="AA34" s="6">
        <v>282329705</v>
      </c>
    </row>
    <row r="35" spans="1:27" ht="13.5">
      <c r="A35" s="23" t="s">
        <v>61</v>
      </c>
      <c r="B35" s="29"/>
      <c r="C35" s="6">
        <v>276060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1007665125</v>
      </c>
      <c r="D36" s="33">
        <f>SUM(D25:D35)</f>
        <v>0</v>
      </c>
      <c r="E36" s="34">
        <f t="shared" si="1"/>
        <v>1121211728</v>
      </c>
      <c r="F36" s="35">
        <f t="shared" si="1"/>
        <v>1121211728</v>
      </c>
      <c r="G36" s="35">
        <f t="shared" si="1"/>
        <v>31795459</v>
      </c>
      <c r="H36" s="35">
        <f t="shared" si="1"/>
        <v>67374276</v>
      </c>
      <c r="I36" s="35">
        <f t="shared" si="1"/>
        <v>77524005</v>
      </c>
      <c r="J36" s="35">
        <f t="shared" si="1"/>
        <v>176693740</v>
      </c>
      <c r="K36" s="35">
        <f t="shared" si="1"/>
        <v>66138439</v>
      </c>
      <c r="L36" s="35">
        <f t="shared" si="1"/>
        <v>76278498</v>
      </c>
      <c r="M36" s="35">
        <f t="shared" si="1"/>
        <v>144258777</v>
      </c>
      <c r="N36" s="35">
        <f t="shared" si="1"/>
        <v>286675714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463369454</v>
      </c>
      <c r="X36" s="35">
        <f t="shared" si="1"/>
        <v>527987330</v>
      </c>
      <c r="Y36" s="35">
        <f t="shared" si="1"/>
        <v>-64617876</v>
      </c>
      <c r="Z36" s="36">
        <f>+IF(X36&lt;&gt;0,+(Y36/X36)*100,0)</f>
        <v>-12.238527769217493</v>
      </c>
      <c r="AA36" s="33">
        <f>SUM(AA25:AA35)</f>
        <v>1121211728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91375527</v>
      </c>
      <c r="D38" s="46">
        <f>+D22-D36</f>
        <v>0</v>
      </c>
      <c r="E38" s="47">
        <f t="shared" si="2"/>
        <v>-64213887</v>
      </c>
      <c r="F38" s="48">
        <f t="shared" si="2"/>
        <v>-64213887</v>
      </c>
      <c r="G38" s="48">
        <f t="shared" si="2"/>
        <v>378560618</v>
      </c>
      <c r="H38" s="48">
        <f t="shared" si="2"/>
        <v>-26771740</v>
      </c>
      <c r="I38" s="48">
        <f t="shared" si="2"/>
        <v>-18822011</v>
      </c>
      <c r="J38" s="48">
        <f t="shared" si="2"/>
        <v>332966867</v>
      </c>
      <c r="K38" s="48">
        <f t="shared" si="2"/>
        <v>-11542952</v>
      </c>
      <c r="L38" s="48">
        <f t="shared" si="2"/>
        <v>-25922560</v>
      </c>
      <c r="M38" s="48">
        <f t="shared" si="2"/>
        <v>-68869152</v>
      </c>
      <c r="N38" s="48">
        <f t="shared" si="2"/>
        <v>-106334664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226632203</v>
      </c>
      <c r="X38" s="48">
        <f>IF(F22=F36,0,X22-X36)</f>
        <v>171928503</v>
      </c>
      <c r="Y38" s="48">
        <f t="shared" si="2"/>
        <v>54703700</v>
      </c>
      <c r="Z38" s="49">
        <f>+IF(X38&lt;&gt;0,+(Y38/X38)*100,0)</f>
        <v>31.81770273425809</v>
      </c>
      <c r="AA38" s="46">
        <f>+AA22-AA36</f>
        <v>-64213887</v>
      </c>
    </row>
    <row r="39" spans="1:27" ht="13.5">
      <c r="A39" s="23" t="s">
        <v>64</v>
      </c>
      <c r="B39" s="29"/>
      <c r="C39" s="6">
        <v>60928779</v>
      </c>
      <c r="D39" s="6">
        <v>0</v>
      </c>
      <c r="E39" s="7">
        <v>73993987</v>
      </c>
      <c r="F39" s="8">
        <v>78927527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10792824</v>
      </c>
      <c r="Y39" s="8">
        <v>-10792824</v>
      </c>
      <c r="Z39" s="2">
        <v>-100</v>
      </c>
      <c r="AA39" s="6">
        <v>78927527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152304306</v>
      </c>
      <c r="D42" s="55">
        <f>SUM(D38:D41)</f>
        <v>0</v>
      </c>
      <c r="E42" s="56">
        <f t="shared" si="3"/>
        <v>9780100</v>
      </c>
      <c r="F42" s="57">
        <f t="shared" si="3"/>
        <v>14713640</v>
      </c>
      <c r="G42" s="57">
        <f t="shared" si="3"/>
        <v>378560618</v>
      </c>
      <c r="H42" s="57">
        <f t="shared" si="3"/>
        <v>-26771740</v>
      </c>
      <c r="I42" s="57">
        <f t="shared" si="3"/>
        <v>-18822011</v>
      </c>
      <c r="J42" s="57">
        <f t="shared" si="3"/>
        <v>332966867</v>
      </c>
      <c r="K42" s="57">
        <f t="shared" si="3"/>
        <v>-11542952</v>
      </c>
      <c r="L42" s="57">
        <f t="shared" si="3"/>
        <v>-25922560</v>
      </c>
      <c r="M42" s="57">
        <f t="shared" si="3"/>
        <v>-68869152</v>
      </c>
      <c r="N42" s="57">
        <f t="shared" si="3"/>
        <v>-106334664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226632203</v>
      </c>
      <c r="X42" s="57">
        <f t="shared" si="3"/>
        <v>182721327</v>
      </c>
      <c r="Y42" s="57">
        <f t="shared" si="3"/>
        <v>43910876</v>
      </c>
      <c r="Z42" s="58">
        <f>+IF(X42&lt;&gt;0,+(Y42/X42)*100,0)</f>
        <v>24.03160962157417</v>
      </c>
      <c r="AA42" s="55">
        <f>SUM(AA38:AA41)</f>
        <v>14713640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152304306</v>
      </c>
      <c r="D44" s="63">
        <f>+D42-D43</f>
        <v>0</v>
      </c>
      <c r="E44" s="64">
        <f t="shared" si="4"/>
        <v>9780100</v>
      </c>
      <c r="F44" s="65">
        <f t="shared" si="4"/>
        <v>14713640</v>
      </c>
      <c r="G44" s="65">
        <f t="shared" si="4"/>
        <v>378560618</v>
      </c>
      <c r="H44" s="65">
        <f t="shared" si="4"/>
        <v>-26771740</v>
      </c>
      <c r="I44" s="65">
        <f t="shared" si="4"/>
        <v>-18822011</v>
      </c>
      <c r="J44" s="65">
        <f t="shared" si="4"/>
        <v>332966867</v>
      </c>
      <c r="K44" s="65">
        <f t="shared" si="4"/>
        <v>-11542952</v>
      </c>
      <c r="L44" s="65">
        <f t="shared" si="4"/>
        <v>-25922560</v>
      </c>
      <c r="M44" s="65">
        <f t="shared" si="4"/>
        <v>-68869152</v>
      </c>
      <c r="N44" s="65">
        <f t="shared" si="4"/>
        <v>-106334664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226632203</v>
      </c>
      <c r="X44" s="65">
        <f t="shared" si="4"/>
        <v>182721327</v>
      </c>
      <c r="Y44" s="65">
        <f t="shared" si="4"/>
        <v>43910876</v>
      </c>
      <c r="Z44" s="66">
        <f>+IF(X44&lt;&gt;0,+(Y44/X44)*100,0)</f>
        <v>24.03160962157417</v>
      </c>
      <c r="AA44" s="63">
        <f>+AA42-AA43</f>
        <v>14713640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152304306</v>
      </c>
      <c r="D46" s="55">
        <f>SUM(D44:D45)</f>
        <v>0</v>
      </c>
      <c r="E46" s="56">
        <f t="shared" si="5"/>
        <v>9780100</v>
      </c>
      <c r="F46" s="57">
        <f t="shared" si="5"/>
        <v>14713640</v>
      </c>
      <c r="G46" s="57">
        <f t="shared" si="5"/>
        <v>378560618</v>
      </c>
      <c r="H46" s="57">
        <f t="shared" si="5"/>
        <v>-26771740</v>
      </c>
      <c r="I46" s="57">
        <f t="shared" si="5"/>
        <v>-18822011</v>
      </c>
      <c r="J46" s="57">
        <f t="shared" si="5"/>
        <v>332966867</v>
      </c>
      <c r="K46" s="57">
        <f t="shared" si="5"/>
        <v>-11542952</v>
      </c>
      <c r="L46" s="57">
        <f t="shared" si="5"/>
        <v>-25922560</v>
      </c>
      <c r="M46" s="57">
        <f t="shared" si="5"/>
        <v>-68869152</v>
      </c>
      <c r="N46" s="57">
        <f t="shared" si="5"/>
        <v>-106334664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226632203</v>
      </c>
      <c r="X46" s="57">
        <f t="shared" si="5"/>
        <v>182721327</v>
      </c>
      <c r="Y46" s="57">
        <f t="shared" si="5"/>
        <v>43910876</v>
      </c>
      <c r="Z46" s="58">
        <f>+IF(X46&lt;&gt;0,+(Y46/X46)*100,0)</f>
        <v>24.03160962157417</v>
      </c>
      <c r="AA46" s="55">
        <f>SUM(AA44:AA45)</f>
        <v>14713640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152304306</v>
      </c>
      <c r="D48" s="71">
        <f>SUM(D46:D47)</f>
        <v>0</v>
      </c>
      <c r="E48" s="72">
        <f t="shared" si="6"/>
        <v>9780100</v>
      </c>
      <c r="F48" s="73">
        <f t="shared" si="6"/>
        <v>14713640</v>
      </c>
      <c r="G48" s="73">
        <f t="shared" si="6"/>
        <v>378560618</v>
      </c>
      <c r="H48" s="74">
        <f t="shared" si="6"/>
        <v>-26771740</v>
      </c>
      <c r="I48" s="74">
        <f t="shared" si="6"/>
        <v>-18822011</v>
      </c>
      <c r="J48" s="74">
        <f t="shared" si="6"/>
        <v>332966867</v>
      </c>
      <c r="K48" s="74">
        <f t="shared" si="6"/>
        <v>-11542952</v>
      </c>
      <c r="L48" s="74">
        <f t="shared" si="6"/>
        <v>-25922560</v>
      </c>
      <c r="M48" s="73">
        <f t="shared" si="6"/>
        <v>-68869152</v>
      </c>
      <c r="N48" s="73">
        <f t="shared" si="6"/>
        <v>-106334664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226632203</v>
      </c>
      <c r="X48" s="74">
        <f t="shared" si="6"/>
        <v>182721327</v>
      </c>
      <c r="Y48" s="74">
        <f t="shared" si="6"/>
        <v>43910876</v>
      </c>
      <c r="Z48" s="75">
        <f>+IF(X48&lt;&gt;0,+(Y48/X48)*100,0)</f>
        <v>24.03160962157417</v>
      </c>
      <c r="AA48" s="76">
        <f>SUM(AA46:AA47)</f>
        <v>14713640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192976982</v>
      </c>
      <c r="D5" s="6">
        <v>0</v>
      </c>
      <c r="E5" s="7">
        <v>180514208</v>
      </c>
      <c r="F5" s="8">
        <v>180514208</v>
      </c>
      <c r="G5" s="8">
        <v>25183506</v>
      </c>
      <c r="H5" s="8">
        <v>1181997</v>
      </c>
      <c r="I5" s="8">
        <v>17883500</v>
      </c>
      <c r="J5" s="8">
        <v>44249003</v>
      </c>
      <c r="K5" s="8">
        <v>17923227</v>
      </c>
      <c r="L5" s="8">
        <v>17958706</v>
      </c>
      <c r="M5" s="8">
        <v>17775414</v>
      </c>
      <c r="N5" s="8">
        <v>53657347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97906350</v>
      </c>
      <c r="X5" s="8">
        <v>90257404</v>
      </c>
      <c r="Y5" s="8">
        <v>7648946</v>
      </c>
      <c r="Z5" s="2">
        <v>8.47</v>
      </c>
      <c r="AA5" s="6">
        <v>180514208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436447921</v>
      </c>
      <c r="D7" s="6">
        <v>0</v>
      </c>
      <c r="E7" s="7">
        <v>664906014</v>
      </c>
      <c r="F7" s="8">
        <v>664906014</v>
      </c>
      <c r="G7" s="8">
        <v>29779269</v>
      </c>
      <c r="H7" s="8">
        <v>40610732</v>
      </c>
      <c r="I7" s="8">
        <v>44988748</v>
      </c>
      <c r="J7" s="8">
        <v>115378749</v>
      </c>
      <c r="K7" s="8">
        <v>38594874</v>
      </c>
      <c r="L7" s="8">
        <v>37269908</v>
      </c>
      <c r="M7" s="8">
        <v>32415821</v>
      </c>
      <c r="N7" s="8">
        <v>108280603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223659352</v>
      </c>
      <c r="X7" s="8">
        <v>332453833</v>
      </c>
      <c r="Y7" s="8">
        <v>-108794481</v>
      </c>
      <c r="Z7" s="2">
        <v>-32.72</v>
      </c>
      <c r="AA7" s="6">
        <v>664906014</v>
      </c>
    </row>
    <row r="8" spans="1:27" ht="13.5">
      <c r="A8" s="25" t="s">
        <v>35</v>
      </c>
      <c r="B8" s="24"/>
      <c r="C8" s="6">
        <v>232102505</v>
      </c>
      <c r="D8" s="6">
        <v>0</v>
      </c>
      <c r="E8" s="7">
        <v>196047370</v>
      </c>
      <c r="F8" s="8">
        <v>196047370</v>
      </c>
      <c r="G8" s="8">
        <v>26699793</v>
      </c>
      <c r="H8" s="8">
        <v>22277744</v>
      </c>
      <c r="I8" s="8">
        <v>29435483</v>
      </c>
      <c r="J8" s="8">
        <v>78413020</v>
      </c>
      <c r="K8" s="8">
        <v>37829055</v>
      </c>
      <c r="L8" s="8">
        <v>29274920</v>
      </c>
      <c r="M8" s="8">
        <v>31958310</v>
      </c>
      <c r="N8" s="8">
        <v>99062285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177475305</v>
      </c>
      <c r="X8" s="8">
        <v>98022250</v>
      </c>
      <c r="Y8" s="8">
        <v>79453055</v>
      </c>
      <c r="Z8" s="2">
        <v>81.06</v>
      </c>
      <c r="AA8" s="6">
        <v>196047370</v>
      </c>
    </row>
    <row r="9" spans="1:27" ht="13.5">
      <c r="A9" s="25" t="s">
        <v>36</v>
      </c>
      <c r="B9" s="24"/>
      <c r="C9" s="6">
        <v>115035234</v>
      </c>
      <c r="D9" s="6">
        <v>0</v>
      </c>
      <c r="E9" s="7">
        <v>115345783</v>
      </c>
      <c r="F9" s="8">
        <v>115345783</v>
      </c>
      <c r="G9" s="8">
        <v>12122206</v>
      </c>
      <c r="H9" s="8">
        <v>12280209</v>
      </c>
      <c r="I9" s="8">
        <v>11416202</v>
      </c>
      <c r="J9" s="8">
        <v>35818617</v>
      </c>
      <c r="K9" s="8">
        <v>11451328</v>
      </c>
      <c r="L9" s="8">
        <v>11487083</v>
      </c>
      <c r="M9" s="8">
        <v>11526491</v>
      </c>
      <c r="N9" s="8">
        <v>34464902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70283519</v>
      </c>
      <c r="X9" s="8">
        <v>57672167</v>
      </c>
      <c r="Y9" s="8">
        <v>12611352</v>
      </c>
      <c r="Z9" s="2">
        <v>21.87</v>
      </c>
      <c r="AA9" s="6">
        <v>115345783</v>
      </c>
    </row>
    <row r="10" spans="1:27" ht="13.5">
      <c r="A10" s="25" t="s">
        <v>37</v>
      </c>
      <c r="B10" s="24"/>
      <c r="C10" s="6">
        <v>71103711</v>
      </c>
      <c r="D10" s="6">
        <v>0</v>
      </c>
      <c r="E10" s="7">
        <v>64911556</v>
      </c>
      <c r="F10" s="26">
        <v>64911556</v>
      </c>
      <c r="G10" s="26">
        <v>7599141</v>
      </c>
      <c r="H10" s="26">
        <v>7676139</v>
      </c>
      <c r="I10" s="26">
        <v>7041962</v>
      </c>
      <c r="J10" s="26">
        <v>22317242</v>
      </c>
      <c r="K10" s="26">
        <v>7065686</v>
      </c>
      <c r="L10" s="26">
        <v>7088803</v>
      </c>
      <c r="M10" s="26">
        <v>7115391</v>
      </c>
      <c r="N10" s="26">
        <v>21269880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43587122</v>
      </c>
      <c r="X10" s="26">
        <v>32454333</v>
      </c>
      <c r="Y10" s="26">
        <v>11132789</v>
      </c>
      <c r="Z10" s="27">
        <v>34.3</v>
      </c>
      <c r="AA10" s="28">
        <v>64911556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10303659</v>
      </c>
      <c r="D12" s="6">
        <v>0</v>
      </c>
      <c r="E12" s="7">
        <v>8068000</v>
      </c>
      <c r="F12" s="8">
        <v>8068000</v>
      </c>
      <c r="G12" s="8">
        <v>941758</v>
      </c>
      <c r="H12" s="8">
        <v>932122</v>
      </c>
      <c r="I12" s="8">
        <v>976842</v>
      </c>
      <c r="J12" s="8">
        <v>2850722</v>
      </c>
      <c r="K12" s="8">
        <v>1016683</v>
      </c>
      <c r="L12" s="8">
        <v>980996</v>
      </c>
      <c r="M12" s="8">
        <v>982579</v>
      </c>
      <c r="N12" s="8">
        <v>2980258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5830980</v>
      </c>
      <c r="X12" s="8">
        <v>4032333</v>
      </c>
      <c r="Y12" s="8">
        <v>1798647</v>
      </c>
      <c r="Z12" s="2">
        <v>44.61</v>
      </c>
      <c r="AA12" s="6">
        <v>8068000</v>
      </c>
    </row>
    <row r="13" spans="1:27" ht="13.5">
      <c r="A13" s="23" t="s">
        <v>40</v>
      </c>
      <c r="B13" s="29"/>
      <c r="C13" s="6">
        <v>6302888</v>
      </c>
      <c r="D13" s="6">
        <v>0</v>
      </c>
      <c r="E13" s="7">
        <v>22000000</v>
      </c>
      <c r="F13" s="8">
        <v>22000000</v>
      </c>
      <c r="G13" s="8">
        <v>0</v>
      </c>
      <c r="H13" s="8">
        <v>12485</v>
      </c>
      <c r="I13" s="8">
        <v>11440181</v>
      </c>
      <c r="J13" s="8">
        <v>11452666</v>
      </c>
      <c r="K13" s="8">
        <v>112143</v>
      </c>
      <c r="L13" s="8">
        <v>37138</v>
      </c>
      <c r="M13" s="8">
        <v>40281</v>
      </c>
      <c r="N13" s="8">
        <v>189562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11642228</v>
      </c>
      <c r="X13" s="8"/>
      <c r="Y13" s="8">
        <v>11642228</v>
      </c>
      <c r="Z13" s="2">
        <v>0</v>
      </c>
      <c r="AA13" s="6">
        <v>22000000</v>
      </c>
    </row>
    <row r="14" spans="1:27" ht="13.5">
      <c r="A14" s="23" t="s">
        <v>41</v>
      </c>
      <c r="B14" s="29"/>
      <c r="C14" s="6">
        <v>122738450</v>
      </c>
      <c r="D14" s="6">
        <v>0</v>
      </c>
      <c r="E14" s="7">
        <v>86118515</v>
      </c>
      <c r="F14" s="8">
        <v>86118515</v>
      </c>
      <c r="G14" s="8">
        <v>11730381</v>
      </c>
      <c r="H14" s="8">
        <v>12197251</v>
      </c>
      <c r="I14" s="8">
        <v>7273350</v>
      </c>
      <c r="J14" s="8">
        <v>31200982</v>
      </c>
      <c r="K14" s="8">
        <v>7480549</v>
      </c>
      <c r="L14" s="8">
        <v>7772818</v>
      </c>
      <c r="M14" s="8">
        <v>7840923</v>
      </c>
      <c r="N14" s="8">
        <v>23094290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54295272</v>
      </c>
      <c r="X14" s="8">
        <v>43061583</v>
      </c>
      <c r="Y14" s="8">
        <v>11233689</v>
      </c>
      <c r="Z14" s="2">
        <v>26.09</v>
      </c>
      <c r="AA14" s="6">
        <v>86118515</v>
      </c>
    </row>
    <row r="15" spans="1:27" ht="13.5">
      <c r="A15" s="23" t="s">
        <v>42</v>
      </c>
      <c r="B15" s="29"/>
      <c r="C15" s="6">
        <v>15648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3915269</v>
      </c>
      <c r="D16" s="6">
        <v>0</v>
      </c>
      <c r="E16" s="7">
        <v>6892000</v>
      </c>
      <c r="F16" s="8">
        <v>6892000</v>
      </c>
      <c r="G16" s="8">
        <v>502226</v>
      </c>
      <c r="H16" s="8">
        <v>401947</v>
      </c>
      <c r="I16" s="8">
        <v>394789</v>
      </c>
      <c r="J16" s="8">
        <v>1298962</v>
      </c>
      <c r="K16" s="8">
        <v>168599</v>
      </c>
      <c r="L16" s="8">
        <v>135146</v>
      </c>
      <c r="M16" s="8">
        <v>217759</v>
      </c>
      <c r="N16" s="8">
        <v>521504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1820466</v>
      </c>
      <c r="X16" s="8"/>
      <c r="Y16" s="8">
        <v>1820466</v>
      </c>
      <c r="Z16" s="2">
        <v>0</v>
      </c>
      <c r="AA16" s="6">
        <v>6892000</v>
      </c>
    </row>
    <row r="17" spans="1:27" ht="13.5">
      <c r="A17" s="23" t="s">
        <v>44</v>
      </c>
      <c r="B17" s="29"/>
      <c r="C17" s="6">
        <v>37730</v>
      </c>
      <c r="D17" s="6">
        <v>0</v>
      </c>
      <c r="E17" s="7">
        <v>0</v>
      </c>
      <c r="F17" s="8">
        <v>0</v>
      </c>
      <c r="G17" s="8">
        <v>4518</v>
      </c>
      <c r="H17" s="8">
        <v>4474</v>
      </c>
      <c r="I17" s="8">
        <v>1623</v>
      </c>
      <c r="J17" s="8">
        <v>10615</v>
      </c>
      <c r="K17" s="8">
        <v>6536</v>
      </c>
      <c r="L17" s="8">
        <v>5790</v>
      </c>
      <c r="M17" s="8">
        <v>132</v>
      </c>
      <c r="N17" s="8">
        <v>12458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23073</v>
      </c>
      <c r="X17" s="8"/>
      <c r="Y17" s="8">
        <v>23073</v>
      </c>
      <c r="Z17" s="2">
        <v>0</v>
      </c>
      <c r="AA17" s="6">
        <v>0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428512177</v>
      </c>
      <c r="D19" s="6">
        <v>0</v>
      </c>
      <c r="E19" s="7">
        <v>417931000</v>
      </c>
      <c r="F19" s="8">
        <v>417931000</v>
      </c>
      <c r="G19" s="8">
        <v>166273000</v>
      </c>
      <c r="H19" s="8">
        <v>1389000</v>
      </c>
      <c r="I19" s="8">
        <v>0</v>
      </c>
      <c r="J19" s="8">
        <v>167662000</v>
      </c>
      <c r="K19" s="8">
        <v>0</v>
      </c>
      <c r="L19" s="8">
        <v>98173000</v>
      </c>
      <c r="M19" s="8">
        <v>342000</v>
      </c>
      <c r="N19" s="8">
        <v>98515000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266177000</v>
      </c>
      <c r="X19" s="8">
        <v>208967583</v>
      </c>
      <c r="Y19" s="8">
        <v>57209417</v>
      </c>
      <c r="Z19" s="2">
        <v>27.38</v>
      </c>
      <c r="AA19" s="6">
        <v>417931000</v>
      </c>
    </row>
    <row r="20" spans="1:27" ht="13.5">
      <c r="A20" s="23" t="s">
        <v>47</v>
      </c>
      <c r="B20" s="29"/>
      <c r="C20" s="6">
        <v>25532083</v>
      </c>
      <c r="D20" s="6">
        <v>0</v>
      </c>
      <c r="E20" s="7">
        <v>35091191</v>
      </c>
      <c r="F20" s="26">
        <v>35091191</v>
      </c>
      <c r="G20" s="26">
        <v>10295194</v>
      </c>
      <c r="H20" s="26">
        <v>5873283</v>
      </c>
      <c r="I20" s="26">
        <v>16254210</v>
      </c>
      <c r="J20" s="26">
        <v>32422687</v>
      </c>
      <c r="K20" s="26">
        <v>13562757</v>
      </c>
      <c r="L20" s="26">
        <v>16244181</v>
      </c>
      <c r="M20" s="26">
        <v>14237322</v>
      </c>
      <c r="N20" s="26">
        <v>44044260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76466947</v>
      </c>
      <c r="X20" s="26">
        <v>17544250</v>
      </c>
      <c r="Y20" s="26">
        <v>58922697</v>
      </c>
      <c r="Z20" s="27">
        <v>335.85</v>
      </c>
      <c r="AA20" s="28">
        <v>35091191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1645024257</v>
      </c>
      <c r="D22" s="33">
        <f>SUM(D5:D21)</f>
        <v>0</v>
      </c>
      <c r="E22" s="34">
        <f t="shared" si="0"/>
        <v>1797825637</v>
      </c>
      <c r="F22" s="35">
        <f t="shared" si="0"/>
        <v>1797825637</v>
      </c>
      <c r="G22" s="35">
        <f t="shared" si="0"/>
        <v>291130992</v>
      </c>
      <c r="H22" s="35">
        <f t="shared" si="0"/>
        <v>104837383</v>
      </c>
      <c r="I22" s="35">
        <f t="shared" si="0"/>
        <v>147106890</v>
      </c>
      <c r="J22" s="35">
        <f t="shared" si="0"/>
        <v>543075265</v>
      </c>
      <c r="K22" s="35">
        <f t="shared" si="0"/>
        <v>135211437</v>
      </c>
      <c r="L22" s="35">
        <f t="shared" si="0"/>
        <v>226428489</v>
      </c>
      <c r="M22" s="35">
        <f t="shared" si="0"/>
        <v>124452423</v>
      </c>
      <c r="N22" s="35">
        <f t="shared" si="0"/>
        <v>486092349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1029167614</v>
      </c>
      <c r="X22" s="35">
        <f t="shared" si="0"/>
        <v>884465736</v>
      </c>
      <c r="Y22" s="35">
        <f t="shared" si="0"/>
        <v>144701878</v>
      </c>
      <c r="Z22" s="36">
        <f>+IF(X22&lt;&gt;0,+(Y22/X22)*100,0)</f>
        <v>16.360371251283837</v>
      </c>
      <c r="AA22" s="33">
        <f>SUM(AA5:AA21)</f>
        <v>1797825637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482974006</v>
      </c>
      <c r="D25" s="6">
        <v>0</v>
      </c>
      <c r="E25" s="7">
        <v>541979991</v>
      </c>
      <c r="F25" s="8">
        <v>541979991</v>
      </c>
      <c r="G25" s="8">
        <v>42888843</v>
      </c>
      <c r="H25" s="8">
        <v>42486198</v>
      </c>
      <c r="I25" s="8">
        <v>45975918</v>
      </c>
      <c r="J25" s="8">
        <v>131350959</v>
      </c>
      <c r="K25" s="8">
        <v>45248440</v>
      </c>
      <c r="L25" s="8">
        <v>44448195</v>
      </c>
      <c r="M25" s="8">
        <v>44966900</v>
      </c>
      <c r="N25" s="8">
        <v>134663535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266014494</v>
      </c>
      <c r="X25" s="8">
        <v>257531917</v>
      </c>
      <c r="Y25" s="8">
        <v>8482577</v>
      </c>
      <c r="Z25" s="2">
        <v>3.29</v>
      </c>
      <c r="AA25" s="6">
        <v>541979991</v>
      </c>
    </row>
    <row r="26" spans="1:27" ht="13.5">
      <c r="A26" s="25" t="s">
        <v>52</v>
      </c>
      <c r="B26" s="24"/>
      <c r="C26" s="6">
        <v>24682338</v>
      </c>
      <c r="D26" s="6">
        <v>0</v>
      </c>
      <c r="E26" s="7">
        <v>0</v>
      </c>
      <c r="F26" s="8">
        <v>0</v>
      </c>
      <c r="G26" s="8">
        <v>2170244</v>
      </c>
      <c r="H26" s="8">
        <v>2182356</v>
      </c>
      <c r="I26" s="8">
        <v>2171212</v>
      </c>
      <c r="J26" s="8">
        <v>6523812</v>
      </c>
      <c r="K26" s="8">
        <v>2171212</v>
      </c>
      <c r="L26" s="8">
        <v>2171212</v>
      </c>
      <c r="M26" s="8">
        <v>2148863</v>
      </c>
      <c r="N26" s="8">
        <v>6491287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13015099</v>
      </c>
      <c r="X26" s="8">
        <v>13458083</v>
      </c>
      <c r="Y26" s="8">
        <v>-442984</v>
      </c>
      <c r="Z26" s="2">
        <v>-3.29</v>
      </c>
      <c r="AA26" s="6">
        <v>0</v>
      </c>
    </row>
    <row r="27" spans="1:27" ht="13.5">
      <c r="A27" s="25" t="s">
        <v>53</v>
      </c>
      <c r="B27" s="24"/>
      <c r="C27" s="6">
        <v>38941330</v>
      </c>
      <c r="D27" s="6">
        <v>0</v>
      </c>
      <c r="E27" s="7">
        <v>344917941</v>
      </c>
      <c r="F27" s="8">
        <v>344917941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172458167</v>
      </c>
      <c r="Y27" s="8">
        <v>-172458167</v>
      </c>
      <c r="Z27" s="2">
        <v>-100</v>
      </c>
      <c r="AA27" s="6">
        <v>344917941</v>
      </c>
    </row>
    <row r="28" spans="1:27" ht="13.5">
      <c r="A28" s="25" t="s">
        <v>54</v>
      </c>
      <c r="B28" s="24"/>
      <c r="C28" s="6">
        <v>274935538</v>
      </c>
      <c r="D28" s="6">
        <v>0</v>
      </c>
      <c r="E28" s="7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117702083</v>
      </c>
      <c r="Y28" s="8">
        <v>-117702083</v>
      </c>
      <c r="Z28" s="2">
        <v>-100</v>
      </c>
      <c r="AA28" s="6">
        <v>0</v>
      </c>
    </row>
    <row r="29" spans="1:27" ht="13.5">
      <c r="A29" s="25" t="s">
        <v>55</v>
      </c>
      <c r="B29" s="24"/>
      <c r="C29" s="6">
        <v>0</v>
      </c>
      <c r="D29" s="6">
        <v>0</v>
      </c>
      <c r="E29" s="7">
        <v>95751000</v>
      </c>
      <c r="F29" s="8">
        <v>95751000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47874250</v>
      </c>
      <c r="Y29" s="8">
        <v>-47874250</v>
      </c>
      <c r="Z29" s="2">
        <v>-100</v>
      </c>
      <c r="AA29" s="6">
        <v>95751000</v>
      </c>
    </row>
    <row r="30" spans="1:27" ht="13.5">
      <c r="A30" s="25" t="s">
        <v>56</v>
      </c>
      <c r="B30" s="24"/>
      <c r="C30" s="6">
        <v>665245239</v>
      </c>
      <c r="D30" s="6">
        <v>0</v>
      </c>
      <c r="E30" s="7">
        <v>553797093</v>
      </c>
      <c r="F30" s="8">
        <v>553797093</v>
      </c>
      <c r="G30" s="8">
        <v>97067997</v>
      </c>
      <c r="H30" s="8">
        <v>29889010</v>
      </c>
      <c r="I30" s="8">
        <v>18380119</v>
      </c>
      <c r="J30" s="8">
        <v>145337126</v>
      </c>
      <c r="K30" s="8">
        <v>15067780</v>
      </c>
      <c r="L30" s="8">
        <v>35934556</v>
      </c>
      <c r="M30" s="8">
        <v>29271179</v>
      </c>
      <c r="N30" s="8">
        <v>80273515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225610641</v>
      </c>
      <c r="X30" s="8">
        <v>276899750</v>
      </c>
      <c r="Y30" s="8">
        <v>-51289109</v>
      </c>
      <c r="Z30" s="2">
        <v>-18.52</v>
      </c>
      <c r="AA30" s="6">
        <v>553797093</v>
      </c>
    </row>
    <row r="31" spans="1:27" ht="13.5">
      <c r="A31" s="25" t="s">
        <v>57</v>
      </c>
      <c r="B31" s="24"/>
      <c r="C31" s="6">
        <v>37807657</v>
      </c>
      <c r="D31" s="6">
        <v>0</v>
      </c>
      <c r="E31" s="7">
        <v>159910521</v>
      </c>
      <c r="F31" s="8">
        <v>159910521</v>
      </c>
      <c r="G31" s="8">
        <v>1079853</v>
      </c>
      <c r="H31" s="8">
        <v>1404613</v>
      </c>
      <c r="I31" s="8">
        <v>1683845</v>
      </c>
      <c r="J31" s="8">
        <v>4168311</v>
      </c>
      <c r="K31" s="8">
        <v>1206056</v>
      </c>
      <c r="L31" s="8">
        <v>1514851</v>
      </c>
      <c r="M31" s="8">
        <v>9457007</v>
      </c>
      <c r="N31" s="8">
        <v>12177914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16346225</v>
      </c>
      <c r="X31" s="8"/>
      <c r="Y31" s="8">
        <v>16346225</v>
      </c>
      <c r="Z31" s="2">
        <v>0</v>
      </c>
      <c r="AA31" s="6">
        <v>159910521</v>
      </c>
    </row>
    <row r="32" spans="1:27" ht="13.5">
      <c r="A32" s="25" t="s">
        <v>58</v>
      </c>
      <c r="B32" s="24"/>
      <c r="C32" s="6">
        <v>120425649</v>
      </c>
      <c r="D32" s="6">
        <v>0</v>
      </c>
      <c r="E32" s="7">
        <v>8000000</v>
      </c>
      <c r="F32" s="8">
        <v>8000000</v>
      </c>
      <c r="G32" s="8">
        <v>25331</v>
      </c>
      <c r="H32" s="8">
        <v>0</v>
      </c>
      <c r="I32" s="8">
        <v>0</v>
      </c>
      <c r="J32" s="8">
        <v>25331</v>
      </c>
      <c r="K32" s="8">
        <v>765061</v>
      </c>
      <c r="L32" s="8">
        <v>2181640</v>
      </c>
      <c r="M32" s="8">
        <v>3837733</v>
      </c>
      <c r="N32" s="8">
        <v>6784434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6809765</v>
      </c>
      <c r="X32" s="8">
        <v>4001667</v>
      </c>
      <c r="Y32" s="8">
        <v>2808098</v>
      </c>
      <c r="Z32" s="2">
        <v>70.17</v>
      </c>
      <c r="AA32" s="6">
        <v>8000000</v>
      </c>
    </row>
    <row r="33" spans="1:27" ht="13.5">
      <c r="A33" s="25" t="s">
        <v>59</v>
      </c>
      <c r="B33" s="24"/>
      <c r="C33" s="6">
        <v>29457023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311842313</v>
      </c>
      <c r="D34" s="6">
        <v>0</v>
      </c>
      <c r="E34" s="7">
        <v>249715091</v>
      </c>
      <c r="F34" s="8">
        <v>249715091</v>
      </c>
      <c r="G34" s="8">
        <v>10895568</v>
      </c>
      <c r="H34" s="8">
        <v>20948973</v>
      </c>
      <c r="I34" s="8">
        <v>13298242</v>
      </c>
      <c r="J34" s="8">
        <v>45142783</v>
      </c>
      <c r="K34" s="8">
        <v>14488456</v>
      </c>
      <c r="L34" s="8">
        <v>14391352</v>
      </c>
      <c r="M34" s="8">
        <v>24478902</v>
      </c>
      <c r="N34" s="8">
        <v>53358710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98501493</v>
      </c>
      <c r="X34" s="8">
        <v>76110000</v>
      </c>
      <c r="Y34" s="8">
        <v>22391493</v>
      </c>
      <c r="Z34" s="2">
        <v>29.42</v>
      </c>
      <c r="AA34" s="6">
        <v>249715091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1986311093</v>
      </c>
      <c r="D36" s="33">
        <f>SUM(D25:D35)</f>
        <v>0</v>
      </c>
      <c r="E36" s="34">
        <f t="shared" si="1"/>
        <v>1954071637</v>
      </c>
      <c r="F36" s="35">
        <f t="shared" si="1"/>
        <v>1954071637</v>
      </c>
      <c r="G36" s="35">
        <f t="shared" si="1"/>
        <v>154127836</v>
      </c>
      <c r="H36" s="35">
        <f t="shared" si="1"/>
        <v>96911150</v>
      </c>
      <c r="I36" s="35">
        <f t="shared" si="1"/>
        <v>81509336</v>
      </c>
      <c r="J36" s="35">
        <f t="shared" si="1"/>
        <v>332548322</v>
      </c>
      <c r="K36" s="35">
        <f t="shared" si="1"/>
        <v>78947005</v>
      </c>
      <c r="L36" s="35">
        <f t="shared" si="1"/>
        <v>100641806</v>
      </c>
      <c r="M36" s="35">
        <f t="shared" si="1"/>
        <v>114160584</v>
      </c>
      <c r="N36" s="35">
        <f t="shared" si="1"/>
        <v>293749395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626297717</v>
      </c>
      <c r="X36" s="35">
        <f t="shared" si="1"/>
        <v>966035917</v>
      </c>
      <c r="Y36" s="35">
        <f t="shared" si="1"/>
        <v>-339738200</v>
      </c>
      <c r="Z36" s="36">
        <f>+IF(X36&lt;&gt;0,+(Y36/X36)*100,0)</f>
        <v>-35.16827832396215</v>
      </c>
      <c r="AA36" s="33">
        <f>SUM(AA25:AA35)</f>
        <v>1954071637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-341286836</v>
      </c>
      <c r="D38" s="46">
        <f>+D22-D36</f>
        <v>0</v>
      </c>
      <c r="E38" s="47">
        <f t="shared" si="2"/>
        <v>-156246000</v>
      </c>
      <c r="F38" s="48">
        <f t="shared" si="2"/>
        <v>-156246000</v>
      </c>
      <c r="G38" s="48">
        <f t="shared" si="2"/>
        <v>137003156</v>
      </c>
      <c r="H38" s="48">
        <f t="shared" si="2"/>
        <v>7926233</v>
      </c>
      <c r="I38" s="48">
        <f t="shared" si="2"/>
        <v>65597554</v>
      </c>
      <c r="J38" s="48">
        <f t="shared" si="2"/>
        <v>210526943</v>
      </c>
      <c r="K38" s="48">
        <f t="shared" si="2"/>
        <v>56264432</v>
      </c>
      <c r="L38" s="48">
        <f t="shared" si="2"/>
        <v>125786683</v>
      </c>
      <c r="M38" s="48">
        <f t="shared" si="2"/>
        <v>10291839</v>
      </c>
      <c r="N38" s="48">
        <f t="shared" si="2"/>
        <v>192342954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402869897</v>
      </c>
      <c r="X38" s="48">
        <f>IF(F22=F36,0,X22-X36)</f>
        <v>-81570181</v>
      </c>
      <c r="Y38" s="48">
        <f t="shared" si="2"/>
        <v>484440078</v>
      </c>
      <c r="Z38" s="49">
        <f>+IF(X38&lt;&gt;0,+(Y38/X38)*100,0)</f>
        <v>-593.8935920713478</v>
      </c>
      <c r="AA38" s="46">
        <f>+AA22-AA36</f>
        <v>-156246000</v>
      </c>
    </row>
    <row r="39" spans="1:27" ht="13.5">
      <c r="A39" s="23" t="s">
        <v>64</v>
      </c>
      <c r="B39" s="29"/>
      <c r="C39" s="6">
        <v>189129592</v>
      </c>
      <c r="D39" s="6">
        <v>0</v>
      </c>
      <c r="E39" s="7">
        <v>156246000</v>
      </c>
      <c r="F39" s="8">
        <v>156246000</v>
      </c>
      <c r="G39" s="8">
        <v>43722000</v>
      </c>
      <c r="H39" s="8">
        <v>0</v>
      </c>
      <c r="I39" s="8">
        <v>1500000</v>
      </c>
      <c r="J39" s="8">
        <v>45222000</v>
      </c>
      <c r="K39" s="8">
        <v>2000000</v>
      </c>
      <c r="L39" s="8">
        <v>64825000</v>
      </c>
      <c r="M39" s="8">
        <v>1700000</v>
      </c>
      <c r="N39" s="8">
        <v>68525000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113747000</v>
      </c>
      <c r="X39" s="8">
        <v>81570000</v>
      </c>
      <c r="Y39" s="8">
        <v>32177000</v>
      </c>
      <c r="Z39" s="2">
        <v>39.45</v>
      </c>
      <c r="AA39" s="6">
        <v>156246000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-152157244</v>
      </c>
      <c r="D42" s="55">
        <f>SUM(D38:D41)</f>
        <v>0</v>
      </c>
      <c r="E42" s="56">
        <f t="shared" si="3"/>
        <v>0</v>
      </c>
      <c r="F42" s="57">
        <f t="shared" si="3"/>
        <v>0</v>
      </c>
      <c r="G42" s="57">
        <f t="shared" si="3"/>
        <v>180725156</v>
      </c>
      <c r="H42" s="57">
        <f t="shared" si="3"/>
        <v>7926233</v>
      </c>
      <c r="I42" s="57">
        <f t="shared" si="3"/>
        <v>67097554</v>
      </c>
      <c r="J42" s="57">
        <f t="shared" si="3"/>
        <v>255748943</v>
      </c>
      <c r="K42" s="57">
        <f t="shared" si="3"/>
        <v>58264432</v>
      </c>
      <c r="L42" s="57">
        <f t="shared" si="3"/>
        <v>190611683</v>
      </c>
      <c r="M42" s="57">
        <f t="shared" si="3"/>
        <v>11991839</v>
      </c>
      <c r="N42" s="57">
        <f t="shared" si="3"/>
        <v>260867954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516616897</v>
      </c>
      <c r="X42" s="57">
        <f t="shared" si="3"/>
        <v>-181</v>
      </c>
      <c r="Y42" s="57">
        <f t="shared" si="3"/>
        <v>516617078</v>
      </c>
      <c r="Z42" s="58">
        <f>+IF(X42&lt;&gt;0,+(Y42/X42)*100,0)</f>
        <v>-285423800</v>
      </c>
      <c r="AA42" s="55">
        <f>SUM(AA38:AA41)</f>
        <v>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-152157244</v>
      </c>
      <c r="D44" s="63">
        <f>+D42-D43</f>
        <v>0</v>
      </c>
      <c r="E44" s="64">
        <f t="shared" si="4"/>
        <v>0</v>
      </c>
      <c r="F44" s="65">
        <f t="shared" si="4"/>
        <v>0</v>
      </c>
      <c r="G44" s="65">
        <f t="shared" si="4"/>
        <v>180725156</v>
      </c>
      <c r="H44" s="65">
        <f t="shared" si="4"/>
        <v>7926233</v>
      </c>
      <c r="I44" s="65">
        <f t="shared" si="4"/>
        <v>67097554</v>
      </c>
      <c r="J44" s="65">
        <f t="shared" si="4"/>
        <v>255748943</v>
      </c>
      <c r="K44" s="65">
        <f t="shared" si="4"/>
        <v>58264432</v>
      </c>
      <c r="L44" s="65">
        <f t="shared" si="4"/>
        <v>190611683</v>
      </c>
      <c r="M44" s="65">
        <f t="shared" si="4"/>
        <v>11991839</v>
      </c>
      <c r="N44" s="65">
        <f t="shared" si="4"/>
        <v>260867954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516616897</v>
      </c>
      <c r="X44" s="65">
        <f t="shared" si="4"/>
        <v>-181</v>
      </c>
      <c r="Y44" s="65">
        <f t="shared" si="4"/>
        <v>516617078</v>
      </c>
      <c r="Z44" s="66">
        <f>+IF(X44&lt;&gt;0,+(Y44/X44)*100,0)</f>
        <v>-285423800</v>
      </c>
      <c r="AA44" s="63">
        <f>+AA42-AA43</f>
        <v>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-152157244</v>
      </c>
      <c r="D46" s="55">
        <f>SUM(D44:D45)</f>
        <v>0</v>
      </c>
      <c r="E46" s="56">
        <f t="shared" si="5"/>
        <v>0</v>
      </c>
      <c r="F46" s="57">
        <f t="shared" si="5"/>
        <v>0</v>
      </c>
      <c r="G46" s="57">
        <f t="shared" si="5"/>
        <v>180725156</v>
      </c>
      <c r="H46" s="57">
        <f t="shared" si="5"/>
        <v>7926233</v>
      </c>
      <c r="I46" s="57">
        <f t="shared" si="5"/>
        <v>67097554</v>
      </c>
      <c r="J46" s="57">
        <f t="shared" si="5"/>
        <v>255748943</v>
      </c>
      <c r="K46" s="57">
        <f t="shared" si="5"/>
        <v>58264432</v>
      </c>
      <c r="L46" s="57">
        <f t="shared" si="5"/>
        <v>190611683</v>
      </c>
      <c r="M46" s="57">
        <f t="shared" si="5"/>
        <v>11991839</v>
      </c>
      <c r="N46" s="57">
        <f t="shared" si="5"/>
        <v>260867954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516616897</v>
      </c>
      <c r="X46" s="57">
        <f t="shared" si="5"/>
        <v>-181</v>
      </c>
      <c r="Y46" s="57">
        <f t="shared" si="5"/>
        <v>516617078</v>
      </c>
      <c r="Z46" s="58">
        <f>+IF(X46&lt;&gt;0,+(Y46/X46)*100,0)</f>
        <v>-285423800</v>
      </c>
      <c r="AA46" s="55">
        <f>SUM(AA44:AA45)</f>
        <v>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-152157244</v>
      </c>
      <c r="D48" s="71">
        <f>SUM(D46:D47)</f>
        <v>0</v>
      </c>
      <c r="E48" s="72">
        <f t="shared" si="6"/>
        <v>0</v>
      </c>
      <c r="F48" s="73">
        <f t="shared" si="6"/>
        <v>0</v>
      </c>
      <c r="G48" s="73">
        <f t="shared" si="6"/>
        <v>180725156</v>
      </c>
      <c r="H48" s="74">
        <f t="shared" si="6"/>
        <v>7926233</v>
      </c>
      <c r="I48" s="74">
        <f t="shared" si="6"/>
        <v>67097554</v>
      </c>
      <c r="J48" s="74">
        <f t="shared" si="6"/>
        <v>255748943</v>
      </c>
      <c r="K48" s="74">
        <f t="shared" si="6"/>
        <v>58264432</v>
      </c>
      <c r="L48" s="74">
        <f t="shared" si="6"/>
        <v>190611683</v>
      </c>
      <c r="M48" s="73">
        <f t="shared" si="6"/>
        <v>11991839</v>
      </c>
      <c r="N48" s="73">
        <f t="shared" si="6"/>
        <v>260867954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516616897</v>
      </c>
      <c r="X48" s="74">
        <f t="shared" si="6"/>
        <v>-181</v>
      </c>
      <c r="Y48" s="74">
        <f t="shared" si="6"/>
        <v>516617078</v>
      </c>
      <c r="Z48" s="75">
        <f>+IF(X48&lt;&gt;0,+(Y48/X48)*100,0)</f>
        <v>-285423800</v>
      </c>
      <c r="AA48" s="76">
        <f>SUM(AA46:AA47)</f>
        <v>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91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154010771</v>
      </c>
      <c r="D5" s="6">
        <v>0</v>
      </c>
      <c r="E5" s="7">
        <v>171573053</v>
      </c>
      <c r="F5" s="8">
        <v>171573053</v>
      </c>
      <c r="G5" s="8">
        <v>14191611</v>
      </c>
      <c r="H5" s="8">
        <v>14004620</v>
      </c>
      <c r="I5" s="8">
        <v>13833604</v>
      </c>
      <c r="J5" s="8">
        <v>42029835</v>
      </c>
      <c r="K5" s="8">
        <v>15930248</v>
      </c>
      <c r="L5" s="8">
        <v>14476689</v>
      </c>
      <c r="M5" s="8">
        <v>14453196</v>
      </c>
      <c r="N5" s="8">
        <v>44860133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86889968</v>
      </c>
      <c r="X5" s="8">
        <v>175671945</v>
      </c>
      <c r="Y5" s="8">
        <v>-88781977</v>
      </c>
      <c r="Z5" s="2">
        <v>-50.54</v>
      </c>
      <c r="AA5" s="6">
        <v>171573053</v>
      </c>
    </row>
    <row r="6" spans="1:27" ht="13.5">
      <c r="A6" s="23" t="s">
        <v>33</v>
      </c>
      <c r="B6" s="24"/>
      <c r="C6" s="6">
        <v>3759202</v>
      </c>
      <c r="D6" s="6">
        <v>0</v>
      </c>
      <c r="E6" s="7">
        <v>5509120</v>
      </c>
      <c r="F6" s="8">
        <v>5509120</v>
      </c>
      <c r="G6" s="8">
        <v>312961</v>
      </c>
      <c r="H6" s="8">
        <v>87997</v>
      </c>
      <c r="I6" s="8">
        <v>80595</v>
      </c>
      <c r="J6" s="8">
        <v>481553</v>
      </c>
      <c r="K6" s="8">
        <v>-104822</v>
      </c>
      <c r="L6" s="8">
        <v>1399136</v>
      </c>
      <c r="M6" s="8">
        <v>111520</v>
      </c>
      <c r="N6" s="8">
        <v>1405834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1887387</v>
      </c>
      <c r="X6" s="8">
        <v>2116950</v>
      </c>
      <c r="Y6" s="8">
        <v>-229563</v>
      </c>
      <c r="Z6" s="2">
        <v>-10.84</v>
      </c>
      <c r="AA6" s="6">
        <v>5509120</v>
      </c>
    </row>
    <row r="7" spans="1:27" ht="13.5">
      <c r="A7" s="25" t="s">
        <v>34</v>
      </c>
      <c r="B7" s="24"/>
      <c r="C7" s="6">
        <v>445930508</v>
      </c>
      <c r="D7" s="6">
        <v>0</v>
      </c>
      <c r="E7" s="7">
        <v>475716917</v>
      </c>
      <c r="F7" s="8">
        <v>475716917</v>
      </c>
      <c r="G7" s="8">
        <v>41329772</v>
      </c>
      <c r="H7" s="8">
        <v>32491924</v>
      </c>
      <c r="I7" s="8">
        <v>41224263</v>
      </c>
      <c r="J7" s="8">
        <v>115045959</v>
      </c>
      <c r="K7" s="8">
        <v>38429662</v>
      </c>
      <c r="L7" s="8">
        <v>39860890</v>
      </c>
      <c r="M7" s="8">
        <v>39130149</v>
      </c>
      <c r="N7" s="8">
        <v>117420701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232466660</v>
      </c>
      <c r="X7" s="8">
        <v>238475577</v>
      </c>
      <c r="Y7" s="8">
        <v>-6008917</v>
      </c>
      <c r="Z7" s="2">
        <v>-2.52</v>
      </c>
      <c r="AA7" s="6">
        <v>475716917</v>
      </c>
    </row>
    <row r="8" spans="1:27" ht="13.5">
      <c r="A8" s="25" t="s">
        <v>35</v>
      </c>
      <c r="B8" s="24"/>
      <c r="C8" s="6">
        <v>91035868</v>
      </c>
      <c r="D8" s="6">
        <v>0</v>
      </c>
      <c r="E8" s="7">
        <v>91593508</v>
      </c>
      <c r="F8" s="8">
        <v>91593508</v>
      </c>
      <c r="G8" s="8">
        <v>7924146</v>
      </c>
      <c r="H8" s="8">
        <v>5931773</v>
      </c>
      <c r="I8" s="8">
        <v>8936212</v>
      </c>
      <c r="J8" s="8">
        <v>22792131</v>
      </c>
      <c r="K8" s="8">
        <v>8219798</v>
      </c>
      <c r="L8" s="8">
        <v>7547733</v>
      </c>
      <c r="M8" s="8">
        <v>8568512</v>
      </c>
      <c r="N8" s="8">
        <v>24336043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47128174</v>
      </c>
      <c r="X8" s="8">
        <v>40900729</v>
      </c>
      <c r="Y8" s="8">
        <v>6227445</v>
      </c>
      <c r="Z8" s="2">
        <v>15.23</v>
      </c>
      <c r="AA8" s="6">
        <v>91593508</v>
      </c>
    </row>
    <row r="9" spans="1:27" ht="13.5">
      <c r="A9" s="25" t="s">
        <v>36</v>
      </c>
      <c r="B9" s="24"/>
      <c r="C9" s="6">
        <v>63811392</v>
      </c>
      <c r="D9" s="6">
        <v>0</v>
      </c>
      <c r="E9" s="7">
        <v>58051382</v>
      </c>
      <c r="F9" s="8">
        <v>58051382</v>
      </c>
      <c r="G9" s="8">
        <v>7014556</v>
      </c>
      <c r="H9" s="8">
        <v>4547110</v>
      </c>
      <c r="I9" s="8">
        <v>5755738</v>
      </c>
      <c r="J9" s="8">
        <v>17317404</v>
      </c>
      <c r="K9" s="8">
        <v>3571218</v>
      </c>
      <c r="L9" s="8">
        <v>5321633</v>
      </c>
      <c r="M9" s="8">
        <v>5354543</v>
      </c>
      <c r="N9" s="8">
        <v>14247394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31564798</v>
      </c>
      <c r="X9" s="8">
        <v>54524717</v>
      </c>
      <c r="Y9" s="8">
        <v>-22959919</v>
      </c>
      <c r="Z9" s="2">
        <v>-42.11</v>
      </c>
      <c r="AA9" s="6">
        <v>58051382</v>
      </c>
    </row>
    <row r="10" spans="1:27" ht="13.5">
      <c r="A10" s="25" t="s">
        <v>37</v>
      </c>
      <c r="B10" s="24"/>
      <c r="C10" s="6">
        <v>40432083</v>
      </c>
      <c r="D10" s="6">
        <v>0</v>
      </c>
      <c r="E10" s="7">
        <v>42378730</v>
      </c>
      <c r="F10" s="26">
        <v>42378730</v>
      </c>
      <c r="G10" s="26">
        <v>4708974</v>
      </c>
      <c r="H10" s="26">
        <v>3315055</v>
      </c>
      <c r="I10" s="26">
        <v>3658243</v>
      </c>
      <c r="J10" s="26">
        <v>11682272</v>
      </c>
      <c r="K10" s="26">
        <v>3549489</v>
      </c>
      <c r="L10" s="26">
        <v>3593720</v>
      </c>
      <c r="M10" s="26">
        <v>3635755</v>
      </c>
      <c r="N10" s="26">
        <v>10778964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22461236</v>
      </c>
      <c r="X10" s="26">
        <v>42206587</v>
      </c>
      <c r="Y10" s="26">
        <v>-19745351</v>
      </c>
      <c r="Z10" s="27">
        <v>-46.78</v>
      </c>
      <c r="AA10" s="28">
        <v>42378730</v>
      </c>
    </row>
    <row r="11" spans="1:27" ht="13.5">
      <c r="A11" s="25" t="s">
        <v>38</v>
      </c>
      <c r="B11" s="29"/>
      <c r="C11" s="6">
        <v>375478</v>
      </c>
      <c r="D11" s="6">
        <v>0</v>
      </c>
      <c r="E11" s="7">
        <v>395530</v>
      </c>
      <c r="F11" s="8">
        <v>395530</v>
      </c>
      <c r="G11" s="8">
        <v>26635</v>
      </c>
      <c r="H11" s="8">
        <v>26858</v>
      </c>
      <c r="I11" s="8">
        <v>26034</v>
      </c>
      <c r="J11" s="8">
        <v>79527</v>
      </c>
      <c r="K11" s="8">
        <v>25273</v>
      </c>
      <c r="L11" s="8">
        <v>24749</v>
      </c>
      <c r="M11" s="8">
        <v>24659</v>
      </c>
      <c r="N11" s="8">
        <v>74681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154208</v>
      </c>
      <c r="X11" s="8">
        <v>391893</v>
      </c>
      <c r="Y11" s="8">
        <v>-237685</v>
      </c>
      <c r="Z11" s="2">
        <v>-60.65</v>
      </c>
      <c r="AA11" s="6">
        <v>395530</v>
      </c>
    </row>
    <row r="12" spans="1:27" ht="13.5">
      <c r="A12" s="25" t="s">
        <v>39</v>
      </c>
      <c r="B12" s="29"/>
      <c r="C12" s="6">
        <v>2272512</v>
      </c>
      <c r="D12" s="6">
        <v>0</v>
      </c>
      <c r="E12" s="7">
        <v>2288900</v>
      </c>
      <c r="F12" s="8">
        <v>2288900</v>
      </c>
      <c r="G12" s="8">
        <v>99573</v>
      </c>
      <c r="H12" s="8">
        <v>94712</v>
      </c>
      <c r="I12" s="8">
        <v>107882</v>
      </c>
      <c r="J12" s="8">
        <v>302167</v>
      </c>
      <c r="K12" s="8">
        <v>1057936</v>
      </c>
      <c r="L12" s="8">
        <v>289202</v>
      </c>
      <c r="M12" s="8">
        <v>108667</v>
      </c>
      <c r="N12" s="8">
        <v>1455805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1757972</v>
      </c>
      <c r="X12" s="8">
        <v>1624466</v>
      </c>
      <c r="Y12" s="8">
        <v>133506</v>
      </c>
      <c r="Z12" s="2">
        <v>8.22</v>
      </c>
      <c r="AA12" s="6">
        <v>2288900</v>
      </c>
    </row>
    <row r="13" spans="1:27" ht="13.5">
      <c r="A13" s="23" t="s">
        <v>40</v>
      </c>
      <c r="B13" s="29"/>
      <c r="C13" s="6">
        <v>22385592</v>
      </c>
      <c r="D13" s="6">
        <v>0</v>
      </c>
      <c r="E13" s="7">
        <v>18732000</v>
      </c>
      <c r="F13" s="8">
        <v>18732000</v>
      </c>
      <c r="G13" s="8">
        <v>1723178</v>
      </c>
      <c r="H13" s="8">
        <v>1967854</v>
      </c>
      <c r="I13" s="8">
        <v>1938274</v>
      </c>
      <c r="J13" s="8">
        <v>5629306</v>
      </c>
      <c r="K13" s="8">
        <v>1828768</v>
      </c>
      <c r="L13" s="8">
        <v>2381515</v>
      </c>
      <c r="M13" s="8">
        <v>1545529</v>
      </c>
      <c r="N13" s="8">
        <v>5755812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11385118</v>
      </c>
      <c r="X13" s="8">
        <v>8768718</v>
      </c>
      <c r="Y13" s="8">
        <v>2616400</v>
      </c>
      <c r="Z13" s="2">
        <v>29.84</v>
      </c>
      <c r="AA13" s="6">
        <v>18732000</v>
      </c>
    </row>
    <row r="14" spans="1:27" ht="13.5">
      <c r="A14" s="23" t="s">
        <v>41</v>
      </c>
      <c r="B14" s="29"/>
      <c r="C14" s="6">
        <v>3931893</v>
      </c>
      <c r="D14" s="6">
        <v>0</v>
      </c>
      <c r="E14" s="7">
        <v>4392430</v>
      </c>
      <c r="F14" s="8">
        <v>4392430</v>
      </c>
      <c r="G14" s="8">
        <v>-548172</v>
      </c>
      <c r="H14" s="8">
        <v>372089</v>
      </c>
      <c r="I14" s="8">
        <v>1222847</v>
      </c>
      <c r="J14" s="8">
        <v>1046764</v>
      </c>
      <c r="K14" s="8">
        <v>-521609</v>
      </c>
      <c r="L14" s="8">
        <v>293526</v>
      </c>
      <c r="M14" s="8">
        <v>1167331</v>
      </c>
      <c r="N14" s="8">
        <v>939248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1986012</v>
      </c>
      <c r="X14" s="8">
        <v>2390398</v>
      </c>
      <c r="Y14" s="8">
        <v>-404386</v>
      </c>
      <c r="Z14" s="2">
        <v>-16.92</v>
      </c>
      <c r="AA14" s="6">
        <v>4392430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60966463</v>
      </c>
      <c r="D16" s="6">
        <v>0</v>
      </c>
      <c r="E16" s="7">
        <v>17515480</v>
      </c>
      <c r="F16" s="8">
        <v>17515480</v>
      </c>
      <c r="G16" s="8">
        <v>1704104</v>
      </c>
      <c r="H16" s="8">
        <v>1249916</v>
      </c>
      <c r="I16" s="8">
        <v>1605291</v>
      </c>
      <c r="J16" s="8">
        <v>4559311</v>
      </c>
      <c r="K16" s="8">
        <v>1092735</v>
      </c>
      <c r="L16" s="8">
        <v>1036825</v>
      </c>
      <c r="M16" s="8">
        <v>788273</v>
      </c>
      <c r="N16" s="8">
        <v>2917833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7477144</v>
      </c>
      <c r="X16" s="8">
        <v>7652609</v>
      </c>
      <c r="Y16" s="8">
        <v>-175465</v>
      </c>
      <c r="Z16" s="2">
        <v>-2.29</v>
      </c>
      <c r="AA16" s="6">
        <v>17515480</v>
      </c>
    </row>
    <row r="17" spans="1:27" ht="13.5">
      <c r="A17" s="23" t="s">
        <v>44</v>
      </c>
      <c r="B17" s="29"/>
      <c r="C17" s="6">
        <v>2088827</v>
      </c>
      <c r="D17" s="6">
        <v>0</v>
      </c>
      <c r="E17" s="7">
        <v>2601470</v>
      </c>
      <c r="F17" s="8">
        <v>2601470</v>
      </c>
      <c r="G17" s="8">
        <v>200293</v>
      </c>
      <c r="H17" s="8">
        <v>203738</v>
      </c>
      <c r="I17" s="8">
        <v>207712</v>
      </c>
      <c r="J17" s="8">
        <v>611743</v>
      </c>
      <c r="K17" s="8">
        <v>193298</v>
      </c>
      <c r="L17" s="8">
        <v>198723</v>
      </c>
      <c r="M17" s="8">
        <v>639</v>
      </c>
      <c r="N17" s="8">
        <v>392660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1004403</v>
      </c>
      <c r="X17" s="8">
        <v>1082845</v>
      </c>
      <c r="Y17" s="8">
        <v>-78442</v>
      </c>
      <c r="Z17" s="2">
        <v>-7.24</v>
      </c>
      <c r="AA17" s="6">
        <v>2601470</v>
      </c>
    </row>
    <row r="18" spans="1:27" ht="13.5">
      <c r="A18" s="25" t="s">
        <v>45</v>
      </c>
      <c r="B18" s="24"/>
      <c r="C18" s="6">
        <v>6961369</v>
      </c>
      <c r="D18" s="6">
        <v>0</v>
      </c>
      <c r="E18" s="7">
        <v>6586340</v>
      </c>
      <c r="F18" s="8">
        <v>6586340</v>
      </c>
      <c r="G18" s="8">
        <v>722721</v>
      </c>
      <c r="H18" s="8">
        <v>1290</v>
      </c>
      <c r="I18" s="8">
        <v>1613361</v>
      </c>
      <c r="J18" s="8">
        <v>2337372</v>
      </c>
      <c r="K18" s="8">
        <v>531120</v>
      </c>
      <c r="L18" s="8">
        <v>32908</v>
      </c>
      <c r="M18" s="8">
        <v>-265789</v>
      </c>
      <c r="N18" s="8">
        <v>298239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2635611</v>
      </c>
      <c r="X18" s="8">
        <v>3468361</v>
      </c>
      <c r="Y18" s="8">
        <v>-832750</v>
      </c>
      <c r="Z18" s="2">
        <v>-24.01</v>
      </c>
      <c r="AA18" s="6">
        <v>6586340</v>
      </c>
    </row>
    <row r="19" spans="1:27" ht="13.5">
      <c r="A19" s="23" t="s">
        <v>46</v>
      </c>
      <c r="B19" s="29"/>
      <c r="C19" s="6">
        <v>290629406</v>
      </c>
      <c r="D19" s="6">
        <v>0</v>
      </c>
      <c r="E19" s="7">
        <v>236511591</v>
      </c>
      <c r="F19" s="8">
        <v>249404344</v>
      </c>
      <c r="G19" s="8">
        <v>0</v>
      </c>
      <c r="H19" s="8">
        <v>37839945</v>
      </c>
      <c r="I19" s="8">
        <v>12438077</v>
      </c>
      <c r="J19" s="8">
        <v>50278022</v>
      </c>
      <c r="K19" s="8">
        <v>570315</v>
      </c>
      <c r="L19" s="8">
        <v>979083</v>
      </c>
      <c r="M19" s="8">
        <v>31399084</v>
      </c>
      <c r="N19" s="8">
        <v>32948482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83226504</v>
      </c>
      <c r="X19" s="8">
        <v>106925698</v>
      </c>
      <c r="Y19" s="8">
        <v>-23699194</v>
      </c>
      <c r="Z19" s="2">
        <v>-22.16</v>
      </c>
      <c r="AA19" s="6">
        <v>249404344</v>
      </c>
    </row>
    <row r="20" spans="1:27" ht="13.5">
      <c r="A20" s="23" t="s">
        <v>47</v>
      </c>
      <c r="B20" s="29"/>
      <c r="C20" s="6">
        <v>52891558</v>
      </c>
      <c r="D20" s="6">
        <v>0</v>
      </c>
      <c r="E20" s="7">
        <v>23148286</v>
      </c>
      <c r="F20" s="26">
        <v>23148286</v>
      </c>
      <c r="G20" s="26">
        <v>1171517</v>
      </c>
      <c r="H20" s="26">
        <v>594774</v>
      </c>
      <c r="I20" s="26">
        <v>2037674</v>
      </c>
      <c r="J20" s="26">
        <v>3803965</v>
      </c>
      <c r="K20" s="26">
        <v>1568758</v>
      </c>
      <c r="L20" s="26">
        <v>1065724</v>
      </c>
      <c r="M20" s="26">
        <v>1473237</v>
      </c>
      <c r="N20" s="26">
        <v>4107719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7911684</v>
      </c>
      <c r="X20" s="26">
        <v>6483844</v>
      </c>
      <c r="Y20" s="26">
        <v>1427840</v>
      </c>
      <c r="Z20" s="27">
        <v>22.02</v>
      </c>
      <c r="AA20" s="28">
        <v>23148286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1241482922</v>
      </c>
      <c r="D22" s="33">
        <f>SUM(D5:D21)</f>
        <v>0</v>
      </c>
      <c r="E22" s="34">
        <f t="shared" si="0"/>
        <v>1156994737</v>
      </c>
      <c r="F22" s="35">
        <f t="shared" si="0"/>
        <v>1169887490</v>
      </c>
      <c r="G22" s="35">
        <f t="shared" si="0"/>
        <v>80581869</v>
      </c>
      <c r="H22" s="35">
        <f t="shared" si="0"/>
        <v>102729655</v>
      </c>
      <c r="I22" s="35">
        <f t="shared" si="0"/>
        <v>94685807</v>
      </c>
      <c r="J22" s="35">
        <f t="shared" si="0"/>
        <v>277997331</v>
      </c>
      <c r="K22" s="35">
        <f t="shared" si="0"/>
        <v>75942187</v>
      </c>
      <c r="L22" s="35">
        <f t="shared" si="0"/>
        <v>78502056</v>
      </c>
      <c r="M22" s="35">
        <f t="shared" si="0"/>
        <v>107495305</v>
      </c>
      <c r="N22" s="35">
        <f t="shared" si="0"/>
        <v>261939548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539936879</v>
      </c>
      <c r="X22" s="35">
        <f t="shared" si="0"/>
        <v>692685337</v>
      </c>
      <c r="Y22" s="35">
        <f t="shared" si="0"/>
        <v>-152748458</v>
      </c>
      <c r="Z22" s="36">
        <f>+IF(X22&lt;&gt;0,+(Y22/X22)*100,0)</f>
        <v>-22.051637278991514</v>
      </c>
      <c r="AA22" s="33">
        <f>SUM(AA5:AA21)</f>
        <v>1169887490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311839316</v>
      </c>
      <c r="D25" s="6">
        <v>0</v>
      </c>
      <c r="E25" s="7">
        <v>308228907</v>
      </c>
      <c r="F25" s="8">
        <v>308744807</v>
      </c>
      <c r="G25" s="8">
        <v>21632106</v>
      </c>
      <c r="H25" s="8">
        <v>25397724</v>
      </c>
      <c r="I25" s="8">
        <v>25296330</v>
      </c>
      <c r="J25" s="8">
        <v>72326160</v>
      </c>
      <c r="K25" s="8">
        <v>25311275</v>
      </c>
      <c r="L25" s="8">
        <v>39623582</v>
      </c>
      <c r="M25" s="8">
        <v>25576214</v>
      </c>
      <c r="N25" s="8">
        <v>90511071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162837231</v>
      </c>
      <c r="X25" s="8">
        <v>200851615</v>
      </c>
      <c r="Y25" s="8">
        <v>-38014384</v>
      </c>
      <c r="Z25" s="2">
        <v>-18.93</v>
      </c>
      <c r="AA25" s="6">
        <v>308744807</v>
      </c>
    </row>
    <row r="26" spans="1:27" ht="13.5">
      <c r="A26" s="25" t="s">
        <v>52</v>
      </c>
      <c r="B26" s="24"/>
      <c r="C26" s="6">
        <v>15567736</v>
      </c>
      <c r="D26" s="6">
        <v>0</v>
      </c>
      <c r="E26" s="7">
        <v>18138774</v>
      </c>
      <c r="F26" s="8">
        <v>18138774</v>
      </c>
      <c r="G26" s="8">
        <v>1314525</v>
      </c>
      <c r="H26" s="8">
        <v>1314525</v>
      </c>
      <c r="I26" s="8">
        <v>1314525</v>
      </c>
      <c r="J26" s="8">
        <v>3943575</v>
      </c>
      <c r="K26" s="8">
        <v>1314525</v>
      </c>
      <c r="L26" s="8">
        <v>1313185</v>
      </c>
      <c r="M26" s="8">
        <v>1315865</v>
      </c>
      <c r="N26" s="8">
        <v>3943575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7887150</v>
      </c>
      <c r="X26" s="8">
        <v>8753722</v>
      </c>
      <c r="Y26" s="8">
        <v>-866572</v>
      </c>
      <c r="Z26" s="2">
        <v>-9.9</v>
      </c>
      <c r="AA26" s="6">
        <v>18138774</v>
      </c>
    </row>
    <row r="27" spans="1:27" ht="13.5">
      <c r="A27" s="25" t="s">
        <v>53</v>
      </c>
      <c r="B27" s="24"/>
      <c r="C27" s="6">
        <v>69604195</v>
      </c>
      <c r="D27" s="6">
        <v>0</v>
      </c>
      <c r="E27" s="7">
        <v>20000000</v>
      </c>
      <c r="F27" s="8">
        <v>20000000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20000000</v>
      </c>
    </row>
    <row r="28" spans="1:27" ht="13.5">
      <c r="A28" s="25" t="s">
        <v>54</v>
      </c>
      <c r="B28" s="24"/>
      <c r="C28" s="6">
        <v>110052755</v>
      </c>
      <c r="D28" s="6">
        <v>0</v>
      </c>
      <c r="E28" s="7">
        <v>111411587</v>
      </c>
      <c r="F28" s="8">
        <v>111411612</v>
      </c>
      <c r="G28" s="8">
        <v>0</v>
      </c>
      <c r="H28" s="8">
        <v>0</v>
      </c>
      <c r="I28" s="8">
        <v>27397789</v>
      </c>
      <c r="J28" s="8">
        <v>27397789</v>
      </c>
      <c r="K28" s="8">
        <v>9422854</v>
      </c>
      <c r="L28" s="8">
        <v>8945744</v>
      </c>
      <c r="M28" s="8">
        <v>9243965</v>
      </c>
      <c r="N28" s="8">
        <v>27612563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55010352</v>
      </c>
      <c r="X28" s="8">
        <v>55574070</v>
      </c>
      <c r="Y28" s="8">
        <v>-563718</v>
      </c>
      <c r="Z28" s="2">
        <v>-1.01</v>
      </c>
      <c r="AA28" s="6">
        <v>111411612</v>
      </c>
    </row>
    <row r="29" spans="1:27" ht="13.5">
      <c r="A29" s="25" t="s">
        <v>55</v>
      </c>
      <c r="B29" s="24"/>
      <c r="C29" s="6">
        <v>51159815</v>
      </c>
      <c r="D29" s="6">
        <v>0</v>
      </c>
      <c r="E29" s="7">
        <v>47984398</v>
      </c>
      <c r="F29" s="8">
        <v>47938408</v>
      </c>
      <c r="G29" s="8">
        <v>0</v>
      </c>
      <c r="H29" s="8">
        <v>0</v>
      </c>
      <c r="I29" s="8">
        <v>31298</v>
      </c>
      <c r="J29" s="8">
        <v>31298</v>
      </c>
      <c r="K29" s="8">
        <v>0</v>
      </c>
      <c r="L29" s="8">
        <v>0</v>
      </c>
      <c r="M29" s="8">
        <v>24282054</v>
      </c>
      <c r="N29" s="8">
        <v>24282054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24313352</v>
      </c>
      <c r="X29" s="8">
        <v>24995263</v>
      </c>
      <c r="Y29" s="8">
        <v>-681911</v>
      </c>
      <c r="Z29" s="2">
        <v>-2.73</v>
      </c>
      <c r="AA29" s="6">
        <v>47938408</v>
      </c>
    </row>
    <row r="30" spans="1:27" ht="13.5">
      <c r="A30" s="25" t="s">
        <v>56</v>
      </c>
      <c r="B30" s="24"/>
      <c r="C30" s="6">
        <v>287736248</v>
      </c>
      <c r="D30" s="6">
        <v>0</v>
      </c>
      <c r="E30" s="7">
        <v>324001640</v>
      </c>
      <c r="F30" s="8">
        <v>324001640</v>
      </c>
      <c r="G30" s="8">
        <v>22887</v>
      </c>
      <c r="H30" s="8">
        <v>39488046</v>
      </c>
      <c r="I30" s="8">
        <v>36858673</v>
      </c>
      <c r="J30" s="8">
        <v>76369606</v>
      </c>
      <c r="K30" s="8">
        <v>22229239</v>
      </c>
      <c r="L30" s="8">
        <v>22940957</v>
      </c>
      <c r="M30" s="8">
        <v>21387962</v>
      </c>
      <c r="N30" s="8">
        <v>66558158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142927764</v>
      </c>
      <c r="X30" s="8">
        <v>132389561</v>
      </c>
      <c r="Y30" s="8">
        <v>10538203</v>
      </c>
      <c r="Z30" s="2">
        <v>7.96</v>
      </c>
      <c r="AA30" s="6">
        <v>324001640</v>
      </c>
    </row>
    <row r="31" spans="1:27" ht="13.5">
      <c r="A31" s="25" t="s">
        <v>57</v>
      </c>
      <c r="B31" s="24"/>
      <c r="C31" s="6">
        <v>227383</v>
      </c>
      <c r="D31" s="6">
        <v>0</v>
      </c>
      <c r="E31" s="7">
        <v>267820</v>
      </c>
      <c r="F31" s="8">
        <v>267820</v>
      </c>
      <c r="G31" s="8">
        <v>6148</v>
      </c>
      <c r="H31" s="8">
        <v>19827</v>
      </c>
      <c r="I31" s="8">
        <v>22860</v>
      </c>
      <c r="J31" s="8">
        <v>48835</v>
      </c>
      <c r="K31" s="8">
        <v>12814</v>
      </c>
      <c r="L31" s="8">
        <v>14439</v>
      </c>
      <c r="M31" s="8">
        <v>11993</v>
      </c>
      <c r="N31" s="8">
        <v>39246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88081</v>
      </c>
      <c r="X31" s="8">
        <v>140528</v>
      </c>
      <c r="Y31" s="8">
        <v>-52447</v>
      </c>
      <c r="Z31" s="2">
        <v>-37.32</v>
      </c>
      <c r="AA31" s="6">
        <v>267820</v>
      </c>
    </row>
    <row r="32" spans="1:27" ht="13.5">
      <c r="A32" s="25" t="s">
        <v>58</v>
      </c>
      <c r="B32" s="24"/>
      <c r="C32" s="6">
        <v>234571488</v>
      </c>
      <c r="D32" s="6">
        <v>0</v>
      </c>
      <c r="E32" s="7">
        <v>181671705</v>
      </c>
      <c r="F32" s="8">
        <v>194029458</v>
      </c>
      <c r="G32" s="8">
        <v>444352</v>
      </c>
      <c r="H32" s="8">
        <v>6527231</v>
      </c>
      <c r="I32" s="8">
        <v>9703851</v>
      </c>
      <c r="J32" s="8">
        <v>16675434</v>
      </c>
      <c r="K32" s="8">
        <v>10832825</v>
      </c>
      <c r="L32" s="8">
        <v>7504579</v>
      </c>
      <c r="M32" s="8">
        <v>24136610</v>
      </c>
      <c r="N32" s="8">
        <v>42474014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59149448</v>
      </c>
      <c r="X32" s="8">
        <v>85733013</v>
      </c>
      <c r="Y32" s="8">
        <v>-26583565</v>
      </c>
      <c r="Z32" s="2">
        <v>-31.01</v>
      </c>
      <c r="AA32" s="6">
        <v>194029458</v>
      </c>
    </row>
    <row r="33" spans="1:27" ht="13.5">
      <c r="A33" s="25" t="s">
        <v>59</v>
      </c>
      <c r="B33" s="24"/>
      <c r="C33" s="6">
        <v>2368266</v>
      </c>
      <c r="D33" s="6">
        <v>0</v>
      </c>
      <c r="E33" s="7">
        <v>3043000</v>
      </c>
      <c r="F33" s="8">
        <v>3043000</v>
      </c>
      <c r="G33" s="8">
        <v>31944</v>
      </c>
      <c r="H33" s="8">
        <v>219979</v>
      </c>
      <c r="I33" s="8">
        <v>321019</v>
      </c>
      <c r="J33" s="8">
        <v>572942</v>
      </c>
      <c r="K33" s="8">
        <v>167318</v>
      </c>
      <c r="L33" s="8">
        <v>32658</v>
      </c>
      <c r="M33" s="8">
        <v>688544</v>
      </c>
      <c r="N33" s="8">
        <v>888520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1461462</v>
      </c>
      <c r="X33" s="8">
        <v>1766650</v>
      </c>
      <c r="Y33" s="8">
        <v>-305188</v>
      </c>
      <c r="Z33" s="2">
        <v>-17.27</v>
      </c>
      <c r="AA33" s="6">
        <v>3043000</v>
      </c>
    </row>
    <row r="34" spans="1:27" ht="13.5">
      <c r="A34" s="25" t="s">
        <v>60</v>
      </c>
      <c r="B34" s="24"/>
      <c r="C34" s="6">
        <v>179864598</v>
      </c>
      <c r="D34" s="6">
        <v>0</v>
      </c>
      <c r="E34" s="7">
        <v>201247802</v>
      </c>
      <c r="F34" s="8">
        <v>216497922</v>
      </c>
      <c r="G34" s="8">
        <v>8537980</v>
      </c>
      <c r="H34" s="8">
        <v>17419530</v>
      </c>
      <c r="I34" s="8">
        <v>16283430</v>
      </c>
      <c r="J34" s="8">
        <v>42240940</v>
      </c>
      <c r="K34" s="8">
        <v>14642685</v>
      </c>
      <c r="L34" s="8">
        <v>13283347</v>
      </c>
      <c r="M34" s="8">
        <v>12431650</v>
      </c>
      <c r="N34" s="8">
        <v>40357682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82598622</v>
      </c>
      <c r="X34" s="8">
        <v>107876118</v>
      </c>
      <c r="Y34" s="8">
        <v>-25277496</v>
      </c>
      <c r="Z34" s="2">
        <v>-23.43</v>
      </c>
      <c r="AA34" s="6">
        <v>216497922</v>
      </c>
    </row>
    <row r="35" spans="1:27" ht="13.5">
      <c r="A35" s="23" t="s">
        <v>61</v>
      </c>
      <c r="B35" s="29"/>
      <c r="C35" s="6">
        <v>99087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1263090887</v>
      </c>
      <c r="D36" s="33">
        <f>SUM(D25:D35)</f>
        <v>0</v>
      </c>
      <c r="E36" s="34">
        <f t="shared" si="1"/>
        <v>1215995633</v>
      </c>
      <c r="F36" s="35">
        <f t="shared" si="1"/>
        <v>1244073441</v>
      </c>
      <c r="G36" s="35">
        <f t="shared" si="1"/>
        <v>31989942</v>
      </c>
      <c r="H36" s="35">
        <f t="shared" si="1"/>
        <v>90386862</v>
      </c>
      <c r="I36" s="35">
        <f t="shared" si="1"/>
        <v>117229775</v>
      </c>
      <c r="J36" s="35">
        <f t="shared" si="1"/>
        <v>239606579</v>
      </c>
      <c r="K36" s="35">
        <f t="shared" si="1"/>
        <v>83933535</v>
      </c>
      <c r="L36" s="35">
        <f t="shared" si="1"/>
        <v>93658491</v>
      </c>
      <c r="M36" s="35">
        <f t="shared" si="1"/>
        <v>119074857</v>
      </c>
      <c r="N36" s="35">
        <f t="shared" si="1"/>
        <v>296666883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536273462</v>
      </c>
      <c r="X36" s="35">
        <f t="shared" si="1"/>
        <v>618080540</v>
      </c>
      <c r="Y36" s="35">
        <f t="shared" si="1"/>
        <v>-81807078</v>
      </c>
      <c r="Z36" s="36">
        <f>+IF(X36&lt;&gt;0,+(Y36/X36)*100,0)</f>
        <v>-13.235666342124281</v>
      </c>
      <c r="AA36" s="33">
        <f>SUM(AA25:AA35)</f>
        <v>1244073441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-21607965</v>
      </c>
      <c r="D38" s="46">
        <f>+D22-D36</f>
        <v>0</v>
      </c>
      <c r="E38" s="47">
        <f t="shared" si="2"/>
        <v>-59000896</v>
      </c>
      <c r="F38" s="48">
        <f t="shared" si="2"/>
        <v>-74185951</v>
      </c>
      <c r="G38" s="48">
        <f t="shared" si="2"/>
        <v>48591927</v>
      </c>
      <c r="H38" s="48">
        <f t="shared" si="2"/>
        <v>12342793</v>
      </c>
      <c r="I38" s="48">
        <f t="shared" si="2"/>
        <v>-22543968</v>
      </c>
      <c r="J38" s="48">
        <f t="shared" si="2"/>
        <v>38390752</v>
      </c>
      <c r="K38" s="48">
        <f t="shared" si="2"/>
        <v>-7991348</v>
      </c>
      <c r="L38" s="48">
        <f t="shared" si="2"/>
        <v>-15156435</v>
      </c>
      <c r="M38" s="48">
        <f t="shared" si="2"/>
        <v>-11579552</v>
      </c>
      <c r="N38" s="48">
        <f t="shared" si="2"/>
        <v>-34727335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3663417</v>
      </c>
      <c r="X38" s="48">
        <f>IF(F22=F36,0,X22-X36)</f>
        <v>74604797</v>
      </c>
      <c r="Y38" s="48">
        <f t="shared" si="2"/>
        <v>-70941380</v>
      </c>
      <c r="Z38" s="49">
        <f>+IF(X38&lt;&gt;0,+(Y38/X38)*100,0)</f>
        <v>-95.08956910639405</v>
      </c>
      <c r="AA38" s="46">
        <f>+AA22-AA36</f>
        <v>-74185951</v>
      </c>
    </row>
    <row r="39" spans="1:27" ht="13.5">
      <c r="A39" s="23" t="s">
        <v>64</v>
      </c>
      <c r="B39" s="29"/>
      <c r="C39" s="6">
        <v>273073807</v>
      </c>
      <c r="D39" s="6">
        <v>0</v>
      </c>
      <c r="E39" s="7">
        <v>118339554</v>
      </c>
      <c r="F39" s="8">
        <v>118984801</v>
      </c>
      <c r="G39" s="8">
        <v>0</v>
      </c>
      <c r="H39" s="8">
        <v>0</v>
      </c>
      <c r="I39" s="8">
        <v>24632955</v>
      </c>
      <c r="J39" s="8">
        <v>24632955</v>
      </c>
      <c r="K39" s="8">
        <v>0</v>
      </c>
      <c r="L39" s="8">
        <v>0</v>
      </c>
      <c r="M39" s="8">
        <v>28968871</v>
      </c>
      <c r="N39" s="8">
        <v>28968871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53601826</v>
      </c>
      <c r="X39" s="8">
        <v>32527080</v>
      </c>
      <c r="Y39" s="8">
        <v>21074746</v>
      </c>
      <c r="Z39" s="2">
        <v>64.79</v>
      </c>
      <c r="AA39" s="6">
        <v>118984801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3824682</v>
      </c>
      <c r="Y40" s="26">
        <v>-3824682</v>
      </c>
      <c r="Z40" s="27">
        <v>-100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251465842</v>
      </c>
      <c r="D42" s="55">
        <f>SUM(D38:D41)</f>
        <v>0</v>
      </c>
      <c r="E42" s="56">
        <f t="shared" si="3"/>
        <v>59338658</v>
      </c>
      <c r="F42" s="57">
        <f t="shared" si="3"/>
        <v>44798850</v>
      </c>
      <c r="G42" s="57">
        <f t="shared" si="3"/>
        <v>48591927</v>
      </c>
      <c r="H42" s="57">
        <f t="shared" si="3"/>
        <v>12342793</v>
      </c>
      <c r="I42" s="57">
        <f t="shared" si="3"/>
        <v>2088987</v>
      </c>
      <c r="J42" s="57">
        <f t="shared" si="3"/>
        <v>63023707</v>
      </c>
      <c r="K42" s="57">
        <f t="shared" si="3"/>
        <v>-7991348</v>
      </c>
      <c r="L42" s="57">
        <f t="shared" si="3"/>
        <v>-15156435</v>
      </c>
      <c r="M42" s="57">
        <f t="shared" si="3"/>
        <v>17389319</v>
      </c>
      <c r="N42" s="57">
        <f t="shared" si="3"/>
        <v>-5758464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57265243</v>
      </c>
      <c r="X42" s="57">
        <f t="shared" si="3"/>
        <v>110956559</v>
      </c>
      <c r="Y42" s="57">
        <f t="shared" si="3"/>
        <v>-53691316</v>
      </c>
      <c r="Z42" s="58">
        <f>+IF(X42&lt;&gt;0,+(Y42/X42)*100,0)</f>
        <v>-48.38949268424952</v>
      </c>
      <c r="AA42" s="55">
        <f>SUM(AA38:AA41)</f>
        <v>44798850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251465842</v>
      </c>
      <c r="D44" s="63">
        <f>+D42-D43</f>
        <v>0</v>
      </c>
      <c r="E44" s="64">
        <f t="shared" si="4"/>
        <v>59338658</v>
      </c>
      <c r="F44" s="65">
        <f t="shared" si="4"/>
        <v>44798850</v>
      </c>
      <c r="G44" s="65">
        <f t="shared" si="4"/>
        <v>48591927</v>
      </c>
      <c r="H44" s="65">
        <f t="shared" si="4"/>
        <v>12342793</v>
      </c>
      <c r="I44" s="65">
        <f t="shared" si="4"/>
        <v>2088987</v>
      </c>
      <c r="J44" s="65">
        <f t="shared" si="4"/>
        <v>63023707</v>
      </c>
      <c r="K44" s="65">
        <f t="shared" si="4"/>
        <v>-7991348</v>
      </c>
      <c r="L44" s="65">
        <f t="shared" si="4"/>
        <v>-15156435</v>
      </c>
      <c r="M44" s="65">
        <f t="shared" si="4"/>
        <v>17389319</v>
      </c>
      <c r="N44" s="65">
        <f t="shared" si="4"/>
        <v>-5758464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57265243</v>
      </c>
      <c r="X44" s="65">
        <f t="shared" si="4"/>
        <v>110956559</v>
      </c>
      <c r="Y44" s="65">
        <f t="shared" si="4"/>
        <v>-53691316</v>
      </c>
      <c r="Z44" s="66">
        <f>+IF(X44&lt;&gt;0,+(Y44/X44)*100,0)</f>
        <v>-48.38949268424952</v>
      </c>
      <c r="AA44" s="63">
        <f>+AA42-AA43</f>
        <v>44798850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-6457096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-6457096</v>
      </c>
    </row>
    <row r="46" spans="1:27" ht="13.5">
      <c r="A46" s="62" t="s">
        <v>71</v>
      </c>
      <c r="B46" s="29"/>
      <c r="C46" s="55">
        <f aca="true" t="shared" si="5" ref="C46:Y46">SUM(C44:C45)</f>
        <v>251465842</v>
      </c>
      <c r="D46" s="55">
        <f>SUM(D44:D45)</f>
        <v>0</v>
      </c>
      <c r="E46" s="56">
        <f t="shared" si="5"/>
        <v>59338658</v>
      </c>
      <c r="F46" s="57">
        <f t="shared" si="5"/>
        <v>38341754</v>
      </c>
      <c r="G46" s="57">
        <f t="shared" si="5"/>
        <v>48591927</v>
      </c>
      <c r="H46" s="57">
        <f t="shared" si="5"/>
        <v>12342793</v>
      </c>
      <c r="I46" s="57">
        <f t="shared" si="5"/>
        <v>2088987</v>
      </c>
      <c r="J46" s="57">
        <f t="shared" si="5"/>
        <v>63023707</v>
      </c>
      <c r="K46" s="57">
        <f t="shared" si="5"/>
        <v>-7991348</v>
      </c>
      <c r="L46" s="57">
        <f t="shared" si="5"/>
        <v>-15156435</v>
      </c>
      <c r="M46" s="57">
        <f t="shared" si="5"/>
        <v>17389319</v>
      </c>
      <c r="N46" s="57">
        <f t="shared" si="5"/>
        <v>-5758464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57265243</v>
      </c>
      <c r="X46" s="57">
        <f t="shared" si="5"/>
        <v>110956559</v>
      </c>
      <c r="Y46" s="57">
        <f t="shared" si="5"/>
        <v>-53691316</v>
      </c>
      <c r="Z46" s="58">
        <f>+IF(X46&lt;&gt;0,+(Y46/X46)*100,0)</f>
        <v>-48.38949268424952</v>
      </c>
      <c r="AA46" s="55">
        <f>SUM(AA44:AA45)</f>
        <v>38341754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251465842</v>
      </c>
      <c r="D48" s="71">
        <f>SUM(D46:D47)</f>
        <v>0</v>
      </c>
      <c r="E48" s="72">
        <f t="shared" si="6"/>
        <v>59338658</v>
      </c>
      <c r="F48" s="73">
        <f t="shared" si="6"/>
        <v>38341754</v>
      </c>
      <c r="G48" s="73">
        <f t="shared" si="6"/>
        <v>48591927</v>
      </c>
      <c r="H48" s="74">
        <f t="shared" si="6"/>
        <v>12342793</v>
      </c>
      <c r="I48" s="74">
        <f t="shared" si="6"/>
        <v>2088987</v>
      </c>
      <c r="J48" s="74">
        <f t="shared" si="6"/>
        <v>63023707</v>
      </c>
      <c r="K48" s="74">
        <f t="shared" si="6"/>
        <v>-7991348</v>
      </c>
      <c r="L48" s="74">
        <f t="shared" si="6"/>
        <v>-15156435</v>
      </c>
      <c r="M48" s="73">
        <f t="shared" si="6"/>
        <v>17389319</v>
      </c>
      <c r="N48" s="73">
        <f t="shared" si="6"/>
        <v>-5758464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57265243</v>
      </c>
      <c r="X48" s="74">
        <f t="shared" si="6"/>
        <v>110956559</v>
      </c>
      <c r="Y48" s="74">
        <f t="shared" si="6"/>
        <v>-53691316</v>
      </c>
      <c r="Z48" s="75">
        <f>+IF(X48&lt;&gt;0,+(Y48/X48)*100,0)</f>
        <v>-48.38949268424952</v>
      </c>
      <c r="AA48" s="76">
        <f>SUM(AA46:AA47)</f>
        <v>38341754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469446918</v>
      </c>
      <c r="D5" s="6">
        <v>0</v>
      </c>
      <c r="E5" s="7">
        <v>539000000</v>
      </c>
      <c r="F5" s="8">
        <v>539000000</v>
      </c>
      <c r="G5" s="8">
        <v>45551189</v>
      </c>
      <c r="H5" s="8">
        <v>44580547</v>
      </c>
      <c r="I5" s="8">
        <v>45252277</v>
      </c>
      <c r="J5" s="8">
        <v>135384013</v>
      </c>
      <c r="K5" s="8">
        <v>45180535</v>
      </c>
      <c r="L5" s="8">
        <v>44538520</v>
      </c>
      <c r="M5" s="8">
        <v>45257953</v>
      </c>
      <c r="N5" s="8">
        <v>134977008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270361021</v>
      </c>
      <c r="X5" s="8">
        <v>273540513</v>
      </c>
      <c r="Y5" s="8">
        <v>-3179492</v>
      </c>
      <c r="Z5" s="2">
        <v>-1.16</v>
      </c>
      <c r="AA5" s="6">
        <v>539000000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1676333384</v>
      </c>
      <c r="D7" s="6">
        <v>0</v>
      </c>
      <c r="E7" s="7">
        <v>1977314037</v>
      </c>
      <c r="F7" s="8">
        <v>1977314037</v>
      </c>
      <c r="G7" s="8">
        <v>185972348</v>
      </c>
      <c r="H7" s="8">
        <v>166233335</v>
      </c>
      <c r="I7" s="8">
        <v>188618699</v>
      </c>
      <c r="J7" s="8">
        <v>540824382</v>
      </c>
      <c r="K7" s="8">
        <v>141119818</v>
      </c>
      <c r="L7" s="8">
        <v>143025572</v>
      </c>
      <c r="M7" s="8">
        <v>140771926</v>
      </c>
      <c r="N7" s="8">
        <v>424917316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965741698</v>
      </c>
      <c r="X7" s="8">
        <v>1116889156</v>
      </c>
      <c r="Y7" s="8">
        <v>-151147458</v>
      </c>
      <c r="Z7" s="2">
        <v>-13.53</v>
      </c>
      <c r="AA7" s="6">
        <v>1977314037</v>
      </c>
    </row>
    <row r="8" spans="1:27" ht="13.5">
      <c r="A8" s="25" t="s">
        <v>35</v>
      </c>
      <c r="B8" s="24"/>
      <c r="C8" s="6">
        <v>897125332</v>
      </c>
      <c r="D8" s="6">
        <v>0</v>
      </c>
      <c r="E8" s="7">
        <v>946898475</v>
      </c>
      <c r="F8" s="8">
        <v>946898475</v>
      </c>
      <c r="G8" s="8">
        <v>63074569</v>
      </c>
      <c r="H8" s="8">
        <v>88649923</v>
      </c>
      <c r="I8" s="8">
        <v>77350477</v>
      </c>
      <c r="J8" s="8">
        <v>229074969</v>
      </c>
      <c r="K8" s="8">
        <v>83946074</v>
      </c>
      <c r="L8" s="8">
        <v>83945410</v>
      </c>
      <c r="M8" s="8">
        <v>74045746</v>
      </c>
      <c r="N8" s="8">
        <v>241937230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471012199</v>
      </c>
      <c r="X8" s="8">
        <v>471628315</v>
      </c>
      <c r="Y8" s="8">
        <v>-616116</v>
      </c>
      <c r="Z8" s="2">
        <v>-0.13</v>
      </c>
      <c r="AA8" s="6">
        <v>946898475</v>
      </c>
    </row>
    <row r="9" spans="1:27" ht="13.5">
      <c r="A9" s="25" t="s">
        <v>36</v>
      </c>
      <c r="B9" s="24"/>
      <c r="C9" s="6">
        <v>255648004</v>
      </c>
      <c r="D9" s="6">
        <v>0</v>
      </c>
      <c r="E9" s="7">
        <v>259157794</v>
      </c>
      <c r="F9" s="8">
        <v>259157794</v>
      </c>
      <c r="G9" s="8">
        <v>22376177</v>
      </c>
      <c r="H9" s="8">
        <v>24872879</v>
      </c>
      <c r="I9" s="8">
        <v>20670563</v>
      </c>
      <c r="J9" s="8">
        <v>67919619</v>
      </c>
      <c r="K9" s="8">
        <v>48366957</v>
      </c>
      <c r="L9" s="8">
        <v>31988474</v>
      </c>
      <c r="M9" s="8">
        <v>22255649</v>
      </c>
      <c r="N9" s="8">
        <v>102611080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170530699</v>
      </c>
      <c r="X9" s="8">
        <v>133209358</v>
      </c>
      <c r="Y9" s="8">
        <v>37321341</v>
      </c>
      <c r="Z9" s="2">
        <v>28.02</v>
      </c>
      <c r="AA9" s="6">
        <v>259157794</v>
      </c>
    </row>
    <row r="10" spans="1:27" ht="13.5">
      <c r="A10" s="25" t="s">
        <v>37</v>
      </c>
      <c r="B10" s="24"/>
      <c r="C10" s="6">
        <v>157902990</v>
      </c>
      <c r="D10" s="6">
        <v>0</v>
      </c>
      <c r="E10" s="7">
        <v>171227091</v>
      </c>
      <c r="F10" s="26">
        <v>171227091</v>
      </c>
      <c r="G10" s="26">
        <v>14262443</v>
      </c>
      <c r="H10" s="26">
        <v>16236590</v>
      </c>
      <c r="I10" s="26">
        <v>15135020</v>
      </c>
      <c r="J10" s="26">
        <v>45634053</v>
      </c>
      <c r="K10" s="26">
        <v>15206871</v>
      </c>
      <c r="L10" s="26">
        <v>15140718</v>
      </c>
      <c r="M10" s="26">
        <v>14974417</v>
      </c>
      <c r="N10" s="26">
        <v>45322006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90956059</v>
      </c>
      <c r="X10" s="26">
        <v>86384934</v>
      </c>
      <c r="Y10" s="26">
        <v>4571125</v>
      </c>
      <c r="Z10" s="27">
        <v>5.29</v>
      </c>
      <c r="AA10" s="28">
        <v>171227091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27563621</v>
      </c>
      <c r="F11" s="8">
        <v>27563621</v>
      </c>
      <c r="G11" s="8">
        <v>536998</v>
      </c>
      <c r="H11" s="8">
        <v>789902</v>
      </c>
      <c r="I11" s="8">
        <v>406789</v>
      </c>
      <c r="J11" s="8">
        <v>1733689</v>
      </c>
      <c r="K11" s="8">
        <v>598041</v>
      </c>
      <c r="L11" s="8">
        <v>302517</v>
      </c>
      <c r="M11" s="8">
        <v>401200</v>
      </c>
      <c r="N11" s="8">
        <v>1301758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3035447</v>
      </c>
      <c r="X11" s="8">
        <v>13986156</v>
      </c>
      <c r="Y11" s="8">
        <v>-10950709</v>
      </c>
      <c r="Z11" s="2">
        <v>-78.3</v>
      </c>
      <c r="AA11" s="6">
        <v>27563621</v>
      </c>
    </row>
    <row r="12" spans="1:27" ht="13.5">
      <c r="A12" s="25" t="s">
        <v>39</v>
      </c>
      <c r="B12" s="29"/>
      <c r="C12" s="6">
        <v>11633519</v>
      </c>
      <c r="D12" s="6">
        <v>0</v>
      </c>
      <c r="E12" s="7">
        <v>14771889</v>
      </c>
      <c r="F12" s="8">
        <v>14771889</v>
      </c>
      <c r="G12" s="8">
        <v>943502</v>
      </c>
      <c r="H12" s="8">
        <v>965661</v>
      </c>
      <c r="I12" s="8">
        <v>1032758</v>
      </c>
      <c r="J12" s="8">
        <v>2941921</v>
      </c>
      <c r="K12" s="8">
        <v>-3127027</v>
      </c>
      <c r="L12" s="8">
        <v>1027835</v>
      </c>
      <c r="M12" s="8">
        <v>1123350</v>
      </c>
      <c r="N12" s="8">
        <v>-975842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1966079</v>
      </c>
      <c r="X12" s="8">
        <v>7385946</v>
      </c>
      <c r="Y12" s="8">
        <v>-5419867</v>
      </c>
      <c r="Z12" s="2">
        <v>-73.38</v>
      </c>
      <c r="AA12" s="6">
        <v>14771889</v>
      </c>
    </row>
    <row r="13" spans="1:27" ht="13.5">
      <c r="A13" s="23" t="s">
        <v>40</v>
      </c>
      <c r="B13" s="29"/>
      <c r="C13" s="6">
        <v>8376427</v>
      </c>
      <c r="D13" s="6">
        <v>0</v>
      </c>
      <c r="E13" s="7">
        <v>11151929</v>
      </c>
      <c r="F13" s="8">
        <v>11151929</v>
      </c>
      <c r="G13" s="8">
        <v>0</v>
      </c>
      <c r="H13" s="8">
        <v>855443</v>
      </c>
      <c r="I13" s="8">
        <v>465803</v>
      </c>
      <c r="J13" s="8">
        <v>1321246</v>
      </c>
      <c r="K13" s="8">
        <v>261853</v>
      </c>
      <c r="L13" s="8">
        <v>305071</v>
      </c>
      <c r="M13" s="8">
        <v>131172</v>
      </c>
      <c r="N13" s="8">
        <v>698096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2019342</v>
      </c>
      <c r="X13" s="8">
        <v>3746678</v>
      </c>
      <c r="Y13" s="8">
        <v>-1727336</v>
      </c>
      <c r="Z13" s="2">
        <v>-46.1</v>
      </c>
      <c r="AA13" s="6">
        <v>11151929</v>
      </c>
    </row>
    <row r="14" spans="1:27" ht="13.5">
      <c r="A14" s="23" t="s">
        <v>41</v>
      </c>
      <c r="B14" s="29"/>
      <c r="C14" s="6">
        <v>31034555</v>
      </c>
      <c r="D14" s="6">
        <v>0</v>
      </c>
      <c r="E14" s="7">
        <v>22795629</v>
      </c>
      <c r="F14" s="8">
        <v>22795629</v>
      </c>
      <c r="G14" s="8">
        <v>2399850</v>
      </c>
      <c r="H14" s="8">
        <v>2555629</v>
      </c>
      <c r="I14" s="8">
        <v>2419103</v>
      </c>
      <c r="J14" s="8">
        <v>7374582</v>
      </c>
      <c r="K14" s="8">
        <v>2773432</v>
      </c>
      <c r="L14" s="8">
        <v>2733219</v>
      </c>
      <c r="M14" s="8">
        <v>2966048</v>
      </c>
      <c r="N14" s="8">
        <v>8472699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15847281</v>
      </c>
      <c r="X14" s="8">
        <v>10145371</v>
      </c>
      <c r="Y14" s="8">
        <v>5701910</v>
      </c>
      <c r="Z14" s="2">
        <v>56.2</v>
      </c>
      <c r="AA14" s="6">
        <v>22795629</v>
      </c>
    </row>
    <row r="15" spans="1:27" ht="13.5">
      <c r="A15" s="23" t="s">
        <v>42</v>
      </c>
      <c r="B15" s="29"/>
      <c r="C15" s="6">
        <v>6050</v>
      </c>
      <c r="D15" s="6">
        <v>0</v>
      </c>
      <c r="E15" s="7">
        <v>5000</v>
      </c>
      <c r="F15" s="8">
        <v>5000</v>
      </c>
      <c r="G15" s="8">
        <v>0</v>
      </c>
      <c r="H15" s="8">
        <v>0</v>
      </c>
      <c r="I15" s="8">
        <v>3025</v>
      </c>
      <c r="J15" s="8">
        <v>3025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3025</v>
      </c>
      <c r="X15" s="8"/>
      <c r="Y15" s="8">
        <v>3025</v>
      </c>
      <c r="Z15" s="2">
        <v>0</v>
      </c>
      <c r="AA15" s="6">
        <v>5000</v>
      </c>
    </row>
    <row r="16" spans="1:27" ht="13.5">
      <c r="A16" s="23" t="s">
        <v>43</v>
      </c>
      <c r="B16" s="29"/>
      <c r="C16" s="6">
        <v>153353108</v>
      </c>
      <c r="D16" s="6">
        <v>0</v>
      </c>
      <c r="E16" s="7">
        <v>35008300</v>
      </c>
      <c r="F16" s="8">
        <v>35008300</v>
      </c>
      <c r="G16" s="8">
        <v>1919188</v>
      </c>
      <c r="H16" s="8">
        <v>1520563</v>
      </c>
      <c r="I16" s="8">
        <v>1068864</v>
      </c>
      <c r="J16" s="8">
        <v>4508615</v>
      </c>
      <c r="K16" s="8">
        <v>867132</v>
      </c>
      <c r="L16" s="8">
        <v>887461</v>
      </c>
      <c r="M16" s="8">
        <v>525381</v>
      </c>
      <c r="N16" s="8">
        <v>2279974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6788589</v>
      </c>
      <c r="X16" s="8">
        <v>20114601</v>
      </c>
      <c r="Y16" s="8">
        <v>-13326012</v>
      </c>
      <c r="Z16" s="2">
        <v>-66.25</v>
      </c>
      <c r="AA16" s="6">
        <v>35008300</v>
      </c>
    </row>
    <row r="17" spans="1:27" ht="13.5">
      <c r="A17" s="23" t="s">
        <v>44</v>
      </c>
      <c r="B17" s="29"/>
      <c r="C17" s="6">
        <v>6770</v>
      </c>
      <c r="D17" s="6">
        <v>0</v>
      </c>
      <c r="E17" s="7">
        <v>12887</v>
      </c>
      <c r="F17" s="8">
        <v>12887</v>
      </c>
      <c r="G17" s="8">
        <v>747</v>
      </c>
      <c r="H17" s="8">
        <v>582</v>
      </c>
      <c r="I17" s="8">
        <v>654</v>
      </c>
      <c r="J17" s="8">
        <v>1983</v>
      </c>
      <c r="K17" s="8">
        <v>779</v>
      </c>
      <c r="L17" s="8">
        <v>779</v>
      </c>
      <c r="M17" s="8">
        <v>1422</v>
      </c>
      <c r="N17" s="8">
        <v>2980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4963</v>
      </c>
      <c r="X17" s="8">
        <v>6617</v>
      </c>
      <c r="Y17" s="8">
        <v>-1654</v>
      </c>
      <c r="Z17" s="2">
        <v>-25</v>
      </c>
      <c r="AA17" s="6">
        <v>12887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677257965</v>
      </c>
      <c r="D19" s="6">
        <v>0</v>
      </c>
      <c r="E19" s="7">
        <v>669140122</v>
      </c>
      <c r="F19" s="8">
        <v>669140122</v>
      </c>
      <c r="G19" s="8">
        <v>238348000</v>
      </c>
      <c r="H19" s="8">
        <v>4782715</v>
      </c>
      <c r="I19" s="8">
        <v>4451347</v>
      </c>
      <c r="J19" s="8">
        <v>247582062</v>
      </c>
      <c r="K19" s="8">
        <v>5354056</v>
      </c>
      <c r="L19" s="8">
        <v>206706206</v>
      </c>
      <c r="M19" s="8">
        <v>5827019</v>
      </c>
      <c r="N19" s="8">
        <v>217887281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465469343</v>
      </c>
      <c r="X19" s="8">
        <v>610857027</v>
      </c>
      <c r="Y19" s="8">
        <v>-145387684</v>
      </c>
      <c r="Z19" s="2">
        <v>-23.8</v>
      </c>
      <c r="AA19" s="6">
        <v>669140122</v>
      </c>
    </row>
    <row r="20" spans="1:27" ht="13.5">
      <c r="A20" s="23" t="s">
        <v>47</v>
      </c>
      <c r="B20" s="29"/>
      <c r="C20" s="6">
        <v>397728227</v>
      </c>
      <c r="D20" s="6">
        <v>0</v>
      </c>
      <c r="E20" s="7">
        <v>33075061</v>
      </c>
      <c r="F20" s="26">
        <v>33075061</v>
      </c>
      <c r="G20" s="26">
        <v>187145</v>
      </c>
      <c r="H20" s="26">
        <v>2041991</v>
      </c>
      <c r="I20" s="26">
        <v>1635311</v>
      </c>
      <c r="J20" s="26">
        <v>3864447</v>
      </c>
      <c r="K20" s="26">
        <v>1492020</v>
      </c>
      <c r="L20" s="26">
        <v>3857777</v>
      </c>
      <c r="M20" s="26">
        <v>1382786</v>
      </c>
      <c r="N20" s="26">
        <v>6732583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10597030</v>
      </c>
      <c r="X20" s="26">
        <v>13949776</v>
      </c>
      <c r="Y20" s="26">
        <v>-3352746</v>
      </c>
      <c r="Z20" s="27">
        <v>-24.03</v>
      </c>
      <c r="AA20" s="28">
        <v>33075061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1413853</v>
      </c>
      <c r="F21" s="8">
        <v>1413853</v>
      </c>
      <c r="G21" s="8">
        <v>28289</v>
      </c>
      <c r="H21" s="8">
        <v>0</v>
      </c>
      <c r="I21" s="30">
        <v>0</v>
      </c>
      <c r="J21" s="8">
        <v>28289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28289</v>
      </c>
      <c r="X21" s="8"/>
      <c r="Y21" s="8">
        <v>28289</v>
      </c>
      <c r="Z21" s="2">
        <v>0</v>
      </c>
      <c r="AA21" s="6">
        <v>1413853</v>
      </c>
    </row>
    <row r="22" spans="1:27" ht="24.75" customHeight="1">
      <c r="A22" s="31" t="s">
        <v>49</v>
      </c>
      <c r="B22" s="32"/>
      <c r="C22" s="33">
        <f aca="true" t="shared" si="0" ref="C22:Y22">SUM(C5:C21)</f>
        <v>4735853249</v>
      </c>
      <c r="D22" s="33">
        <f>SUM(D5:D21)</f>
        <v>0</v>
      </c>
      <c r="E22" s="34">
        <f t="shared" si="0"/>
        <v>4708535688</v>
      </c>
      <c r="F22" s="35">
        <f t="shared" si="0"/>
        <v>4708535688</v>
      </c>
      <c r="G22" s="35">
        <f t="shared" si="0"/>
        <v>575600445</v>
      </c>
      <c r="H22" s="35">
        <f t="shared" si="0"/>
        <v>354085760</v>
      </c>
      <c r="I22" s="35">
        <f t="shared" si="0"/>
        <v>358510690</v>
      </c>
      <c r="J22" s="35">
        <f t="shared" si="0"/>
        <v>1288196895</v>
      </c>
      <c r="K22" s="35">
        <f t="shared" si="0"/>
        <v>342040541</v>
      </c>
      <c r="L22" s="35">
        <f t="shared" si="0"/>
        <v>534459559</v>
      </c>
      <c r="M22" s="35">
        <f t="shared" si="0"/>
        <v>309664069</v>
      </c>
      <c r="N22" s="35">
        <f t="shared" si="0"/>
        <v>1186164169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2474361064</v>
      </c>
      <c r="X22" s="35">
        <f t="shared" si="0"/>
        <v>2761844448</v>
      </c>
      <c r="Y22" s="35">
        <f t="shared" si="0"/>
        <v>-287483384</v>
      </c>
      <c r="Z22" s="36">
        <f>+IF(X22&lt;&gt;0,+(Y22/X22)*100,0)</f>
        <v>-10.409108456784457</v>
      </c>
      <c r="AA22" s="33">
        <f>SUM(AA5:AA21)</f>
        <v>4708535688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822788232</v>
      </c>
      <c r="D25" s="6">
        <v>0</v>
      </c>
      <c r="E25" s="7">
        <v>918944935</v>
      </c>
      <c r="F25" s="8">
        <v>918944935</v>
      </c>
      <c r="G25" s="8">
        <v>72990074</v>
      </c>
      <c r="H25" s="8">
        <v>71386469</v>
      </c>
      <c r="I25" s="8">
        <v>73088070</v>
      </c>
      <c r="J25" s="8">
        <v>217464613</v>
      </c>
      <c r="K25" s="8">
        <v>72190137</v>
      </c>
      <c r="L25" s="8">
        <v>70329986</v>
      </c>
      <c r="M25" s="8">
        <v>71230296</v>
      </c>
      <c r="N25" s="8">
        <v>213750419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431215032</v>
      </c>
      <c r="X25" s="8">
        <v>438926517</v>
      </c>
      <c r="Y25" s="8">
        <v>-7711485</v>
      </c>
      <c r="Z25" s="2">
        <v>-1.76</v>
      </c>
      <c r="AA25" s="6">
        <v>918944935</v>
      </c>
    </row>
    <row r="26" spans="1:27" ht="13.5">
      <c r="A26" s="25" t="s">
        <v>52</v>
      </c>
      <c r="B26" s="24"/>
      <c r="C26" s="6">
        <v>42735848</v>
      </c>
      <c r="D26" s="6">
        <v>0</v>
      </c>
      <c r="E26" s="7">
        <v>47185053</v>
      </c>
      <c r="F26" s="8">
        <v>47185053</v>
      </c>
      <c r="G26" s="8">
        <v>3636441</v>
      </c>
      <c r="H26" s="8">
        <v>3584314</v>
      </c>
      <c r="I26" s="8">
        <v>3584314</v>
      </c>
      <c r="J26" s="8">
        <v>10805069</v>
      </c>
      <c r="K26" s="8">
        <v>3584314</v>
      </c>
      <c r="L26" s="8">
        <v>3584314</v>
      </c>
      <c r="M26" s="8">
        <v>3584314</v>
      </c>
      <c r="N26" s="8">
        <v>10752942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21558011</v>
      </c>
      <c r="X26" s="8">
        <v>22370074</v>
      </c>
      <c r="Y26" s="8">
        <v>-812063</v>
      </c>
      <c r="Z26" s="2">
        <v>-3.63</v>
      </c>
      <c r="AA26" s="6">
        <v>47185053</v>
      </c>
    </row>
    <row r="27" spans="1:27" ht="13.5">
      <c r="A27" s="25" t="s">
        <v>53</v>
      </c>
      <c r="B27" s="24"/>
      <c r="C27" s="6">
        <v>781535835</v>
      </c>
      <c r="D27" s="6">
        <v>0</v>
      </c>
      <c r="E27" s="7">
        <v>438178617</v>
      </c>
      <c r="F27" s="8">
        <v>438178617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53902301</v>
      </c>
      <c r="Y27" s="8">
        <v>-53902301</v>
      </c>
      <c r="Z27" s="2">
        <v>-100</v>
      </c>
      <c r="AA27" s="6">
        <v>438178617</v>
      </c>
    </row>
    <row r="28" spans="1:27" ht="13.5">
      <c r="A28" s="25" t="s">
        <v>54</v>
      </c>
      <c r="B28" s="24"/>
      <c r="C28" s="6">
        <v>476075878</v>
      </c>
      <c r="D28" s="6">
        <v>0</v>
      </c>
      <c r="E28" s="7">
        <v>248527020</v>
      </c>
      <c r="F28" s="8">
        <v>248527020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20325839</v>
      </c>
      <c r="N28" s="8">
        <v>20325839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20325839</v>
      </c>
      <c r="X28" s="8">
        <v>33574429</v>
      </c>
      <c r="Y28" s="8">
        <v>-13248590</v>
      </c>
      <c r="Z28" s="2">
        <v>-39.46</v>
      </c>
      <c r="AA28" s="6">
        <v>248527020</v>
      </c>
    </row>
    <row r="29" spans="1:27" ht="13.5">
      <c r="A29" s="25" t="s">
        <v>55</v>
      </c>
      <c r="B29" s="24"/>
      <c r="C29" s="6">
        <v>27575854</v>
      </c>
      <c r="D29" s="6">
        <v>0</v>
      </c>
      <c r="E29" s="7">
        <v>11896707</v>
      </c>
      <c r="F29" s="8">
        <v>11896707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3094638</v>
      </c>
      <c r="Y29" s="8">
        <v>-3094638</v>
      </c>
      <c r="Z29" s="2">
        <v>-100</v>
      </c>
      <c r="AA29" s="6">
        <v>11896707</v>
      </c>
    </row>
    <row r="30" spans="1:27" ht="13.5">
      <c r="A30" s="25" t="s">
        <v>56</v>
      </c>
      <c r="B30" s="24"/>
      <c r="C30" s="6">
        <v>1874698247</v>
      </c>
      <c r="D30" s="6">
        <v>0</v>
      </c>
      <c r="E30" s="7">
        <v>1950242691</v>
      </c>
      <c r="F30" s="8">
        <v>1950242691</v>
      </c>
      <c r="G30" s="8">
        <v>39685368</v>
      </c>
      <c r="H30" s="8">
        <v>205294827</v>
      </c>
      <c r="I30" s="8">
        <v>188080608</v>
      </c>
      <c r="J30" s="8">
        <v>433060803</v>
      </c>
      <c r="K30" s="8">
        <v>157178745</v>
      </c>
      <c r="L30" s="8">
        <v>158350018</v>
      </c>
      <c r="M30" s="8">
        <v>150151084</v>
      </c>
      <c r="N30" s="8">
        <v>465679847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898740650</v>
      </c>
      <c r="X30" s="8">
        <v>1032797657</v>
      </c>
      <c r="Y30" s="8">
        <v>-134057007</v>
      </c>
      <c r="Z30" s="2">
        <v>-12.98</v>
      </c>
      <c r="AA30" s="6">
        <v>1950242691</v>
      </c>
    </row>
    <row r="31" spans="1:27" ht="13.5">
      <c r="A31" s="25" t="s">
        <v>57</v>
      </c>
      <c r="B31" s="24"/>
      <c r="C31" s="6">
        <v>5301994</v>
      </c>
      <c r="D31" s="6">
        <v>0</v>
      </c>
      <c r="E31" s="7">
        <v>8281056</v>
      </c>
      <c r="F31" s="8">
        <v>8281056</v>
      </c>
      <c r="G31" s="8">
        <v>386017</v>
      </c>
      <c r="H31" s="8">
        <v>3099679</v>
      </c>
      <c r="I31" s="8">
        <v>1692029</v>
      </c>
      <c r="J31" s="8">
        <v>5177725</v>
      </c>
      <c r="K31" s="8">
        <v>2082021</v>
      </c>
      <c r="L31" s="8">
        <v>2567634</v>
      </c>
      <c r="M31" s="8">
        <v>6218273</v>
      </c>
      <c r="N31" s="8">
        <v>10867928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16045653</v>
      </c>
      <c r="X31" s="8">
        <v>4296611</v>
      </c>
      <c r="Y31" s="8">
        <v>11749042</v>
      </c>
      <c r="Z31" s="2">
        <v>273.45</v>
      </c>
      <c r="AA31" s="6">
        <v>8281056</v>
      </c>
    </row>
    <row r="32" spans="1:27" ht="13.5">
      <c r="A32" s="25" t="s">
        <v>58</v>
      </c>
      <c r="B32" s="24"/>
      <c r="C32" s="6">
        <v>105054296</v>
      </c>
      <c r="D32" s="6">
        <v>0</v>
      </c>
      <c r="E32" s="7">
        <v>134238663</v>
      </c>
      <c r="F32" s="8">
        <v>134238663</v>
      </c>
      <c r="G32" s="8">
        <v>170476</v>
      </c>
      <c r="H32" s="8">
        <v>14454973</v>
      </c>
      <c r="I32" s="8">
        <v>998538</v>
      </c>
      <c r="J32" s="8">
        <v>15623987</v>
      </c>
      <c r="K32" s="8">
        <v>15191912</v>
      </c>
      <c r="L32" s="8">
        <v>11425011</v>
      </c>
      <c r="M32" s="8">
        <v>27914968</v>
      </c>
      <c r="N32" s="8">
        <v>54531891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70155878</v>
      </c>
      <c r="X32" s="8">
        <v>82268677</v>
      </c>
      <c r="Y32" s="8">
        <v>-12112799</v>
      </c>
      <c r="Z32" s="2">
        <v>-14.72</v>
      </c>
      <c r="AA32" s="6">
        <v>134238663</v>
      </c>
    </row>
    <row r="33" spans="1:27" ht="13.5">
      <c r="A33" s="25" t="s">
        <v>59</v>
      </c>
      <c r="B33" s="24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3.5">
      <c r="A34" s="25" t="s">
        <v>60</v>
      </c>
      <c r="B34" s="24"/>
      <c r="C34" s="6">
        <v>873873199</v>
      </c>
      <c r="D34" s="6">
        <v>0</v>
      </c>
      <c r="E34" s="7">
        <v>808626389</v>
      </c>
      <c r="F34" s="8">
        <v>808626389</v>
      </c>
      <c r="G34" s="8">
        <v>57102800</v>
      </c>
      <c r="H34" s="8">
        <v>60520507</v>
      </c>
      <c r="I34" s="8">
        <v>30975976</v>
      </c>
      <c r="J34" s="8">
        <v>148599283</v>
      </c>
      <c r="K34" s="8">
        <v>57487121</v>
      </c>
      <c r="L34" s="8">
        <v>63516803</v>
      </c>
      <c r="M34" s="8">
        <v>100450674</v>
      </c>
      <c r="N34" s="8">
        <v>221454598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370053881</v>
      </c>
      <c r="X34" s="8">
        <v>454336290</v>
      </c>
      <c r="Y34" s="8">
        <v>-84282409</v>
      </c>
      <c r="Z34" s="2">
        <v>-18.55</v>
      </c>
      <c r="AA34" s="6">
        <v>808626389</v>
      </c>
    </row>
    <row r="35" spans="1:27" ht="13.5">
      <c r="A35" s="23" t="s">
        <v>61</v>
      </c>
      <c r="B35" s="29"/>
      <c r="C35" s="6">
        <v>88196640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5097836023</v>
      </c>
      <c r="D36" s="33">
        <f>SUM(D25:D35)</f>
        <v>0</v>
      </c>
      <c r="E36" s="34">
        <f t="shared" si="1"/>
        <v>4566121131</v>
      </c>
      <c r="F36" s="35">
        <f t="shared" si="1"/>
        <v>4566121131</v>
      </c>
      <c r="G36" s="35">
        <f t="shared" si="1"/>
        <v>173971176</v>
      </c>
      <c r="H36" s="35">
        <f t="shared" si="1"/>
        <v>358340769</v>
      </c>
      <c r="I36" s="35">
        <f t="shared" si="1"/>
        <v>298419535</v>
      </c>
      <c r="J36" s="35">
        <f t="shared" si="1"/>
        <v>830731480</v>
      </c>
      <c r="K36" s="35">
        <f t="shared" si="1"/>
        <v>307714250</v>
      </c>
      <c r="L36" s="35">
        <f t="shared" si="1"/>
        <v>309773766</v>
      </c>
      <c r="M36" s="35">
        <f t="shared" si="1"/>
        <v>379875448</v>
      </c>
      <c r="N36" s="35">
        <f t="shared" si="1"/>
        <v>997363464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1828094944</v>
      </c>
      <c r="X36" s="35">
        <f t="shared" si="1"/>
        <v>2125567194</v>
      </c>
      <c r="Y36" s="35">
        <f t="shared" si="1"/>
        <v>-297472250</v>
      </c>
      <c r="Z36" s="36">
        <f>+IF(X36&lt;&gt;0,+(Y36/X36)*100,0)</f>
        <v>-13.994958655727164</v>
      </c>
      <c r="AA36" s="33">
        <f>SUM(AA25:AA35)</f>
        <v>4566121131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-361982774</v>
      </c>
      <c r="D38" s="46">
        <f>+D22-D36</f>
        <v>0</v>
      </c>
      <c r="E38" s="47">
        <f t="shared" si="2"/>
        <v>142414557</v>
      </c>
      <c r="F38" s="48">
        <f t="shared" si="2"/>
        <v>142414557</v>
      </c>
      <c r="G38" s="48">
        <f t="shared" si="2"/>
        <v>401629269</v>
      </c>
      <c r="H38" s="48">
        <f t="shared" si="2"/>
        <v>-4255009</v>
      </c>
      <c r="I38" s="48">
        <f t="shared" si="2"/>
        <v>60091155</v>
      </c>
      <c r="J38" s="48">
        <f t="shared" si="2"/>
        <v>457465415</v>
      </c>
      <c r="K38" s="48">
        <f t="shared" si="2"/>
        <v>34326291</v>
      </c>
      <c r="L38" s="48">
        <f t="shared" si="2"/>
        <v>224685793</v>
      </c>
      <c r="M38" s="48">
        <f t="shared" si="2"/>
        <v>-70211379</v>
      </c>
      <c r="N38" s="48">
        <f t="shared" si="2"/>
        <v>188800705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646266120</v>
      </c>
      <c r="X38" s="48">
        <f>IF(F22=F36,0,X22-X36)</f>
        <v>636277254</v>
      </c>
      <c r="Y38" s="48">
        <f t="shared" si="2"/>
        <v>9988866</v>
      </c>
      <c r="Z38" s="49">
        <f>+IF(X38&lt;&gt;0,+(Y38/X38)*100,0)</f>
        <v>1.569892045834472</v>
      </c>
      <c r="AA38" s="46">
        <f>+AA22-AA36</f>
        <v>142414557</v>
      </c>
    </row>
    <row r="39" spans="1:27" ht="13.5">
      <c r="A39" s="23" t="s">
        <v>64</v>
      </c>
      <c r="B39" s="29"/>
      <c r="C39" s="6">
        <v>169094399</v>
      </c>
      <c r="D39" s="6">
        <v>0</v>
      </c>
      <c r="E39" s="7">
        <v>266010788</v>
      </c>
      <c r="F39" s="8">
        <v>266010788</v>
      </c>
      <c r="G39" s="8">
        <v>0</v>
      </c>
      <c r="H39" s="8">
        <v>188364</v>
      </c>
      <c r="I39" s="8">
        <v>586115</v>
      </c>
      <c r="J39" s="8">
        <v>774479</v>
      </c>
      <c r="K39" s="8">
        <v>15584565</v>
      </c>
      <c r="L39" s="8">
        <v>37280587</v>
      </c>
      <c r="M39" s="8">
        <v>35242872</v>
      </c>
      <c r="N39" s="8">
        <v>88108024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88882503</v>
      </c>
      <c r="X39" s="8">
        <v>250868178</v>
      </c>
      <c r="Y39" s="8">
        <v>-161985675</v>
      </c>
      <c r="Z39" s="2">
        <v>-64.57</v>
      </c>
      <c r="AA39" s="6">
        <v>266010788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-192888375</v>
      </c>
      <c r="D42" s="55">
        <f>SUM(D38:D41)</f>
        <v>0</v>
      </c>
      <c r="E42" s="56">
        <f t="shared" si="3"/>
        <v>408425345</v>
      </c>
      <c r="F42" s="57">
        <f t="shared" si="3"/>
        <v>408425345</v>
      </c>
      <c r="G42" s="57">
        <f t="shared" si="3"/>
        <v>401629269</v>
      </c>
      <c r="H42" s="57">
        <f t="shared" si="3"/>
        <v>-4066645</v>
      </c>
      <c r="I42" s="57">
        <f t="shared" si="3"/>
        <v>60677270</v>
      </c>
      <c r="J42" s="57">
        <f t="shared" si="3"/>
        <v>458239894</v>
      </c>
      <c r="K42" s="57">
        <f t="shared" si="3"/>
        <v>49910856</v>
      </c>
      <c r="L42" s="57">
        <f t="shared" si="3"/>
        <v>261966380</v>
      </c>
      <c r="M42" s="57">
        <f t="shared" si="3"/>
        <v>-34968507</v>
      </c>
      <c r="N42" s="57">
        <f t="shared" si="3"/>
        <v>276908729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735148623</v>
      </c>
      <c r="X42" s="57">
        <f t="shared" si="3"/>
        <v>887145432</v>
      </c>
      <c r="Y42" s="57">
        <f t="shared" si="3"/>
        <v>-151996809</v>
      </c>
      <c r="Z42" s="58">
        <f>+IF(X42&lt;&gt;0,+(Y42/X42)*100,0)</f>
        <v>-17.133245972685117</v>
      </c>
      <c r="AA42" s="55">
        <f>SUM(AA38:AA41)</f>
        <v>408425345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-192888375</v>
      </c>
      <c r="D44" s="63">
        <f>+D42-D43</f>
        <v>0</v>
      </c>
      <c r="E44" s="64">
        <f t="shared" si="4"/>
        <v>408425345</v>
      </c>
      <c r="F44" s="65">
        <f t="shared" si="4"/>
        <v>408425345</v>
      </c>
      <c r="G44" s="65">
        <f t="shared" si="4"/>
        <v>401629269</v>
      </c>
      <c r="H44" s="65">
        <f t="shared" si="4"/>
        <v>-4066645</v>
      </c>
      <c r="I44" s="65">
        <f t="shared" si="4"/>
        <v>60677270</v>
      </c>
      <c r="J44" s="65">
        <f t="shared" si="4"/>
        <v>458239894</v>
      </c>
      <c r="K44" s="65">
        <f t="shared" si="4"/>
        <v>49910856</v>
      </c>
      <c r="L44" s="65">
        <f t="shared" si="4"/>
        <v>261966380</v>
      </c>
      <c r="M44" s="65">
        <f t="shared" si="4"/>
        <v>-34968507</v>
      </c>
      <c r="N44" s="65">
        <f t="shared" si="4"/>
        <v>276908729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735148623</v>
      </c>
      <c r="X44" s="65">
        <f t="shared" si="4"/>
        <v>887145432</v>
      </c>
      <c r="Y44" s="65">
        <f t="shared" si="4"/>
        <v>-151996809</v>
      </c>
      <c r="Z44" s="66">
        <f>+IF(X44&lt;&gt;0,+(Y44/X44)*100,0)</f>
        <v>-17.133245972685117</v>
      </c>
      <c r="AA44" s="63">
        <f>+AA42-AA43</f>
        <v>408425345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-192888375</v>
      </c>
      <c r="D46" s="55">
        <f>SUM(D44:D45)</f>
        <v>0</v>
      </c>
      <c r="E46" s="56">
        <f t="shared" si="5"/>
        <v>408425345</v>
      </c>
      <c r="F46" s="57">
        <f t="shared" si="5"/>
        <v>408425345</v>
      </c>
      <c r="G46" s="57">
        <f t="shared" si="5"/>
        <v>401629269</v>
      </c>
      <c r="H46" s="57">
        <f t="shared" si="5"/>
        <v>-4066645</v>
      </c>
      <c r="I46" s="57">
        <f t="shared" si="5"/>
        <v>60677270</v>
      </c>
      <c r="J46" s="57">
        <f t="shared" si="5"/>
        <v>458239894</v>
      </c>
      <c r="K46" s="57">
        <f t="shared" si="5"/>
        <v>49910856</v>
      </c>
      <c r="L46" s="57">
        <f t="shared" si="5"/>
        <v>261966380</v>
      </c>
      <c r="M46" s="57">
        <f t="shared" si="5"/>
        <v>-34968507</v>
      </c>
      <c r="N46" s="57">
        <f t="shared" si="5"/>
        <v>276908729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735148623</v>
      </c>
      <c r="X46" s="57">
        <f t="shared" si="5"/>
        <v>887145432</v>
      </c>
      <c r="Y46" s="57">
        <f t="shared" si="5"/>
        <v>-151996809</v>
      </c>
      <c r="Z46" s="58">
        <f>+IF(X46&lt;&gt;0,+(Y46/X46)*100,0)</f>
        <v>-17.133245972685117</v>
      </c>
      <c r="AA46" s="55">
        <f>SUM(AA44:AA45)</f>
        <v>408425345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-192888375</v>
      </c>
      <c r="D48" s="71">
        <f>SUM(D46:D47)</f>
        <v>0</v>
      </c>
      <c r="E48" s="72">
        <f t="shared" si="6"/>
        <v>408425345</v>
      </c>
      <c r="F48" s="73">
        <f t="shared" si="6"/>
        <v>408425345</v>
      </c>
      <c r="G48" s="73">
        <f t="shared" si="6"/>
        <v>401629269</v>
      </c>
      <c r="H48" s="74">
        <f t="shared" si="6"/>
        <v>-4066645</v>
      </c>
      <c r="I48" s="74">
        <f t="shared" si="6"/>
        <v>60677270</v>
      </c>
      <c r="J48" s="74">
        <f t="shared" si="6"/>
        <v>458239894</v>
      </c>
      <c r="K48" s="74">
        <f t="shared" si="6"/>
        <v>49910856</v>
      </c>
      <c r="L48" s="74">
        <f t="shared" si="6"/>
        <v>261966380</v>
      </c>
      <c r="M48" s="73">
        <f t="shared" si="6"/>
        <v>-34968507</v>
      </c>
      <c r="N48" s="73">
        <f t="shared" si="6"/>
        <v>276908729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735148623</v>
      </c>
      <c r="X48" s="74">
        <f t="shared" si="6"/>
        <v>887145432</v>
      </c>
      <c r="Y48" s="74">
        <f t="shared" si="6"/>
        <v>-151996809</v>
      </c>
      <c r="Z48" s="75">
        <f>+IF(X48&lt;&gt;0,+(Y48/X48)*100,0)</f>
        <v>-17.133245972685117</v>
      </c>
      <c r="AA48" s="76">
        <f>SUM(AA46:AA47)</f>
        <v>408425345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308722620</v>
      </c>
      <c r="D5" s="6">
        <v>0</v>
      </c>
      <c r="E5" s="7">
        <v>316405570</v>
      </c>
      <c r="F5" s="8">
        <v>316405570</v>
      </c>
      <c r="G5" s="8">
        <v>27653272</v>
      </c>
      <c r="H5" s="8">
        <v>28001031</v>
      </c>
      <c r="I5" s="8">
        <v>30324724</v>
      </c>
      <c r="J5" s="8">
        <v>85979027</v>
      </c>
      <c r="K5" s="8">
        <v>30705922</v>
      </c>
      <c r="L5" s="8">
        <v>37724769</v>
      </c>
      <c r="M5" s="8">
        <v>30940490</v>
      </c>
      <c r="N5" s="8">
        <v>99371181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185350208</v>
      </c>
      <c r="X5" s="8">
        <v>158202786</v>
      </c>
      <c r="Y5" s="8">
        <v>27147422</v>
      </c>
      <c r="Z5" s="2">
        <v>17.16</v>
      </c>
      <c r="AA5" s="6">
        <v>316405570</v>
      </c>
    </row>
    <row r="6" spans="1:27" ht="13.5">
      <c r="A6" s="23" t="s">
        <v>33</v>
      </c>
      <c r="B6" s="24"/>
      <c r="C6" s="6">
        <v>32025759</v>
      </c>
      <c r="D6" s="6">
        <v>0</v>
      </c>
      <c r="E6" s="7">
        <v>32485834</v>
      </c>
      <c r="F6" s="8">
        <v>32485834</v>
      </c>
      <c r="G6" s="8">
        <v>1366554</v>
      </c>
      <c r="H6" s="8">
        <v>100389</v>
      </c>
      <c r="I6" s="8">
        <v>3741482</v>
      </c>
      <c r="J6" s="8">
        <v>5208425</v>
      </c>
      <c r="K6" s="8">
        <v>3057813</v>
      </c>
      <c r="L6" s="8">
        <v>2206685</v>
      </c>
      <c r="M6" s="8">
        <v>2181904</v>
      </c>
      <c r="N6" s="8">
        <v>7446402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12654827</v>
      </c>
      <c r="X6" s="8">
        <v>16242918</v>
      </c>
      <c r="Y6" s="8">
        <v>-3588091</v>
      </c>
      <c r="Z6" s="2">
        <v>-22.09</v>
      </c>
      <c r="AA6" s="6">
        <v>32485834</v>
      </c>
    </row>
    <row r="7" spans="1:27" ht="13.5">
      <c r="A7" s="25" t="s">
        <v>34</v>
      </c>
      <c r="B7" s="24"/>
      <c r="C7" s="6">
        <v>723267891</v>
      </c>
      <c r="D7" s="6">
        <v>0</v>
      </c>
      <c r="E7" s="7">
        <v>833172048</v>
      </c>
      <c r="F7" s="8">
        <v>833172048</v>
      </c>
      <c r="G7" s="8">
        <v>64836507</v>
      </c>
      <c r="H7" s="8">
        <v>73459172</v>
      </c>
      <c r="I7" s="8">
        <v>75676092</v>
      </c>
      <c r="J7" s="8">
        <v>213971771</v>
      </c>
      <c r="K7" s="8">
        <v>69228314</v>
      </c>
      <c r="L7" s="8">
        <v>57882613</v>
      </c>
      <c r="M7" s="8">
        <v>66619341</v>
      </c>
      <c r="N7" s="8">
        <v>193730268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407702039</v>
      </c>
      <c r="X7" s="8">
        <v>416586024</v>
      </c>
      <c r="Y7" s="8">
        <v>-8883985</v>
      </c>
      <c r="Z7" s="2">
        <v>-2.13</v>
      </c>
      <c r="AA7" s="6">
        <v>833172048</v>
      </c>
    </row>
    <row r="8" spans="1:27" ht="13.5">
      <c r="A8" s="25" t="s">
        <v>35</v>
      </c>
      <c r="B8" s="24"/>
      <c r="C8" s="6">
        <v>193741064</v>
      </c>
      <c r="D8" s="6">
        <v>0</v>
      </c>
      <c r="E8" s="7">
        <v>229868373</v>
      </c>
      <c r="F8" s="8">
        <v>229868373</v>
      </c>
      <c r="G8" s="8">
        <v>16280229</v>
      </c>
      <c r="H8" s="8">
        <v>16466939</v>
      </c>
      <c r="I8" s="8">
        <v>19623805</v>
      </c>
      <c r="J8" s="8">
        <v>52370973</v>
      </c>
      <c r="K8" s="8">
        <v>17499053</v>
      </c>
      <c r="L8" s="8">
        <v>19559735</v>
      </c>
      <c r="M8" s="8">
        <v>19353614</v>
      </c>
      <c r="N8" s="8">
        <v>56412402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108783375</v>
      </c>
      <c r="X8" s="8">
        <v>114934188</v>
      </c>
      <c r="Y8" s="8">
        <v>-6150813</v>
      </c>
      <c r="Z8" s="2">
        <v>-5.35</v>
      </c>
      <c r="AA8" s="6">
        <v>229868373</v>
      </c>
    </row>
    <row r="9" spans="1:27" ht="13.5">
      <c r="A9" s="25" t="s">
        <v>36</v>
      </c>
      <c r="B9" s="24"/>
      <c r="C9" s="6">
        <v>105154920</v>
      </c>
      <c r="D9" s="6">
        <v>0</v>
      </c>
      <c r="E9" s="7">
        <v>111476181</v>
      </c>
      <c r="F9" s="8">
        <v>111476181</v>
      </c>
      <c r="G9" s="8">
        <v>8464735</v>
      </c>
      <c r="H9" s="8">
        <v>9203323</v>
      </c>
      <c r="I9" s="8">
        <v>38633472</v>
      </c>
      <c r="J9" s="8">
        <v>56301530</v>
      </c>
      <c r="K9" s="8">
        <v>-16516862</v>
      </c>
      <c r="L9" s="8">
        <v>9645277</v>
      </c>
      <c r="M9" s="8">
        <v>9265183</v>
      </c>
      <c r="N9" s="8">
        <v>2393598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58695128</v>
      </c>
      <c r="X9" s="8">
        <v>55738092</v>
      </c>
      <c r="Y9" s="8">
        <v>2957036</v>
      </c>
      <c r="Z9" s="2">
        <v>5.31</v>
      </c>
      <c r="AA9" s="6">
        <v>111476181</v>
      </c>
    </row>
    <row r="10" spans="1:27" ht="13.5">
      <c r="A10" s="25" t="s">
        <v>37</v>
      </c>
      <c r="B10" s="24"/>
      <c r="C10" s="6">
        <v>100636260</v>
      </c>
      <c r="D10" s="6">
        <v>0</v>
      </c>
      <c r="E10" s="7">
        <v>105544184</v>
      </c>
      <c r="F10" s="26">
        <v>105544184</v>
      </c>
      <c r="G10" s="26">
        <v>8811304</v>
      </c>
      <c r="H10" s="26">
        <v>8603200</v>
      </c>
      <c r="I10" s="26">
        <v>8284969</v>
      </c>
      <c r="J10" s="26">
        <v>25699473</v>
      </c>
      <c r="K10" s="26">
        <v>8523962</v>
      </c>
      <c r="L10" s="26">
        <v>8448243</v>
      </c>
      <c r="M10" s="26">
        <v>8457016</v>
      </c>
      <c r="N10" s="26">
        <v>25429221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51128694</v>
      </c>
      <c r="X10" s="26">
        <v>52772094</v>
      </c>
      <c r="Y10" s="26">
        <v>-1643400</v>
      </c>
      <c r="Z10" s="27">
        <v>-3.11</v>
      </c>
      <c r="AA10" s="28">
        <v>105544184</v>
      </c>
    </row>
    <row r="11" spans="1:27" ht="13.5">
      <c r="A11" s="25" t="s">
        <v>38</v>
      </c>
      <c r="B11" s="29"/>
      <c r="C11" s="6">
        <v>8794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2969096</v>
      </c>
      <c r="D12" s="6">
        <v>0</v>
      </c>
      <c r="E12" s="7">
        <v>3507570</v>
      </c>
      <c r="F12" s="8">
        <v>3507570</v>
      </c>
      <c r="G12" s="8">
        <v>217510</v>
      </c>
      <c r="H12" s="8">
        <v>251001</v>
      </c>
      <c r="I12" s="8">
        <v>463610</v>
      </c>
      <c r="J12" s="8">
        <v>932121</v>
      </c>
      <c r="K12" s="8">
        <v>275700</v>
      </c>
      <c r="L12" s="8">
        <v>191429</v>
      </c>
      <c r="M12" s="8">
        <v>283764</v>
      </c>
      <c r="N12" s="8">
        <v>750893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1683014</v>
      </c>
      <c r="X12" s="8">
        <v>1753788</v>
      </c>
      <c r="Y12" s="8">
        <v>-70774</v>
      </c>
      <c r="Z12" s="2">
        <v>-4.04</v>
      </c>
      <c r="AA12" s="6">
        <v>3507570</v>
      </c>
    </row>
    <row r="13" spans="1:27" ht="13.5">
      <c r="A13" s="23" t="s">
        <v>40</v>
      </c>
      <c r="B13" s="29"/>
      <c r="C13" s="6">
        <v>12658564</v>
      </c>
      <c r="D13" s="6">
        <v>0</v>
      </c>
      <c r="E13" s="7">
        <v>1468352</v>
      </c>
      <c r="F13" s="8">
        <v>1468352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248588</v>
      </c>
      <c r="M13" s="8">
        <v>1300048</v>
      </c>
      <c r="N13" s="8">
        <v>1548636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1548636</v>
      </c>
      <c r="X13" s="8">
        <v>734178</v>
      </c>
      <c r="Y13" s="8">
        <v>814458</v>
      </c>
      <c r="Z13" s="2">
        <v>110.93</v>
      </c>
      <c r="AA13" s="6">
        <v>1468352</v>
      </c>
    </row>
    <row r="14" spans="1:27" ht="13.5">
      <c r="A14" s="23" t="s">
        <v>41</v>
      </c>
      <c r="B14" s="29"/>
      <c r="C14" s="6">
        <v>14517937</v>
      </c>
      <c r="D14" s="6">
        <v>0</v>
      </c>
      <c r="E14" s="7">
        <v>13732197</v>
      </c>
      <c r="F14" s="8">
        <v>13732197</v>
      </c>
      <c r="G14" s="8">
        <v>1824748</v>
      </c>
      <c r="H14" s="8">
        <v>2796056</v>
      </c>
      <c r="I14" s="8">
        <v>2976820</v>
      </c>
      <c r="J14" s="8">
        <v>7597624</v>
      </c>
      <c r="K14" s="8">
        <v>2861102</v>
      </c>
      <c r="L14" s="8">
        <v>2827238</v>
      </c>
      <c r="M14" s="8">
        <v>2863766</v>
      </c>
      <c r="N14" s="8">
        <v>8552106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16149730</v>
      </c>
      <c r="X14" s="8">
        <v>6866100</v>
      </c>
      <c r="Y14" s="8">
        <v>9283630</v>
      </c>
      <c r="Z14" s="2">
        <v>135.21</v>
      </c>
      <c r="AA14" s="6">
        <v>13732197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170003359</v>
      </c>
      <c r="D16" s="6">
        <v>0</v>
      </c>
      <c r="E16" s="7">
        <v>23522182</v>
      </c>
      <c r="F16" s="8">
        <v>23522182</v>
      </c>
      <c r="G16" s="8">
        <v>884320</v>
      </c>
      <c r="H16" s="8">
        <v>809018</v>
      </c>
      <c r="I16" s="8">
        <v>2443755</v>
      </c>
      <c r="J16" s="8">
        <v>4137093</v>
      </c>
      <c r="K16" s="8">
        <v>737005</v>
      </c>
      <c r="L16" s="8">
        <v>181295</v>
      </c>
      <c r="M16" s="8">
        <v>0</v>
      </c>
      <c r="N16" s="8">
        <v>918300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5055393</v>
      </c>
      <c r="X16" s="8">
        <v>11761092</v>
      </c>
      <c r="Y16" s="8">
        <v>-6705699</v>
      </c>
      <c r="Z16" s="2">
        <v>-57.02</v>
      </c>
      <c r="AA16" s="6">
        <v>23522182</v>
      </c>
    </row>
    <row r="17" spans="1:27" ht="13.5">
      <c r="A17" s="23" t="s">
        <v>44</v>
      </c>
      <c r="B17" s="29"/>
      <c r="C17" s="6">
        <v>28140</v>
      </c>
      <c r="D17" s="6">
        <v>0</v>
      </c>
      <c r="E17" s="7">
        <v>23588</v>
      </c>
      <c r="F17" s="8">
        <v>23588</v>
      </c>
      <c r="G17" s="8">
        <v>1140</v>
      </c>
      <c r="H17" s="8">
        <v>2205</v>
      </c>
      <c r="I17" s="8">
        <v>881</v>
      </c>
      <c r="J17" s="8">
        <v>4226</v>
      </c>
      <c r="K17" s="8">
        <v>2981</v>
      </c>
      <c r="L17" s="8">
        <v>616</v>
      </c>
      <c r="M17" s="8">
        <v>3007</v>
      </c>
      <c r="N17" s="8">
        <v>6604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10830</v>
      </c>
      <c r="X17" s="8">
        <v>11796</v>
      </c>
      <c r="Y17" s="8">
        <v>-966</v>
      </c>
      <c r="Z17" s="2">
        <v>-8.19</v>
      </c>
      <c r="AA17" s="6">
        <v>23588</v>
      </c>
    </row>
    <row r="18" spans="1:27" ht="13.5">
      <c r="A18" s="25" t="s">
        <v>45</v>
      </c>
      <c r="B18" s="24"/>
      <c r="C18" s="6">
        <v>21407917</v>
      </c>
      <c r="D18" s="6">
        <v>0</v>
      </c>
      <c r="E18" s="7">
        <v>24950345</v>
      </c>
      <c r="F18" s="8">
        <v>24950345</v>
      </c>
      <c r="G18" s="8">
        <v>1992619</v>
      </c>
      <c r="H18" s="8">
        <v>6674373</v>
      </c>
      <c r="I18" s="8">
        <v>7499125</v>
      </c>
      <c r="J18" s="8">
        <v>16166117</v>
      </c>
      <c r="K18" s="8">
        <v>-3030976</v>
      </c>
      <c r="L18" s="8">
        <v>1716087</v>
      </c>
      <c r="M18" s="8">
        <v>831954</v>
      </c>
      <c r="N18" s="8">
        <v>-482935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15683182</v>
      </c>
      <c r="X18" s="8">
        <v>12475170</v>
      </c>
      <c r="Y18" s="8">
        <v>3208012</v>
      </c>
      <c r="Z18" s="2">
        <v>25.72</v>
      </c>
      <c r="AA18" s="6">
        <v>24950345</v>
      </c>
    </row>
    <row r="19" spans="1:27" ht="13.5">
      <c r="A19" s="23" t="s">
        <v>46</v>
      </c>
      <c r="B19" s="29"/>
      <c r="C19" s="6">
        <v>236922750</v>
      </c>
      <c r="D19" s="6">
        <v>0</v>
      </c>
      <c r="E19" s="7">
        <v>250984100</v>
      </c>
      <c r="F19" s="8">
        <v>250984100</v>
      </c>
      <c r="G19" s="8">
        <v>94465999</v>
      </c>
      <c r="H19" s="8">
        <v>796598</v>
      </c>
      <c r="I19" s="8">
        <v>1095084</v>
      </c>
      <c r="J19" s="8">
        <v>96357681</v>
      </c>
      <c r="K19" s="8">
        <v>3078222</v>
      </c>
      <c r="L19" s="8">
        <v>630647</v>
      </c>
      <c r="M19" s="8">
        <v>2535221</v>
      </c>
      <c r="N19" s="8">
        <v>6244090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102601771</v>
      </c>
      <c r="X19" s="8">
        <v>125492052</v>
      </c>
      <c r="Y19" s="8">
        <v>-22890281</v>
      </c>
      <c r="Z19" s="2">
        <v>-18.24</v>
      </c>
      <c r="AA19" s="6">
        <v>250984100</v>
      </c>
    </row>
    <row r="20" spans="1:27" ht="13.5">
      <c r="A20" s="23" t="s">
        <v>47</v>
      </c>
      <c r="B20" s="29"/>
      <c r="C20" s="6">
        <v>78167891</v>
      </c>
      <c r="D20" s="6">
        <v>0</v>
      </c>
      <c r="E20" s="7">
        <v>52167425</v>
      </c>
      <c r="F20" s="26">
        <v>52167425</v>
      </c>
      <c r="G20" s="26">
        <v>3768469</v>
      </c>
      <c r="H20" s="26">
        <v>366783</v>
      </c>
      <c r="I20" s="26">
        <v>2008682</v>
      </c>
      <c r="J20" s="26">
        <v>6143934</v>
      </c>
      <c r="K20" s="26">
        <v>2749097</v>
      </c>
      <c r="L20" s="26">
        <v>2401371</v>
      </c>
      <c r="M20" s="26">
        <v>851162</v>
      </c>
      <c r="N20" s="26">
        <v>6001630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12145564</v>
      </c>
      <c r="X20" s="26">
        <v>26083710</v>
      </c>
      <c r="Y20" s="26">
        <v>-13938146</v>
      </c>
      <c r="Z20" s="27">
        <v>-53.44</v>
      </c>
      <c r="AA20" s="28">
        <v>52167425</v>
      </c>
    </row>
    <row r="21" spans="1:27" ht="13.5">
      <c r="A21" s="23" t="s">
        <v>48</v>
      </c>
      <c r="B21" s="29"/>
      <c r="C21" s="6">
        <v>6310712</v>
      </c>
      <c r="D21" s="6">
        <v>0</v>
      </c>
      <c r="E21" s="7">
        <v>2000000</v>
      </c>
      <c r="F21" s="8">
        <v>2000000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>
        <v>1000002</v>
      </c>
      <c r="Y21" s="8">
        <v>-1000002</v>
      </c>
      <c r="Z21" s="2">
        <v>-100</v>
      </c>
      <c r="AA21" s="6">
        <v>2000000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2006543674</v>
      </c>
      <c r="D22" s="33">
        <f>SUM(D5:D21)</f>
        <v>0</v>
      </c>
      <c r="E22" s="34">
        <f t="shared" si="0"/>
        <v>2001307949</v>
      </c>
      <c r="F22" s="35">
        <f t="shared" si="0"/>
        <v>2001307949</v>
      </c>
      <c r="G22" s="35">
        <f t="shared" si="0"/>
        <v>230567406</v>
      </c>
      <c r="H22" s="35">
        <f t="shared" si="0"/>
        <v>147530088</v>
      </c>
      <c r="I22" s="35">
        <f t="shared" si="0"/>
        <v>192772501</v>
      </c>
      <c r="J22" s="35">
        <f t="shared" si="0"/>
        <v>570869995</v>
      </c>
      <c r="K22" s="35">
        <f t="shared" si="0"/>
        <v>119171333</v>
      </c>
      <c r="L22" s="35">
        <f t="shared" si="0"/>
        <v>143664593</v>
      </c>
      <c r="M22" s="35">
        <f t="shared" si="0"/>
        <v>145486470</v>
      </c>
      <c r="N22" s="35">
        <f t="shared" si="0"/>
        <v>408322396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979192391</v>
      </c>
      <c r="X22" s="35">
        <f t="shared" si="0"/>
        <v>1000653990</v>
      </c>
      <c r="Y22" s="35">
        <f t="shared" si="0"/>
        <v>-21461599</v>
      </c>
      <c r="Z22" s="36">
        <f>+IF(X22&lt;&gt;0,+(Y22/X22)*100,0)</f>
        <v>-2.144757250205938</v>
      </c>
      <c r="AA22" s="33">
        <f>SUM(AA5:AA21)</f>
        <v>2001307949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485485615</v>
      </c>
      <c r="D25" s="6">
        <v>0</v>
      </c>
      <c r="E25" s="7">
        <v>570351573</v>
      </c>
      <c r="F25" s="8">
        <v>570351573</v>
      </c>
      <c r="G25" s="8">
        <v>42805183</v>
      </c>
      <c r="H25" s="8">
        <v>44177967</v>
      </c>
      <c r="I25" s="8">
        <v>45614361</v>
      </c>
      <c r="J25" s="8">
        <v>132597511</v>
      </c>
      <c r="K25" s="8">
        <v>44043897</v>
      </c>
      <c r="L25" s="8">
        <v>49207690</v>
      </c>
      <c r="M25" s="8">
        <v>45685291</v>
      </c>
      <c r="N25" s="8">
        <v>138936878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271534389</v>
      </c>
      <c r="X25" s="8">
        <v>285175788</v>
      </c>
      <c r="Y25" s="8">
        <v>-13641399</v>
      </c>
      <c r="Z25" s="2">
        <v>-4.78</v>
      </c>
      <c r="AA25" s="6">
        <v>570351573</v>
      </c>
    </row>
    <row r="26" spans="1:27" ht="13.5">
      <c r="A26" s="25" t="s">
        <v>52</v>
      </c>
      <c r="B26" s="24"/>
      <c r="C26" s="6">
        <v>24074379</v>
      </c>
      <c r="D26" s="6">
        <v>0</v>
      </c>
      <c r="E26" s="7">
        <v>28386634</v>
      </c>
      <c r="F26" s="8">
        <v>28386634</v>
      </c>
      <c r="G26" s="8">
        <v>2002306</v>
      </c>
      <c r="H26" s="8">
        <v>2262155</v>
      </c>
      <c r="I26" s="8">
        <v>1983465</v>
      </c>
      <c r="J26" s="8">
        <v>6247926</v>
      </c>
      <c r="K26" s="8">
        <v>1970274</v>
      </c>
      <c r="L26" s="8">
        <v>1993416</v>
      </c>
      <c r="M26" s="8">
        <v>1983478</v>
      </c>
      <c r="N26" s="8">
        <v>5947168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12195094</v>
      </c>
      <c r="X26" s="8">
        <v>14193318</v>
      </c>
      <c r="Y26" s="8">
        <v>-1998224</v>
      </c>
      <c r="Z26" s="2">
        <v>-14.08</v>
      </c>
      <c r="AA26" s="6">
        <v>28386634</v>
      </c>
    </row>
    <row r="27" spans="1:27" ht="13.5">
      <c r="A27" s="25" t="s">
        <v>53</v>
      </c>
      <c r="B27" s="24"/>
      <c r="C27" s="6">
        <v>219231530</v>
      </c>
      <c r="D27" s="6">
        <v>0</v>
      </c>
      <c r="E27" s="7">
        <v>45775378</v>
      </c>
      <c r="F27" s="8">
        <v>45775378</v>
      </c>
      <c r="G27" s="8">
        <v>4770197</v>
      </c>
      <c r="H27" s="8">
        <v>4262229</v>
      </c>
      <c r="I27" s="8">
        <v>4412663</v>
      </c>
      <c r="J27" s="8">
        <v>13445089</v>
      </c>
      <c r="K27" s="8">
        <v>4574593</v>
      </c>
      <c r="L27" s="8">
        <v>4574593</v>
      </c>
      <c r="M27" s="8">
        <v>4574593</v>
      </c>
      <c r="N27" s="8">
        <v>13723779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27168868</v>
      </c>
      <c r="X27" s="8">
        <v>22887690</v>
      </c>
      <c r="Y27" s="8">
        <v>4281178</v>
      </c>
      <c r="Z27" s="2">
        <v>18.71</v>
      </c>
      <c r="AA27" s="6">
        <v>45775378</v>
      </c>
    </row>
    <row r="28" spans="1:27" ht="13.5">
      <c r="A28" s="25" t="s">
        <v>54</v>
      </c>
      <c r="B28" s="24"/>
      <c r="C28" s="6">
        <v>267570772</v>
      </c>
      <c r="D28" s="6">
        <v>0</v>
      </c>
      <c r="E28" s="7">
        <v>281809046</v>
      </c>
      <c r="F28" s="8">
        <v>281809046</v>
      </c>
      <c r="G28" s="8">
        <v>19105318</v>
      </c>
      <c r="H28" s="8">
        <v>25281580</v>
      </c>
      <c r="I28" s="8">
        <v>21461931</v>
      </c>
      <c r="J28" s="8">
        <v>65848829</v>
      </c>
      <c r="K28" s="8">
        <v>27295736</v>
      </c>
      <c r="L28" s="8">
        <v>22744728</v>
      </c>
      <c r="M28" s="8">
        <v>22169239</v>
      </c>
      <c r="N28" s="8">
        <v>72209703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138058532</v>
      </c>
      <c r="X28" s="8">
        <v>140904522</v>
      </c>
      <c r="Y28" s="8">
        <v>-2845990</v>
      </c>
      <c r="Z28" s="2">
        <v>-2.02</v>
      </c>
      <c r="AA28" s="6">
        <v>281809046</v>
      </c>
    </row>
    <row r="29" spans="1:27" ht="13.5">
      <c r="A29" s="25" t="s">
        <v>55</v>
      </c>
      <c r="B29" s="24"/>
      <c r="C29" s="6">
        <v>55300493</v>
      </c>
      <c r="D29" s="6">
        <v>0</v>
      </c>
      <c r="E29" s="7">
        <v>58067497</v>
      </c>
      <c r="F29" s="8">
        <v>58067497</v>
      </c>
      <c r="G29" s="8">
        <v>1923501</v>
      </c>
      <c r="H29" s="8">
        <v>1403323</v>
      </c>
      <c r="I29" s="8">
        <v>9336727</v>
      </c>
      <c r="J29" s="8">
        <v>12663551</v>
      </c>
      <c r="K29" s="8">
        <v>2221005</v>
      </c>
      <c r="L29" s="8">
        <v>1766196</v>
      </c>
      <c r="M29" s="8">
        <v>4197098</v>
      </c>
      <c r="N29" s="8">
        <v>8184299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20847850</v>
      </c>
      <c r="X29" s="8">
        <v>29033748</v>
      </c>
      <c r="Y29" s="8">
        <v>-8185898</v>
      </c>
      <c r="Z29" s="2">
        <v>-28.19</v>
      </c>
      <c r="AA29" s="6">
        <v>58067497</v>
      </c>
    </row>
    <row r="30" spans="1:27" ht="13.5">
      <c r="A30" s="25" t="s">
        <v>56</v>
      </c>
      <c r="B30" s="24"/>
      <c r="C30" s="6">
        <v>657955355</v>
      </c>
      <c r="D30" s="6">
        <v>0</v>
      </c>
      <c r="E30" s="7">
        <v>753732812</v>
      </c>
      <c r="F30" s="8">
        <v>753732812</v>
      </c>
      <c r="G30" s="8">
        <v>80383009</v>
      </c>
      <c r="H30" s="8">
        <v>79243716</v>
      </c>
      <c r="I30" s="8">
        <v>60282975</v>
      </c>
      <c r="J30" s="8">
        <v>219909700</v>
      </c>
      <c r="K30" s="8">
        <v>53210143</v>
      </c>
      <c r="L30" s="8">
        <v>53783508</v>
      </c>
      <c r="M30" s="8">
        <v>49471493</v>
      </c>
      <c r="N30" s="8">
        <v>156465144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376374844</v>
      </c>
      <c r="X30" s="8">
        <v>376866408</v>
      </c>
      <c r="Y30" s="8">
        <v>-491564</v>
      </c>
      <c r="Z30" s="2">
        <v>-0.13</v>
      </c>
      <c r="AA30" s="6">
        <v>753732812</v>
      </c>
    </row>
    <row r="31" spans="1:27" ht="13.5">
      <c r="A31" s="25" t="s">
        <v>57</v>
      </c>
      <c r="B31" s="24"/>
      <c r="C31" s="6">
        <v>69372348</v>
      </c>
      <c r="D31" s="6">
        <v>0</v>
      </c>
      <c r="E31" s="7">
        <v>75280863</v>
      </c>
      <c r="F31" s="8">
        <v>75280863</v>
      </c>
      <c r="G31" s="8">
        <v>46894</v>
      </c>
      <c r="H31" s="8">
        <v>2313343</v>
      </c>
      <c r="I31" s="8">
        <v>4509330</v>
      </c>
      <c r="J31" s="8">
        <v>6869567</v>
      </c>
      <c r="K31" s="8">
        <v>5507521</v>
      </c>
      <c r="L31" s="8">
        <v>5904461</v>
      </c>
      <c r="M31" s="8">
        <v>4117569</v>
      </c>
      <c r="N31" s="8">
        <v>15529551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22399118</v>
      </c>
      <c r="X31" s="8">
        <v>37640430</v>
      </c>
      <c r="Y31" s="8">
        <v>-15241312</v>
      </c>
      <c r="Z31" s="2">
        <v>-40.49</v>
      </c>
      <c r="AA31" s="6">
        <v>75280863</v>
      </c>
    </row>
    <row r="32" spans="1:27" ht="13.5">
      <c r="A32" s="25" t="s">
        <v>58</v>
      </c>
      <c r="B32" s="24"/>
      <c r="C32" s="6">
        <v>175811241</v>
      </c>
      <c r="D32" s="6">
        <v>0</v>
      </c>
      <c r="E32" s="7">
        <v>227634923</v>
      </c>
      <c r="F32" s="8">
        <v>227634923</v>
      </c>
      <c r="G32" s="8">
        <v>1092492</v>
      </c>
      <c r="H32" s="8">
        <v>10965243</v>
      </c>
      <c r="I32" s="8">
        <v>29029380</v>
      </c>
      <c r="J32" s="8">
        <v>41087115</v>
      </c>
      <c r="K32" s="8">
        <v>12173724</v>
      </c>
      <c r="L32" s="8">
        <v>19322744</v>
      </c>
      <c r="M32" s="8">
        <v>17656936</v>
      </c>
      <c r="N32" s="8">
        <v>49153404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90240519</v>
      </c>
      <c r="X32" s="8">
        <v>113817462</v>
      </c>
      <c r="Y32" s="8">
        <v>-23576943</v>
      </c>
      <c r="Z32" s="2">
        <v>-20.71</v>
      </c>
      <c r="AA32" s="6">
        <v>227634923</v>
      </c>
    </row>
    <row r="33" spans="1:27" ht="13.5">
      <c r="A33" s="25" t="s">
        <v>59</v>
      </c>
      <c r="B33" s="24"/>
      <c r="C33" s="6">
        <v>25461629</v>
      </c>
      <c r="D33" s="6">
        <v>0</v>
      </c>
      <c r="E33" s="7">
        <v>40649555</v>
      </c>
      <c r="F33" s="8">
        <v>40649555</v>
      </c>
      <c r="G33" s="8">
        <v>1587820</v>
      </c>
      <c r="H33" s="8">
        <v>2012307</v>
      </c>
      <c r="I33" s="8">
        <v>2096313</v>
      </c>
      <c r="J33" s="8">
        <v>5696440</v>
      </c>
      <c r="K33" s="8">
        <v>2794884</v>
      </c>
      <c r="L33" s="8">
        <v>3210876</v>
      </c>
      <c r="M33" s="8">
        <v>3454173</v>
      </c>
      <c r="N33" s="8">
        <v>9459933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15156373</v>
      </c>
      <c r="X33" s="8">
        <v>20324778</v>
      </c>
      <c r="Y33" s="8">
        <v>-5168405</v>
      </c>
      <c r="Z33" s="2">
        <v>-25.43</v>
      </c>
      <c r="AA33" s="6">
        <v>40649555</v>
      </c>
    </row>
    <row r="34" spans="1:27" ht="13.5">
      <c r="A34" s="25" t="s">
        <v>60</v>
      </c>
      <c r="B34" s="24"/>
      <c r="C34" s="6">
        <v>195052443</v>
      </c>
      <c r="D34" s="6">
        <v>0</v>
      </c>
      <c r="E34" s="7">
        <v>288719386</v>
      </c>
      <c r="F34" s="8">
        <v>288719386</v>
      </c>
      <c r="G34" s="8">
        <v>11358843</v>
      </c>
      <c r="H34" s="8">
        <v>13817767</v>
      </c>
      <c r="I34" s="8">
        <v>15501717</v>
      </c>
      <c r="J34" s="8">
        <v>40678327</v>
      </c>
      <c r="K34" s="8">
        <v>14900377</v>
      </c>
      <c r="L34" s="8">
        <v>9779418</v>
      </c>
      <c r="M34" s="8">
        <v>20246843</v>
      </c>
      <c r="N34" s="8">
        <v>44926638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85604965</v>
      </c>
      <c r="X34" s="8">
        <v>144359694</v>
      </c>
      <c r="Y34" s="8">
        <v>-58754729</v>
      </c>
      <c r="Z34" s="2">
        <v>-40.7</v>
      </c>
      <c r="AA34" s="6">
        <v>288719386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2175315805</v>
      </c>
      <c r="D36" s="33">
        <f>SUM(D25:D35)</f>
        <v>0</v>
      </c>
      <c r="E36" s="34">
        <f t="shared" si="1"/>
        <v>2370407667</v>
      </c>
      <c r="F36" s="35">
        <f t="shared" si="1"/>
        <v>2370407667</v>
      </c>
      <c r="G36" s="35">
        <f t="shared" si="1"/>
        <v>165075563</v>
      </c>
      <c r="H36" s="35">
        <f t="shared" si="1"/>
        <v>185739630</v>
      </c>
      <c r="I36" s="35">
        <f t="shared" si="1"/>
        <v>194228862</v>
      </c>
      <c r="J36" s="35">
        <f t="shared" si="1"/>
        <v>545044055</v>
      </c>
      <c r="K36" s="35">
        <f t="shared" si="1"/>
        <v>168692154</v>
      </c>
      <c r="L36" s="35">
        <f t="shared" si="1"/>
        <v>172287630</v>
      </c>
      <c r="M36" s="35">
        <f t="shared" si="1"/>
        <v>173556713</v>
      </c>
      <c r="N36" s="35">
        <f t="shared" si="1"/>
        <v>514536497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1059580552</v>
      </c>
      <c r="X36" s="35">
        <f t="shared" si="1"/>
        <v>1185203838</v>
      </c>
      <c r="Y36" s="35">
        <f t="shared" si="1"/>
        <v>-125623286</v>
      </c>
      <c r="Z36" s="36">
        <f>+IF(X36&lt;&gt;0,+(Y36/X36)*100,0)</f>
        <v>-10.599297941186721</v>
      </c>
      <c r="AA36" s="33">
        <f>SUM(AA25:AA35)</f>
        <v>2370407667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-168772131</v>
      </c>
      <c r="D38" s="46">
        <f>+D22-D36</f>
        <v>0</v>
      </c>
      <c r="E38" s="47">
        <f t="shared" si="2"/>
        <v>-369099718</v>
      </c>
      <c r="F38" s="48">
        <f t="shared" si="2"/>
        <v>-369099718</v>
      </c>
      <c r="G38" s="48">
        <f t="shared" si="2"/>
        <v>65491843</v>
      </c>
      <c r="H38" s="48">
        <f t="shared" si="2"/>
        <v>-38209542</v>
      </c>
      <c r="I38" s="48">
        <f t="shared" si="2"/>
        <v>-1456361</v>
      </c>
      <c r="J38" s="48">
        <f t="shared" si="2"/>
        <v>25825940</v>
      </c>
      <c r="K38" s="48">
        <f t="shared" si="2"/>
        <v>-49520821</v>
      </c>
      <c r="L38" s="48">
        <f t="shared" si="2"/>
        <v>-28623037</v>
      </c>
      <c r="M38" s="48">
        <f t="shared" si="2"/>
        <v>-28070243</v>
      </c>
      <c r="N38" s="48">
        <f t="shared" si="2"/>
        <v>-106214101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-80388161</v>
      </c>
      <c r="X38" s="48">
        <f>IF(F22=F36,0,X22-X36)</f>
        <v>-184549848</v>
      </c>
      <c r="Y38" s="48">
        <f t="shared" si="2"/>
        <v>104161687</v>
      </c>
      <c r="Z38" s="49">
        <f>+IF(X38&lt;&gt;0,+(Y38/X38)*100,0)</f>
        <v>-56.44094976442354</v>
      </c>
      <c r="AA38" s="46">
        <f>+AA22-AA36</f>
        <v>-369099718</v>
      </c>
    </row>
    <row r="39" spans="1:27" ht="13.5">
      <c r="A39" s="23" t="s">
        <v>64</v>
      </c>
      <c r="B39" s="29"/>
      <c r="C39" s="6">
        <v>105109148</v>
      </c>
      <c r="D39" s="6">
        <v>0</v>
      </c>
      <c r="E39" s="7">
        <v>122012129</v>
      </c>
      <c r="F39" s="8">
        <v>122012129</v>
      </c>
      <c r="G39" s="8">
        <v>0</v>
      </c>
      <c r="H39" s="8">
        <v>5891647</v>
      </c>
      <c r="I39" s="8">
        <v>3196054</v>
      </c>
      <c r="J39" s="8">
        <v>9087701</v>
      </c>
      <c r="K39" s="8">
        <v>9189356</v>
      </c>
      <c r="L39" s="8">
        <v>5265648</v>
      </c>
      <c r="M39" s="8">
        <v>10636513</v>
      </c>
      <c r="N39" s="8">
        <v>25091517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34179218</v>
      </c>
      <c r="X39" s="8">
        <v>61006062</v>
      </c>
      <c r="Y39" s="8">
        <v>-26826844</v>
      </c>
      <c r="Z39" s="2">
        <v>-43.97</v>
      </c>
      <c r="AA39" s="6">
        <v>122012129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-63662983</v>
      </c>
      <c r="D42" s="55">
        <f>SUM(D38:D41)</f>
        <v>0</v>
      </c>
      <c r="E42" s="56">
        <f t="shared" si="3"/>
        <v>-247087589</v>
      </c>
      <c r="F42" s="57">
        <f t="shared" si="3"/>
        <v>-247087589</v>
      </c>
      <c r="G42" s="57">
        <f t="shared" si="3"/>
        <v>65491843</v>
      </c>
      <c r="H42" s="57">
        <f t="shared" si="3"/>
        <v>-32317895</v>
      </c>
      <c r="I42" s="57">
        <f t="shared" si="3"/>
        <v>1739693</v>
      </c>
      <c r="J42" s="57">
        <f t="shared" si="3"/>
        <v>34913641</v>
      </c>
      <c r="K42" s="57">
        <f t="shared" si="3"/>
        <v>-40331465</v>
      </c>
      <c r="L42" s="57">
        <f t="shared" si="3"/>
        <v>-23357389</v>
      </c>
      <c r="M42" s="57">
        <f t="shared" si="3"/>
        <v>-17433730</v>
      </c>
      <c r="N42" s="57">
        <f t="shared" si="3"/>
        <v>-81122584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-46208943</v>
      </c>
      <c r="X42" s="57">
        <f t="shared" si="3"/>
        <v>-123543786</v>
      </c>
      <c r="Y42" s="57">
        <f t="shared" si="3"/>
        <v>77334843</v>
      </c>
      <c r="Z42" s="58">
        <f>+IF(X42&lt;&gt;0,+(Y42/X42)*100,0)</f>
        <v>-62.59711273539893</v>
      </c>
      <c r="AA42" s="55">
        <f>SUM(AA38:AA41)</f>
        <v>-247087589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-63662983</v>
      </c>
      <c r="D44" s="63">
        <f>+D42-D43</f>
        <v>0</v>
      </c>
      <c r="E44" s="64">
        <f t="shared" si="4"/>
        <v>-247087589</v>
      </c>
      <c r="F44" s="65">
        <f t="shared" si="4"/>
        <v>-247087589</v>
      </c>
      <c r="G44" s="65">
        <f t="shared" si="4"/>
        <v>65491843</v>
      </c>
      <c r="H44" s="65">
        <f t="shared" si="4"/>
        <v>-32317895</v>
      </c>
      <c r="I44" s="65">
        <f t="shared" si="4"/>
        <v>1739693</v>
      </c>
      <c r="J44" s="65">
        <f t="shared" si="4"/>
        <v>34913641</v>
      </c>
      <c r="K44" s="65">
        <f t="shared" si="4"/>
        <v>-40331465</v>
      </c>
      <c r="L44" s="65">
        <f t="shared" si="4"/>
        <v>-23357389</v>
      </c>
      <c r="M44" s="65">
        <f t="shared" si="4"/>
        <v>-17433730</v>
      </c>
      <c r="N44" s="65">
        <f t="shared" si="4"/>
        <v>-81122584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-46208943</v>
      </c>
      <c r="X44" s="65">
        <f t="shared" si="4"/>
        <v>-123543786</v>
      </c>
      <c r="Y44" s="65">
        <f t="shared" si="4"/>
        <v>77334843</v>
      </c>
      <c r="Z44" s="66">
        <f>+IF(X44&lt;&gt;0,+(Y44/X44)*100,0)</f>
        <v>-62.59711273539893</v>
      </c>
      <c r="AA44" s="63">
        <f>+AA42-AA43</f>
        <v>-247087589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-63662983</v>
      </c>
      <c r="D46" s="55">
        <f>SUM(D44:D45)</f>
        <v>0</v>
      </c>
      <c r="E46" s="56">
        <f t="shared" si="5"/>
        <v>-247087589</v>
      </c>
      <c r="F46" s="57">
        <f t="shared" si="5"/>
        <v>-247087589</v>
      </c>
      <c r="G46" s="57">
        <f t="shared" si="5"/>
        <v>65491843</v>
      </c>
      <c r="H46" s="57">
        <f t="shared" si="5"/>
        <v>-32317895</v>
      </c>
      <c r="I46" s="57">
        <f t="shared" si="5"/>
        <v>1739693</v>
      </c>
      <c r="J46" s="57">
        <f t="shared" si="5"/>
        <v>34913641</v>
      </c>
      <c r="K46" s="57">
        <f t="shared" si="5"/>
        <v>-40331465</v>
      </c>
      <c r="L46" s="57">
        <f t="shared" si="5"/>
        <v>-23357389</v>
      </c>
      <c r="M46" s="57">
        <f t="shared" si="5"/>
        <v>-17433730</v>
      </c>
      <c r="N46" s="57">
        <f t="shared" si="5"/>
        <v>-81122584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-46208943</v>
      </c>
      <c r="X46" s="57">
        <f t="shared" si="5"/>
        <v>-123543786</v>
      </c>
      <c r="Y46" s="57">
        <f t="shared" si="5"/>
        <v>77334843</v>
      </c>
      <c r="Z46" s="58">
        <f>+IF(X46&lt;&gt;0,+(Y46/X46)*100,0)</f>
        <v>-62.59711273539893</v>
      </c>
      <c r="AA46" s="55">
        <f>SUM(AA44:AA45)</f>
        <v>-247087589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-63662983</v>
      </c>
      <c r="D48" s="71">
        <f>SUM(D46:D47)</f>
        <v>0</v>
      </c>
      <c r="E48" s="72">
        <f t="shared" si="6"/>
        <v>-247087589</v>
      </c>
      <c r="F48" s="73">
        <f t="shared" si="6"/>
        <v>-247087589</v>
      </c>
      <c r="G48" s="73">
        <f t="shared" si="6"/>
        <v>65491843</v>
      </c>
      <c r="H48" s="74">
        <f t="shared" si="6"/>
        <v>-32317895</v>
      </c>
      <c r="I48" s="74">
        <f t="shared" si="6"/>
        <v>1739693</v>
      </c>
      <c r="J48" s="74">
        <f t="shared" si="6"/>
        <v>34913641</v>
      </c>
      <c r="K48" s="74">
        <f t="shared" si="6"/>
        <v>-40331465</v>
      </c>
      <c r="L48" s="74">
        <f t="shared" si="6"/>
        <v>-23357389</v>
      </c>
      <c r="M48" s="73">
        <f t="shared" si="6"/>
        <v>-17433730</v>
      </c>
      <c r="N48" s="73">
        <f t="shared" si="6"/>
        <v>-81122584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-46208943</v>
      </c>
      <c r="X48" s="74">
        <f t="shared" si="6"/>
        <v>-123543786</v>
      </c>
      <c r="Y48" s="74">
        <f t="shared" si="6"/>
        <v>77334843</v>
      </c>
      <c r="Z48" s="75">
        <f>+IF(X48&lt;&gt;0,+(Y48/X48)*100,0)</f>
        <v>-62.59711273539893</v>
      </c>
      <c r="AA48" s="76">
        <f>SUM(AA46:AA47)</f>
        <v>-247087589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602953620</v>
      </c>
      <c r="D5" s="6">
        <v>0</v>
      </c>
      <c r="E5" s="7">
        <v>659052000</v>
      </c>
      <c r="F5" s="8">
        <v>659052000</v>
      </c>
      <c r="G5" s="8">
        <v>57834929</v>
      </c>
      <c r="H5" s="8">
        <v>58178467</v>
      </c>
      <c r="I5" s="8">
        <v>55013714</v>
      </c>
      <c r="J5" s="8">
        <v>171027110</v>
      </c>
      <c r="K5" s="8">
        <v>56494267</v>
      </c>
      <c r="L5" s="8">
        <v>57112350</v>
      </c>
      <c r="M5" s="8">
        <v>57120724</v>
      </c>
      <c r="N5" s="8">
        <v>170727341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341754451</v>
      </c>
      <c r="X5" s="8">
        <v>320658480</v>
      </c>
      <c r="Y5" s="8">
        <v>21095971</v>
      </c>
      <c r="Z5" s="2">
        <v>6.58</v>
      </c>
      <c r="AA5" s="6">
        <v>659052000</v>
      </c>
    </row>
    <row r="6" spans="1:27" ht="13.5">
      <c r="A6" s="23" t="s">
        <v>33</v>
      </c>
      <c r="B6" s="24"/>
      <c r="C6" s="6">
        <v>22673588</v>
      </c>
      <c r="D6" s="6">
        <v>0</v>
      </c>
      <c r="E6" s="7">
        <v>39231000</v>
      </c>
      <c r="F6" s="8">
        <v>39231000</v>
      </c>
      <c r="G6" s="8">
        <v>1915146</v>
      </c>
      <c r="H6" s="8">
        <v>1903088</v>
      </c>
      <c r="I6" s="8">
        <v>2109085</v>
      </c>
      <c r="J6" s="8">
        <v>5927319</v>
      </c>
      <c r="K6" s="8">
        <v>9242245</v>
      </c>
      <c r="L6" s="8">
        <v>2079524</v>
      </c>
      <c r="M6" s="8">
        <v>2103354</v>
      </c>
      <c r="N6" s="8">
        <v>13425123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19352442</v>
      </c>
      <c r="X6" s="8">
        <v>20998510</v>
      </c>
      <c r="Y6" s="8">
        <v>-1646068</v>
      </c>
      <c r="Z6" s="2">
        <v>-7.84</v>
      </c>
      <c r="AA6" s="6">
        <v>39231000</v>
      </c>
    </row>
    <row r="7" spans="1:27" ht="13.5">
      <c r="A7" s="25" t="s">
        <v>34</v>
      </c>
      <c r="B7" s="24"/>
      <c r="C7" s="6">
        <v>1488824541</v>
      </c>
      <c r="D7" s="6">
        <v>0</v>
      </c>
      <c r="E7" s="7">
        <v>1628542999</v>
      </c>
      <c r="F7" s="8">
        <v>1628542999</v>
      </c>
      <c r="G7" s="8">
        <v>121230296</v>
      </c>
      <c r="H7" s="8">
        <v>233280602</v>
      </c>
      <c r="I7" s="8">
        <v>67496835</v>
      </c>
      <c r="J7" s="8">
        <v>422007733</v>
      </c>
      <c r="K7" s="8">
        <v>127308565</v>
      </c>
      <c r="L7" s="8">
        <v>139200913</v>
      </c>
      <c r="M7" s="8">
        <v>128546345</v>
      </c>
      <c r="N7" s="8">
        <v>395055823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817063556</v>
      </c>
      <c r="X7" s="8">
        <v>814271520</v>
      </c>
      <c r="Y7" s="8">
        <v>2792036</v>
      </c>
      <c r="Z7" s="2">
        <v>0.34</v>
      </c>
      <c r="AA7" s="6">
        <v>1628542999</v>
      </c>
    </row>
    <row r="8" spans="1:27" ht="13.5">
      <c r="A8" s="25" t="s">
        <v>35</v>
      </c>
      <c r="B8" s="24"/>
      <c r="C8" s="6">
        <v>384771183</v>
      </c>
      <c r="D8" s="6">
        <v>0</v>
      </c>
      <c r="E8" s="7">
        <v>391288000</v>
      </c>
      <c r="F8" s="8">
        <v>391288000</v>
      </c>
      <c r="G8" s="8">
        <v>33556131</v>
      </c>
      <c r="H8" s="8">
        <v>37661050</v>
      </c>
      <c r="I8" s="8">
        <v>39244326</v>
      </c>
      <c r="J8" s="8">
        <v>110461507</v>
      </c>
      <c r="K8" s="8">
        <v>35293325</v>
      </c>
      <c r="L8" s="8">
        <v>36249011</v>
      </c>
      <c r="M8" s="8">
        <v>33532202</v>
      </c>
      <c r="N8" s="8">
        <v>105074538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215536045</v>
      </c>
      <c r="X8" s="8">
        <v>204928020</v>
      </c>
      <c r="Y8" s="8">
        <v>10608025</v>
      </c>
      <c r="Z8" s="2">
        <v>5.18</v>
      </c>
      <c r="AA8" s="6">
        <v>391288000</v>
      </c>
    </row>
    <row r="9" spans="1:27" ht="13.5">
      <c r="A9" s="25" t="s">
        <v>36</v>
      </c>
      <c r="B9" s="24"/>
      <c r="C9" s="6">
        <v>126733725</v>
      </c>
      <c r="D9" s="6">
        <v>0</v>
      </c>
      <c r="E9" s="7">
        <v>126581999</v>
      </c>
      <c r="F9" s="8">
        <v>126581999</v>
      </c>
      <c r="G9" s="8">
        <v>11508810</v>
      </c>
      <c r="H9" s="8">
        <v>11491098</v>
      </c>
      <c r="I9" s="8">
        <v>9539140</v>
      </c>
      <c r="J9" s="8">
        <v>32539048</v>
      </c>
      <c r="K9" s="8">
        <v>10085582</v>
      </c>
      <c r="L9" s="8">
        <v>10076759</v>
      </c>
      <c r="M9" s="8">
        <v>9922277</v>
      </c>
      <c r="N9" s="8">
        <v>30084618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62623666</v>
      </c>
      <c r="X9" s="8">
        <v>63291000</v>
      </c>
      <c r="Y9" s="8">
        <v>-667334</v>
      </c>
      <c r="Z9" s="2">
        <v>-1.05</v>
      </c>
      <c r="AA9" s="6">
        <v>126581999</v>
      </c>
    </row>
    <row r="10" spans="1:27" ht="13.5">
      <c r="A10" s="25" t="s">
        <v>37</v>
      </c>
      <c r="B10" s="24"/>
      <c r="C10" s="6">
        <v>79764878</v>
      </c>
      <c r="D10" s="6">
        <v>0</v>
      </c>
      <c r="E10" s="7">
        <v>87711998</v>
      </c>
      <c r="F10" s="26">
        <v>87711998</v>
      </c>
      <c r="G10" s="26">
        <v>6959236</v>
      </c>
      <c r="H10" s="26">
        <v>6729540</v>
      </c>
      <c r="I10" s="26">
        <v>6990273</v>
      </c>
      <c r="J10" s="26">
        <v>20679049</v>
      </c>
      <c r="K10" s="26">
        <v>6108019</v>
      </c>
      <c r="L10" s="26">
        <v>7522378</v>
      </c>
      <c r="M10" s="26">
        <v>6778987</v>
      </c>
      <c r="N10" s="26">
        <v>20409384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41088433</v>
      </c>
      <c r="X10" s="26">
        <v>40968480</v>
      </c>
      <c r="Y10" s="26">
        <v>119953</v>
      </c>
      <c r="Z10" s="27">
        <v>0.29</v>
      </c>
      <c r="AA10" s="28">
        <v>87711998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21654560</v>
      </c>
      <c r="D12" s="6">
        <v>0</v>
      </c>
      <c r="E12" s="7">
        <v>35023573</v>
      </c>
      <c r="F12" s="8">
        <v>35023573</v>
      </c>
      <c r="G12" s="8">
        <v>1868089</v>
      </c>
      <c r="H12" s="8">
        <v>1713574</v>
      </c>
      <c r="I12" s="8">
        <v>1834238</v>
      </c>
      <c r="J12" s="8">
        <v>5415901</v>
      </c>
      <c r="K12" s="8">
        <v>2156669</v>
      </c>
      <c r="L12" s="8">
        <v>2148125</v>
      </c>
      <c r="M12" s="8">
        <v>1754652</v>
      </c>
      <c r="N12" s="8">
        <v>6059446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11475347</v>
      </c>
      <c r="X12" s="8">
        <v>16309764</v>
      </c>
      <c r="Y12" s="8">
        <v>-4834417</v>
      </c>
      <c r="Z12" s="2">
        <v>-29.64</v>
      </c>
      <c r="AA12" s="6">
        <v>35023573</v>
      </c>
    </row>
    <row r="13" spans="1:27" ht="13.5">
      <c r="A13" s="23" t="s">
        <v>40</v>
      </c>
      <c r="B13" s="29"/>
      <c r="C13" s="6">
        <v>43302650</v>
      </c>
      <c r="D13" s="6">
        <v>0</v>
      </c>
      <c r="E13" s="7">
        <v>32247000</v>
      </c>
      <c r="F13" s="8">
        <v>32247000</v>
      </c>
      <c r="G13" s="8">
        <v>-4426646</v>
      </c>
      <c r="H13" s="8">
        <v>2621755</v>
      </c>
      <c r="I13" s="8">
        <v>2965643</v>
      </c>
      <c r="J13" s="8">
        <v>1160752</v>
      </c>
      <c r="K13" s="8">
        <v>5317260</v>
      </c>
      <c r="L13" s="8">
        <v>2839389</v>
      </c>
      <c r="M13" s="8">
        <v>12051099</v>
      </c>
      <c r="N13" s="8">
        <v>20207748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21368500</v>
      </c>
      <c r="X13" s="8">
        <v>12828000</v>
      </c>
      <c r="Y13" s="8">
        <v>8540500</v>
      </c>
      <c r="Z13" s="2">
        <v>66.58</v>
      </c>
      <c r="AA13" s="6">
        <v>32247000</v>
      </c>
    </row>
    <row r="14" spans="1:27" ht="13.5">
      <c r="A14" s="23" t="s">
        <v>41</v>
      </c>
      <c r="B14" s="29"/>
      <c r="C14" s="6">
        <v>53055390</v>
      </c>
      <c r="D14" s="6">
        <v>0</v>
      </c>
      <c r="E14" s="7">
        <v>60057138</v>
      </c>
      <c r="F14" s="8">
        <v>60057138</v>
      </c>
      <c r="G14" s="8">
        <v>5316082</v>
      </c>
      <c r="H14" s="8">
        <v>5271954</v>
      </c>
      <c r="I14" s="8">
        <v>5203267</v>
      </c>
      <c r="J14" s="8">
        <v>15791303</v>
      </c>
      <c r="K14" s="8">
        <v>4882052</v>
      </c>
      <c r="L14" s="8">
        <v>5475232</v>
      </c>
      <c r="M14" s="8">
        <v>5269009</v>
      </c>
      <c r="N14" s="8">
        <v>15626293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31417596</v>
      </c>
      <c r="X14" s="8">
        <v>609068</v>
      </c>
      <c r="Y14" s="8">
        <v>30808528</v>
      </c>
      <c r="Z14" s="2">
        <v>5058.31</v>
      </c>
      <c r="AA14" s="6">
        <v>60057138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102758282</v>
      </c>
      <c r="D16" s="6">
        <v>0</v>
      </c>
      <c r="E16" s="7">
        <v>14669754</v>
      </c>
      <c r="F16" s="8">
        <v>14669754</v>
      </c>
      <c r="G16" s="8">
        <v>150100</v>
      </c>
      <c r="H16" s="8">
        <v>1174082</v>
      </c>
      <c r="I16" s="8">
        <v>1144266</v>
      </c>
      <c r="J16" s="8">
        <v>2468448</v>
      </c>
      <c r="K16" s="8">
        <v>1238095</v>
      </c>
      <c r="L16" s="8">
        <v>1291670</v>
      </c>
      <c r="M16" s="8">
        <v>2652970</v>
      </c>
      <c r="N16" s="8">
        <v>5182735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7651183</v>
      </c>
      <c r="X16" s="8">
        <v>3443134</v>
      </c>
      <c r="Y16" s="8">
        <v>4208049</v>
      </c>
      <c r="Z16" s="2">
        <v>122.22</v>
      </c>
      <c r="AA16" s="6">
        <v>14669754</v>
      </c>
    </row>
    <row r="17" spans="1:27" ht="13.5">
      <c r="A17" s="23" t="s">
        <v>44</v>
      </c>
      <c r="B17" s="29"/>
      <c r="C17" s="6">
        <v>81377</v>
      </c>
      <c r="D17" s="6">
        <v>0</v>
      </c>
      <c r="E17" s="7">
        <v>82559</v>
      </c>
      <c r="F17" s="8">
        <v>82559</v>
      </c>
      <c r="G17" s="8">
        <v>6050</v>
      </c>
      <c r="H17" s="8">
        <v>10172</v>
      </c>
      <c r="I17" s="8">
        <v>12334</v>
      </c>
      <c r="J17" s="8">
        <v>28556</v>
      </c>
      <c r="K17" s="8">
        <v>3798</v>
      </c>
      <c r="L17" s="8">
        <v>14647</v>
      </c>
      <c r="M17" s="8">
        <v>4136</v>
      </c>
      <c r="N17" s="8">
        <v>22581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51137</v>
      </c>
      <c r="X17" s="8">
        <v>30500</v>
      </c>
      <c r="Y17" s="8">
        <v>20637</v>
      </c>
      <c r="Z17" s="2">
        <v>67.66</v>
      </c>
      <c r="AA17" s="6">
        <v>82559</v>
      </c>
    </row>
    <row r="18" spans="1:27" ht="13.5">
      <c r="A18" s="25" t="s">
        <v>45</v>
      </c>
      <c r="B18" s="24"/>
      <c r="C18" s="6">
        <v>669291</v>
      </c>
      <c r="D18" s="6">
        <v>0</v>
      </c>
      <c r="E18" s="7">
        <v>598651</v>
      </c>
      <c r="F18" s="8">
        <v>598651</v>
      </c>
      <c r="G18" s="8">
        <v>34674</v>
      </c>
      <c r="H18" s="8">
        <v>42897</v>
      </c>
      <c r="I18" s="8">
        <v>26555</v>
      </c>
      <c r="J18" s="8">
        <v>104126</v>
      </c>
      <c r="K18" s="8">
        <v>94818</v>
      </c>
      <c r="L18" s="8">
        <v>41889</v>
      </c>
      <c r="M18" s="8">
        <v>26579</v>
      </c>
      <c r="N18" s="8">
        <v>163286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267412</v>
      </c>
      <c r="X18" s="8">
        <v>1763469</v>
      </c>
      <c r="Y18" s="8">
        <v>-1496057</v>
      </c>
      <c r="Z18" s="2">
        <v>-84.84</v>
      </c>
      <c r="AA18" s="6">
        <v>598651</v>
      </c>
    </row>
    <row r="19" spans="1:27" ht="13.5">
      <c r="A19" s="23" t="s">
        <v>46</v>
      </c>
      <c r="B19" s="29"/>
      <c r="C19" s="6">
        <v>448121962</v>
      </c>
      <c r="D19" s="6">
        <v>0</v>
      </c>
      <c r="E19" s="7">
        <v>415372000</v>
      </c>
      <c r="F19" s="8">
        <v>415372000</v>
      </c>
      <c r="G19" s="8">
        <v>53720</v>
      </c>
      <c r="H19" s="8">
        <v>152484206</v>
      </c>
      <c r="I19" s="8">
        <v>16663383</v>
      </c>
      <c r="J19" s="8">
        <v>169201309</v>
      </c>
      <c r="K19" s="8">
        <v>25800621</v>
      </c>
      <c r="L19" s="8">
        <v>7830528</v>
      </c>
      <c r="M19" s="8">
        <v>126972618</v>
      </c>
      <c r="N19" s="8">
        <v>160603767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329805076</v>
      </c>
      <c r="X19" s="8">
        <v>201139980</v>
      </c>
      <c r="Y19" s="8">
        <v>128665096</v>
      </c>
      <c r="Z19" s="2">
        <v>63.97</v>
      </c>
      <c r="AA19" s="6">
        <v>415372000</v>
      </c>
    </row>
    <row r="20" spans="1:27" ht="13.5">
      <c r="A20" s="23" t="s">
        <v>47</v>
      </c>
      <c r="B20" s="29"/>
      <c r="C20" s="6">
        <v>115681195</v>
      </c>
      <c r="D20" s="6">
        <v>0</v>
      </c>
      <c r="E20" s="7">
        <v>73455268</v>
      </c>
      <c r="F20" s="26">
        <v>73455268</v>
      </c>
      <c r="G20" s="26">
        <v>1659137</v>
      </c>
      <c r="H20" s="26">
        <v>4479303</v>
      </c>
      <c r="I20" s="26">
        <v>4834799</v>
      </c>
      <c r="J20" s="26">
        <v>10973239</v>
      </c>
      <c r="K20" s="26">
        <v>2490332</v>
      </c>
      <c r="L20" s="26">
        <v>6574229</v>
      </c>
      <c r="M20" s="26">
        <v>3527764</v>
      </c>
      <c r="N20" s="26">
        <v>12592325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23565564</v>
      </c>
      <c r="X20" s="26">
        <v>68115000</v>
      </c>
      <c r="Y20" s="26">
        <v>-44549436</v>
      </c>
      <c r="Z20" s="27">
        <v>-65.4</v>
      </c>
      <c r="AA20" s="28">
        <v>73455268</v>
      </c>
    </row>
    <row r="21" spans="1:27" ht="13.5">
      <c r="A21" s="23" t="s">
        <v>48</v>
      </c>
      <c r="B21" s="29"/>
      <c r="C21" s="6">
        <v>344687</v>
      </c>
      <c r="D21" s="6">
        <v>0</v>
      </c>
      <c r="E21" s="7">
        <v>6420231</v>
      </c>
      <c r="F21" s="8">
        <v>6420231</v>
      </c>
      <c r="G21" s="8">
        <v>0</v>
      </c>
      <c r="H21" s="8">
        <v>0</v>
      </c>
      <c r="I21" s="30">
        <v>420619</v>
      </c>
      <c r="J21" s="8">
        <v>420619</v>
      </c>
      <c r="K21" s="8">
        <v>0</v>
      </c>
      <c r="L21" s="8">
        <v>0</v>
      </c>
      <c r="M21" s="8">
        <v>-657</v>
      </c>
      <c r="N21" s="8">
        <v>-657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419962</v>
      </c>
      <c r="X21" s="8"/>
      <c r="Y21" s="8">
        <v>419962</v>
      </c>
      <c r="Z21" s="2">
        <v>0</v>
      </c>
      <c r="AA21" s="6">
        <v>6420231</v>
      </c>
    </row>
    <row r="22" spans="1:27" ht="24.75" customHeight="1">
      <c r="A22" s="31" t="s">
        <v>49</v>
      </c>
      <c r="B22" s="32"/>
      <c r="C22" s="33">
        <f aca="true" t="shared" si="0" ref="C22:Y22">SUM(C5:C21)</f>
        <v>3491390929</v>
      </c>
      <c r="D22" s="33">
        <f>SUM(D5:D21)</f>
        <v>0</v>
      </c>
      <c r="E22" s="34">
        <f t="shared" si="0"/>
        <v>3570334170</v>
      </c>
      <c r="F22" s="35">
        <f t="shared" si="0"/>
        <v>3570334170</v>
      </c>
      <c r="G22" s="35">
        <f t="shared" si="0"/>
        <v>237665754</v>
      </c>
      <c r="H22" s="35">
        <f t="shared" si="0"/>
        <v>517041788</v>
      </c>
      <c r="I22" s="35">
        <f t="shared" si="0"/>
        <v>213498477</v>
      </c>
      <c r="J22" s="35">
        <f t="shared" si="0"/>
        <v>968206019</v>
      </c>
      <c r="K22" s="35">
        <f t="shared" si="0"/>
        <v>286515648</v>
      </c>
      <c r="L22" s="35">
        <f t="shared" si="0"/>
        <v>278456644</v>
      </c>
      <c r="M22" s="35">
        <f t="shared" si="0"/>
        <v>390262059</v>
      </c>
      <c r="N22" s="35">
        <f t="shared" si="0"/>
        <v>955234351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1923440370</v>
      </c>
      <c r="X22" s="35">
        <f t="shared" si="0"/>
        <v>1769354925</v>
      </c>
      <c r="Y22" s="35">
        <f t="shared" si="0"/>
        <v>154085445</v>
      </c>
      <c r="Z22" s="36">
        <f>+IF(X22&lt;&gt;0,+(Y22/X22)*100,0)</f>
        <v>8.7085662024537</v>
      </c>
      <c r="AA22" s="33">
        <f>SUM(AA5:AA21)</f>
        <v>3570334170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741537217</v>
      </c>
      <c r="D25" s="6">
        <v>0</v>
      </c>
      <c r="E25" s="7">
        <v>855886219</v>
      </c>
      <c r="F25" s="8">
        <v>855886219</v>
      </c>
      <c r="G25" s="8">
        <v>64590739</v>
      </c>
      <c r="H25" s="8">
        <v>64927839</v>
      </c>
      <c r="I25" s="8">
        <v>67735204</v>
      </c>
      <c r="J25" s="8">
        <v>197253782</v>
      </c>
      <c r="K25" s="8">
        <v>101349045</v>
      </c>
      <c r="L25" s="8">
        <v>65456431</v>
      </c>
      <c r="M25" s="8">
        <v>66052292</v>
      </c>
      <c r="N25" s="8">
        <v>232857768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430111550</v>
      </c>
      <c r="X25" s="8">
        <v>433000000</v>
      </c>
      <c r="Y25" s="8">
        <v>-2888450</v>
      </c>
      <c r="Z25" s="2">
        <v>-0.67</v>
      </c>
      <c r="AA25" s="6">
        <v>855886219</v>
      </c>
    </row>
    <row r="26" spans="1:27" ht="13.5">
      <c r="A26" s="25" t="s">
        <v>52</v>
      </c>
      <c r="B26" s="24"/>
      <c r="C26" s="6">
        <v>37099642</v>
      </c>
      <c r="D26" s="6">
        <v>0</v>
      </c>
      <c r="E26" s="7">
        <v>39213496</v>
      </c>
      <c r="F26" s="8">
        <v>39213496</v>
      </c>
      <c r="G26" s="8">
        <v>3038895</v>
      </c>
      <c r="H26" s="8">
        <v>3096842</v>
      </c>
      <c r="I26" s="8">
        <v>3038895</v>
      </c>
      <c r="J26" s="8">
        <v>9174632</v>
      </c>
      <c r="K26" s="8">
        <v>3039095</v>
      </c>
      <c r="L26" s="8">
        <v>3039095</v>
      </c>
      <c r="M26" s="8">
        <v>3039095</v>
      </c>
      <c r="N26" s="8">
        <v>9117285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18291917</v>
      </c>
      <c r="X26" s="8">
        <v>19636002</v>
      </c>
      <c r="Y26" s="8">
        <v>-1344085</v>
      </c>
      <c r="Z26" s="2">
        <v>-6.85</v>
      </c>
      <c r="AA26" s="6">
        <v>39213496</v>
      </c>
    </row>
    <row r="27" spans="1:27" ht="13.5">
      <c r="A27" s="25" t="s">
        <v>53</v>
      </c>
      <c r="B27" s="24"/>
      <c r="C27" s="6">
        <v>112625661</v>
      </c>
      <c r="D27" s="6">
        <v>0</v>
      </c>
      <c r="E27" s="7">
        <v>144577000</v>
      </c>
      <c r="F27" s="8">
        <v>144577000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84029980</v>
      </c>
      <c r="Y27" s="8">
        <v>-84029980</v>
      </c>
      <c r="Z27" s="2">
        <v>-100</v>
      </c>
      <c r="AA27" s="6">
        <v>144577000</v>
      </c>
    </row>
    <row r="28" spans="1:27" ht="13.5">
      <c r="A28" s="25" t="s">
        <v>54</v>
      </c>
      <c r="B28" s="24"/>
      <c r="C28" s="6">
        <v>250135908</v>
      </c>
      <c r="D28" s="6">
        <v>0</v>
      </c>
      <c r="E28" s="7">
        <v>259228515</v>
      </c>
      <c r="F28" s="8">
        <v>259228515</v>
      </c>
      <c r="G28" s="8">
        <v>0</v>
      </c>
      <c r="H28" s="8">
        <v>41253790</v>
      </c>
      <c r="I28" s="8">
        <v>19969357</v>
      </c>
      <c r="J28" s="8">
        <v>61223147</v>
      </c>
      <c r="K28" s="8">
        <v>20641821</v>
      </c>
      <c r="L28" s="8">
        <v>97317692</v>
      </c>
      <c r="M28" s="8">
        <v>36362199</v>
      </c>
      <c r="N28" s="8">
        <v>154321712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215544859</v>
      </c>
      <c r="X28" s="8">
        <v>129734520</v>
      </c>
      <c r="Y28" s="8">
        <v>85810339</v>
      </c>
      <c r="Z28" s="2">
        <v>66.14</v>
      </c>
      <c r="AA28" s="6">
        <v>259228515</v>
      </c>
    </row>
    <row r="29" spans="1:27" ht="13.5">
      <c r="A29" s="25" t="s">
        <v>55</v>
      </c>
      <c r="B29" s="24"/>
      <c r="C29" s="6">
        <v>67174142</v>
      </c>
      <c r="D29" s="6">
        <v>0</v>
      </c>
      <c r="E29" s="7">
        <v>60738111</v>
      </c>
      <c r="F29" s="8">
        <v>60738111</v>
      </c>
      <c r="G29" s="8">
        <v>0</v>
      </c>
      <c r="H29" s="8">
        <v>358039</v>
      </c>
      <c r="I29" s="8">
        <v>19827905</v>
      </c>
      <c r="J29" s="8">
        <v>20185944</v>
      </c>
      <c r="K29" s="8">
        <v>250574</v>
      </c>
      <c r="L29" s="8">
        <v>399264</v>
      </c>
      <c r="M29" s="8">
        <v>6198924</v>
      </c>
      <c r="N29" s="8">
        <v>6848762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27034706</v>
      </c>
      <c r="X29" s="8">
        <v>32299532</v>
      </c>
      <c r="Y29" s="8">
        <v>-5264826</v>
      </c>
      <c r="Z29" s="2">
        <v>-16.3</v>
      </c>
      <c r="AA29" s="6">
        <v>60738111</v>
      </c>
    </row>
    <row r="30" spans="1:27" ht="13.5">
      <c r="A30" s="25" t="s">
        <v>56</v>
      </c>
      <c r="B30" s="24"/>
      <c r="C30" s="6">
        <v>1453402187</v>
      </c>
      <c r="D30" s="6">
        <v>0</v>
      </c>
      <c r="E30" s="7">
        <v>1479521996</v>
      </c>
      <c r="F30" s="8">
        <v>1479521996</v>
      </c>
      <c r="G30" s="8">
        <v>34795531</v>
      </c>
      <c r="H30" s="8">
        <v>318347721</v>
      </c>
      <c r="I30" s="8">
        <v>119048553</v>
      </c>
      <c r="J30" s="8">
        <v>472191805</v>
      </c>
      <c r="K30" s="8">
        <v>125676455</v>
      </c>
      <c r="L30" s="8">
        <v>120924395</v>
      </c>
      <c r="M30" s="8">
        <v>140290640</v>
      </c>
      <c r="N30" s="8">
        <v>386891490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859083295</v>
      </c>
      <c r="X30" s="8">
        <v>739761000</v>
      </c>
      <c r="Y30" s="8">
        <v>119322295</v>
      </c>
      <c r="Z30" s="2">
        <v>16.13</v>
      </c>
      <c r="AA30" s="6">
        <v>1479521996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21066261</v>
      </c>
      <c r="D32" s="6">
        <v>0</v>
      </c>
      <c r="E32" s="7">
        <v>20195408</v>
      </c>
      <c r="F32" s="8">
        <v>20195408</v>
      </c>
      <c r="G32" s="8">
        <v>0</v>
      </c>
      <c r="H32" s="8">
        <v>1714568</v>
      </c>
      <c r="I32" s="8">
        <v>3078378</v>
      </c>
      <c r="J32" s="8">
        <v>4792946</v>
      </c>
      <c r="K32" s="8">
        <v>1898718</v>
      </c>
      <c r="L32" s="8">
        <v>3661263</v>
      </c>
      <c r="M32" s="8">
        <v>8426345</v>
      </c>
      <c r="N32" s="8">
        <v>13986326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18779272</v>
      </c>
      <c r="X32" s="8">
        <v>42295900</v>
      </c>
      <c r="Y32" s="8">
        <v>-23516628</v>
      </c>
      <c r="Z32" s="2">
        <v>-55.6</v>
      </c>
      <c r="AA32" s="6">
        <v>20195408</v>
      </c>
    </row>
    <row r="33" spans="1:27" ht="13.5">
      <c r="A33" s="25" t="s">
        <v>59</v>
      </c>
      <c r="B33" s="24"/>
      <c r="C33" s="6">
        <v>4428810</v>
      </c>
      <c r="D33" s="6">
        <v>0</v>
      </c>
      <c r="E33" s="7">
        <v>5407550</v>
      </c>
      <c r="F33" s="8">
        <v>5407550</v>
      </c>
      <c r="G33" s="8">
        <v>1153320</v>
      </c>
      <c r="H33" s="8">
        <v>19844</v>
      </c>
      <c r="I33" s="8">
        <v>19844</v>
      </c>
      <c r="J33" s="8">
        <v>1193008</v>
      </c>
      <c r="K33" s="8">
        <v>1153320</v>
      </c>
      <c r="L33" s="8">
        <v>19844</v>
      </c>
      <c r="M33" s="8">
        <v>19844</v>
      </c>
      <c r="N33" s="8">
        <v>1193008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2386016</v>
      </c>
      <c r="X33" s="8">
        <v>2733600</v>
      </c>
      <c r="Y33" s="8">
        <v>-347584</v>
      </c>
      <c r="Z33" s="2">
        <v>-12.72</v>
      </c>
      <c r="AA33" s="6">
        <v>5407550</v>
      </c>
    </row>
    <row r="34" spans="1:27" ht="13.5">
      <c r="A34" s="25" t="s">
        <v>60</v>
      </c>
      <c r="B34" s="24"/>
      <c r="C34" s="6">
        <v>708203532</v>
      </c>
      <c r="D34" s="6">
        <v>0</v>
      </c>
      <c r="E34" s="7">
        <v>635245440</v>
      </c>
      <c r="F34" s="8">
        <v>635245440</v>
      </c>
      <c r="G34" s="8">
        <v>26527755</v>
      </c>
      <c r="H34" s="8">
        <v>30439066</v>
      </c>
      <c r="I34" s="8">
        <v>63850928</v>
      </c>
      <c r="J34" s="8">
        <v>120817749</v>
      </c>
      <c r="K34" s="8">
        <v>66799377</v>
      </c>
      <c r="L34" s="8">
        <v>56048521</v>
      </c>
      <c r="M34" s="8">
        <v>78186018</v>
      </c>
      <c r="N34" s="8">
        <v>201033916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321851665</v>
      </c>
      <c r="X34" s="8">
        <v>247575520</v>
      </c>
      <c r="Y34" s="8">
        <v>74276145</v>
      </c>
      <c r="Z34" s="2">
        <v>30</v>
      </c>
      <c r="AA34" s="6">
        <v>635245440</v>
      </c>
    </row>
    <row r="35" spans="1:27" ht="13.5">
      <c r="A35" s="23" t="s">
        <v>61</v>
      </c>
      <c r="B35" s="29"/>
      <c r="C35" s="6">
        <v>6181110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19779</v>
      </c>
      <c r="L35" s="8">
        <v>0</v>
      </c>
      <c r="M35" s="8">
        <v>285011</v>
      </c>
      <c r="N35" s="8">
        <v>304790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304790</v>
      </c>
      <c r="X35" s="8"/>
      <c r="Y35" s="8">
        <v>304790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3401854470</v>
      </c>
      <c r="D36" s="33">
        <f>SUM(D25:D35)</f>
        <v>0</v>
      </c>
      <c r="E36" s="34">
        <f t="shared" si="1"/>
        <v>3500013735</v>
      </c>
      <c r="F36" s="35">
        <f t="shared" si="1"/>
        <v>3500013735</v>
      </c>
      <c r="G36" s="35">
        <f t="shared" si="1"/>
        <v>130106240</v>
      </c>
      <c r="H36" s="35">
        <f t="shared" si="1"/>
        <v>460157709</v>
      </c>
      <c r="I36" s="35">
        <f t="shared" si="1"/>
        <v>296569064</v>
      </c>
      <c r="J36" s="35">
        <f t="shared" si="1"/>
        <v>886833013</v>
      </c>
      <c r="K36" s="35">
        <f t="shared" si="1"/>
        <v>320828184</v>
      </c>
      <c r="L36" s="35">
        <f t="shared" si="1"/>
        <v>346866505</v>
      </c>
      <c r="M36" s="35">
        <f t="shared" si="1"/>
        <v>338860368</v>
      </c>
      <c r="N36" s="35">
        <f t="shared" si="1"/>
        <v>1006555057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1893388070</v>
      </c>
      <c r="X36" s="35">
        <f t="shared" si="1"/>
        <v>1731066054</v>
      </c>
      <c r="Y36" s="35">
        <f t="shared" si="1"/>
        <v>162322016</v>
      </c>
      <c r="Z36" s="36">
        <f>+IF(X36&lt;&gt;0,+(Y36/X36)*100,0)</f>
        <v>9.376997233867542</v>
      </c>
      <c r="AA36" s="33">
        <f>SUM(AA25:AA35)</f>
        <v>3500013735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89536459</v>
      </c>
      <c r="D38" s="46">
        <f>+D22-D36</f>
        <v>0</v>
      </c>
      <c r="E38" s="47">
        <f t="shared" si="2"/>
        <v>70320435</v>
      </c>
      <c r="F38" s="48">
        <f t="shared" si="2"/>
        <v>70320435</v>
      </c>
      <c r="G38" s="48">
        <f t="shared" si="2"/>
        <v>107559514</v>
      </c>
      <c r="H38" s="48">
        <f t="shared" si="2"/>
        <v>56884079</v>
      </c>
      <c r="I38" s="48">
        <f t="shared" si="2"/>
        <v>-83070587</v>
      </c>
      <c r="J38" s="48">
        <f t="shared" si="2"/>
        <v>81373006</v>
      </c>
      <c r="K38" s="48">
        <f t="shared" si="2"/>
        <v>-34312536</v>
      </c>
      <c r="L38" s="48">
        <f t="shared" si="2"/>
        <v>-68409861</v>
      </c>
      <c r="M38" s="48">
        <f t="shared" si="2"/>
        <v>51401691</v>
      </c>
      <c r="N38" s="48">
        <f t="shared" si="2"/>
        <v>-51320706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30052300</v>
      </c>
      <c r="X38" s="48">
        <f>IF(F22=F36,0,X22-X36)</f>
        <v>38288871</v>
      </c>
      <c r="Y38" s="48">
        <f t="shared" si="2"/>
        <v>-8236571</v>
      </c>
      <c r="Z38" s="49">
        <f>+IF(X38&lt;&gt;0,+(Y38/X38)*100,0)</f>
        <v>-21.51165804810489</v>
      </c>
      <c r="AA38" s="46">
        <f>+AA22-AA36</f>
        <v>70320435</v>
      </c>
    </row>
    <row r="39" spans="1:27" ht="13.5">
      <c r="A39" s="23" t="s">
        <v>64</v>
      </c>
      <c r="B39" s="29"/>
      <c r="C39" s="6">
        <v>246182651</v>
      </c>
      <c r="D39" s="6">
        <v>0</v>
      </c>
      <c r="E39" s="7">
        <v>293824000</v>
      </c>
      <c r="F39" s="8">
        <v>293824000</v>
      </c>
      <c r="G39" s="8">
        <v>0</v>
      </c>
      <c r="H39" s="8">
        <v>3195852</v>
      </c>
      <c r="I39" s="8">
        <v>11721565</v>
      </c>
      <c r="J39" s="8">
        <v>14917417</v>
      </c>
      <c r="K39" s="8">
        <v>39162769</v>
      </c>
      <c r="L39" s="8">
        <v>34312677</v>
      </c>
      <c r="M39" s="8">
        <v>23237463</v>
      </c>
      <c r="N39" s="8">
        <v>96712909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111630326</v>
      </c>
      <c r="X39" s="8">
        <v>50885890</v>
      </c>
      <c r="Y39" s="8">
        <v>60744436</v>
      </c>
      <c r="Z39" s="2">
        <v>119.37</v>
      </c>
      <c r="AA39" s="6">
        <v>293824000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335719110</v>
      </c>
      <c r="D42" s="55">
        <f>SUM(D38:D41)</f>
        <v>0</v>
      </c>
      <c r="E42" s="56">
        <f t="shared" si="3"/>
        <v>364144435</v>
      </c>
      <c r="F42" s="57">
        <f t="shared" si="3"/>
        <v>364144435</v>
      </c>
      <c r="G42" s="57">
        <f t="shared" si="3"/>
        <v>107559514</v>
      </c>
      <c r="H42" s="57">
        <f t="shared" si="3"/>
        <v>60079931</v>
      </c>
      <c r="I42" s="57">
        <f t="shared" si="3"/>
        <v>-71349022</v>
      </c>
      <c r="J42" s="57">
        <f t="shared" si="3"/>
        <v>96290423</v>
      </c>
      <c r="K42" s="57">
        <f t="shared" si="3"/>
        <v>4850233</v>
      </c>
      <c r="L42" s="57">
        <f t="shared" si="3"/>
        <v>-34097184</v>
      </c>
      <c r="M42" s="57">
        <f t="shared" si="3"/>
        <v>74639154</v>
      </c>
      <c r="N42" s="57">
        <f t="shared" si="3"/>
        <v>45392203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141682626</v>
      </c>
      <c r="X42" s="57">
        <f t="shared" si="3"/>
        <v>89174761</v>
      </c>
      <c r="Y42" s="57">
        <f t="shared" si="3"/>
        <v>52507865</v>
      </c>
      <c r="Z42" s="58">
        <f>+IF(X42&lt;&gt;0,+(Y42/X42)*100,0)</f>
        <v>58.88198007057176</v>
      </c>
      <c r="AA42" s="55">
        <f>SUM(AA38:AA41)</f>
        <v>364144435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335719110</v>
      </c>
      <c r="D44" s="63">
        <f>+D42-D43</f>
        <v>0</v>
      </c>
      <c r="E44" s="64">
        <f t="shared" si="4"/>
        <v>364144435</v>
      </c>
      <c r="F44" s="65">
        <f t="shared" si="4"/>
        <v>364144435</v>
      </c>
      <c r="G44" s="65">
        <f t="shared" si="4"/>
        <v>107559514</v>
      </c>
      <c r="H44" s="65">
        <f t="shared" si="4"/>
        <v>60079931</v>
      </c>
      <c r="I44" s="65">
        <f t="shared" si="4"/>
        <v>-71349022</v>
      </c>
      <c r="J44" s="65">
        <f t="shared" si="4"/>
        <v>96290423</v>
      </c>
      <c r="K44" s="65">
        <f t="shared" si="4"/>
        <v>4850233</v>
      </c>
      <c r="L44" s="65">
        <f t="shared" si="4"/>
        <v>-34097184</v>
      </c>
      <c r="M44" s="65">
        <f t="shared" si="4"/>
        <v>74639154</v>
      </c>
      <c r="N44" s="65">
        <f t="shared" si="4"/>
        <v>45392203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141682626</v>
      </c>
      <c r="X44" s="65">
        <f t="shared" si="4"/>
        <v>89174761</v>
      </c>
      <c r="Y44" s="65">
        <f t="shared" si="4"/>
        <v>52507865</v>
      </c>
      <c r="Z44" s="66">
        <f>+IF(X44&lt;&gt;0,+(Y44/X44)*100,0)</f>
        <v>58.88198007057176</v>
      </c>
      <c r="AA44" s="63">
        <f>+AA42-AA43</f>
        <v>364144435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335719110</v>
      </c>
      <c r="D46" s="55">
        <f>SUM(D44:D45)</f>
        <v>0</v>
      </c>
      <c r="E46" s="56">
        <f t="shared" si="5"/>
        <v>364144435</v>
      </c>
      <c r="F46" s="57">
        <f t="shared" si="5"/>
        <v>364144435</v>
      </c>
      <c r="G46" s="57">
        <f t="shared" si="5"/>
        <v>107559514</v>
      </c>
      <c r="H46" s="57">
        <f t="shared" si="5"/>
        <v>60079931</v>
      </c>
      <c r="I46" s="57">
        <f t="shared" si="5"/>
        <v>-71349022</v>
      </c>
      <c r="J46" s="57">
        <f t="shared" si="5"/>
        <v>96290423</v>
      </c>
      <c r="K46" s="57">
        <f t="shared" si="5"/>
        <v>4850233</v>
      </c>
      <c r="L46" s="57">
        <f t="shared" si="5"/>
        <v>-34097184</v>
      </c>
      <c r="M46" s="57">
        <f t="shared" si="5"/>
        <v>74639154</v>
      </c>
      <c r="N46" s="57">
        <f t="shared" si="5"/>
        <v>45392203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141682626</v>
      </c>
      <c r="X46" s="57">
        <f t="shared" si="5"/>
        <v>89174761</v>
      </c>
      <c r="Y46" s="57">
        <f t="shared" si="5"/>
        <v>52507865</v>
      </c>
      <c r="Z46" s="58">
        <f>+IF(X46&lt;&gt;0,+(Y46/X46)*100,0)</f>
        <v>58.88198007057176</v>
      </c>
      <c r="AA46" s="55">
        <f>SUM(AA44:AA45)</f>
        <v>364144435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335719110</v>
      </c>
      <c r="D48" s="71">
        <f>SUM(D46:D47)</f>
        <v>0</v>
      </c>
      <c r="E48" s="72">
        <f t="shared" si="6"/>
        <v>364144435</v>
      </c>
      <c r="F48" s="73">
        <f t="shared" si="6"/>
        <v>364144435</v>
      </c>
      <c r="G48" s="73">
        <f t="shared" si="6"/>
        <v>107559514</v>
      </c>
      <c r="H48" s="74">
        <f t="shared" si="6"/>
        <v>60079931</v>
      </c>
      <c r="I48" s="74">
        <f t="shared" si="6"/>
        <v>-71349022</v>
      </c>
      <c r="J48" s="74">
        <f t="shared" si="6"/>
        <v>96290423</v>
      </c>
      <c r="K48" s="74">
        <f t="shared" si="6"/>
        <v>4850233</v>
      </c>
      <c r="L48" s="74">
        <f t="shared" si="6"/>
        <v>-34097184</v>
      </c>
      <c r="M48" s="73">
        <f t="shared" si="6"/>
        <v>74639154</v>
      </c>
      <c r="N48" s="73">
        <f t="shared" si="6"/>
        <v>45392203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141682626</v>
      </c>
      <c r="X48" s="74">
        <f t="shared" si="6"/>
        <v>89174761</v>
      </c>
      <c r="Y48" s="74">
        <f t="shared" si="6"/>
        <v>52507865</v>
      </c>
      <c r="Z48" s="75">
        <f>+IF(X48&lt;&gt;0,+(Y48/X48)*100,0)</f>
        <v>58.88198007057176</v>
      </c>
      <c r="AA48" s="76">
        <f>SUM(AA46:AA47)</f>
        <v>364144435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175478677</v>
      </c>
      <c r="D5" s="6">
        <v>0</v>
      </c>
      <c r="E5" s="7">
        <v>242669800</v>
      </c>
      <c r="F5" s="8">
        <v>242669800</v>
      </c>
      <c r="G5" s="8">
        <v>19393258</v>
      </c>
      <c r="H5" s="8">
        <v>20239763</v>
      </c>
      <c r="I5" s="8">
        <v>18711796</v>
      </c>
      <c r="J5" s="8">
        <v>58344817</v>
      </c>
      <c r="K5" s="8">
        <v>14478384</v>
      </c>
      <c r="L5" s="8">
        <v>20106637</v>
      </c>
      <c r="M5" s="8">
        <v>14289223</v>
      </c>
      <c r="N5" s="8">
        <v>48874244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107219061</v>
      </c>
      <c r="X5" s="8">
        <v>123191502</v>
      </c>
      <c r="Y5" s="8">
        <v>-15972441</v>
      </c>
      <c r="Z5" s="2">
        <v>-12.97</v>
      </c>
      <c r="AA5" s="6">
        <v>242669800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503120765</v>
      </c>
      <c r="D7" s="6">
        <v>0</v>
      </c>
      <c r="E7" s="7">
        <v>609525428</v>
      </c>
      <c r="F7" s="8">
        <v>609525428</v>
      </c>
      <c r="G7" s="8">
        <v>23720771</v>
      </c>
      <c r="H7" s="8">
        <v>61789086</v>
      </c>
      <c r="I7" s="8">
        <v>56996515</v>
      </c>
      <c r="J7" s="8">
        <v>142506372</v>
      </c>
      <c r="K7" s="8">
        <v>46919502</v>
      </c>
      <c r="L7" s="8">
        <v>41242689</v>
      </c>
      <c r="M7" s="8">
        <v>55915164</v>
      </c>
      <c r="N7" s="8">
        <v>144077355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286583727</v>
      </c>
      <c r="X7" s="8">
        <v>304762500</v>
      </c>
      <c r="Y7" s="8">
        <v>-18178773</v>
      </c>
      <c r="Z7" s="2">
        <v>-5.96</v>
      </c>
      <c r="AA7" s="6">
        <v>609525428</v>
      </c>
    </row>
    <row r="8" spans="1:27" ht="13.5">
      <c r="A8" s="25" t="s">
        <v>35</v>
      </c>
      <c r="B8" s="24"/>
      <c r="C8" s="6">
        <v>143077136</v>
      </c>
      <c r="D8" s="6">
        <v>0</v>
      </c>
      <c r="E8" s="7">
        <v>164356278</v>
      </c>
      <c r="F8" s="8">
        <v>164356278</v>
      </c>
      <c r="G8" s="8">
        <v>13067215</v>
      </c>
      <c r="H8" s="8">
        <v>13358747</v>
      </c>
      <c r="I8" s="8">
        <v>13760259</v>
      </c>
      <c r="J8" s="8">
        <v>40186221</v>
      </c>
      <c r="K8" s="8">
        <v>13768565</v>
      </c>
      <c r="L8" s="8">
        <v>13345932</v>
      </c>
      <c r="M8" s="8">
        <v>5898172</v>
      </c>
      <c r="N8" s="8">
        <v>33012669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73198890</v>
      </c>
      <c r="X8" s="8">
        <v>82177998</v>
      </c>
      <c r="Y8" s="8">
        <v>-8979108</v>
      </c>
      <c r="Z8" s="2">
        <v>-10.93</v>
      </c>
      <c r="AA8" s="6">
        <v>164356278</v>
      </c>
    </row>
    <row r="9" spans="1:27" ht="13.5">
      <c r="A9" s="25" t="s">
        <v>36</v>
      </c>
      <c r="B9" s="24"/>
      <c r="C9" s="6">
        <v>83524763</v>
      </c>
      <c r="D9" s="6">
        <v>0</v>
      </c>
      <c r="E9" s="7">
        <v>90288265</v>
      </c>
      <c r="F9" s="8">
        <v>90288265</v>
      </c>
      <c r="G9" s="8">
        <v>7446057</v>
      </c>
      <c r="H9" s="8">
        <v>7407200</v>
      </c>
      <c r="I9" s="8">
        <v>7671103</v>
      </c>
      <c r="J9" s="8">
        <v>22524360</v>
      </c>
      <c r="K9" s="8">
        <v>4563989</v>
      </c>
      <c r="L9" s="8">
        <v>4531562</v>
      </c>
      <c r="M9" s="8">
        <v>4456244</v>
      </c>
      <c r="N9" s="8">
        <v>13551795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36076155</v>
      </c>
      <c r="X9" s="8">
        <v>45144000</v>
      </c>
      <c r="Y9" s="8">
        <v>-9067845</v>
      </c>
      <c r="Z9" s="2">
        <v>-20.09</v>
      </c>
      <c r="AA9" s="6">
        <v>90288265</v>
      </c>
    </row>
    <row r="10" spans="1:27" ht="13.5">
      <c r="A10" s="25" t="s">
        <v>37</v>
      </c>
      <c r="B10" s="24"/>
      <c r="C10" s="6">
        <v>68870769</v>
      </c>
      <c r="D10" s="6">
        <v>0</v>
      </c>
      <c r="E10" s="7">
        <v>73449693</v>
      </c>
      <c r="F10" s="26">
        <v>73449693</v>
      </c>
      <c r="G10" s="26">
        <v>6143618</v>
      </c>
      <c r="H10" s="26">
        <v>6168611</v>
      </c>
      <c r="I10" s="26">
        <v>6203644</v>
      </c>
      <c r="J10" s="26">
        <v>18515873</v>
      </c>
      <c r="K10" s="26">
        <v>6203285</v>
      </c>
      <c r="L10" s="26">
        <v>6009759</v>
      </c>
      <c r="M10" s="26">
        <v>-3924023</v>
      </c>
      <c r="N10" s="26">
        <v>8289021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26804894</v>
      </c>
      <c r="X10" s="26">
        <v>36724998</v>
      </c>
      <c r="Y10" s="26">
        <v>-9920104</v>
      </c>
      <c r="Z10" s="27">
        <v>-27.01</v>
      </c>
      <c r="AA10" s="28">
        <v>73449693</v>
      </c>
    </row>
    <row r="11" spans="1:27" ht="13.5">
      <c r="A11" s="25" t="s">
        <v>38</v>
      </c>
      <c r="B11" s="29"/>
      <c r="C11" s="6">
        <v>23201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277635</v>
      </c>
      <c r="J11" s="8">
        <v>277635</v>
      </c>
      <c r="K11" s="8">
        <v>0</v>
      </c>
      <c r="L11" s="8">
        <v>0</v>
      </c>
      <c r="M11" s="8">
        <v>-277635</v>
      </c>
      <c r="N11" s="8">
        <v>-277635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4639974</v>
      </c>
      <c r="D12" s="6">
        <v>0</v>
      </c>
      <c r="E12" s="7">
        <v>6478502</v>
      </c>
      <c r="F12" s="8">
        <v>6478502</v>
      </c>
      <c r="G12" s="8">
        <v>336352</v>
      </c>
      <c r="H12" s="8">
        <v>597822</v>
      </c>
      <c r="I12" s="8">
        <v>457836</v>
      </c>
      <c r="J12" s="8">
        <v>1392010</v>
      </c>
      <c r="K12" s="8">
        <v>336376</v>
      </c>
      <c r="L12" s="8">
        <v>486452</v>
      </c>
      <c r="M12" s="8">
        <v>868469</v>
      </c>
      <c r="N12" s="8">
        <v>1691297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3083307</v>
      </c>
      <c r="X12" s="8">
        <v>3239502</v>
      </c>
      <c r="Y12" s="8">
        <v>-156195</v>
      </c>
      <c r="Z12" s="2">
        <v>-4.82</v>
      </c>
      <c r="AA12" s="6">
        <v>6478502</v>
      </c>
    </row>
    <row r="13" spans="1:27" ht="13.5">
      <c r="A13" s="23" t="s">
        <v>40</v>
      </c>
      <c r="B13" s="29"/>
      <c r="C13" s="6">
        <v>17896938</v>
      </c>
      <c r="D13" s="6">
        <v>0</v>
      </c>
      <c r="E13" s="7">
        <v>16872072</v>
      </c>
      <c r="F13" s="8">
        <v>16872072</v>
      </c>
      <c r="G13" s="8">
        <v>2168646</v>
      </c>
      <c r="H13" s="8">
        <v>556096</v>
      </c>
      <c r="I13" s="8">
        <v>911397</v>
      </c>
      <c r="J13" s="8">
        <v>3636139</v>
      </c>
      <c r="K13" s="8">
        <v>1113102</v>
      </c>
      <c r="L13" s="8">
        <v>940599</v>
      </c>
      <c r="M13" s="8">
        <v>829509</v>
      </c>
      <c r="N13" s="8">
        <v>2883210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6519349</v>
      </c>
      <c r="X13" s="8">
        <v>8436000</v>
      </c>
      <c r="Y13" s="8">
        <v>-1916651</v>
      </c>
      <c r="Z13" s="2">
        <v>-22.72</v>
      </c>
      <c r="AA13" s="6">
        <v>16872072</v>
      </c>
    </row>
    <row r="14" spans="1:27" ht="13.5">
      <c r="A14" s="23" t="s">
        <v>41</v>
      </c>
      <c r="B14" s="29"/>
      <c r="C14" s="6">
        <v>7621372</v>
      </c>
      <c r="D14" s="6">
        <v>0</v>
      </c>
      <c r="E14" s="7">
        <v>8130887</v>
      </c>
      <c r="F14" s="8">
        <v>8130887</v>
      </c>
      <c r="G14" s="8">
        <v>695314</v>
      </c>
      <c r="H14" s="8">
        <v>707771</v>
      </c>
      <c r="I14" s="8">
        <v>1413182</v>
      </c>
      <c r="J14" s="8">
        <v>2816267</v>
      </c>
      <c r="K14" s="8">
        <v>387367</v>
      </c>
      <c r="L14" s="8">
        <v>465494</v>
      </c>
      <c r="M14" s="8">
        <v>340840</v>
      </c>
      <c r="N14" s="8">
        <v>1193701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4009968</v>
      </c>
      <c r="X14" s="8">
        <v>4065498</v>
      </c>
      <c r="Y14" s="8">
        <v>-55530</v>
      </c>
      <c r="Z14" s="2">
        <v>-1.37</v>
      </c>
      <c r="AA14" s="6">
        <v>8130887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9022484</v>
      </c>
      <c r="D16" s="6">
        <v>0</v>
      </c>
      <c r="E16" s="7">
        <v>2827207</v>
      </c>
      <c r="F16" s="8">
        <v>2827207</v>
      </c>
      <c r="G16" s="8">
        <v>148723</v>
      </c>
      <c r="H16" s="8">
        <v>186234</v>
      </c>
      <c r="I16" s="8">
        <v>279690</v>
      </c>
      <c r="J16" s="8">
        <v>614647</v>
      </c>
      <c r="K16" s="8">
        <v>408989</v>
      </c>
      <c r="L16" s="8">
        <v>219733</v>
      </c>
      <c r="M16" s="8">
        <v>1895460</v>
      </c>
      <c r="N16" s="8">
        <v>2524182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3138829</v>
      </c>
      <c r="X16" s="8">
        <v>1413498</v>
      </c>
      <c r="Y16" s="8">
        <v>1725331</v>
      </c>
      <c r="Z16" s="2">
        <v>122.06</v>
      </c>
      <c r="AA16" s="6">
        <v>2827207</v>
      </c>
    </row>
    <row r="17" spans="1:27" ht="13.5">
      <c r="A17" s="23" t="s">
        <v>44</v>
      </c>
      <c r="B17" s="29"/>
      <c r="C17" s="6">
        <v>7294</v>
      </c>
      <c r="D17" s="6">
        <v>0</v>
      </c>
      <c r="E17" s="7">
        <v>3303</v>
      </c>
      <c r="F17" s="8">
        <v>3303</v>
      </c>
      <c r="G17" s="8">
        <v>1754</v>
      </c>
      <c r="H17" s="8">
        <v>3158</v>
      </c>
      <c r="I17" s="8">
        <v>99985</v>
      </c>
      <c r="J17" s="8">
        <v>104897</v>
      </c>
      <c r="K17" s="8">
        <v>702</v>
      </c>
      <c r="L17" s="8">
        <v>1053</v>
      </c>
      <c r="M17" s="8">
        <v>-98812</v>
      </c>
      <c r="N17" s="8">
        <v>-97057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7840</v>
      </c>
      <c r="X17" s="8">
        <v>1500</v>
      </c>
      <c r="Y17" s="8">
        <v>6340</v>
      </c>
      <c r="Z17" s="2">
        <v>422.67</v>
      </c>
      <c r="AA17" s="6">
        <v>3303</v>
      </c>
    </row>
    <row r="18" spans="1:27" ht="13.5">
      <c r="A18" s="25" t="s">
        <v>45</v>
      </c>
      <c r="B18" s="24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3.5">
      <c r="A19" s="23" t="s">
        <v>46</v>
      </c>
      <c r="B19" s="29"/>
      <c r="C19" s="6">
        <v>434932499</v>
      </c>
      <c r="D19" s="6">
        <v>0</v>
      </c>
      <c r="E19" s="7">
        <v>298618069</v>
      </c>
      <c r="F19" s="8">
        <v>298618069</v>
      </c>
      <c r="G19" s="8">
        <v>202439</v>
      </c>
      <c r="H19" s="8">
        <v>113301486</v>
      </c>
      <c r="I19" s="8">
        <v>1376806</v>
      </c>
      <c r="J19" s="8">
        <v>114880731</v>
      </c>
      <c r="K19" s="8">
        <v>4445071</v>
      </c>
      <c r="L19" s="8">
        <v>105356391</v>
      </c>
      <c r="M19" s="8">
        <v>33936764</v>
      </c>
      <c r="N19" s="8">
        <v>143738226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258618957</v>
      </c>
      <c r="X19" s="8">
        <v>148323500</v>
      </c>
      <c r="Y19" s="8">
        <v>110295457</v>
      </c>
      <c r="Z19" s="2">
        <v>74.36</v>
      </c>
      <c r="AA19" s="6">
        <v>298618069</v>
      </c>
    </row>
    <row r="20" spans="1:27" ht="13.5">
      <c r="A20" s="23" t="s">
        <v>47</v>
      </c>
      <c r="B20" s="29"/>
      <c r="C20" s="6">
        <v>7995017</v>
      </c>
      <c r="D20" s="6">
        <v>0</v>
      </c>
      <c r="E20" s="7">
        <v>13142389</v>
      </c>
      <c r="F20" s="26">
        <v>13142389</v>
      </c>
      <c r="G20" s="26">
        <v>712050</v>
      </c>
      <c r="H20" s="26">
        <v>3473253</v>
      </c>
      <c r="I20" s="26">
        <v>430790</v>
      </c>
      <c r="J20" s="26">
        <v>4616093</v>
      </c>
      <c r="K20" s="26">
        <v>-4237656</v>
      </c>
      <c r="L20" s="26">
        <v>2603177</v>
      </c>
      <c r="M20" s="26">
        <v>5984236</v>
      </c>
      <c r="N20" s="26">
        <v>4349757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8965850</v>
      </c>
      <c r="X20" s="26">
        <v>6154002</v>
      </c>
      <c r="Y20" s="26">
        <v>2811848</v>
      </c>
      <c r="Z20" s="27">
        <v>45.69</v>
      </c>
      <c r="AA20" s="28">
        <v>13142389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175439</v>
      </c>
      <c r="J21" s="8">
        <v>175439</v>
      </c>
      <c r="K21" s="8">
        <v>-175000</v>
      </c>
      <c r="L21" s="8">
        <v>0</v>
      </c>
      <c r="M21" s="8">
        <v>0</v>
      </c>
      <c r="N21" s="8">
        <v>-175000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439</v>
      </c>
      <c r="X21" s="8"/>
      <c r="Y21" s="8">
        <v>439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1456210889</v>
      </c>
      <c r="D22" s="33">
        <f>SUM(D5:D21)</f>
        <v>0</v>
      </c>
      <c r="E22" s="34">
        <f t="shared" si="0"/>
        <v>1526361893</v>
      </c>
      <c r="F22" s="35">
        <f t="shared" si="0"/>
        <v>1526361893</v>
      </c>
      <c r="G22" s="35">
        <f t="shared" si="0"/>
        <v>74036197</v>
      </c>
      <c r="H22" s="35">
        <f t="shared" si="0"/>
        <v>227789227</v>
      </c>
      <c r="I22" s="35">
        <f t="shared" si="0"/>
        <v>108766077</v>
      </c>
      <c r="J22" s="35">
        <f t="shared" si="0"/>
        <v>410591501</v>
      </c>
      <c r="K22" s="35">
        <f t="shared" si="0"/>
        <v>88212676</v>
      </c>
      <c r="L22" s="35">
        <f t="shared" si="0"/>
        <v>195309478</v>
      </c>
      <c r="M22" s="35">
        <f t="shared" si="0"/>
        <v>120113611</v>
      </c>
      <c r="N22" s="35">
        <f t="shared" si="0"/>
        <v>403635765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814227266</v>
      </c>
      <c r="X22" s="35">
        <f t="shared" si="0"/>
        <v>763634498</v>
      </c>
      <c r="Y22" s="35">
        <f t="shared" si="0"/>
        <v>50592768</v>
      </c>
      <c r="Z22" s="36">
        <f>+IF(X22&lt;&gt;0,+(Y22/X22)*100,0)</f>
        <v>6.625259614711644</v>
      </c>
      <c r="AA22" s="33">
        <f>SUM(AA5:AA21)</f>
        <v>1526361893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346358464</v>
      </c>
      <c r="D25" s="6">
        <v>0</v>
      </c>
      <c r="E25" s="7">
        <v>399662967</v>
      </c>
      <c r="F25" s="8">
        <v>399662967</v>
      </c>
      <c r="G25" s="8">
        <v>26234434</v>
      </c>
      <c r="H25" s="8">
        <v>29814493</v>
      </c>
      <c r="I25" s="8">
        <v>31449130</v>
      </c>
      <c r="J25" s="8">
        <v>87498057</v>
      </c>
      <c r="K25" s="8">
        <v>29315485</v>
      </c>
      <c r="L25" s="8">
        <v>30256641</v>
      </c>
      <c r="M25" s="8">
        <v>28965857</v>
      </c>
      <c r="N25" s="8">
        <v>88537983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176036040</v>
      </c>
      <c r="X25" s="8">
        <v>199456500</v>
      </c>
      <c r="Y25" s="8">
        <v>-23420460</v>
      </c>
      <c r="Z25" s="2">
        <v>-11.74</v>
      </c>
      <c r="AA25" s="6">
        <v>399662967</v>
      </c>
    </row>
    <row r="26" spans="1:27" ht="13.5">
      <c r="A26" s="25" t="s">
        <v>52</v>
      </c>
      <c r="B26" s="24"/>
      <c r="C26" s="6">
        <v>18190799</v>
      </c>
      <c r="D26" s="6">
        <v>0</v>
      </c>
      <c r="E26" s="7">
        <v>18120877</v>
      </c>
      <c r="F26" s="8">
        <v>18120877</v>
      </c>
      <c r="G26" s="8">
        <v>1388802</v>
      </c>
      <c r="H26" s="8">
        <v>1365711</v>
      </c>
      <c r="I26" s="8">
        <v>1494352</v>
      </c>
      <c r="J26" s="8">
        <v>4248865</v>
      </c>
      <c r="K26" s="8">
        <v>1493677</v>
      </c>
      <c r="L26" s="8">
        <v>1298665</v>
      </c>
      <c r="M26" s="8">
        <v>2326855</v>
      </c>
      <c r="N26" s="8">
        <v>5119197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9368062</v>
      </c>
      <c r="X26" s="8">
        <v>9060498</v>
      </c>
      <c r="Y26" s="8">
        <v>307564</v>
      </c>
      <c r="Z26" s="2">
        <v>3.39</v>
      </c>
      <c r="AA26" s="6">
        <v>18120877</v>
      </c>
    </row>
    <row r="27" spans="1:27" ht="13.5">
      <c r="A27" s="25" t="s">
        <v>53</v>
      </c>
      <c r="B27" s="24"/>
      <c r="C27" s="6">
        <v>-15650474</v>
      </c>
      <c r="D27" s="6">
        <v>0</v>
      </c>
      <c r="E27" s="7">
        <v>296728013</v>
      </c>
      <c r="F27" s="8">
        <v>296728013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16042000</v>
      </c>
      <c r="N27" s="8">
        <v>16042000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16042000</v>
      </c>
      <c r="X27" s="8">
        <v>148363998</v>
      </c>
      <c r="Y27" s="8">
        <v>-132321998</v>
      </c>
      <c r="Z27" s="2">
        <v>-89.19</v>
      </c>
      <c r="AA27" s="6">
        <v>296728013</v>
      </c>
    </row>
    <row r="28" spans="1:27" ht="13.5">
      <c r="A28" s="25" t="s">
        <v>54</v>
      </c>
      <c r="B28" s="24"/>
      <c r="C28" s="6">
        <v>251616481</v>
      </c>
      <c r="D28" s="6">
        <v>0</v>
      </c>
      <c r="E28" s="7">
        <v>238001942</v>
      </c>
      <c r="F28" s="8">
        <v>238001942</v>
      </c>
      <c r="G28" s="8">
        <v>17231314</v>
      </c>
      <c r="H28" s="8">
        <v>19833531</v>
      </c>
      <c r="I28" s="8">
        <v>46936424</v>
      </c>
      <c r="J28" s="8">
        <v>84001269</v>
      </c>
      <c r="K28" s="8">
        <v>20135133</v>
      </c>
      <c r="L28" s="8">
        <v>19654694</v>
      </c>
      <c r="M28" s="8">
        <v>-2444485</v>
      </c>
      <c r="N28" s="8">
        <v>37345342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121346611</v>
      </c>
      <c r="X28" s="8">
        <v>119001000</v>
      </c>
      <c r="Y28" s="8">
        <v>2345611</v>
      </c>
      <c r="Z28" s="2">
        <v>1.97</v>
      </c>
      <c r="AA28" s="6">
        <v>238001942</v>
      </c>
    </row>
    <row r="29" spans="1:27" ht="13.5">
      <c r="A29" s="25" t="s">
        <v>55</v>
      </c>
      <c r="B29" s="24"/>
      <c r="C29" s="6">
        <v>10267795</v>
      </c>
      <c r="D29" s="6">
        <v>0</v>
      </c>
      <c r="E29" s="7">
        <v>22158396</v>
      </c>
      <c r="F29" s="8">
        <v>22158396</v>
      </c>
      <c r="G29" s="8">
        <v>1936637</v>
      </c>
      <c r="H29" s="8">
        <v>1936038</v>
      </c>
      <c r="I29" s="8">
        <v>3117117</v>
      </c>
      <c r="J29" s="8">
        <v>6989792</v>
      </c>
      <c r="K29" s="8">
        <v>964980</v>
      </c>
      <c r="L29" s="8">
        <v>1858880</v>
      </c>
      <c r="M29" s="8">
        <v>2143805</v>
      </c>
      <c r="N29" s="8">
        <v>4967665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11957457</v>
      </c>
      <c r="X29" s="8">
        <v>11079000</v>
      </c>
      <c r="Y29" s="8">
        <v>878457</v>
      </c>
      <c r="Z29" s="2">
        <v>7.93</v>
      </c>
      <c r="AA29" s="6">
        <v>22158396</v>
      </c>
    </row>
    <row r="30" spans="1:27" ht="13.5">
      <c r="A30" s="25" t="s">
        <v>56</v>
      </c>
      <c r="B30" s="24"/>
      <c r="C30" s="6">
        <v>382802503</v>
      </c>
      <c r="D30" s="6">
        <v>0</v>
      </c>
      <c r="E30" s="7">
        <v>432240000</v>
      </c>
      <c r="F30" s="8">
        <v>432240000</v>
      </c>
      <c r="G30" s="8">
        <v>52834424</v>
      </c>
      <c r="H30" s="8">
        <v>52834424</v>
      </c>
      <c r="I30" s="8">
        <v>81417150</v>
      </c>
      <c r="J30" s="8">
        <v>187085998</v>
      </c>
      <c r="K30" s="8">
        <v>9719314</v>
      </c>
      <c r="L30" s="8">
        <v>10814449</v>
      </c>
      <c r="M30" s="8">
        <v>17631768</v>
      </c>
      <c r="N30" s="8">
        <v>38165531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225251529</v>
      </c>
      <c r="X30" s="8">
        <v>216120000</v>
      </c>
      <c r="Y30" s="8">
        <v>9131529</v>
      </c>
      <c r="Z30" s="2">
        <v>4.23</v>
      </c>
      <c r="AA30" s="6">
        <v>432240000</v>
      </c>
    </row>
    <row r="31" spans="1:27" ht="13.5">
      <c r="A31" s="25" t="s">
        <v>57</v>
      </c>
      <c r="B31" s="24"/>
      <c r="C31" s="6">
        <v>3237518</v>
      </c>
      <c r="D31" s="6">
        <v>0</v>
      </c>
      <c r="E31" s="7">
        <v>3556888</v>
      </c>
      <c r="F31" s="8">
        <v>3556888</v>
      </c>
      <c r="G31" s="8">
        <v>84555</v>
      </c>
      <c r="H31" s="8">
        <v>2585</v>
      </c>
      <c r="I31" s="8">
        <v>12738381</v>
      </c>
      <c r="J31" s="8">
        <v>12825521</v>
      </c>
      <c r="K31" s="8">
        <v>165655</v>
      </c>
      <c r="L31" s="8">
        <v>253171</v>
      </c>
      <c r="M31" s="8">
        <v>-12262095</v>
      </c>
      <c r="N31" s="8">
        <v>-11843269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982252</v>
      </c>
      <c r="X31" s="8">
        <v>1779000</v>
      </c>
      <c r="Y31" s="8">
        <v>-796748</v>
      </c>
      <c r="Z31" s="2">
        <v>-44.79</v>
      </c>
      <c r="AA31" s="6">
        <v>3556888</v>
      </c>
    </row>
    <row r="32" spans="1:27" ht="13.5">
      <c r="A32" s="25" t="s">
        <v>58</v>
      </c>
      <c r="B32" s="24"/>
      <c r="C32" s="6">
        <v>117813030</v>
      </c>
      <c r="D32" s="6">
        <v>0</v>
      </c>
      <c r="E32" s="7">
        <v>161322228</v>
      </c>
      <c r="F32" s="8">
        <v>161322228</v>
      </c>
      <c r="G32" s="8">
        <v>-330596</v>
      </c>
      <c r="H32" s="8">
        <v>16147641</v>
      </c>
      <c r="I32" s="8">
        <v>6967140</v>
      </c>
      <c r="J32" s="8">
        <v>22784185</v>
      </c>
      <c r="K32" s="8">
        <v>12700741</v>
      </c>
      <c r="L32" s="8">
        <v>7877416</v>
      </c>
      <c r="M32" s="8">
        <v>25148774</v>
      </c>
      <c r="N32" s="8">
        <v>45726931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68511116</v>
      </c>
      <c r="X32" s="8">
        <v>33031998</v>
      </c>
      <c r="Y32" s="8">
        <v>35479118</v>
      </c>
      <c r="Z32" s="2">
        <v>107.41</v>
      </c>
      <c r="AA32" s="6">
        <v>161322228</v>
      </c>
    </row>
    <row r="33" spans="1:27" ht="13.5">
      <c r="A33" s="25" t="s">
        <v>59</v>
      </c>
      <c r="B33" s="24"/>
      <c r="C33" s="6">
        <v>46560867</v>
      </c>
      <c r="D33" s="6">
        <v>0</v>
      </c>
      <c r="E33" s="7">
        <v>54913028</v>
      </c>
      <c r="F33" s="8">
        <v>54913028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54913028</v>
      </c>
    </row>
    <row r="34" spans="1:27" ht="13.5">
      <c r="A34" s="25" t="s">
        <v>60</v>
      </c>
      <c r="B34" s="24"/>
      <c r="C34" s="6">
        <v>208064893</v>
      </c>
      <c r="D34" s="6">
        <v>0</v>
      </c>
      <c r="E34" s="7">
        <v>231764661</v>
      </c>
      <c r="F34" s="8">
        <v>231764661</v>
      </c>
      <c r="G34" s="8">
        <v>9283645</v>
      </c>
      <c r="H34" s="8">
        <v>19348703</v>
      </c>
      <c r="I34" s="8">
        <v>12394610</v>
      </c>
      <c r="J34" s="8">
        <v>41026958</v>
      </c>
      <c r="K34" s="8">
        <v>21684993</v>
      </c>
      <c r="L34" s="8">
        <v>21597024</v>
      </c>
      <c r="M34" s="8">
        <v>17358842</v>
      </c>
      <c r="N34" s="8">
        <v>60640859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101667817</v>
      </c>
      <c r="X34" s="8">
        <v>189507000</v>
      </c>
      <c r="Y34" s="8">
        <v>-87839183</v>
      </c>
      <c r="Z34" s="2">
        <v>-46.35</v>
      </c>
      <c r="AA34" s="6">
        <v>231764661</v>
      </c>
    </row>
    <row r="35" spans="1:27" ht="13.5">
      <c r="A35" s="23" t="s">
        <v>61</v>
      </c>
      <c r="B35" s="29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1369261876</v>
      </c>
      <c r="D36" s="33">
        <f>SUM(D25:D35)</f>
        <v>0</v>
      </c>
      <c r="E36" s="34">
        <f t="shared" si="1"/>
        <v>1858469000</v>
      </c>
      <c r="F36" s="35">
        <f t="shared" si="1"/>
        <v>1858469000</v>
      </c>
      <c r="G36" s="35">
        <f t="shared" si="1"/>
        <v>108663215</v>
      </c>
      <c r="H36" s="35">
        <f t="shared" si="1"/>
        <v>141283126</v>
      </c>
      <c r="I36" s="35">
        <f t="shared" si="1"/>
        <v>196514304</v>
      </c>
      <c r="J36" s="35">
        <f t="shared" si="1"/>
        <v>446460645</v>
      </c>
      <c r="K36" s="35">
        <f t="shared" si="1"/>
        <v>96179978</v>
      </c>
      <c r="L36" s="35">
        <f t="shared" si="1"/>
        <v>93610940</v>
      </c>
      <c r="M36" s="35">
        <f t="shared" si="1"/>
        <v>94911321</v>
      </c>
      <c r="N36" s="35">
        <f t="shared" si="1"/>
        <v>284702239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731162884</v>
      </c>
      <c r="X36" s="35">
        <f t="shared" si="1"/>
        <v>927398994</v>
      </c>
      <c r="Y36" s="35">
        <f t="shared" si="1"/>
        <v>-196236110</v>
      </c>
      <c r="Z36" s="36">
        <f>+IF(X36&lt;&gt;0,+(Y36/X36)*100,0)</f>
        <v>-21.159836410174066</v>
      </c>
      <c r="AA36" s="33">
        <f>SUM(AA25:AA35)</f>
        <v>1858469000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86949013</v>
      </c>
      <c r="D38" s="46">
        <f>+D22-D36</f>
        <v>0</v>
      </c>
      <c r="E38" s="47">
        <f t="shared" si="2"/>
        <v>-332107107</v>
      </c>
      <c r="F38" s="48">
        <f t="shared" si="2"/>
        <v>-332107107</v>
      </c>
      <c r="G38" s="48">
        <f t="shared" si="2"/>
        <v>-34627018</v>
      </c>
      <c r="H38" s="48">
        <f t="shared" si="2"/>
        <v>86506101</v>
      </c>
      <c r="I38" s="48">
        <f t="shared" si="2"/>
        <v>-87748227</v>
      </c>
      <c r="J38" s="48">
        <f t="shared" si="2"/>
        <v>-35869144</v>
      </c>
      <c r="K38" s="48">
        <f t="shared" si="2"/>
        <v>-7967302</v>
      </c>
      <c r="L38" s="48">
        <f t="shared" si="2"/>
        <v>101698538</v>
      </c>
      <c r="M38" s="48">
        <f t="shared" si="2"/>
        <v>25202290</v>
      </c>
      <c r="N38" s="48">
        <f t="shared" si="2"/>
        <v>118933526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83064382</v>
      </c>
      <c r="X38" s="48">
        <f>IF(F22=F36,0,X22-X36)</f>
        <v>-163764496</v>
      </c>
      <c r="Y38" s="48">
        <f t="shared" si="2"/>
        <v>246828878</v>
      </c>
      <c r="Z38" s="49">
        <f>+IF(X38&lt;&gt;0,+(Y38/X38)*100,0)</f>
        <v>-150.72184999122155</v>
      </c>
      <c r="AA38" s="46">
        <f>+AA22-AA36</f>
        <v>-332107107</v>
      </c>
    </row>
    <row r="39" spans="1:27" ht="13.5">
      <c r="A39" s="23" t="s">
        <v>64</v>
      </c>
      <c r="B39" s="29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86949013</v>
      </c>
      <c r="D42" s="55">
        <f>SUM(D38:D41)</f>
        <v>0</v>
      </c>
      <c r="E42" s="56">
        <f t="shared" si="3"/>
        <v>-332107107</v>
      </c>
      <c r="F42" s="57">
        <f t="shared" si="3"/>
        <v>-332107107</v>
      </c>
      <c r="G42" s="57">
        <f t="shared" si="3"/>
        <v>-34627018</v>
      </c>
      <c r="H42" s="57">
        <f t="shared" si="3"/>
        <v>86506101</v>
      </c>
      <c r="I42" s="57">
        <f t="shared" si="3"/>
        <v>-87748227</v>
      </c>
      <c r="J42" s="57">
        <f t="shared" si="3"/>
        <v>-35869144</v>
      </c>
      <c r="K42" s="57">
        <f t="shared" si="3"/>
        <v>-7967302</v>
      </c>
      <c r="L42" s="57">
        <f t="shared" si="3"/>
        <v>101698538</v>
      </c>
      <c r="M42" s="57">
        <f t="shared" si="3"/>
        <v>25202290</v>
      </c>
      <c r="N42" s="57">
        <f t="shared" si="3"/>
        <v>118933526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83064382</v>
      </c>
      <c r="X42" s="57">
        <f t="shared" si="3"/>
        <v>-163764496</v>
      </c>
      <c r="Y42" s="57">
        <f t="shared" si="3"/>
        <v>246828878</v>
      </c>
      <c r="Z42" s="58">
        <f>+IF(X42&lt;&gt;0,+(Y42/X42)*100,0)</f>
        <v>-150.72184999122155</v>
      </c>
      <c r="AA42" s="55">
        <f>SUM(AA38:AA41)</f>
        <v>-332107107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86949013</v>
      </c>
      <c r="D44" s="63">
        <f>+D42-D43</f>
        <v>0</v>
      </c>
      <c r="E44" s="64">
        <f t="shared" si="4"/>
        <v>-332107107</v>
      </c>
      <c r="F44" s="65">
        <f t="shared" si="4"/>
        <v>-332107107</v>
      </c>
      <c r="G44" s="65">
        <f t="shared" si="4"/>
        <v>-34627018</v>
      </c>
      <c r="H44" s="65">
        <f t="shared" si="4"/>
        <v>86506101</v>
      </c>
      <c r="I44" s="65">
        <f t="shared" si="4"/>
        <v>-87748227</v>
      </c>
      <c r="J44" s="65">
        <f t="shared" si="4"/>
        <v>-35869144</v>
      </c>
      <c r="K44" s="65">
        <f t="shared" si="4"/>
        <v>-7967302</v>
      </c>
      <c r="L44" s="65">
        <f t="shared" si="4"/>
        <v>101698538</v>
      </c>
      <c r="M44" s="65">
        <f t="shared" si="4"/>
        <v>25202290</v>
      </c>
      <c r="N44" s="65">
        <f t="shared" si="4"/>
        <v>118933526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83064382</v>
      </c>
      <c r="X44" s="65">
        <f t="shared" si="4"/>
        <v>-163764496</v>
      </c>
      <c r="Y44" s="65">
        <f t="shared" si="4"/>
        <v>246828878</v>
      </c>
      <c r="Z44" s="66">
        <f>+IF(X44&lt;&gt;0,+(Y44/X44)*100,0)</f>
        <v>-150.72184999122155</v>
      </c>
      <c r="AA44" s="63">
        <f>+AA42-AA43</f>
        <v>-332107107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86949013</v>
      </c>
      <c r="D46" s="55">
        <f>SUM(D44:D45)</f>
        <v>0</v>
      </c>
      <c r="E46" s="56">
        <f t="shared" si="5"/>
        <v>-332107107</v>
      </c>
      <c r="F46" s="57">
        <f t="shared" si="5"/>
        <v>-332107107</v>
      </c>
      <c r="G46" s="57">
        <f t="shared" si="5"/>
        <v>-34627018</v>
      </c>
      <c r="H46" s="57">
        <f t="shared" si="5"/>
        <v>86506101</v>
      </c>
      <c r="I46" s="57">
        <f t="shared" si="5"/>
        <v>-87748227</v>
      </c>
      <c r="J46" s="57">
        <f t="shared" si="5"/>
        <v>-35869144</v>
      </c>
      <c r="K46" s="57">
        <f t="shared" si="5"/>
        <v>-7967302</v>
      </c>
      <c r="L46" s="57">
        <f t="shared" si="5"/>
        <v>101698538</v>
      </c>
      <c r="M46" s="57">
        <f t="shared" si="5"/>
        <v>25202290</v>
      </c>
      <c r="N46" s="57">
        <f t="shared" si="5"/>
        <v>118933526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83064382</v>
      </c>
      <c r="X46" s="57">
        <f t="shared" si="5"/>
        <v>-163764496</v>
      </c>
      <c r="Y46" s="57">
        <f t="shared" si="5"/>
        <v>246828878</v>
      </c>
      <c r="Z46" s="58">
        <f>+IF(X46&lt;&gt;0,+(Y46/X46)*100,0)</f>
        <v>-150.72184999122155</v>
      </c>
      <c r="AA46" s="55">
        <f>SUM(AA44:AA45)</f>
        <v>-332107107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86949013</v>
      </c>
      <c r="D48" s="71">
        <f>SUM(D46:D47)</f>
        <v>0</v>
      </c>
      <c r="E48" s="72">
        <f t="shared" si="6"/>
        <v>-332107107</v>
      </c>
      <c r="F48" s="73">
        <f t="shared" si="6"/>
        <v>-332107107</v>
      </c>
      <c r="G48" s="73">
        <f t="shared" si="6"/>
        <v>-34627018</v>
      </c>
      <c r="H48" s="74">
        <f t="shared" si="6"/>
        <v>86506101</v>
      </c>
      <c r="I48" s="74">
        <f t="shared" si="6"/>
        <v>-87748227</v>
      </c>
      <c r="J48" s="74">
        <f t="shared" si="6"/>
        <v>-35869144</v>
      </c>
      <c r="K48" s="74">
        <f t="shared" si="6"/>
        <v>-7967302</v>
      </c>
      <c r="L48" s="74">
        <f t="shared" si="6"/>
        <v>101698538</v>
      </c>
      <c r="M48" s="73">
        <f t="shared" si="6"/>
        <v>25202290</v>
      </c>
      <c r="N48" s="73">
        <f t="shared" si="6"/>
        <v>118933526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83064382</v>
      </c>
      <c r="X48" s="74">
        <f t="shared" si="6"/>
        <v>-163764496</v>
      </c>
      <c r="Y48" s="74">
        <f t="shared" si="6"/>
        <v>246828878</v>
      </c>
      <c r="Z48" s="75">
        <f>+IF(X48&lt;&gt;0,+(Y48/X48)*100,0)</f>
        <v>-150.72184999122155</v>
      </c>
      <c r="AA48" s="76">
        <f>SUM(AA46:AA47)</f>
        <v>-332107107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279678867</v>
      </c>
      <c r="D5" s="6">
        <v>0</v>
      </c>
      <c r="E5" s="7">
        <v>314000000</v>
      </c>
      <c r="F5" s="8">
        <v>314000000</v>
      </c>
      <c r="G5" s="8">
        <v>25208242</v>
      </c>
      <c r="H5" s="8">
        <v>29853966</v>
      </c>
      <c r="I5" s="8">
        <v>28976109</v>
      </c>
      <c r="J5" s="8">
        <v>84038317</v>
      </c>
      <c r="K5" s="8">
        <v>27933912</v>
      </c>
      <c r="L5" s="8">
        <v>30103722</v>
      </c>
      <c r="M5" s="8">
        <v>27340973</v>
      </c>
      <c r="N5" s="8">
        <v>85378607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169416924</v>
      </c>
      <c r="X5" s="8">
        <v>157000200</v>
      </c>
      <c r="Y5" s="8">
        <v>12416724</v>
      </c>
      <c r="Z5" s="2">
        <v>7.91</v>
      </c>
      <c r="AA5" s="6">
        <v>314000000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1311518791</v>
      </c>
      <c r="D7" s="6">
        <v>0</v>
      </c>
      <c r="E7" s="7">
        <v>1385000000</v>
      </c>
      <c r="F7" s="8">
        <v>1385000000</v>
      </c>
      <c r="G7" s="8">
        <v>114633069</v>
      </c>
      <c r="H7" s="8">
        <v>146302452</v>
      </c>
      <c r="I7" s="8">
        <v>119232037</v>
      </c>
      <c r="J7" s="8">
        <v>380167558</v>
      </c>
      <c r="K7" s="8">
        <v>96853958</v>
      </c>
      <c r="L7" s="8">
        <v>107853216</v>
      </c>
      <c r="M7" s="8">
        <v>111928309</v>
      </c>
      <c r="N7" s="8">
        <v>316635483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696803041</v>
      </c>
      <c r="X7" s="8">
        <v>692500200</v>
      </c>
      <c r="Y7" s="8">
        <v>4302841</v>
      </c>
      <c r="Z7" s="2">
        <v>0.62</v>
      </c>
      <c r="AA7" s="6">
        <v>1385000000</v>
      </c>
    </row>
    <row r="8" spans="1:27" ht="13.5">
      <c r="A8" s="25" t="s">
        <v>35</v>
      </c>
      <c r="B8" s="24"/>
      <c r="C8" s="6">
        <v>176552078</v>
      </c>
      <c r="D8" s="6">
        <v>0</v>
      </c>
      <c r="E8" s="7">
        <v>204600000</v>
      </c>
      <c r="F8" s="8">
        <v>204600000</v>
      </c>
      <c r="G8" s="8">
        <v>15030043</v>
      </c>
      <c r="H8" s="8">
        <v>21083453</v>
      </c>
      <c r="I8" s="8">
        <v>17596696</v>
      </c>
      <c r="J8" s="8">
        <v>53710192</v>
      </c>
      <c r="K8" s="8">
        <v>18055805</v>
      </c>
      <c r="L8" s="8">
        <v>15355221</v>
      </c>
      <c r="M8" s="8">
        <v>15190339</v>
      </c>
      <c r="N8" s="8">
        <v>48601365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102311557</v>
      </c>
      <c r="X8" s="8">
        <v>102300000</v>
      </c>
      <c r="Y8" s="8">
        <v>11557</v>
      </c>
      <c r="Z8" s="2">
        <v>0.01</v>
      </c>
      <c r="AA8" s="6">
        <v>204600000</v>
      </c>
    </row>
    <row r="9" spans="1:27" ht="13.5">
      <c r="A9" s="25" t="s">
        <v>36</v>
      </c>
      <c r="B9" s="24"/>
      <c r="C9" s="6">
        <v>71241383</v>
      </c>
      <c r="D9" s="6">
        <v>0</v>
      </c>
      <c r="E9" s="7">
        <v>78000000</v>
      </c>
      <c r="F9" s="8">
        <v>78000000</v>
      </c>
      <c r="G9" s="8">
        <v>6336698</v>
      </c>
      <c r="H9" s="8">
        <v>6706538</v>
      </c>
      <c r="I9" s="8">
        <v>6663375</v>
      </c>
      <c r="J9" s="8">
        <v>19706611</v>
      </c>
      <c r="K9" s="8">
        <v>6545831</v>
      </c>
      <c r="L9" s="8">
        <v>5980861</v>
      </c>
      <c r="M9" s="8">
        <v>6614889</v>
      </c>
      <c r="N9" s="8">
        <v>19141581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38848192</v>
      </c>
      <c r="X9" s="8">
        <v>39000000</v>
      </c>
      <c r="Y9" s="8">
        <v>-151808</v>
      </c>
      <c r="Z9" s="2">
        <v>-0.39</v>
      </c>
      <c r="AA9" s="6">
        <v>78000000</v>
      </c>
    </row>
    <row r="10" spans="1:27" ht="13.5">
      <c r="A10" s="25" t="s">
        <v>37</v>
      </c>
      <c r="B10" s="24"/>
      <c r="C10" s="6">
        <v>58413911</v>
      </c>
      <c r="D10" s="6">
        <v>0</v>
      </c>
      <c r="E10" s="7">
        <v>62000000</v>
      </c>
      <c r="F10" s="26">
        <v>62000000</v>
      </c>
      <c r="G10" s="26">
        <v>5313199</v>
      </c>
      <c r="H10" s="26">
        <v>5308189</v>
      </c>
      <c r="I10" s="26">
        <v>5307550</v>
      </c>
      <c r="J10" s="26">
        <v>15928938</v>
      </c>
      <c r="K10" s="26">
        <v>5308898</v>
      </c>
      <c r="L10" s="26">
        <v>4379225</v>
      </c>
      <c r="M10" s="26">
        <v>5128336</v>
      </c>
      <c r="N10" s="26">
        <v>14816459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30745397</v>
      </c>
      <c r="X10" s="26">
        <v>31000200</v>
      </c>
      <c r="Y10" s="26">
        <v>-254803</v>
      </c>
      <c r="Z10" s="27">
        <v>-0.82</v>
      </c>
      <c r="AA10" s="28">
        <v>62000000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0</v>
      </c>
      <c r="F11" s="8">
        <v>0</v>
      </c>
      <c r="G11" s="8">
        <v>752921</v>
      </c>
      <c r="H11" s="8">
        <v>603225</v>
      </c>
      <c r="I11" s="8">
        <v>760475</v>
      </c>
      <c r="J11" s="8">
        <v>2116621</v>
      </c>
      <c r="K11" s="8">
        <v>1009856</v>
      </c>
      <c r="L11" s="8">
        <v>1023936</v>
      </c>
      <c r="M11" s="8">
        <v>802838</v>
      </c>
      <c r="N11" s="8">
        <v>2836630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4953251</v>
      </c>
      <c r="X11" s="8">
        <v>6282000</v>
      </c>
      <c r="Y11" s="8">
        <v>-1328749</v>
      </c>
      <c r="Z11" s="2">
        <v>-21.15</v>
      </c>
      <c r="AA11" s="6">
        <v>0</v>
      </c>
    </row>
    <row r="12" spans="1:27" ht="13.5">
      <c r="A12" s="25" t="s">
        <v>39</v>
      </c>
      <c r="B12" s="29"/>
      <c r="C12" s="6">
        <v>13500756</v>
      </c>
      <c r="D12" s="6">
        <v>0</v>
      </c>
      <c r="E12" s="7">
        <v>8233800</v>
      </c>
      <c r="F12" s="8">
        <v>8233800</v>
      </c>
      <c r="G12" s="8">
        <v>1251518</v>
      </c>
      <c r="H12" s="8">
        <v>1218720</v>
      </c>
      <c r="I12" s="8">
        <v>1230433</v>
      </c>
      <c r="J12" s="8">
        <v>3700671</v>
      </c>
      <c r="K12" s="8">
        <v>1139258</v>
      </c>
      <c r="L12" s="8">
        <v>1155070</v>
      </c>
      <c r="M12" s="8">
        <v>1180021</v>
      </c>
      <c r="N12" s="8">
        <v>3474349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7175020</v>
      </c>
      <c r="X12" s="8">
        <v>4117200</v>
      </c>
      <c r="Y12" s="8">
        <v>3057820</v>
      </c>
      <c r="Z12" s="2">
        <v>74.27</v>
      </c>
      <c r="AA12" s="6">
        <v>8233800</v>
      </c>
    </row>
    <row r="13" spans="1:27" ht="13.5">
      <c r="A13" s="23" t="s">
        <v>40</v>
      </c>
      <c r="B13" s="29"/>
      <c r="C13" s="6">
        <v>21060124</v>
      </c>
      <c r="D13" s="6">
        <v>0</v>
      </c>
      <c r="E13" s="7">
        <v>10605000</v>
      </c>
      <c r="F13" s="8">
        <v>10605000</v>
      </c>
      <c r="G13" s="8">
        <v>-90520</v>
      </c>
      <c r="H13" s="8">
        <v>782333</v>
      </c>
      <c r="I13" s="8">
        <v>1395223</v>
      </c>
      <c r="J13" s="8">
        <v>2087036</v>
      </c>
      <c r="K13" s="8">
        <v>918947</v>
      </c>
      <c r="L13" s="8">
        <v>3711372</v>
      </c>
      <c r="M13" s="8">
        <v>1522064</v>
      </c>
      <c r="N13" s="8">
        <v>6152383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8239419</v>
      </c>
      <c r="X13" s="8">
        <v>5302800</v>
      </c>
      <c r="Y13" s="8">
        <v>2936619</v>
      </c>
      <c r="Z13" s="2">
        <v>55.38</v>
      </c>
      <c r="AA13" s="6">
        <v>10605000</v>
      </c>
    </row>
    <row r="14" spans="1:27" ht="13.5">
      <c r="A14" s="23" t="s">
        <v>41</v>
      </c>
      <c r="B14" s="29"/>
      <c r="C14" s="6">
        <v>52402</v>
      </c>
      <c r="D14" s="6">
        <v>0</v>
      </c>
      <c r="E14" s="7">
        <v>1542000</v>
      </c>
      <c r="F14" s="8">
        <v>1542000</v>
      </c>
      <c r="G14" s="8">
        <v>113256</v>
      </c>
      <c r="H14" s="8">
        <v>127499</v>
      </c>
      <c r="I14" s="8">
        <v>129539</v>
      </c>
      <c r="J14" s="8">
        <v>370294</v>
      </c>
      <c r="K14" s="8">
        <v>194796</v>
      </c>
      <c r="L14" s="8">
        <v>116327</v>
      </c>
      <c r="M14" s="8">
        <v>82781</v>
      </c>
      <c r="N14" s="8">
        <v>393904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764198</v>
      </c>
      <c r="X14" s="8">
        <v>771600</v>
      </c>
      <c r="Y14" s="8">
        <v>-7402</v>
      </c>
      <c r="Z14" s="2">
        <v>-0.96</v>
      </c>
      <c r="AA14" s="6">
        <v>1542000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59985915</v>
      </c>
      <c r="D16" s="6">
        <v>0</v>
      </c>
      <c r="E16" s="7">
        <v>8877200</v>
      </c>
      <c r="F16" s="8">
        <v>8877200</v>
      </c>
      <c r="G16" s="8">
        <v>801892</v>
      </c>
      <c r="H16" s="8">
        <v>1097354</v>
      </c>
      <c r="I16" s="8">
        <v>941483</v>
      </c>
      <c r="J16" s="8">
        <v>2840729</v>
      </c>
      <c r="K16" s="8">
        <v>868863</v>
      </c>
      <c r="L16" s="8">
        <v>852615</v>
      </c>
      <c r="M16" s="8">
        <v>817611</v>
      </c>
      <c r="N16" s="8">
        <v>2539089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5379818</v>
      </c>
      <c r="X16" s="8">
        <v>4438800</v>
      </c>
      <c r="Y16" s="8">
        <v>941018</v>
      </c>
      <c r="Z16" s="2">
        <v>21.2</v>
      </c>
      <c r="AA16" s="6">
        <v>8877200</v>
      </c>
    </row>
    <row r="17" spans="1:27" ht="13.5">
      <c r="A17" s="23" t="s">
        <v>44</v>
      </c>
      <c r="B17" s="29"/>
      <c r="C17" s="6">
        <v>1744063</v>
      </c>
      <c r="D17" s="6">
        <v>0</v>
      </c>
      <c r="E17" s="7">
        <v>1727700</v>
      </c>
      <c r="F17" s="8">
        <v>1727700</v>
      </c>
      <c r="G17" s="8">
        <v>152113</v>
      </c>
      <c r="H17" s="8">
        <v>156037</v>
      </c>
      <c r="I17" s="8">
        <v>133917</v>
      </c>
      <c r="J17" s="8">
        <v>442067</v>
      </c>
      <c r="K17" s="8">
        <v>149174</v>
      </c>
      <c r="L17" s="8">
        <v>133839</v>
      </c>
      <c r="M17" s="8">
        <v>93750</v>
      </c>
      <c r="N17" s="8">
        <v>376763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818830</v>
      </c>
      <c r="X17" s="8">
        <v>864000</v>
      </c>
      <c r="Y17" s="8">
        <v>-45170</v>
      </c>
      <c r="Z17" s="2">
        <v>-5.23</v>
      </c>
      <c r="AA17" s="6">
        <v>1727700</v>
      </c>
    </row>
    <row r="18" spans="1:27" ht="13.5">
      <c r="A18" s="25" t="s">
        <v>45</v>
      </c>
      <c r="B18" s="24"/>
      <c r="C18" s="6">
        <v>6630263</v>
      </c>
      <c r="D18" s="6">
        <v>0</v>
      </c>
      <c r="E18" s="7">
        <v>6350000</v>
      </c>
      <c r="F18" s="8">
        <v>6350000</v>
      </c>
      <c r="G18" s="8">
        <v>590598</v>
      </c>
      <c r="H18" s="8">
        <v>511818</v>
      </c>
      <c r="I18" s="8">
        <v>521075</v>
      </c>
      <c r="J18" s="8">
        <v>1623491</v>
      </c>
      <c r="K18" s="8">
        <v>740722</v>
      </c>
      <c r="L18" s="8">
        <v>479123</v>
      </c>
      <c r="M18" s="8">
        <v>578865</v>
      </c>
      <c r="N18" s="8">
        <v>1798710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3422201</v>
      </c>
      <c r="X18" s="8">
        <v>3175200</v>
      </c>
      <c r="Y18" s="8">
        <v>247001</v>
      </c>
      <c r="Z18" s="2">
        <v>7.78</v>
      </c>
      <c r="AA18" s="6">
        <v>6350000</v>
      </c>
    </row>
    <row r="19" spans="1:27" ht="13.5">
      <c r="A19" s="23" t="s">
        <v>46</v>
      </c>
      <c r="B19" s="29"/>
      <c r="C19" s="6">
        <v>232085593</v>
      </c>
      <c r="D19" s="6">
        <v>0</v>
      </c>
      <c r="E19" s="7">
        <v>260508600</v>
      </c>
      <c r="F19" s="8">
        <v>260508600</v>
      </c>
      <c r="G19" s="8">
        <v>17066666</v>
      </c>
      <c r="H19" s="8">
        <v>18264051</v>
      </c>
      <c r="I19" s="8">
        <v>23610253</v>
      </c>
      <c r="J19" s="8">
        <v>58940970</v>
      </c>
      <c r="K19" s="8">
        <v>17823390</v>
      </c>
      <c r="L19" s="8">
        <v>32440010</v>
      </c>
      <c r="M19" s="8">
        <v>7190366</v>
      </c>
      <c r="N19" s="8">
        <v>57453766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116394736</v>
      </c>
      <c r="X19" s="8">
        <v>130253400</v>
      </c>
      <c r="Y19" s="8">
        <v>-13858664</v>
      </c>
      <c r="Z19" s="2">
        <v>-10.64</v>
      </c>
      <c r="AA19" s="6">
        <v>260508600</v>
      </c>
    </row>
    <row r="20" spans="1:27" ht="13.5">
      <c r="A20" s="23" t="s">
        <v>47</v>
      </c>
      <c r="B20" s="29"/>
      <c r="C20" s="6">
        <v>67452932</v>
      </c>
      <c r="D20" s="6">
        <v>0</v>
      </c>
      <c r="E20" s="7">
        <v>29114200</v>
      </c>
      <c r="F20" s="26">
        <v>29114200</v>
      </c>
      <c r="G20" s="26">
        <v>1161863</v>
      </c>
      <c r="H20" s="26">
        <v>1146125</v>
      </c>
      <c r="I20" s="26">
        <v>1706849</v>
      </c>
      <c r="J20" s="26">
        <v>4014837</v>
      </c>
      <c r="K20" s="26">
        <v>-1152341</v>
      </c>
      <c r="L20" s="26">
        <v>5058718</v>
      </c>
      <c r="M20" s="26">
        <v>1754275</v>
      </c>
      <c r="N20" s="26">
        <v>5660652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9675489</v>
      </c>
      <c r="X20" s="26">
        <v>8272200</v>
      </c>
      <c r="Y20" s="26">
        <v>1403289</v>
      </c>
      <c r="Z20" s="27">
        <v>16.96</v>
      </c>
      <c r="AA20" s="28">
        <v>29114200</v>
      </c>
    </row>
    <row r="21" spans="1:27" ht="13.5">
      <c r="A21" s="23" t="s">
        <v>48</v>
      </c>
      <c r="B21" s="29"/>
      <c r="C21" s="6">
        <v>7529910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1" t="s">
        <v>49</v>
      </c>
      <c r="B22" s="32"/>
      <c r="C22" s="33">
        <f aca="true" t="shared" si="0" ref="C22:Y22">SUM(C5:C21)</f>
        <v>2307446988</v>
      </c>
      <c r="D22" s="33">
        <f>SUM(D5:D21)</f>
        <v>0</v>
      </c>
      <c r="E22" s="34">
        <f t="shared" si="0"/>
        <v>2370558500</v>
      </c>
      <c r="F22" s="35">
        <f t="shared" si="0"/>
        <v>2370558500</v>
      </c>
      <c r="G22" s="35">
        <f t="shared" si="0"/>
        <v>188321558</v>
      </c>
      <c r="H22" s="35">
        <f t="shared" si="0"/>
        <v>233161760</v>
      </c>
      <c r="I22" s="35">
        <f t="shared" si="0"/>
        <v>208205014</v>
      </c>
      <c r="J22" s="35">
        <f t="shared" si="0"/>
        <v>629688332</v>
      </c>
      <c r="K22" s="35">
        <f t="shared" si="0"/>
        <v>176391069</v>
      </c>
      <c r="L22" s="35">
        <f t="shared" si="0"/>
        <v>208643255</v>
      </c>
      <c r="M22" s="35">
        <f t="shared" si="0"/>
        <v>180225417</v>
      </c>
      <c r="N22" s="35">
        <f t="shared" si="0"/>
        <v>565259741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1194948073</v>
      </c>
      <c r="X22" s="35">
        <f t="shared" si="0"/>
        <v>1185277800</v>
      </c>
      <c r="Y22" s="35">
        <f t="shared" si="0"/>
        <v>9670273</v>
      </c>
      <c r="Z22" s="36">
        <f>+IF(X22&lt;&gt;0,+(Y22/X22)*100,0)</f>
        <v>0.8158655295830226</v>
      </c>
      <c r="AA22" s="33">
        <f>SUM(AA5:AA21)</f>
        <v>2370558500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480990214</v>
      </c>
      <c r="D25" s="6">
        <v>0</v>
      </c>
      <c r="E25" s="7">
        <v>583140901</v>
      </c>
      <c r="F25" s="8">
        <v>583140901</v>
      </c>
      <c r="G25" s="8">
        <v>46370410</v>
      </c>
      <c r="H25" s="8">
        <v>44898550</v>
      </c>
      <c r="I25" s="8">
        <v>45159766</v>
      </c>
      <c r="J25" s="8">
        <v>136428726</v>
      </c>
      <c r="K25" s="8">
        <v>44713256</v>
      </c>
      <c r="L25" s="8">
        <v>45481502</v>
      </c>
      <c r="M25" s="8">
        <v>48874128</v>
      </c>
      <c r="N25" s="8">
        <v>139068886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275497612</v>
      </c>
      <c r="X25" s="8">
        <v>291580200</v>
      </c>
      <c r="Y25" s="8">
        <v>-16082588</v>
      </c>
      <c r="Z25" s="2">
        <v>-5.52</v>
      </c>
      <c r="AA25" s="6">
        <v>583140901</v>
      </c>
    </row>
    <row r="26" spans="1:27" ht="13.5">
      <c r="A26" s="25" t="s">
        <v>52</v>
      </c>
      <c r="B26" s="24"/>
      <c r="C26" s="6">
        <v>21408271</v>
      </c>
      <c r="D26" s="6">
        <v>0</v>
      </c>
      <c r="E26" s="7">
        <v>23176400</v>
      </c>
      <c r="F26" s="8">
        <v>23176400</v>
      </c>
      <c r="G26" s="8">
        <v>1813161</v>
      </c>
      <c r="H26" s="8">
        <v>1798937</v>
      </c>
      <c r="I26" s="8">
        <v>1798937</v>
      </c>
      <c r="J26" s="8">
        <v>5411035</v>
      </c>
      <c r="K26" s="8">
        <v>1770443</v>
      </c>
      <c r="L26" s="8">
        <v>1719290</v>
      </c>
      <c r="M26" s="8">
        <v>1814866</v>
      </c>
      <c r="N26" s="8">
        <v>5304599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10715634</v>
      </c>
      <c r="X26" s="8">
        <v>11588400</v>
      </c>
      <c r="Y26" s="8">
        <v>-872766</v>
      </c>
      <c r="Z26" s="2">
        <v>-7.53</v>
      </c>
      <c r="AA26" s="6">
        <v>23176400</v>
      </c>
    </row>
    <row r="27" spans="1:27" ht="13.5">
      <c r="A27" s="25" t="s">
        <v>53</v>
      </c>
      <c r="B27" s="24"/>
      <c r="C27" s="6">
        <v>67968748</v>
      </c>
      <c r="D27" s="6">
        <v>0</v>
      </c>
      <c r="E27" s="7">
        <v>3050000</v>
      </c>
      <c r="F27" s="8">
        <v>3050000</v>
      </c>
      <c r="G27" s="8">
        <v>254166</v>
      </c>
      <c r="H27" s="8">
        <v>254166</v>
      </c>
      <c r="I27" s="8">
        <v>254166</v>
      </c>
      <c r="J27" s="8">
        <v>762498</v>
      </c>
      <c r="K27" s="8">
        <v>254166</v>
      </c>
      <c r="L27" s="8">
        <v>254166</v>
      </c>
      <c r="M27" s="8">
        <v>254166</v>
      </c>
      <c r="N27" s="8">
        <v>762498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1524996</v>
      </c>
      <c r="X27" s="8">
        <v>1524996</v>
      </c>
      <c r="Y27" s="8">
        <v>0</v>
      </c>
      <c r="Z27" s="2">
        <v>0</v>
      </c>
      <c r="AA27" s="6">
        <v>3050000</v>
      </c>
    </row>
    <row r="28" spans="1:27" ht="13.5">
      <c r="A28" s="25" t="s">
        <v>54</v>
      </c>
      <c r="B28" s="24"/>
      <c r="C28" s="6">
        <v>244340187</v>
      </c>
      <c r="D28" s="6">
        <v>0</v>
      </c>
      <c r="E28" s="7">
        <v>182389600</v>
      </c>
      <c r="F28" s="8">
        <v>182389600</v>
      </c>
      <c r="G28" s="8">
        <v>23759685</v>
      </c>
      <c r="H28" s="8">
        <v>23759685</v>
      </c>
      <c r="I28" s="8">
        <v>23759685</v>
      </c>
      <c r="J28" s="8">
        <v>71279055</v>
      </c>
      <c r="K28" s="8">
        <v>23759684</v>
      </c>
      <c r="L28" s="8">
        <v>23759685</v>
      </c>
      <c r="M28" s="8">
        <v>23759684</v>
      </c>
      <c r="N28" s="8">
        <v>71279053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142558108</v>
      </c>
      <c r="X28" s="8">
        <v>91194000</v>
      </c>
      <c r="Y28" s="8">
        <v>51364108</v>
      </c>
      <c r="Z28" s="2">
        <v>56.32</v>
      </c>
      <c r="AA28" s="6">
        <v>182389600</v>
      </c>
    </row>
    <row r="29" spans="1:27" ht="13.5">
      <c r="A29" s="25" t="s">
        <v>55</v>
      </c>
      <c r="B29" s="24"/>
      <c r="C29" s="6">
        <v>71144662</v>
      </c>
      <c r="D29" s="6">
        <v>0</v>
      </c>
      <c r="E29" s="7">
        <v>77614000</v>
      </c>
      <c r="F29" s="8">
        <v>77614000</v>
      </c>
      <c r="G29" s="8">
        <v>6467833</v>
      </c>
      <c r="H29" s="8">
        <v>6467833</v>
      </c>
      <c r="I29" s="8">
        <v>6467833</v>
      </c>
      <c r="J29" s="8">
        <v>19403499</v>
      </c>
      <c r="K29" s="8">
        <v>6467834</v>
      </c>
      <c r="L29" s="8">
        <v>6467833</v>
      </c>
      <c r="M29" s="8">
        <v>6467834</v>
      </c>
      <c r="N29" s="8">
        <v>19403501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38807000</v>
      </c>
      <c r="X29" s="8">
        <v>38808600</v>
      </c>
      <c r="Y29" s="8">
        <v>-1600</v>
      </c>
      <c r="Z29" s="2">
        <v>0</v>
      </c>
      <c r="AA29" s="6">
        <v>77614000</v>
      </c>
    </row>
    <row r="30" spans="1:27" ht="13.5">
      <c r="A30" s="25" t="s">
        <v>56</v>
      </c>
      <c r="B30" s="24"/>
      <c r="C30" s="6">
        <v>1051625801</v>
      </c>
      <c r="D30" s="6">
        <v>0</v>
      </c>
      <c r="E30" s="7">
        <v>1096502400</v>
      </c>
      <c r="F30" s="8">
        <v>1096502400</v>
      </c>
      <c r="G30" s="8">
        <v>75157112</v>
      </c>
      <c r="H30" s="8">
        <v>134047001</v>
      </c>
      <c r="I30" s="8">
        <v>111926613</v>
      </c>
      <c r="J30" s="8">
        <v>321130726</v>
      </c>
      <c r="K30" s="8">
        <v>52395688</v>
      </c>
      <c r="L30" s="8">
        <v>95413247</v>
      </c>
      <c r="M30" s="8">
        <v>92047825</v>
      </c>
      <c r="N30" s="8">
        <v>239856760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560987486</v>
      </c>
      <c r="X30" s="8">
        <v>548251200</v>
      </c>
      <c r="Y30" s="8">
        <v>12736286</v>
      </c>
      <c r="Z30" s="2">
        <v>2.32</v>
      </c>
      <c r="AA30" s="6">
        <v>1096502400</v>
      </c>
    </row>
    <row r="31" spans="1:27" ht="13.5">
      <c r="A31" s="25" t="s">
        <v>57</v>
      </c>
      <c r="B31" s="24"/>
      <c r="C31" s="6">
        <v>75129240</v>
      </c>
      <c r="D31" s="6">
        <v>0</v>
      </c>
      <c r="E31" s="7">
        <v>34702200</v>
      </c>
      <c r="F31" s="8">
        <v>34702200</v>
      </c>
      <c r="G31" s="8">
        <v>1245193</v>
      </c>
      <c r="H31" s="8">
        <v>2324475</v>
      </c>
      <c r="I31" s="8">
        <v>3943488</v>
      </c>
      <c r="J31" s="8">
        <v>7513156</v>
      </c>
      <c r="K31" s="8">
        <v>4125663</v>
      </c>
      <c r="L31" s="8">
        <v>4176945</v>
      </c>
      <c r="M31" s="8">
        <v>3562892</v>
      </c>
      <c r="N31" s="8">
        <v>11865500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19378656</v>
      </c>
      <c r="X31" s="8">
        <v>17351100</v>
      </c>
      <c r="Y31" s="8">
        <v>2027556</v>
      </c>
      <c r="Z31" s="2">
        <v>11.69</v>
      </c>
      <c r="AA31" s="6">
        <v>34702200</v>
      </c>
    </row>
    <row r="32" spans="1:27" ht="13.5">
      <c r="A32" s="25" t="s">
        <v>58</v>
      </c>
      <c r="B32" s="24"/>
      <c r="C32" s="6">
        <v>100640941</v>
      </c>
      <c r="D32" s="6">
        <v>0</v>
      </c>
      <c r="E32" s="7">
        <v>159668900</v>
      </c>
      <c r="F32" s="8">
        <v>159668900</v>
      </c>
      <c r="G32" s="8">
        <v>7649492</v>
      </c>
      <c r="H32" s="8">
        <v>18608754</v>
      </c>
      <c r="I32" s="8">
        <v>15280264</v>
      </c>
      <c r="J32" s="8">
        <v>41538510</v>
      </c>
      <c r="K32" s="8">
        <v>15441993</v>
      </c>
      <c r="L32" s="8">
        <v>17433935</v>
      </c>
      <c r="M32" s="8">
        <v>18270637</v>
      </c>
      <c r="N32" s="8">
        <v>51146565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92685075</v>
      </c>
      <c r="X32" s="8">
        <v>79834500</v>
      </c>
      <c r="Y32" s="8">
        <v>12850575</v>
      </c>
      <c r="Z32" s="2">
        <v>16.1</v>
      </c>
      <c r="AA32" s="6">
        <v>159668900</v>
      </c>
    </row>
    <row r="33" spans="1:27" ht="13.5">
      <c r="A33" s="25" t="s">
        <v>59</v>
      </c>
      <c r="B33" s="24"/>
      <c r="C33" s="6">
        <v>3021512</v>
      </c>
      <c r="D33" s="6">
        <v>0</v>
      </c>
      <c r="E33" s="7">
        <v>13749100</v>
      </c>
      <c r="F33" s="8">
        <v>13749100</v>
      </c>
      <c r="G33" s="8">
        <v>536841</v>
      </c>
      <c r="H33" s="8">
        <v>653107</v>
      </c>
      <c r="I33" s="8">
        <v>718261</v>
      </c>
      <c r="J33" s="8">
        <v>1908209</v>
      </c>
      <c r="K33" s="8">
        <v>635101</v>
      </c>
      <c r="L33" s="8">
        <v>-1311058</v>
      </c>
      <c r="M33" s="8">
        <v>1513278</v>
      </c>
      <c r="N33" s="8">
        <v>837321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2745530</v>
      </c>
      <c r="X33" s="8">
        <v>6874800</v>
      </c>
      <c r="Y33" s="8">
        <v>-4129270</v>
      </c>
      <c r="Z33" s="2">
        <v>-60.06</v>
      </c>
      <c r="AA33" s="6">
        <v>13749100</v>
      </c>
    </row>
    <row r="34" spans="1:27" ht="13.5">
      <c r="A34" s="25" t="s">
        <v>60</v>
      </c>
      <c r="B34" s="24"/>
      <c r="C34" s="6">
        <v>180093974</v>
      </c>
      <c r="D34" s="6">
        <v>0</v>
      </c>
      <c r="E34" s="7">
        <v>189253799</v>
      </c>
      <c r="F34" s="8">
        <v>189253799</v>
      </c>
      <c r="G34" s="8">
        <v>4396080</v>
      </c>
      <c r="H34" s="8">
        <v>26010910</v>
      </c>
      <c r="I34" s="8">
        <v>21127691</v>
      </c>
      <c r="J34" s="8">
        <v>51534681</v>
      </c>
      <c r="K34" s="8">
        <v>21461964</v>
      </c>
      <c r="L34" s="8">
        <v>3089024</v>
      </c>
      <c r="M34" s="8">
        <v>12739376</v>
      </c>
      <c r="N34" s="8">
        <v>37290364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88825045</v>
      </c>
      <c r="X34" s="8">
        <v>94626900</v>
      </c>
      <c r="Y34" s="8">
        <v>-5801855</v>
      </c>
      <c r="Z34" s="2">
        <v>-6.13</v>
      </c>
      <c r="AA34" s="6">
        <v>189253799</v>
      </c>
    </row>
    <row r="35" spans="1:27" ht="13.5">
      <c r="A35" s="23" t="s">
        <v>61</v>
      </c>
      <c r="B35" s="29"/>
      <c r="C35" s="6">
        <v>43101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2296406651</v>
      </c>
      <c r="D36" s="33">
        <f>SUM(D25:D35)</f>
        <v>0</v>
      </c>
      <c r="E36" s="34">
        <f t="shared" si="1"/>
        <v>2363247300</v>
      </c>
      <c r="F36" s="35">
        <f t="shared" si="1"/>
        <v>2363247300</v>
      </c>
      <c r="G36" s="35">
        <f t="shared" si="1"/>
        <v>167649973</v>
      </c>
      <c r="H36" s="35">
        <f t="shared" si="1"/>
        <v>258823418</v>
      </c>
      <c r="I36" s="35">
        <f t="shared" si="1"/>
        <v>230436704</v>
      </c>
      <c r="J36" s="35">
        <f t="shared" si="1"/>
        <v>656910095</v>
      </c>
      <c r="K36" s="35">
        <f t="shared" si="1"/>
        <v>171025792</v>
      </c>
      <c r="L36" s="35">
        <f t="shared" si="1"/>
        <v>196484569</v>
      </c>
      <c r="M36" s="35">
        <f t="shared" si="1"/>
        <v>209304686</v>
      </c>
      <c r="N36" s="35">
        <f t="shared" si="1"/>
        <v>576815047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1233725142</v>
      </c>
      <c r="X36" s="35">
        <f t="shared" si="1"/>
        <v>1181634696</v>
      </c>
      <c r="Y36" s="35">
        <f t="shared" si="1"/>
        <v>52090446</v>
      </c>
      <c r="Z36" s="36">
        <f>+IF(X36&lt;&gt;0,+(Y36/X36)*100,0)</f>
        <v>4.408337549357133</v>
      </c>
      <c r="AA36" s="33">
        <f>SUM(AA25:AA35)</f>
        <v>2363247300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11040337</v>
      </c>
      <c r="D38" s="46">
        <f>+D22-D36</f>
        <v>0</v>
      </c>
      <c r="E38" s="47">
        <f t="shared" si="2"/>
        <v>7311200</v>
      </c>
      <c r="F38" s="48">
        <f t="shared" si="2"/>
        <v>7311200</v>
      </c>
      <c r="G38" s="48">
        <f t="shared" si="2"/>
        <v>20671585</v>
      </c>
      <c r="H38" s="48">
        <f t="shared" si="2"/>
        <v>-25661658</v>
      </c>
      <c r="I38" s="48">
        <f t="shared" si="2"/>
        <v>-22231690</v>
      </c>
      <c r="J38" s="48">
        <f t="shared" si="2"/>
        <v>-27221763</v>
      </c>
      <c r="K38" s="48">
        <f t="shared" si="2"/>
        <v>5365277</v>
      </c>
      <c r="L38" s="48">
        <f t="shared" si="2"/>
        <v>12158686</v>
      </c>
      <c r="M38" s="48">
        <f t="shared" si="2"/>
        <v>-29079269</v>
      </c>
      <c r="N38" s="48">
        <f t="shared" si="2"/>
        <v>-11555306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-38777069</v>
      </c>
      <c r="X38" s="48">
        <f>IF(F22=F36,0,X22-X36)</f>
        <v>3643104</v>
      </c>
      <c r="Y38" s="48">
        <f t="shared" si="2"/>
        <v>-42420173</v>
      </c>
      <c r="Z38" s="49">
        <f>+IF(X38&lt;&gt;0,+(Y38/X38)*100,0)</f>
        <v>-1164.3964322731385</v>
      </c>
      <c r="AA38" s="46">
        <f>+AA22-AA36</f>
        <v>7311200</v>
      </c>
    </row>
    <row r="39" spans="1:27" ht="13.5">
      <c r="A39" s="23" t="s">
        <v>64</v>
      </c>
      <c r="B39" s="29"/>
      <c r="C39" s="6">
        <v>186865200</v>
      </c>
      <c r="D39" s="6">
        <v>0</v>
      </c>
      <c r="E39" s="7">
        <v>119456100</v>
      </c>
      <c r="F39" s="8">
        <v>119456100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59728200</v>
      </c>
      <c r="Y39" s="8">
        <v>-59728200</v>
      </c>
      <c r="Z39" s="2">
        <v>-100</v>
      </c>
      <c r="AA39" s="6">
        <v>119456100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197905537</v>
      </c>
      <c r="D42" s="55">
        <f>SUM(D38:D41)</f>
        <v>0</v>
      </c>
      <c r="E42" s="56">
        <f t="shared" si="3"/>
        <v>126767300</v>
      </c>
      <c r="F42" s="57">
        <f t="shared" si="3"/>
        <v>126767300</v>
      </c>
      <c r="G42" s="57">
        <f t="shared" si="3"/>
        <v>20671585</v>
      </c>
      <c r="H42" s="57">
        <f t="shared" si="3"/>
        <v>-25661658</v>
      </c>
      <c r="I42" s="57">
        <f t="shared" si="3"/>
        <v>-22231690</v>
      </c>
      <c r="J42" s="57">
        <f t="shared" si="3"/>
        <v>-27221763</v>
      </c>
      <c r="K42" s="57">
        <f t="shared" si="3"/>
        <v>5365277</v>
      </c>
      <c r="L42" s="57">
        <f t="shared" si="3"/>
        <v>12158686</v>
      </c>
      <c r="M42" s="57">
        <f t="shared" si="3"/>
        <v>-29079269</v>
      </c>
      <c r="N42" s="57">
        <f t="shared" si="3"/>
        <v>-11555306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-38777069</v>
      </c>
      <c r="X42" s="57">
        <f t="shared" si="3"/>
        <v>63371304</v>
      </c>
      <c r="Y42" s="57">
        <f t="shared" si="3"/>
        <v>-102148373</v>
      </c>
      <c r="Z42" s="58">
        <f>+IF(X42&lt;&gt;0,+(Y42/X42)*100,0)</f>
        <v>-161.19026523424546</v>
      </c>
      <c r="AA42" s="55">
        <f>SUM(AA38:AA41)</f>
        <v>126767300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197905537</v>
      </c>
      <c r="D44" s="63">
        <f>+D42-D43</f>
        <v>0</v>
      </c>
      <c r="E44" s="64">
        <f t="shared" si="4"/>
        <v>126767300</v>
      </c>
      <c r="F44" s="65">
        <f t="shared" si="4"/>
        <v>126767300</v>
      </c>
      <c r="G44" s="65">
        <f t="shared" si="4"/>
        <v>20671585</v>
      </c>
      <c r="H44" s="65">
        <f t="shared" si="4"/>
        <v>-25661658</v>
      </c>
      <c r="I44" s="65">
        <f t="shared" si="4"/>
        <v>-22231690</v>
      </c>
      <c r="J44" s="65">
        <f t="shared" si="4"/>
        <v>-27221763</v>
      </c>
      <c r="K44" s="65">
        <f t="shared" si="4"/>
        <v>5365277</v>
      </c>
      <c r="L44" s="65">
        <f t="shared" si="4"/>
        <v>12158686</v>
      </c>
      <c r="M44" s="65">
        <f t="shared" si="4"/>
        <v>-29079269</v>
      </c>
      <c r="N44" s="65">
        <f t="shared" si="4"/>
        <v>-11555306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-38777069</v>
      </c>
      <c r="X44" s="65">
        <f t="shared" si="4"/>
        <v>63371304</v>
      </c>
      <c r="Y44" s="65">
        <f t="shared" si="4"/>
        <v>-102148373</v>
      </c>
      <c r="Z44" s="66">
        <f>+IF(X44&lt;&gt;0,+(Y44/X44)*100,0)</f>
        <v>-161.19026523424546</v>
      </c>
      <c r="AA44" s="63">
        <f>+AA42-AA43</f>
        <v>126767300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197905537</v>
      </c>
      <c r="D46" s="55">
        <f>SUM(D44:D45)</f>
        <v>0</v>
      </c>
      <c r="E46" s="56">
        <f t="shared" si="5"/>
        <v>126767300</v>
      </c>
      <c r="F46" s="57">
        <f t="shared" si="5"/>
        <v>126767300</v>
      </c>
      <c r="G46" s="57">
        <f t="shared" si="5"/>
        <v>20671585</v>
      </c>
      <c r="H46" s="57">
        <f t="shared" si="5"/>
        <v>-25661658</v>
      </c>
      <c r="I46" s="57">
        <f t="shared" si="5"/>
        <v>-22231690</v>
      </c>
      <c r="J46" s="57">
        <f t="shared" si="5"/>
        <v>-27221763</v>
      </c>
      <c r="K46" s="57">
        <f t="shared" si="5"/>
        <v>5365277</v>
      </c>
      <c r="L46" s="57">
        <f t="shared" si="5"/>
        <v>12158686</v>
      </c>
      <c r="M46" s="57">
        <f t="shared" si="5"/>
        <v>-29079269</v>
      </c>
      <c r="N46" s="57">
        <f t="shared" si="5"/>
        <v>-11555306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-38777069</v>
      </c>
      <c r="X46" s="57">
        <f t="shared" si="5"/>
        <v>63371304</v>
      </c>
      <c r="Y46" s="57">
        <f t="shared" si="5"/>
        <v>-102148373</v>
      </c>
      <c r="Z46" s="58">
        <f>+IF(X46&lt;&gt;0,+(Y46/X46)*100,0)</f>
        <v>-161.19026523424546</v>
      </c>
      <c r="AA46" s="55">
        <f>SUM(AA44:AA45)</f>
        <v>126767300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197905537</v>
      </c>
      <c r="D48" s="71">
        <f>SUM(D46:D47)</f>
        <v>0</v>
      </c>
      <c r="E48" s="72">
        <f t="shared" si="6"/>
        <v>126767300</v>
      </c>
      <c r="F48" s="73">
        <f t="shared" si="6"/>
        <v>126767300</v>
      </c>
      <c r="G48" s="73">
        <f t="shared" si="6"/>
        <v>20671585</v>
      </c>
      <c r="H48" s="74">
        <f t="shared" si="6"/>
        <v>-25661658</v>
      </c>
      <c r="I48" s="74">
        <f t="shared" si="6"/>
        <v>-22231690</v>
      </c>
      <c r="J48" s="74">
        <f t="shared" si="6"/>
        <v>-27221763</v>
      </c>
      <c r="K48" s="74">
        <f t="shared" si="6"/>
        <v>5365277</v>
      </c>
      <c r="L48" s="74">
        <f t="shared" si="6"/>
        <v>12158686</v>
      </c>
      <c r="M48" s="73">
        <f t="shared" si="6"/>
        <v>-29079269</v>
      </c>
      <c r="N48" s="73">
        <f t="shared" si="6"/>
        <v>-11555306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-38777069</v>
      </c>
      <c r="X48" s="74">
        <f t="shared" si="6"/>
        <v>63371304</v>
      </c>
      <c r="Y48" s="74">
        <f t="shared" si="6"/>
        <v>-102148373</v>
      </c>
      <c r="Z48" s="75">
        <f>+IF(X48&lt;&gt;0,+(Y48/X48)*100,0)</f>
        <v>-161.19026523424546</v>
      </c>
      <c r="AA48" s="76">
        <f>SUM(AA46:AA47)</f>
        <v>126767300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79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285392425</v>
      </c>
      <c r="D5" s="6">
        <v>0</v>
      </c>
      <c r="E5" s="7">
        <v>302252040</v>
      </c>
      <c r="F5" s="8">
        <v>302252040</v>
      </c>
      <c r="G5" s="8">
        <v>25235973</v>
      </c>
      <c r="H5" s="8">
        <v>24818396</v>
      </c>
      <c r="I5" s="8">
        <v>24872848</v>
      </c>
      <c r="J5" s="8">
        <v>74927217</v>
      </c>
      <c r="K5" s="8">
        <v>25703304</v>
      </c>
      <c r="L5" s="8">
        <v>26185440</v>
      </c>
      <c r="M5" s="8">
        <v>25466245</v>
      </c>
      <c r="N5" s="8">
        <v>77354989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152282206</v>
      </c>
      <c r="X5" s="8">
        <v>150074074</v>
      </c>
      <c r="Y5" s="8">
        <v>2208132</v>
      </c>
      <c r="Z5" s="2">
        <v>1.47</v>
      </c>
      <c r="AA5" s="6">
        <v>302252040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0</v>
      </c>
      <c r="D7" s="6">
        <v>0</v>
      </c>
      <c r="E7" s="7">
        <v>775070851</v>
      </c>
      <c r="F7" s="8">
        <v>775070851</v>
      </c>
      <c r="G7" s="8">
        <v>66053434</v>
      </c>
      <c r="H7" s="8">
        <v>57737986</v>
      </c>
      <c r="I7" s="8">
        <v>59303116</v>
      </c>
      <c r="J7" s="8">
        <v>183094536</v>
      </c>
      <c r="K7" s="8">
        <v>57408328</v>
      </c>
      <c r="L7" s="8">
        <v>58784521</v>
      </c>
      <c r="M7" s="8">
        <v>56306294</v>
      </c>
      <c r="N7" s="8">
        <v>172499143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355593679</v>
      </c>
      <c r="X7" s="8">
        <v>301839829</v>
      </c>
      <c r="Y7" s="8">
        <v>53753850</v>
      </c>
      <c r="Z7" s="2">
        <v>17.81</v>
      </c>
      <c r="AA7" s="6">
        <v>775070851</v>
      </c>
    </row>
    <row r="8" spans="1:27" ht="13.5">
      <c r="A8" s="25" t="s">
        <v>35</v>
      </c>
      <c r="B8" s="24"/>
      <c r="C8" s="6">
        <v>0</v>
      </c>
      <c r="D8" s="6">
        <v>0</v>
      </c>
      <c r="E8" s="7">
        <v>279545529</v>
      </c>
      <c r="F8" s="8">
        <v>279545529</v>
      </c>
      <c r="G8" s="8">
        <v>19493032</v>
      </c>
      <c r="H8" s="8">
        <v>19307931</v>
      </c>
      <c r="I8" s="8">
        <v>17173329</v>
      </c>
      <c r="J8" s="8">
        <v>55974292</v>
      </c>
      <c r="K8" s="8">
        <v>22439513</v>
      </c>
      <c r="L8" s="8">
        <v>21314014</v>
      </c>
      <c r="M8" s="8">
        <v>18344627</v>
      </c>
      <c r="N8" s="8">
        <v>62098154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118072446</v>
      </c>
      <c r="X8" s="8">
        <v>53055303</v>
      </c>
      <c r="Y8" s="8">
        <v>65017143</v>
      </c>
      <c r="Z8" s="2">
        <v>122.55</v>
      </c>
      <c r="AA8" s="6">
        <v>279545529</v>
      </c>
    </row>
    <row r="9" spans="1:27" ht="13.5">
      <c r="A9" s="25" t="s">
        <v>36</v>
      </c>
      <c r="B9" s="24"/>
      <c r="C9" s="6">
        <v>0</v>
      </c>
      <c r="D9" s="6">
        <v>0</v>
      </c>
      <c r="E9" s="7">
        <v>66163477</v>
      </c>
      <c r="F9" s="8">
        <v>66163477</v>
      </c>
      <c r="G9" s="8">
        <v>4075767</v>
      </c>
      <c r="H9" s="8">
        <v>3574882</v>
      </c>
      <c r="I9" s="8">
        <v>3945654</v>
      </c>
      <c r="J9" s="8">
        <v>11596303</v>
      </c>
      <c r="K9" s="8">
        <v>4228145</v>
      </c>
      <c r="L9" s="8">
        <v>3556768</v>
      </c>
      <c r="M9" s="8">
        <v>4737061</v>
      </c>
      <c r="N9" s="8">
        <v>12521974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24118277</v>
      </c>
      <c r="X9" s="8">
        <v>35733748</v>
      </c>
      <c r="Y9" s="8">
        <v>-11615471</v>
      </c>
      <c r="Z9" s="2">
        <v>-32.51</v>
      </c>
      <c r="AA9" s="6">
        <v>66163477</v>
      </c>
    </row>
    <row r="10" spans="1:27" ht="13.5">
      <c r="A10" s="25" t="s">
        <v>37</v>
      </c>
      <c r="B10" s="24"/>
      <c r="C10" s="6">
        <v>0</v>
      </c>
      <c r="D10" s="6">
        <v>0</v>
      </c>
      <c r="E10" s="7">
        <v>60959351</v>
      </c>
      <c r="F10" s="26">
        <v>60959351</v>
      </c>
      <c r="G10" s="26">
        <v>4838214</v>
      </c>
      <c r="H10" s="26">
        <v>4829265</v>
      </c>
      <c r="I10" s="26">
        <v>4830084</v>
      </c>
      <c r="J10" s="26">
        <v>14497563</v>
      </c>
      <c r="K10" s="26">
        <v>4839562</v>
      </c>
      <c r="L10" s="26">
        <v>4839680</v>
      </c>
      <c r="M10" s="26">
        <v>4842894</v>
      </c>
      <c r="N10" s="26">
        <v>14522136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29019699</v>
      </c>
      <c r="X10" s="26">
        <v>30368647</v>
      </c>
      <c r="Y10" s="26">
        <v>-1348948</v>
      </c>
      <c r="Z10" s="27">
        <v>-4.44</v>
      </c>
      <c r="AA10" s="28">
        <v>60959351</v>
      </c>
    </row>
    <row r="11" spans="1:27" ht="13.5">
      <c r="A11" s="25" t="s">
        <v>38</v>
      </c>
      <c r="B11" s="29"/>
      <c r="C11" s="6">
        <v>884984196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3.5">
      <c r="A12" s="25" t="s">
        <v>39</v>
      </c>
      <c r="B12" s="29"/>
      <c r="C12" s="6">
        <v>17132411</v>
      </c>
      <c r="D12" s="6">
        <v>0</v>
      </c>
      <c r="E12" s="7">
        <v>20019517</v>
      </c>
      <c r="F12" s="8">
        <v>20019517</v>
      </c>
      <c r="G12" s="8">
        <v>579260</v>
      </c>
      <c r="H12" s="8">
        <v>495969</v>
      </c>
      <c r="I12" s="8">
        <v>1101227</v>
      </c>
      <c r="J12" s="8">
        <v>2176456</v>
      </c>
      <c r="K12" s="8">
        <v>828658</v>
      </c>
      <c r="L12" s="8">
        <v>2020466</v>
      </c>
      <c r="M12" s="8">
        <v>711179</v>
      </c>
      <c r="N12" s="8">
        <v>3560303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5736759</v>
      </c>
      <c r="X12" s="8">
        <v>8359864</v>
      </c>
      <c r="Y12" s="8">
        <v>-2623105</v>
      </c>
      <c r="Z12" s="2">
        <v>-31.38</v>
      </c>
      <c r="AA12" s="6">
        <v>20019517</v>
      </c>
    </row>
    <row r="13" spans="1:27" ht="13.5">
      <c r="A13" s="23" t="s">
        <v>40</v>
      </c>
      <c r="B13" s="29"/>
      <c r="C13" s="6">
        <v>30546748</v>
      </c>
      <c r="D13" s="6">
        <v>0</v>
      </c>
      <c r="E13" s="7">
        <v>23000000</v>
      </c>
      <c r="F13" s="8">
        <v>23000000</v>
      </c>
      <c r="G13" s="8">
        <v>-994504</v>
      </c>
      <c r="H13" s="8">
        <v>-493542</v>
      </c>
      <c r="I13" s="8">
        <v>1940753</v>
      </c>
      <c r="J13" s="8">
        <v>452707</v>
      </c>
      <c r="K13" s="8">
        <v>4119914</v>
      </c>
      <c r="L13" s="8">
        <v>0</v>
      </c>
      <c r="M13" s="8">
        <v>3014279</v>
      </c>
      <c r="N13" s="8">
        <v>7134193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7586900</v>
      </c>
      <c r="X13" s="8">
        <v>2105875</v>
      </c>
      <c r="Y13" s="8">
        <v>5481025</v>
      </c>
      <c r="Z13" s="2">
        <v>260.27</v>
      </c>
      <c r="AA13" s="6">
        <v>23000000</v>
      </c>
    </row>
    <row r="14" spans="1:27" ht="13.5">
      <c r="A14" s="23" t="s">
        <v>41</v>
      </c>
      <c r="B14" s="29"/>
      <c r="C14" s="6">
        <v>51302423</v>
      </c>
      <c r="D14" s="6">
        <v>0</v>
      </c>
      <c r="E14" s="7">
        <v>30000000</v>
      </c>
      <c r="F14" s="8">
        <v>30000000</v>
      </c>
      <c r="G14" s="8">
        <v>4033905</v>
      </c>
      <c r="H14" s="8">
        <v>4147517</v>
      </c>
      <c r="I14" s="8">
        <v>-209457</v>
      </c>
      <c r="J14" s="8">
        <v>7971965</v>
      </c>
      <c r="K14" s="8">
        <v>4173999</v>
      </c>
      <c r="L14" s="8">
        <v>4586840</v>
      </c>
      <c r="M14" s="8">
        <v>4278881</v>
      </c>
      <c r="N14" s="8">
        <v>13039720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21011685</v>
      </c>
      <c r="X14" s="8">
        <v>15000000</v>
      </c>
      <c r="Y14" s="8">
        <v>6011685</v>
      </c>
      <c r="Z14" s="2">
        <v>40.08</v>
      </c>
      <c r="AA14" s="6">
        <v>30000000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3.5">
      <c r="A16" s="23" t="s">
        <v>43</v>
      </c>
      <c r="B16" s="29"/>
      <c r="C16" s="6">
        <v>12346564</v>
      </c>
      <c r="D16" s="6">
        <v>0</v>
      </c>
      <c r="E16" s="7">
        <v>10752559</v>
      </c>
      <c r="F16" s="8">
        <v>10752559</v>
      </c>
      <c r="G16" s="8">
        <v>180787</v>
      </c>
      <c r="H16" s="8">
        <v>109664</v>
      </c>
      <c r="I16" s="8">
        <v>91437</v>
      </c>
      <c r="J16" s="8">
        <v>381888</v>
      </c>
      <c r="K16" s="8">
        <v>137675</v>
      </c>
      <c r="L16" s="8">
        <v>185709</v>
      </c>
      <c r="M16" s="8">
        <v>328742</v>
      </c>
      <c r="N16" s="8">
        <v>652126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1034014</v>
      </c>
      <c r="X16" s="8">
        <v>2147333</v>
      </c>
      <c r="Y16" s="8">
        <v>-1113319</v>
      </c>
      <c r="Z16" s="2">
        <v>-51.85</v>
      </c>
      <c r="AA16" s="6">
        <v>10752559</v>
      </c>
    </row>
    <row r="17" spans="1:27" ht="13.5">
      <c r="A17" s="23" t="s">
        <v>44</v>
      </c>
      <c r="B17" s="29"/>
      <c r="C17" s="6">
        <v>8909042</v>
      </c>
      <c r="D17" s="6">
        <v>0</v>
      </c>
      <c r="E17" s="7">
        <v>9027441</v>
      </c>
      <c r="F17" s="8">
        <v>9027441</v>
      </c>
      <c r="G17" s="8">
        <v>891830</v>
      </c>
      <c r="H17" s="8">
        <v>855347</v>
      </c>
      <c r="I17" s="8">
        <v>669368</v>
      </c>
      <c r="J17" s="8">
        <v>2416545</v>
      </c>
      <c r="K17" s="8">
        <v>785388</v>
      </c>
      <c r="L17" s="8">
        <v>702147</v>
      </c>
      <c r="M17" s="8">
        <v>642737</v>
      </c>
      <c r="N17" s="8">
        <v>2130272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4546817</v>
      </c>
      <c r="X17" s="8">
        <v>1671499</v>
      </c>
      <c r="Y17" s="8">
        <v>2875318</v>
      </c>
      <c r="Z17" s="2">
        <v>172.02</v>
      </c>
      <c r="AA17" s="6">
        <v>9027441</v>
      </c>
    </row>
    <row r="18" spans="1:27" ht="13.5">
      <c r="A18" s="25" t="s">
        <v>45</v>
      </c>
      <c r="B18" s="24"/>
      <c r="C18" s="6">
        <v>16039967</v>
      </c>
      <c r="D18" s="6">
        <v>0</v>
      </c>
      <c r="E18" s="7">
        <v>15656200</v>
      </c>
      <c r="F18" s="8">
        <v>15656200</v>
      </c>
      <c r="G18" s="8">
        <v>186278</v>
      </c>
      <c r="H18" s="8">
        <v>153213</v>
      </c>
      <c r="I18" s="8">
        <v>121593</v>
      </c>
      <c r="J18" s="8">
        <v>461084</v>
      </c>
      <c r="K18" s="8">
        <v>168831</v>
      </c>
      <c r="L18" s="8">
        <v>140403</v>
      </c>
      <c r="M18" s="8">
        <v>7460587</v>
      </c>
      <c r="N18" s="8">
        <v>7769821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8230905</v>
      </c>
      <c r="X18" s="8">
        <v>1715628</v>
      </c>
      <c r="Y18" s="8">
        <v>6515277</v>
      </c>
      <c r="Z18" s="2">
        <v>379.76</v>
      </c>
      <c r="AA18" s="6">
        <v>15656200</v>
      </c>
    </row>
    <row r="19" spans="1:27" ht="13.5">
      <c r="A19" s="23" t="s">
        <v>46</v>
      </c>
      <c r="B19" s="29"/>
      <c r="C19" s="6">
        <v>516199287</v>
      </c>
      <c r="D19" s="6">
        <v>0</v>
      </c>
      <c r="E19" s="7">
        <v>556489000</v>
      </c>
      <c r="F19" s="8">
        <v>556489000</v>
      </c>
      <c r="G19" s="8">
        <v>184220000</v>
      </c>
      <c r="H19" s="8">
        <v>2514000</v>
      </c>
      <c r="I19" s="8">
        <v>0</v>
      </c>
      <c r="J19" s="8">
        <v>186734000</v>
      </c>
      <c r="K19" s="8">
        <v>0</v>
      </c>
      <c r="L19" s="8">
        <v>0</v>
      </c>
      <c r="M19" s="8">
        <v>151562000</v>
      </c>
      <c r="N19" s="8">
        <v>151562000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338296000</v>
      </c>
      <c r="X19" s="8">
        <v>408821470</v>
      </c>
      <c r="Y19" s="8">
        <v>-70525470</v>
      </c>
      <c r="Z19" s="2">
        <v>-17.25</v>
      </c>
      <c r="AA19" s="6">
        <v>556489000</v>
      </c>
    </row>
    <row r="20" spans="1:27" ht="13.5">
      <c r="A20" s="23" t="s">
        <v>47</v>
      </c>
      <c r="B20" s="29"/>
      <c r="C20" s="6">
        <v>110096226</v>
      </c>
      <c r="D20" s="6">
        <v>0</v>
      </c>
      <c r="E20" s="7">
        <v>26963039</v>
      </c>
      <c r="F20" s="26">
        <v>26963039</v>
      </c>
      <c r="G20" s="26">
        <v>1603407</v>
      </c>
      <c r="H20" s="26">
        <v>2036652</v>
      </c>
      <c r="I20" s="26">
        <v>1379573</v>
      </c>
      <c r="J20" s="26">
        <v>5019632</v>
      </c>
      <c r="K20" s="26">
        <v>800390</v>
      </c>
      <c r="L20" s="26">
        <v>1837660</v>
      </c>
      <c r="M20" s="26">
        <v>907183</v>
      </c>
      <c r="N20" s="26">
        <v>3545233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8564865</v>
      </c>
      <c r="X20" s="26">
        <v>12472823</v>
      </c>
      <c r="Y20" s="26">
        <v>-3907958</v>
      </c>
      <c r="Z20" s="27">
        <v>-31.33</v>
      </c>
      <c r="AA20" s="28">
        <v>26963039</v>
      </c>
    </row>
    <row r="21" spans="1:27" ht="13.5">
      <c r="A21" s="23" t="s">
        <v>48</v>
      </c>
      <c r="B21" s="29"/>
      <c r="C21" s="6">
        <v>0</v>
      </c>
      <c r="D21" s="6">
        <v>0</v>
      </c>
      <c r="E21" s="7">
        <v>52200000</v>
      </c>
      <c r="F21" s="8">
        <v>52200000</v>
      </c>
      <c r="G21" s="8">
        <v>0</v>
      </c>
      <c r="H21" s="8">
        <v>0</v>
      </c>
      <c r="I21" s="30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0</v>
      </c>
      <c r="X21" s="8"/>
      <c r="Y21" s="8">
        <v>0</v>
      </c>
      <c r="Z21" s="2">
        <v>0</v>
      </c>
      <c r="AA21" s="6">
        <v>52200000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1932949289</v>
      </c>
      <c r="D22" s="33">
        <f>SUM(D5:D21)</f>
        <v>0</v>
      </c>
      <c r="E22" s="34">
        <f t="shared" si="0"/>
        <v>2228099004</v>
      </c>
      <c r="F22" s="35">
        <f t="shared" si="0"/>
        <v>2228099004</v>
      </c>
      <c r="G22" s="35">
        <f t="shared" si="0"/>
        <v>310397383</v>
      </c>
      <c r="H22" s="35">
        <f t="shared" si="0"/>
        <v>120087280</v>
      </c>
      <c r="I22" s="35">
        <f t="shared" si="0"/>
        <v>115219525</v>
      </c>
      <c r="J22" s="35">
        <f t="shared" si="0"/>
        <v>545704188</v>
      </c>
      <c r="K22" s="35">
        <f t="shared" si="0"/>
        <v>125633707</v>
      </c>
      <c r="L22" s="35">
        <f t="shared" si="0"/>
        <v>124153648</v>
      </c>
      <c r="M22" s="35">
        <f t="shared" si="0"/>
        <v>278602709</v>
      </c>
      <c r="N22" s="35">
        <f t="shared" si="0"/>
        <v>528390064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1074094252</v>
      </c>
      <c r="X22" s="35">
        <f t="shared" si="0"/>
        <v>1023366093</v>
      </c>
      <c r="Y22" s="35">
        <f t="shared" si="0"/>
        <v>50728159</v>
      </c>
      <c r="Z22" s="36">
        <f>+IF(X22&lt;&gt;0,+(Y22/X22)*100,0)</f>
        <v>4.956990401283503</v>
      </c>
      <c r="AA22" s="33">
        <f>SUM(AA5:AA21)</f>
        <v>2228099004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456579238</v>
      </c>
      <c r="D25" s="6">
        <v>0</v>
      </c>
      <c r="E25" s="7">
        <v>504000000</v>
      </c>
      <c r="F25" s="8">
        <v>504000000</v>
      </c>
      <c r="G25" s="8">
        <v>39645427</v>
      </c>
      <c r="H25" s="8">
        <v>39471510</v>
      </c>
      <c r="I25" s="8">
        <v>39891322</v>
      </c>
      <c r="J25" s="8">
        <v>119008259</v>
      </c>
      <c r="K25" s="8">
        <v>40821419</v>
      </c>
      <c r="L25" s="8">
        <v>40143187</v>
      </c>
      <c r="M25" s="8">
        <v>42509747</v>
      </c>
      <c r="N25" s="8">
        <v>123474353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242482612</v>
      </c>
      <c r="X25" s="8">
        <v>236075591</v>
      </c>
      <c r="Y25" s="8">
        <v>6407021</v>
      </c>
      <c r="Z25" s="2">
        <v>2.71</v>
      </c>
      <c r="AA25" s="6">
        <v>504000000</v>
      </c>
    </row>
    <row r="26" spans="1:27" ht="13.5">
      <c r="A26" s="25" t="s">
        <v>52</v>
      </c>
      <c r="B26" s="24"/>
      <c r="C26" s="6">
        <v>24042773</v>
      </c>
      <c r="D26" s="6">
        <v>0</v>
      </c>
      <c r="E26" s="7">
        <v>25410000</v>
      </c>
      <c r="F26" s="8">
        <v>25410000</v>
      </c>
      <c r="G26" s="8">
        <v>1721382</v>
      </c>
      <c r="H26" s="8">
        <v>1727915</v>
      </c>
      <c r="I26" s="8">
        <v>2005828</v>
      </c>
      <c r="J26" s="8">
        <v>5455125</v>
      </c>
      <c r="K26" s="8">
        <v>2003976</v>
      </c>
      <c r="L26" s="8">
        <v>2313485</v>
      </c>
      <c r="M26" s="8">
        <v>2002331</v>
      </c>
      <c r="N26" s="8">
        <v>6319792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11774917</v>
      </c>
      <c r="X26" s="8">
        <v>12223642</v>
      </c>
      <c r="Y26" s="8">
        <v>-448725</v>
      </c>
      <c r="Z26" s="2">
        <v>-3.67</v>
      </c>
      <c r="AA26" s="6">
        <v>25410000</v>
      </c>
    </row>
    <row r="27" spans="1:27" ht="13.5">
      <c r="A27" s="25" t="s">
        <v>53</v>
      </c>
      <c r="B27" s="24"/>
      <c r="C27" s="6">
        <v>193867475</v>
      </c>
      <c r="D27" s="6">
        <v>0</v>
      </c>
      <c r="E27" s="7">
        <v>50000000</v>
      </c>
      <c r="F27" s="8">
        <v>50000000</v>
      </c>
      <c r="G27" s="8">
        <v>4166667</v>
      </c>
      <c r="H27" s="8">
        <v>4359237</v>
      </c>
      <c r="I27" s="8">
        <v>4166667</v>
      </c>
      <c r="J27" s="8">
        <v>12692571</v>
      </c>
      <c r="K27" s="8">
        <v>0</v>
      </c>
      <c r="L27" s="8">
        <v>4166667</v>
      </c>
      <c r="M27" s="8">
        <v>4166667</v>
      </c>
      <c r="N27" s="8">
        <v>8333334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21025905</v>
      </c>
      <c r="X27" s="8"/>
      <c r="Y27" s="8">
        <v>21025905</v>
      </c>
      <c r="Z27" s="2">
        <v>0</v>
      </c>
      <c r="AA27" s="6">
        <v>50000000</v>
      </c>
    </row>
    <row r="28" spans="1:27" ht="13.5">
      <c r="A28" s="25" t="s">
        <v>54</v>
      </c>
      <c r="B28" s="24"/>
      <c r="C28" s="6">
        <v>449693160</v>
      </c>
      <c r="D28" s="6">
        <v>0</v>
      </c>
      <c r="E28" s="7">
        <v>266000001</v>
      </c>
      <c r="F28" s="8">
        <v>266000001</v>
      </c>
      <c r="G28" s="8">
        <v>22166664</v>
      </c>
      <c r="H28" s="8">
        <v>22166664</v>
      </c>
      <c r="I28" s="8">
        <v>22166664</v>
      </c>
      <c r="J28" s="8">
        <v>66499992</v>
      </c>
      <c r="K28" s="8">
        <v>26333331</v>
      </c>
      <c r="L28" s="8">
        <v>22166663</v>
      </c>
      <c r="M28" s="8">
        <v>22166664</v>
      </c>
      <c r="N28" s="8">
        <v>70666658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137166650</v>
      </c>
      <c r="X28" s="8">
        <v>156</v>
      </c>
      <c r="Y28" s="8">
        <v>137166494</v>
      </c>
      <c r="Z28" s="2">
        <v>87927239.74</v>
      </c>
      <c r="AA28" s="6">
        <v>266000001</v>
      </c>
    </row>
    <row r="29" spans="1:27" ht="13.5">
      <c r="A29" s="25" t="s">
        <v>55</v>
      </c>
      <c r="B29" s="24"/>
      <c r="C29" s="6">
        <v>26317073</v>
      </c>
      <c r="D29" s="6">
        <v>0</v>
      </c>
      <c r="E29" s="7">
        <v>23747000</v>
      </c>
      <c r="F29" s="8">
        <v>23747000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12957041</v>
      </c>
      <c r="N29" s="8">
        <v>12957041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12957041</v>
      </c>
      <c r="X29" s="8">
        <v>11777087</v>
      </c>
      <c r="Y29" s="8">
        <v>1179954</v>
      </c>
      <c r="Z29" s="2">
        <v>10.02</v>
      </c>
      <c r="AA29" s="6">
        <v>23747000</v>
      </c>
    </row>
    <row r="30" spans="1:27" ht="13.5">
      <c r="A30" s="25" t="s">
        <v>56</v>
      </c>
      <c r="B30" s="24"/>
      <c r="C30" s="6">
        <v>619152841</v>
      </c>
      <c r="D30" s="6">
        <v>0</v>
      </c>
      <c r="E30" s="7">
        <v>698000000</v>
      </c>
      <c r="F30" s="8">
        <v>698000000</v>
      </c>
      <c r="G30" s="8">
        <v>78844261</v>
      </c>
      <c r="H30" s="8">
        <v>74527141</v>
      </c>
      <c r="I30" s="8">
        <v>44116344</v>
      </c>
      <c r="J30" s="8">
        <v>197487746</v>
      </c>
      <c r="K30" s="8">
        <v>48490448</v>
      </c>
      <c r="L30" s="8">
        <v>50160615</v>
      </c>
      <c r="M30" s="8">
        <v>51759188</v>
      </c>
      <c r="N30" s="8">
        <v>150410251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347897997</v>
      </c>
      <c r="X30" s="8">
        <v>367000000</v>
      </c>
      <c r="Y30" s="8">
        <v>-19102003</v>
      </c>
      <c r="Z30" s="2">
        <v>-5.2</v>
      </c>
      <c r="AA30" s="6">
        <v>698000000</v>
      </c>
    </row>
    <row r="31" spans="1:27" ht="13.5">
      <c r="A31" s="25" t="s">
        <v>57</v>
      </c>
      <c r="B31" s="24"/>
      <c r="C31" s="6">
        <v>115940765</v>
      </c>
      <c r="D31" s="6">
        <v>0</v>
      </c>
      <c r="E31" s="7">
        <v>170000000</v>
      </c>
      <c r="F31" s="8">
        <v>170000000</v>
      </c>
      <c r="G31" s="8">
        <v>2759768</v>
      </c>
      <c r="H31" s="8">
        <v>8028472</v>
      </c>
      <c r="I31" s="8">
        <v>9813969</v>
      </c>
      <c r="J31" s="8">
        <v>20602209</v>
      </c>
      <c r="K31" s="8">
        <v>15085115</v>
      </c>
      <c r="L31" s="8">
        <v>13025067</v>
      </c>
      <c r="M31" s="8">
        <v>19101752</v>
      </c>
      <c r="N31" s="8">
        <v>47211934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67814143</v>
      </c>
      <c r="X31" s="8">
        <v>78822000</v>
      </c>
      <c r="Y31" s="8">
        <v>-11007857</v>
      </c>
      <c r="Z31" s="2">
        <v>-13.97</v>
      </c>
      <c r="AA31" s="6">
        <v>170000000</v>
      </c>
    </row>
    <row r="32" spans="1:27" ht="13.5">
      <c r="A32" s="25" t="s">
        <v>58</v>
      </c>
      <c r="B32" s="24"/>
      <c r="C32" s="6">
        <v>66780428</v>
      </c>
      <c r="D32" s="6">
        <v>0</v>
      </c>
      <c r="E32" s="7">
        <v>75854000</v>
      </c>
      <c r="F32" s="8">
        <v>75854000</v>
      </c>
      <c r="G32" s="8">
        <v>-64795</v>
      </c>
      <c r="H32" s="8">
        <v>8069227</v>
      </c>
      <c r="I32" s="8">
        <v>4115190</v>
      </c>
      <c r="J32" s="8">
        <v>12119622</v>
      </c>
      <c r="K32" s="8">
        <v>9781033</v>
      </c>
      <c r="L32" s="8">
        <v>6316922</v>
      </c>
      <c r="M32" s="8">
        <v>6453015</v>
      </c>
      <c r="N32" s="8">
        <v>22550970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34670592</v>
      </c>
      <c r="X32" s="8">
        <v>37449592</v>
      </c>
      <c r="Y32" s="8">
        <v>-2779000</v>
      </c>
      <c r="Z32" s="2">
        <v>-7.42</v>
      </c>
      <c r="AA32" s="6">
        <v>75854000</v>
      </c>
    </row>
    <row r="33" spans="1:27" ht="13.5">
      <c r="A33" s="25" t="s">
        <v>59</v>
      </c>
      <c r="B33" s="24"/>
      <c r="C33" s="6">
        <v>6940000</v>
      </c>
      <c r="D33" s="6">
        <v>0</v>
      </c>
      <c r="E33" s="7">
        <v>5240000</v>
      </c>
      <c r="F33" s="8">
        <v>5240000</v>
      </c>
      <c r="G33" s="8">
        <v>2520000</v>
      </c>
      <c r="H33" s="8">
        <v>0</v>
      </c>
      <c r="I33" s="8">
        <v>40000</v>
      </c>
      <c r="J33" s="8">
        <v>2560000</v>
      </c>
      <c r="K33" s="8">
        <v>20000</v>
      </c>
      <c r="L33" s="8">
        <v>2520000</v>
      </c>
      <c r="M33" s="8">
        <v>20000</v>
      </c>
      <c r="N33" s="8">
        <v>2560000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5120000</v>
      </c>
      <c r="X33" s="8">
        <v>2930097</v>
      </c>
      <c r="Y33" s="8">
        <v>2189903</v>
      </c>
      <c r="Z33" s="2">
        <v>74.74</v>
      </c>
      <c r="AA33" s="6">
        <v>5240000</v>
      </c>
    </row>
    <row r="34" spans="1:27" ht="13.5">
      <c r="A34" s="25" t="s">
        <v>60</v>
      </c>
      <c r="B34" s="24"/>
      <c r="C34" s="6">
        <v>304374098</v>
      </c>
      <c r="D34" s="6">
        <v>0</v>
      </c>
      <c r="E34" s="7">
        <v>327460000</v>
      </c>
      <c r="F34" s="8">
        <v>327460000</v>
      </c>
      <c r="G34" s="8">
        <v>10269473</v>
      </c>
      <c r="H34" s="8">
        <v>22929421</v>
      </c>
      <c r="I34" s="8">
        <v>46811321</v>
      </c>
      <c r="J34" s="8">
        <v>80010215</v>
      </c>
      <c r="K34" s="8">
        <v>25800221</v>
      </c>
      <c r="L34" s="8">
        <v>23048691</v>
      </c>
      <c r="M34" s="8">
        <v>38470060</v>
      </c>
      <c r="N34" s="8">
        <v>87318972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167329187</v>
      </c>
      <c r="X34" s="8">
        <v>118822746</v>
      </c>
      <c r="Y34" s="8">
        <v>48506441</v>
      </c>
      <c r="Z34" s="2">
        <v>40.82</v>
      </c>
      <c r="AA34" s="6">
        <v>327460000</v>
      </c>
    </row>
    <row r="35" spans="1:27" ht="13.5">
      <c r="A35" s="23" t="s">
        <v>61</v>
      </c>
      <c r="B35" s="29"/>
      <c r="C35" s="6">
        <v>55898532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2319586383</v>
      </c>
      <c r="D36" s="33">
        <f>SUM(D25:D35)</f>
        <v>0</v>
      </c>
      <c r="E36" s="34">
        <f t="shared" si="1"/>
        <v>2145711001</v>
      </c>
      <c r="F36" s="35">
        <f t="shared" si="1"/>
        <v>2145711001</v>
      </c>
      <c r="G36" s="35">
        <f t="shared" si="1"/>
        <v>162028847</v>
      </c>
      <c r="H36" s="35">
        <f t="shared" si="1"/>
        <v>181279587</v>
      </c>
      <c r="I36" s="35">
        <f t="shared" si="1"/>
        <v>173127305</v>
      </c>
      <c r="J36" s="35">
        <f t="shared" si="1"/>
        <v>516435739</v>
      </c>
      <c r="K36" s="35">
        <f t="shared" si="1"/>
        <v>168335543</v>
      </c>
      <c r="L36" s="35">
        <f t="shared" si="1"/>
        <v>163861297</v>
      </c>
      <c r="M36" s="35">
        <f t="shared" si="1"/>
        <v>199606465</v>
      </c>
      <c r="N36" s="35">
        <f t="shared" si="1"/>
        <v>531803305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1048239044</v>
      </c>
      <c r="X36" s="35">
        <f t="shared" si="1"/>
        <v>865100911</v>
      </c>
      <c r="Y36" s="35">
        <f t="shared" si="1"/>
        <v>183138133</v>
      </c>
      <c r="Z36" s="36">
        <f>+IF(X36&lt;&gt;0,+(Y36/X36)*100,0)</f>
        <v>21.169568852760115</v>
      </c>
      <c r="AA36" s="33">
        <f>SUM(AA25:AA35)</f>
        <v>2145711001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-386637094</v>
      </c>
      <c r="D38" s="46">
        <f>+D22-D36</f>
        <v>0</v>
      </c>
      <c r="E38" s="47">
        <f t="shared" si="2"/>
        <v>82388003</v>
      </c>
      <c r="F38" s="48">
        <f t="shared" si="2"/>
        <v>82388003</v>
      </c>
      <c r="G38" s="48">
        <f t="shared" si="2"/>
        <v>148368536</v>
      </c>
      <c r="H38" s="48">
        <f t="shared" si="2"/>
        <v>-61192307</v>
      </c>
      <c r="I38" s="48">
        <f t="shared" si="2"/>
        <v>-57907780</v>
      </c>
      <c r="J38" s="48">
        <f t="shared" si="2"/>
        <v>29268449</v>
      </c>
      <c r="K38" s="48">
        <f t="shared" si="2"/>
        <v>-42701836</v>
      </c>
      <c r="L38" s="48">
        <f t="shared" si="2"/>
        <v>-39707649</v>
      </c>
      <c r="M38" s="48">
        <f t="shared" si="2"/>
        <v>78996244</v>
      </c>
      <c r="N38" s="48">
        <f t="shared" si="2"/>
        <v>-3413241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25855208</v>
      </c>
      <c r="X38" s="48">
        <f>IF(F22=F36,0,X22-X36)</f>
        <v>158265182</v>
      </c>
      <c r="Y38" s="48">
        <f t="shared" si="2"/>
        <v>-132409974</v>
      </c>
      <c r="Z38" s="49">
        <f>+IF(X38&lt;&gt;0,+(Y38/X38)*100,0)</f>
        <v>-83.6633631773791</v>
      </c>
      <c r="AA38" s="46">
        <f>+AA22-AA36</f>
        <v>82388003</v>
      </c>
    </row>
    <row r="39" spans="1:27" ht="13.5">
      <c r="A39" s="23" t="s">
        <v>64</v>
      </c>
      <c r="B39" s="29"/>
      <c r="C39" s="6">
        <v>350188424</v>
      </c>
      <c r="D39" s="6">
        <v>0</v>
      </c>
      <c r="E39" s="7">
        <v>436799000</v>
      </c>
      <c r="F39" s="8">
        <v>436799000</v>
      </c>
      <c r="G39" s="8">
        <v>170414398</v>
      </c>
      <c r="H39" s="8">
        <v>0</v>
      </c>
      <c r="I39" s="8">
        <v>0</v>
      </c>
      <c r="J39" s="8">
        <v>170414398</v>
      </c>
      <c r="K39" s="8">
        <v>0</v>
      </c>
      <c r="L39" s="8">
        <v>0</v>
      </c>
      <c r="M39" s="8">
        <v>149659000</v>
      </c>
      <c r="N39" s="8">
        <v>149659000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320073398</v>
      </c>
      <c r="X39" s="8">
        <v>284136107</v>
      </c>
      <c r="Y39" s="8">
        <v>35937291</v>
      </c>
      <c r="Z39" s="2">
        <v>12.65</v>
      </c>
      <c r="AA39" s="6">
        <v>436799000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0</v>
      </c>
      <c r="D41" s="50">
        <v>0</v>
      </c>
      <c r="E41" s="7">
        <v>0</v>
      </c>
      <c r="F41" s="8">
        <v>0</v>
      </c>
      <c r="G41" s="51">
        <v>0</v>
      </c>
      <c r="H41" s="51">
        <v>0</v>
      </c>
      <c r="I41" s="51">
        <v>0</v>
      </c>
      <c r="J41" s="8">
        <v>0</v>
      </c>
      <c r="K41" s="51">
        <v>0</v>
      </c>
      <c r="L41" s="51">
        <v>0</v>
      </c>
      <c r="M41" s="8">
        <v>0</v>
      </c>
      <c r="N41" s="51">
        <v>0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0</v>
      </c>
      <c r="X41" s="8"/>
      <c r="Y41" s="51">
        <v>0</v>
      </c>
      <c r="Z41" s="52">
        <v>0</v>
      </c>
      <c r="AA41" s="53">
        <v>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-36448670</v>
      </c>
      <c r="D42" s="55">
        <f>SUM(D38:D41)</f>
        <v>0</v>
      </c>
      <c r="E42" s="56">
        <f t="shared" si="3"/>
        <v>519187003</v>
      </c>
      <c r="F42" s="57">
        <f t="shared" si="3"/>
        <v>519187003</v>
      </c>
      <c r="G42" s="57">
        <f t="shared" si="3"/>
        <v>318782934</v>
      </c>
      <c r="H42" s="57">
        <f t="shared" si="3"/>
        <v>-61192307</v>
      </c>
      <c r="I42" s="57">
        <f t="shared" si="3"/>
        <v>-57907780</v>
      </c>
      <c r="J42" s="57">
        <f t="shared" si="3"/>
        <v>199682847</v>
      </c>
      <c r="K42" s="57">
        <f t="shared" si="3"/>
        <v>-42701836</v>
      </c>
      <c r="L42" s="57">
        <f t="shared" si="3"/>
        <v>-39707649</v>
      </c>
      <c r="M42" s="57">
        <f t="shared" si="3"/>
        <v>228655244</v>
      </c>
      <c r="N42" s="57">
        <f t="shared" si="3"/>
        <v>146245759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345928606</v>
      </c>
      <c r="X42" s="57">
        <f t="shared" si="3"/>
        <v>442401289</v>
      </c>
      <c r="Y42" s="57">
        <f t="shared" si="3"/>
        <v>-96472683</v>
      </c>
      <c r="Z42" s="58">
        <f>+IF(X42&lt;&gt;0,+(Y42/X42)*100,0)</f>
        <v>-21.806600794058717</v>
      </c>
      <c r="AA42" s="55">
        <f>SUM(AA38:AA41)</f>
        <v>519187003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-36448670</v>
      </c>
      <c r="D44" s="63">
        <f>+D42-D43</f>
        <v>0</v>
      </c>
      <c r="E44" s="64">
        <f t="shared" si="4"/>
        <v>519187003</v>
      </c>
      <c r="F44" s="65">
        <f t="shared" si="4"/>
        <v>519187003</v>
      </c>
      <c r="G44" s="65">
        <f t="shared" si="4"/>
        <v>318782934</v>
      </c>
      <c r="H44" s="65">
        <f t="shared" si="4"/>
        <v>-61192307</v>
      </c>
      <c r="I44" s="65">
        <f t="shared" si="4"/>
        <v>-57907780</v>
      </c>
      <c r="J44" s="65">
        <f t="shared" si="4"/>
        <v>199682847</v>
      </c>
      <c r="K44" s="65">
        <f t="shared" si="4"/>
        <v>-42701836</v>
      </c>
      <c r="L44" s="65">
        <f t="shared" si="4"/>
        <v>-39707649</v>
      </c>
      <c r="M44" s="65">
        <f t="shared" si="4"/>
        <v>228655244</v>
      </c>
      <c r="N44" s="65">
        <f t="shared" si="4"/>
        <v>146245759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345928606</v>
      </c>
      <c r="X44" s="65">
        <f t="shared" si="4"/>
        <v>442401289</v>
      </c>
      <c r="Y44" s="65">
        <f t="shared" si="4"/>
        <v>-96472683</v>
      </c>
      <c r="Z44" s="66">
        <f>+IF(X44&lt;&gt;0,+(Y44/X44)*100,0)</f>
        <v>-21.806600794058717</v>
      </c>
      <c r="AA44" s="63">
        <f>+AA42-AA43</f>
        <v>519187003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-36448670</v>
      </c>
      <c r="D46" s="55">
        <f>SUM(D44:D45)</f>
        <v>0</v>
      </c>
      <c r="E46" s="56">
        <f t="shared" si="5"/>
        <v>519187003</v>
      </c>
      <c r="F46" s="57">
        <f t="shared" si="5"/>
        <v>519187003</v>
      </c>
      <c r="G46" s="57">
        <f t="shared" si="5"/>
        <v>318782934</v>
      </c>
      <c r="H46" s="57">
        <f t="shared" si="5"/>
        <v>-61192307</v>
      </c>
      <c r="I46" s="57">
        <f t="shared" si="5"/>
        <v>-57907780</v>
      </c>
      <c r="J46" s="57">
        <f t="shared" si="5"/>
        <v>199682847</v>
      </c>
      <c r="K46" s="57">
        <f t="shared" si="5"/>
        <v>-42701836</v>
      </c>
      <c r="L46" s="57">
        <f t="shared" si="5"/>
        <v>-39707649</v>
      </c>
      <c r="M46" s="57">
        <f t="shared" si="5"/>
        <v>228655244</v>
      </c>
      <c r="N46" s="57">
        <f t="shared" si="5"/>
        <v>146245759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345928606</v>
      </c>
      <c r="X46" s="57">
        <f t="shared" si="5"/>
        <v>442401289</v>
      </c>
      <c r="Y46" s="57">
        <f t="shared" si="5"/>
        <v>-96472683</v>
      </c>
      <c r="Z46" s="58">
        <f>+IF(X46&lt;&gt;0,+(Y46/X46)*100,0)</f>
        <v>-21.806600794058717</v>
      </c>
      <c r="AA46" s="55">
        <f>SUM(AA44:AA45)</f>
        <v>519187003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-36448670</v>
      </c>
      <c r="D48" s="71">
        <f>SUM(D46:D47)</f>
        <v>0</v>
      </c>
      <c r="E48" s="72">
        <f t="shared" si="6"/>
        <v>519187003</v>
      </c>
      <c r="F48" s="73">
        <f t="shared" si="6"/>
        <v>519187003</v>
      </c>
      <c r="G48" s="73">
        <f t="shared" si="6"/>
        <v>318782934</v>
      </c>
      <c r="H48" s="74">
        <f t="shared" si="6"/>
        <v>-61192307</v>
      </c>
      <c r="I48" s="74">
        <f t="shared" si="6"/>
        <v>-57907780</v>
      </c>
      <c r="J48" s="74">
        <f t="shared" si="6"/>
        <v>199682847</v>
      </c>
      <c r="K48" s="74">
        <f t="shared" si="6"/>
        <v>-42701836</v>
      </c>
      <c r="L48" s="74">
        <f t="shared" si="6"/>
        <v>-39707649</v>
      </c>
      <c r="M48" s="73">
        <f t="shared" si="6"/>
        <v>228655244</v>
      </c>
      <c r="N48" s="73">
        <f t="shared" si="6"/>
        <v>146245759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345928606</v>
      </c>
      <c r="X48" s="74">
        <f t="shared" si="6"/>
        <v>442401289</v>
      </c>
      <c r="Y48" s="74">
        <f t="shared" si="6"/>
        <v>-96472683</v>
      </c>
      <c r="Z48" s="75">
        <f>+IF(X48&lt;&gt;0,+(Y48/X48)*100,0)</f>
        <v>-21.806600794058717</v>
      </c>
      <c r="AA48" s="76">
        <f>SUM(AA46:AA47)</f>
        <v>519187003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80" t="s">
        <v>80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</row>
    <row r="2" spans="1:27" ht="24.75" customHeight="1">
      <c r="A2" s="9" t="s">
        <v>1</v>
      </c>
      <c r="B2" s="1" t="s">
        <v>93</v>
      </c>
      <c r="C2" s="10" t="s">
        <v>2</v>
      </c>
      <c r="D2" s="10" t="s">
        <v>3</v>
      </c>
      <c r="E2" s="81" t="s">
        <v>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3"/>
    </row>
    <row r="3" spans="1:27" ht="24.75" customHeight="1">
      <c r="A3" s="11" t="s">
        <v>5</v>
      </c>
      <c r="B3" s="12" t="s">
        <v>6</v>
      </c>
      <c r="C3" s="13" t="s">
        <v>7</v>
      </c>
      <c r="D3" s="13" t="s">
        <v>7</v>
      </c>
      <c r="E3" s="14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5" t="s">
        <v>13</v>
      </c>
      <c r="K3" s="15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20</v>
      </c>
      <c r="R3" s="15" t="s">
        <v>21</v>
      </c>
      <c r="S3" s="15" t="s">
        <v>22</v>
      </c>
      <c r="T3" s="15" t="s">
        <v>23</v>
      </c>
      <c r="U3" s="15" t="s">
        <v>24</v>
      </c>
      <c r="V3" s="15" t="s">
        <v>25</v>
      </c>
      <c r="W3" s="15" t="s">
        <v>26</v>
      </c>
      <c r="X3" s="15" t="s">
        <v>27</v>
      </c>
      <c r="Y3" s="15" t="s">
        <v>28</v>
      </c>
      <c r="Z3" s="15" t="s">
        <v>29</v>
      </c>
      <c r="AA3" s="16" t="s">
        <v>30</v>
      </c>
    </row>
    <row r="4" spans="1:27" ht="13.5">
      <c r="A4" s="17" t="s">
        <v>31</v>
      </c>
      <c r="B4" s="18"/>
      <c r="C4" s="19"/>
      <c r="D4" s="19"/>
      <c r="E4" s="2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19"/>
    </row>
    <row r="5" spans="1:27" ht="13.5">
      <c r="A5" s="23" t="s">
        <v>32</v>
      </c>
      <c r="B5" s="24"/>
      <c r="C5" s="6">
        <v>169762641</v>
      </c>
      <c r="D5" s="6">
        <v>0</v>
      </c>
      <c r="E5" s="7">
        <v>219807787</v>
      </c>
      <c r="F5" s="8">
        <v>219807787</v>
      </c>
      <c r="G5" s="8">
        <v>12851631</v>
      </c>
      <c r="H5" s="8">
        <v>15717410</v>
      </c>
      <c r="I5" s="8">
        <v>16667199</v>
      </c>
      <c r="J5" s="8">
        <v>45236240</v>
      </c>
      <c r="K5" s="8">
        <v>15069278</v>
      </c>
      <c r="L5" s="8">
        <v>15069278</v>
      </c>
      <c r="M5" s="8">
        <v>16460712</v>
      </c>
      <c r="N5" s="8">
        <v>46599268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91835508</v>
      </c>
      <c r="X5" s="8">
        <v>101508456</v>
      </c>
      <c r="Y5" s="8">
        <v>-9672948</v>
      </c>
      <c r="Z5" s="2">
        <v>-9.53</v>
      </c>
      <c r="AA5" s="6">
        <v>219807787</v>
      </c>
    </row>
    <row r="6" spans="1:27" ht="13.5">
      <c r="A6" s="23" t="s">
        <v>33</v>
      </c>
      <c r="B6" s="24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3.5">
      <c r="A7" s="25" t="s">
        <v>34</v>
      </c>
      <c r="B7" s="24"/>
      <c r="C7" s="6">
        <v>434856191</v>
      </c>
      <c r="D7" s="6">
        <v>0</v>
      </c>
      <c r="E7" s="7">
        <v>483238238</v>
      </c>
      <c r="F7" s="8">
        <v>483238238</v>
      </c>
      <c r="G7" s="8">
        <v>25185504</v>
      </c>
      <c r="H7" s="8">
        <v>53477680</v>
      </c>
      <c r="I7" s="8">
        <v>28745997</v>
      </c>
      <c r="J7" s="8">
        <v>107409181</v>
      </c>
      <c r="K7" s="8">
        <v>37189991</v>
      </c>
      <c r="L7" s="8">
        <v>37189990</v>
      </c>
      <c r="M7" s="8">
        <v>29174676</v>
      </c>
      <c r="N7" s="8">
        <v>103554657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210963838</v>
      </c>
      <c r="X7" s="8">
        <v>241619118</v>
      </c>
      <c r="Y7" s="8">
        <v>-30655280</v>
      </c>
      <c r="Z7" s="2">
        <v>-12.69</v>
      </c>
      <c r="AA7" s="6">
        <v>483238238</v>
      </c>
    </row>
    <row r="8" spans="1:27" ht="13.5">
      <c r="A8" s="25" t="s">
        <v>35</v>
      </c>
      <c r="B8" s="24"/>
      <c r="C8" s="6">
        <v>279218197</v>
      </c>
      <c r="D8" s="6">
        <v>0</v>
      </c>
      <c r="E8" s="7">
        <v>275316632</v>
      </c>
      <c r="F8" s="8">
        <v>275316632</v>
      </c>
      <c r="G8" s="8">
        <v>20561692</v>
      </c>
      <c r="H8" s="8">
        <v>24119033</v>
      </c>
      <c r="I8" s="8">
        <v>22250537</v>
      </c>
      <c r="J8" s="8">
        <v>66931262</v>
      </c>
      <c r="K8" s="8">
        <v>21174465</v>
      </c>
      <c r="L8" s="8">
        <v>21174463</v>
      </c>
      <c r="M8" s="8">
        <v>24067808</v>
      </c>
      <c r="N8" s="8">
        <v>66416736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133347998</v>
      </c>
      <c r="X8" s="8">
        <v>127870002</v>
      </c>
      <c r="Y8" s="8">
        <v>5477996</v>
      </c>
      <c r="Z8" s="2">
        <v>4.28</v>
      </c>
      <c r="AA8" s="6">
        <v>275316632</v>
      </c>
    </row>
    <row r="9" spans="1:27" ht="13.5">
      <c r="A9" s="25" t="s">
        <v>36</v>
      </c>
      <c r="B9" s="24"/>
      <c r="C9" s="6">
        <v>66213918</v>
      </c>
      <c r="D9" s="6">
        <v>0</v>
      </c>
      <c r="E9" s="7">
        <v>76733030</v>
      </c>
      <c r="F9" s="8">
        <v>76733030</v>
      </c>
      <c r="G9" s="8">
        <v>7514688</v>
      </c>
      <c r="H9" s="8">
        <v>6365400</v>
      </c>
      <c r="I9" s="8">
        <v>6503615</v>
      </c>
      <c r="J9" s="8">
        <v>20383703</v>
      </c>
      <c r="K9" s="8">
        <v>6432521</v>
      </c>
      <c r="L9" s="8">
        <v>6432520</v>
      </c>
      <c r="M9" s="8">
        <v>7396507</v>
      </c>
      <c r="N9" s="8">
        <v>20261548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40645251</v>
      </c>
      <c r="X9" s="8">
        <v>35985000</v>
      </c>
      <c r="Y9" s="8">
        <v>4660251</v>
      </c>
      <c r="Z9" s="2">
        <v>12.95</v>
      </c>
      <c r="AA9" s="6">
        <v>76733030</v>
      </c>
    </row>
    <row r="10" spans="1:27" ht="13.5">
      <c r="A10" s="25" t="s">
        <v>37</v>
      </c>
      <c r="B10" s="24"/>
      <c r="C10" s="6">
        <v>84736413</v>
      </c>
      <c r="D10" s="6">
        <v>0</v>
      </c>
      <c r="E10" s="7">
        <v>95436960</v>
      </c>
      <c r="F10" s="26">
        <v>95436960</v>
      </c>
      <c r="G10" s="26">
        <v>10547244</v>
      </c>
      <c r="H10" s="26">
        <v>7800487</v>
      </c>
      <c r="I10" s="26">
        <v>7733375</v>
      </c>
      <c r="J10" s="26">
        <v>26081106</v>
      </c>
      <c r="K10" s="26">
        <v>7739462</v>
      </c>
      <c r="L10" s="26">
        <v>7739463</v>
      </c>
      <c r="M10" s="26">
        <v>7810529</v>
      </c>
      <c r="N10" s="26">
        <v>23289454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49370560</v>
      </c>
      <c r="X10" s="26">
        <v>43940400</v>
      </c>
      <c r="Y10" s="26">
        <v>5430160</v>
      </c>
      <c r="Z10" s="27">
        <v>12.36</v>
      </c>
      <c r="AA10" s="28">
        <v>95436960</v>
      </c>
    </row>
    <row r="11" spans="1:27" ht="13.5">
      <c r="A11" s="25" t="s">
        <v>38</v>
      </c>
      <c r="B11" s="29"/>
      <c r="C11" s="6">
        <v>0</v>
      </c>
      <c r="D11" s="6">
        <v>0</v>
      </c>
      <c r="E11" s="7">
        <v>17500000</v>
      </c>
      <c r="F11" s="8">
        <v>17500000</v>
      </c>
      <c r="G11" s="8">
        <v>96</v>
      </c>
      <c r="H11" s="8">
        <v>0</v>
      </c>
      <c r="I11" s="8">
        <v>0</v>
      </c>
      <c r="J11" s="8">
        <v>96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96</v>
      </c>
      <c r="X11" s="8">
        <v>8335674</v>
      </c>
      <c r="Y11" s="8">
        <v>-8335578</v>
      </c>
      <c r="Z11" s="2">
        <v>-100</v>
      </c>
      <c r="AA11" s="6">
        <v>17500000</v>
      </c>
    </row>
    <row r="12" spans="1:27" ht="13.5">
      <c r="A12" s="25" t="s">
        <v>39</v>
      </c>
      <c r="B12" s="29"/>
      <c r="C12" s="6">
        <v>2772366</v>
      </c>
      <c r="D12" s="6">
        <v>0</v>
      </c>
      <c r="E12" s="7">
        <v>3065404</v>
      </c>
      <c r="F12" s="8">
        <v>3065404</v>
      </c>
      <c r="G12" s="8">
        <v>379484</v>
      </c>
      <c r="H12" s="8">
        <v>220913</v>
      </c>
      <c r="I12" s="8">
        <v>232829</v>
      </c>
      <c r="J12" s="8">
        <v>833226</v>
      </c>
      <c r="K12" s="8">
        <v>-4777352</v>
      </c>
      <c r="L12" s="8">
        <v>-4777351</v>
      </c>
      <c r="M12" s="8">
        <v>244259</v>
      </c>
      <c r="N12" s="8">
        <v>-9310444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-8477218</v>
      </c>
      <c r="X12" s="8">
        <v>1439502</v>
      </c>
      <c r="Y12" s="8">
        <v>-9916720</v>
      </c>
      <c r="Z12" s="2">
        <v>-688.9</v>
      </c>
      <c r="AA12" s="6">
        <v>3065404</v>
      </c>
    </row>
    <row r="13" spans="1:27" ht="13.5">
      <c r="A13" s="23" t="s">
        <v>40</v>
      </c>
      <c r="B13" s="29"/>
      <c r="C13" s="6">
        <v>1666607</v>
      </c>
      <c r="D13" s="6">
        <v>0</v>
      </c>
      <c r="E13" s="7">
        <v>1581495</v>
      </c>
      <c r="F13" s="8">
        <v>1581495</v>
      </c>
      <c r="G13" s="8">
        <v>44052</v>
      </c>
      <c r="H13" s="8">
        <v>259613</v>
      </c>
      <c r="I13" s="8">
        <v>342504</v>
      </c>
      <c r="J13" s="8">
        <v>646169</v>
      </c>
      <c r="K13" s="8">
        <v>147698</v>
      </c>
      <c r="L13" s="8">
        <v>147698</v>
      </c>
      <c r="M13" s="8">
        <v>291177</v>
      </c>
      <c r="N13" s="8">
        <v>586573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1232742</v>
      </c>
      <c r="X13" s="8">
        <v>732618</v>
      </c>
      <c r="Y13" s="8">
        <v>500124</v>
      </c>
      <c r="Z13" s="2">
        <v>68.27</v>
      </c>
      <c r="AA13" s="6">
        <v>1581495</v>
      </c>
    </row>
    <row r="14" spans="1:27" ht="13.5">
      <c r="A14" s="23" t="s">
        <v>41</v>
      </c>
      <c r="B14" s="29"/>
      <c r="C14" s="6">
        <v>35288433</v>
      </c>
      <c r="D14" s="6">
        <v>0</v>
      </c>
      <c r="E14" s="7">
        <v>36085834</v>
      </c>
      <c r="F14" s="8">
        <v>36085834</v>
      </c>
      <c r="G14" s="8">
        <v>3187675</v>
      </c>
      <c r="H14" s="8">
        <v>3332345</v>
      </c>
      <c r="I14" s="8">
        <v>3395726</v>
      </c>
      <c r="J14" s="8">
        <v>9915746</v>
      </c>
      <c r="K14" s="8">
        <v>3142854</v>
      </c>
      <c r="L14" s="8">
        <v>3142854</v>
      </c>
      <c r="M14" s="8">
        <v>1087833</v>
      </c>
      <c r="N14" s="8">
        <v>7373541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17289287</v>
      </c>
      <c r="X14" s="8">
        <v>16544184</v>
      </c>
      <c r="Y14" s="8">
        <v>745103</v>
      </c>
      <c r="Z14" s="2">
        <v>4.5</v>
      </c>
      <c r="AA14" s="6">
        <v>36085834</v>
      </c>
    </row>
    <row r="15" spans="1:27" ht="13.5">
      <c r="A15" s="23" t="s">
        <v>42</v>
      </c>
      <c r="B15" s="29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124896</v>
      </c>
      <c r="Y15" s="8">
        <v>-124896</v>
      </c>
      <c r="Z15" s="2">
        <v>-100</v>
      </c>
      <c r="AA15" s="6">
        <v>0</v>
      </c>
    </row>
    <row r="16" spans="1:27" ht="13.5">
      <c r="A16" s="23" t="s">
        <v>43</v>
      </c>
      <c r="B16" s="29"/>
      <c r="C16" s="6">
        <v>25983014</v>
      </c>
      <c r="D16" s="6">
        <v>0</v>
      </c>
      <c r="E16" s="7">
        <v>7378016</v>
      </c>
      <c r="F16" s="8">
        <v>7378016</v>
      </c>
      <c r="G16" s="8">
        <v>393596</v>
      </c>
      <c r="H16" s="8">
        <v>248005</v>
      </c>
      <c r="I16" s="8">
        <v>407010</v>
      </c>
      <c r="J16" s="8">
        <v>1048611</v>
      </c>
      <c r="K16" s="8">
        <v>200433</v>
      </c>
      <c r="L16" s="8">
        <v>200433</v>
      </c>
      <c r="M16" s="8">
        <v>243909</v>
      </c>
      <c r="N16" s="8">
        <v>644775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1693386</v>
      </c>
      <c r="X16" s="8">
        <v>3371184</v>
      </c>
      <c r="Y16" s="8">
        <v>-1677798</v>
      </c>
      <c r="Z16" s="2">
        <v>-49.77</v>
      </c>
      <c r="AA16" s="6">
        <v>7378016</v>
      </c>
    </row>
    <row r="17" spans="1:27" ht="13.5">
      <c r="A17" s="23" t="s">
        <v>44</v>
      </c>
      <c r="B17" s="29"/>
      <c r="C17" s="6">
        <v>0</v>
      </c>
      <c r="D17" s="6">
        <v>0</v>
      </c>
      <c r="E17" s="7">
        <v>4969</v>
      </c>
      <c r="F17" s="8">
        <v>4969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28764</v>
      </c>
      <c r="Y17" s="8">
        <v>-28764</v>
      </c>
      <c r="Z17" s="2">
        <v>-100</v>
      </c>
      <c r="AA17" s="6">
        <v>4969</v>
      </c>
    </row>
    <row r="18" spans="1:27" ht="13.5">
      <c r="A18" s="25" t="s">
        <v>45</v>
      </c>
      <c r="B18" s="24"/>
      <c r="C18" s="6">
        <v>23744636</v>
      </c>
      <c r="D18" s="6">
        <v>0</v>
      </c>
      <c r="E18" s="7">
        <v>23264012</v>
      </c>
      <c r="F18" s="8">
        <v>23264012</v>
      </c>
      <c r="G18" s="8">
        <v>7206099</v>
      </c>
      <c r="H18" s="8">
        <v>-2528846</v>
      </c>
      <c r="I18" s="8">
        <v>1867273</v>
      </c>
      <c r="J18" s="8">
        <v>6544526</v>
      </c>
      <c r="K18" s="8">
        <v>6799553</v>
      </c>
      <c r="L18" s="8">
        <v>6799553</v>
      </c>
      <c r="M18" s="8">
        <v>2673280</v>
      </c>
      <c r="N18" s="8">
        <v>16272386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22816912</v>
      </c>
      <c r="X18" s="8">
        <v>10660482</v>
      </c>
      <c r="Y18" s="8">
        <v>12156430</v>
      </c>
      <c r="Z18" s="2">
        <v>114.03</v>
      </c>
      <c r="AA18" s="6">
        <v>23264012</v>
      </c>
    </row>
    <row r="19" spans="1:27" ht="13.5">
      <c r="A19" s="23" t="s">
        <v>46</v>
      </c>
      <c r="B19" s="29"/>
      <c r="C19" s="6">
        <v>251432959</v>
      </c>
      <c r="D19" s="6">
        <v>0</v>
      </c>
      <c r="E19" s="7">
        <v>224188000</v>
      </c>
      <c r="F19" s="8">
        <v>224188000</v>
      </c>
      <c r="G19" s="8">
        <v>87226008</v>
      </c>
      <c r="H19" s="8">
        <v>2480390</v>
      </c>
      <c r="I19" s="8">
        <v>-718390</v>
      </c>
      <c r="J19" s="8">
        <v>88988008</v>
      </c>
      <c r="K19" s="8">
        <v>0</v>
      </c>
      <c r="L19" s="8">
        <v>0</v>
      </c>
      <c r="M19" s="8">
        <v>63728000</v>
      </c>
      <c r="N19" s="8">
        <v>63728000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152716008</v>
      </c>
      <c r="X19" s="8">
        <v>102833796</v>
      </c>
      <c r="Y19" s="8">
        <v>49882212</v>
      </c>
      <c r="Z19" s="2">
        <v>48.51</v>
      </c>
      <c r="AA19" s="6">
        <v>224188000</v>
      </c>
    </row>
    <row r="20" spans="1:27" ht="13.5">
      <c r="A20" s="23" t="s">
        <v>47</v>
      </c>
      <c r="B20" s="29"/>
      <c r="C20" s="6">
        <v>47358799</v>
      </c>
      <c r="D20" s="6">
        <v>0</v>
      </c>
      <c r="E20" s="7">
        <v>29397366</v>
      </c>
      <c r="F20" s="26">
        <v>29397366</v>
      </c>
      <c r="G20" s="26">
        <v>5565021</v>
      </c>
      <c r="H20" s="26">
        <v>2986697</v>
      </c>
      <c r="I20" s="26">
        <v>4031211</v>
      </c>
      <c r="J20" s="26">
        <v>12582929</v>
      </c>
      <c r="K20" s="26">
        <v>2584143</v>
      </c>
      <c r="L20" s="26">
        <v>2584140</v>
      </c>
      <c r="M20" s="26">
        <v>2143016</v>
      </c>
      <c r="N20" s="26">
        <v>7311299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19894228</v>
      </c>
      <c r="X20" s="26">
        <v>14245476</v>
      </c>
      <c r="Y20" s="26">
        <v>5648752</v>
      </c>
      <c r="Z20" s="27">
        <v>39.65</v>
      </c>
      <c r="AA20" s="28">
        <v>29397366</v>
      </c>
    </row>
    <row r="21" spans="1:27" ht="13.5">
      <c r="A21" s="23" t="s">
        <v>48</v>
      </c>
      <c r="B21" s="29"/>
      <c r="C21" s="6">
        <v>23018726</v>
      </c>
      <c r="D21" s="6">
        <v>0</v>
      </c>
      <c r="E21" s="7">
        <v>100000000</v>
      </c>
      <c r="F21" s="8">
        <v>100000000</v>
      </c>
      <c r="G21" s="8">
        <v>40504</v>
      </c>
      <c r="H21" s="8">
        <v>2444714</v>
      </c>
      <c r="I21" s="30">
        <v>3204456</v>
      </c>
      <c r="J21" s="8">
        <v>5689674</v>
      </c>
      <c r="K21" s="8">
        <v>2601942</v>
      </c>
      <c r="L21" s="8">
        <v>2601942</v>
      </c>
      <c r="M21" s="8">
        <v>2778741</v>
      </c>
      <c r="N21" s="8">
        <v>7982625</v>
      </c>
      <c r="O21" s="8">
        <v>0</v>
      </c>
      <c r="P21" s="30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0">
        <v>13672299</v>
      </c>
      <c r="X21" s="8">
        <v>45932262</v>
      </c>
      <c r="Y21" s="8">
        <v>-32259963</v>
      </c>
      <c r="Z21" s="2">
        <v>-70.23</v>
      </c>
      <c r="AA21" s="6">
        <v>100000000</v>
      </c>
    </row>
    <row r="22" spans="1:27" ht="24.75" customHeight="1">
      <c r="A22" s="31" t="s">
        <v>49</v>
      </c>
      <c r="B22" s="32"/>
      <c r="C22" s="33">
        <f aca="true" t="shared" si="0" ref="C22:Y22">SUM(C5:C21)</f>
        <v>1446052900</v>
      </c>
      <c r="D22" s="33">
        <f>SUM(D5:D21)</f>
        <v>0</v>
      </c>
      <c r="E22" s="34">
        <f t="shared" si="0"/>
        <v>1592997743</v>
      </c>
      <c r="F22" s="35">
        <f t="shared" si="0"/>
        <v>1592997743</v>
      </c>
      <c r="G22" s="35">
        <f t="shared" si="0"/>
        <v>180703294</v>
      </c>
      <c r="H22" s="35">
        <f t="shared" si="0"/>
        <v>116923841</v>
      </c>
      <c r="I22" s="35">
        <f t="shared" si="0"/>
        <v>94663342</v>
      </c>
      <c r="J22" s="35">
        <f t="shared" si="0"/>
        <v>392290477</v>
      </c>
      <c r="K22" s="35">
        <f t="shared" si="0"/>
        <v>98304988</v>
      </c>
      <c r="L22" s="35">
        <f t="shared" si="0"/>
        <v>98304983</v>
      </c>
      <c r="M22" s="35">
        <f t="shared" si="0"/>
        <v>158100447</v>
      </c>
      <c r="N22" s="35">
        <f t="shared" si="0"/>
        <v>354710418</v>
      </c>
      <c r="O22" s="35">
        <f t="shared" si="0"/>
        <v>0</v>
      </c>
      <c r="P22" s="35">
        <f t="shared" si="0"/>
        <v>0</v>
      </c>
      <c r="Q22" s="35">
        <f t="shared" si="0"/>
        <v>0</v>
      </c>
      <c r="R22" s="35">
        <f t="shared" si="0"/>
        <v>0</v>
      </c>
      <c r="S22" s="35">
        <f t="shared" si="0"/>
        <v>0</v>
      </c>
      <c r="T22" s="35">
        <f t="shared" si="0"/>
        <v>0</v>
      </c>
      <c r="U22" s="35">
        <f t="shared" si="0"/>
        <v>0</v>
      </c>
      <c r="V22" s="35">
        <f t="shared" si="0"/>
        <v>0</v>
      </c>
      <c r="W22" s="35">
        <f t="shared" si="0"/>
        <v>747000895</v>
      </c>
      <c r="X22" s="35">
        <f t="shared" si="0"/>
        <v>755171814</v>
      </c>
      <c r="Y22" s="35">
        <f t="shared" si="0"/>
        <v>-8170919</v>
      </c>
      <c r="Z22" s="36">
        <f>+IF(X22&lt;&gt;0,+(Y22/X22)*100,0)</f>
        <v>-1.081994699553233</v>
      </c>
      <c r="AA22" s="33">
        <f>SUM(AA5:AA21)</f>
        <v>1592997743</v>
      </c>
    </row>
    <row r="23" spans="1:27" ht="4.5" customHeight="1">
      <c r="A23" s="37"/>
      <c r="B23" s="29"/>
      <c r="C23" s="28"/>
      <c r="D23" s="28"/>
      <c r="E23" s="38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7"/>
      <c r="AA23" s="28"/>
    </row>
    <row r="24" spans="1:27" ht="13.5">
      <c r="A24" s="17" t="s">
        <v>50</v>
      </c>
      <c r="B24" s="39"/>
      <c r="C24" s="28"/>
      <c r="D24" s="28"/>
      <c r="E24" s="38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7"/>
      <c r="AA24" s="28"/>
    </row>
    <row r="25" spans="1:27" ht="13.5">
      <c r="A25" s="25" t="s">
        <v>51</v>
      </c>
      <c r="B25" s="24"/>
      <c r="C25" s="6">
        <v>342641284</v>
      </c>
      <c r="D25" s="6">
        <v>0</v>
      </c>
      <c r="E25" s="7">
        <v>361709374</v>
      </c>
      <c r="F25" s="8">
        <v>361709374</v>
      </c>
      <c r="G25" s="8">
        <v>30496456</v>
      </c>
      <c r="H25" s="8">
        <v>30299422</v>
      </c>
      <c r="I25" s="8">
        <v>30268899</v>
      </c>
      <c r="J25" s="8">
        <v>91064777</v>
      </c>
      <c r="K25" s="8">
        <v>31204627</v>
      </c>
      <c r="L25" s="8">
        <v>31204636</v>
      </c>
      <c r="M25" s="8">
        <v>31750746</v>
      </c>
      <c r="N25" s="8">
        <v>94160009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185224786</v>
      </c>
      <c r="X25" s="8">
        <v>180854682</v>
      </c>
      <c r="Y25" s="8">
        <v>4370104</v>
      </c>
      <c r="Z25" s="2">
        <v>2.42</v>
      </c>
      <c r="AA25" s="6">
        <v>361709374</v>
      </c>
    </row>
    <row r="26" spans="1:27" ht="13.5">
      <c r="A26" s="25" t="s">
        <v>52</v>
      </c>
      <c r="B26" s="24"/>
      <c r="C26" s="6">
        <v>16309887</v>
      </c>
      <c r="D26" s="6">
        <v>0</v>
      </c>
      <c r="E26" s="7">
        <v>18543746</v>
      </c>
      <c r="F26" s="8">
        <v>18543746</v>
      </c>
      <c r="G26" s="8">
        <v>1346018</v>
      </c>
      <c r="H26" s="8">
        <v>846387</v>
      </c>
      <c r="I26" s="8">
        <v>1359516</v>
      </c>
      <c r="J26" s="8">
        <v>3551921</v>
      </c>
      <c r="K26" s="8">
        <v>1346018</v>
      </c>
      <c r="L26" s="8">
        <v>1346018</v>
      </c>
      <c r="M26" s="8">
        <v>1346018</v>
      </c>
      <c r="N26" s="8">
        <v>4038054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7589975</v>
      </c>
      <c r="X26" s="8">
        <v>8944002</v>
      </c>
      <c r="Y26" s="8">
        <v>-1354027</v>
      </c>
      <c r="Z26" s="2">
        <v>-15.14</v>
      </c>
      <c r="AA26" s="6">
        <v>18543746</v>
      </c>
    </row>
    <row r="27" spans="1:27" ht="13.5">
      <c r="A27" s="25" t="s">
        <v>53</v>
      </c>
      <c r="B27" s="24"/>
      <c r="C27" s="6">
        <v>125502732</v>
      </c>
      <c r="D27" s="6">
        <v>0</v>
      </c>
      <c r="E27" s="7">
        <v>114773224</v>
      </c>
      <c r="F27" s="8">
        <v>114773224</v>
      </c>
      <c r="G27" s="8">
        <v>7979</v>
      </c>
      <c r="H27" s="8">
        <v>0</v>
      </c>
      <c r="I27" s="8">
        <v>0</v>
      </c>
      <c r="J27" s="8">
        <v>7979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7979</v>
      </c>
      <c r="X27" s="8">
        <v>57386610</v>
      </c>
      <c r="Y27" s="8">
        <v>-57378631</v>
      </c>
      <c r="Z27" s="2">
        <v>-99.99</v>
      </c>
      <c r="AA27" s="6">
        <v>114773224</v>
      </c>
    </row>
    <row r="28" spans="1:27" ht="13.5">
      <c r="A28" s="25" t="s">
        <v>54</v>
      </c>
      <c r="B28" s="24"/>
      <c r="C28" s="6">
        <v>186452707</v>
      </c>
      <c r="D28" s="6">
        <v>0</v>
      </c>
      <c r="E28" s="7">
        <v>322883601</v>
      </c>
      <c r="F28" s="8">
        <v>322883601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161441802</v>
      </c>
      <c r="Y28" s="8">
        <v>-161441802</v>
      </c>
      <c r="Z28" s="2">
        <v>-100</v>
      </c>
      <c r="AA28" s="6">
        <v>322883601</v>
      </c>
    </row>
    <row r="29" spans="1:27" ht="13.5">
      <c r="A29" s="25" t="s">
        <v>55</v>
      </c>
      <c r="B29" s="24"/>
      <c r="C29" s="6">
        <v>20622727</v>
      </c>
      <c r="D29" s="6">
        <v>0</v>
      </c>
      <c r="E29" s="7">
        <v>6510113</v>
      </c>
      <c r="F29" s="8">
        <v>6510113</v>
      </c>
      <c r="G29" s="8">
        <v>155272</v>
      </c>
      <c r="H29" s="8">
        <v>1373387</v>
      </c>
      <c r="I29" s="8">
        <v>1503467</v>
      </c>
      <c r="J29" s="8">
        <v>3032126</v>
      </c>
      <c r="K29" s="8">
        <v>1481492</v>
      </c>
      <c r="L29" s="8">
        <v>1641678</v>
      </c>
      <c r="M29" s="8">
        <v>998399</v>
      </c>
      <c r="N29" s="8">
        <v>4121569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7153695</v>
      </c>
      <c r="X29" s="8">
        <v>3255054</v>
      </c>
      <c r="Y29" s="8">
        <v>3898641</v>
      </c>
      <c r="Z29" s="2">
        <v>119.77</v>
      </c>
      <c r="AA29" s="6">
        <v>6510113</v>
      </c>
    </row>
    <row r="30" spans="1:27" ht="13.5">
      <c r="A30" s="25" t="s">
        <v>56</v>
      </c>
      <c r="B30" s="24"/>
      <c r="C30" s="6">
        <v>558793736</v>
      </c>
      <c r="D30" s="6">
        <v>0</v>
      </c>
      <c r="E30" s="7">
        <v>572152115</v>
      </c>
      <c r="F30" s="8">
        <v>572152115</v>
      </c>
      <c r="G30" s="8">
        <v>179947</v>
      </c>
      <c r="H30" s="8">
        <v>73528516</v>
      </c>
      <c r="I30" s="8">
        <v>77324674</v>
      </c>
      <c r="J30" s="8">
        <v>151033137</v>
      </c>
      <c r="K30" s="8">
        <v>28961278</v>
      </c>
      <c r="L30" s="8">
        <v>40211939</v>
      </c>
      <c r="M30" s="8">
        <v>11609715</v>
      </c>
      <c r="N30" s="8">
        <v>80782932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231816069</v>
      </c>
      <c r="X30" s="8">
        <v>286076058</v>
      </c>
      <c r="Y30" s="8">
        <v>-54259989</v>
      </c>
      <c r="Z30" s="2">
        <v>-18.97</v>
      </c>
      <c r="AA30" s="6">
        <v>572152115</v>
      </c>
    </row>
    <row r="31" spans="1:27" ht="13.5">
      <c r="A31" s="25" t="s">
        <v>57</v>
      </c>
      <c r="B31" s="24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3.5">
      <c r="A32" s="25" t="s">
        <v>58</v>
      </c>
      <c r="B32" s="24"/>
      <c r="C32" s="6">
        <v>76158081</v>
      </c>
      <c r="D32" s="6">
        <v>0</v>
      </c>
      <c r="E32" s="7">
        <v>95636318</v>
      </c>
      <c r="F32" s="8">
        <v>95636318</v>
      </c>
      <c r="G32" s="8">
        <v>1976997</v>
      </c>
      <c r="H32" s="8">
        <v>3740832</v>
      </c>
      <c r="I32" s="8">
        <v>8590920</v>
      </c>
      <c r="J32" s="8">
        <v>14308749</v>
      </c>
      <c r="K32" s="8">
        <v>5916897</v>
      </c>
      <c r="L32" s="8">
        <v>8032908</v>
      </c>
      <c r="M32" s="8">
        <v>5500498</v>
      </c>
      <c r="N32" s="8">
        <v>19450303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33759052</v>
      </c>
      <c r="X32" s="8">
        <v>47818158</v>
      </c>
      <c r="Y32" s="8">
        <v>-14059106</v>
      </c>
      <c r="Z32" s="2">
        <v>-29.4</v>
      </c>
      <c r="AA32" s="6">
        <v>95636318</v>
      </c>
    </row>
    <row r="33" spans="1:27" ht="13.5">
      <c r="A33" s="25" t="s">
        <v>59</v>
      </c>
      <c r="B33" s="24"/>
      <c r="C33" s="6">
        <v>49732937</v>
      </c>
      <c r="D33" s="6">
        <v>0</v>
      </c>
      <c r="E33" s="7">
        <v>58375219</v>
      </c>
      <c r="F33" s="8">
        <v>58375219</v>
      </c>
      <c r="G33" s="8">
        <v>17971392</v>
      </c>
      <c r="H33" s="8">
        <v>4862252</v>
      </c>
      <c r="I33" s="8">
        <v>3570998</v>
      </c>
      <c r="J33" s="8">
        <v>26404642</v>
      </c>
      <c r="K33" s="8">
        <v>3504007</v>
      </c>
      <c r="L33" s="8">
        <v>3504007</v>
      </c>
      <c r="M33" s="8">
        <v>10465</v>
      </c>
      <c r="N33" s="8">
        <v>7018479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33423121</v>
      </c>
      <c r="X33" s="8">
        <v>29187612</v>
      </c>
      <c r="Y33" s="8">
        <v>4235509</v>
      </c>
      <c r="Z33" s="2">
        <v>14.51</v>
      </c>
      <c r="AA33" s="6">
        <v>58375219</v>
      </c>
    </row>
    <row r="34" spans="1:27" ht="13.5">
      <c r="A34" s="25" t="s">
        <v>60</v>
      </c>
      <c r="B34" s="24"/>
      <c r="C34" s="6">
        <v>289880748</v>
      </c>
      <c r="D34" s="6">
        <v>0</v>
      </c>
      <c r="E34" s="7">
        <v>282425485</v>
      </c>
      <c r="F34" s="8">
        <v>282425485</v>
      </c>
      <c r="G34" s="8">
        <v>10834141</v>
      </c>
      <c r="H34" s="8">
        <v>16112517</v>
      </c>
      <c r="I34" s="8">
        <v>24038685</v>
      </c>
      <c r="J34" s="8">
        <v>50985343</v>
      </c>
      <c r="K34" s="8">
        <v>6470464</v>
      </c>
      <c r="L34" s="8">
        <v>17575100</v>
      </c>
      <c r="M34" s="8">
        <v>18103638</v>
      </c>
      <c r="N34" s="8">
        <v>42149202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93134545</v>
      </c>
      <c r="X34" s="8">
        <v>141212742</v>
      </c>
      <c r="Y34" s="8">
        <v>-48078197</v>
      </c>
      <c r="Z34" s="2">
        <v>-34.05</v>
      </c>
      <c r="AA34" s="6">
        <v>282425485</v>
      </c>
    </row>
    <row r="35" spans="1:27" ht="13.5">
      <c r="A35" s="23" t="s">
        <v>61</v>
      </c>
      <c r="B35" s="29"/>
      <c r="C35" s="6">
        <v>81549363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0" t="s">
        <v>62</v>
      </c>
      <c r="B36" s="32"/>
      <c r="C36" s="33">
        <f aca="true" t="shared" si="1" ref="C36:Y36">SUM(C25:C35)</f>
        <v>1747644202</v>
      </c>
      <c r="D36" s="33">
        <f>SUM(D25:D35)</f>
        <v>0</v>
      </c>
      <c r="E36" s="34">
        <f t="shared" si="1"/>
        <v>1833009195</v>
      </c>
      <c r="F36" s="35">
        <f t="shared" si="1"/>
        <v>1833009195</v>
      </c>
      <c r="G36" s="35">
        <f t="shared" si="1"/>
        <v>62968202</v>
      </c>
      <c r="H36" s="35">
        <f t="shared" si="1"/>
        <v>130763313</v>
      </c>
      <c r="I36" s="35">
        <f t="shared" si="1"/>
        <v>146657159</v>
      </c>
      <c r="J36" s="35">
        <f t="shared" si="1"/>
        <v>340388674</v>
      </c>
      <c r="K36" s="35">
        <f t="shared" si="1"/>
        <v>78884783</v>
      </c>
      <c r="L36" s="35">
        <f t="shared" si="1"/>
        <v>103516286</v>
      </c>
      <c r="M36" s="35">
        <f t="shared" si="1"/>
        <v>69319479</v>
      </c>
      <c r="N36" s="35">
        <f t="shared" si="1"/>
        <v>251720548</v>
      </c>
      <c r="O36" s="35">
        <f t="shared" si="1"/>
        <v>0</v>
      </c>
      <c r="P36" s="35">
        <f t="shared" si="1"/>
        <v>0</v>
      </c>
      <c r="Q36" s="35">
        <f t="shared" si="1"/>
        <v>0</v>
      </c>
      <c r="R36" s="35">
        <f t="shared" si="1"/>
        <v>0</v>
      </c>
      <c r="S36" s="35">
        <f t="shared" si="1"/>
        <v>0</v>
      </c>
      <c r="T36" s="35">
        <f t="shared" si="1"/>
        <v>0</v>
      </c>
      <c r="U36" s="35">
        <f t="shared" si="1"/>
        <v>0</v>
      </c>
      <c r="V36" s="35">
        <f t="shared" si="1"/>
        <v>0</v>
      </c>
      <c r="W36" s="35">
        <f t="shared" si="1"/>
        <v>592109222</v>
      </c>
      <c r="X36" s="35">
        <f t="shared" si="1"/>
        <v>916176720</v>
      </c>
      <c r="Y36" s="35">
        <f t="shared" si="1"/>
        <v>-324067498</v>
      </c>
      <c r="Z36" s="36">
        <f>+IF(X36&lt;&gt;0,+(Y36/X36)*100,0)</f>
        <v>-35.37172369976832</v>
      </c>
      <c r="AA36" s="33">
        <f>SUM(AA25:AA35)</f>
        <v>1833009195</v>
      </c>
    </row>
    <row r="37" spans="1:27" ht="4.5" customHeight="1">
      <c r="A37" s="37"/>
      <c r="B37" s="29"/>
      <c r="C37" s="41"/>
      <c r="D37" s="41"/>
      <c r="E37" s="42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41"/>
    </row>
    <row r="38" spans="1:27" ht="13.5">
      <c r="A38" s="45" t="s">
        <v>63</v>
      </c>
      <c r="B38" s="29"/>
      <c r="C38" s="46">
        <f aca="true" t="shared" si="2" ref="C38:Y38">+C22-C36</f>
        <v>-301591302</v>
      </c>
      <c r="D38" s="46">
        <f>+D22-D36</f>
        <v>0</v>
      </c>
      <c r="E38" s="47">
        <f t="shared" si="2"/>
        <v>-240011452</v>
      </c>
      <c r="F38" s="48">
        <f t="shared" si="2"/>
        <v>-240011452</v>
      </c>
      <c r="G38" s="48">
        <f t="shared" si="2"/>
        <v>117735092</v>
      </c>
      <c r="H38" s="48">
        <f t="shared" si="2"/>
        <v>-13839472</v>
      </c>
      <c r="I38" s="48">
        <f t="shared" si="2"/>
        <v>-51993817</v>
      </c>
      <c r="J38" s="48">
        <f t="shared" si="2"/>
        <v>51901803</v>
      </c>
      <c r="K38" s="48">
        <f t="shared" si="2"/>
        <v>19420205</v>
      </c>
      <c r="L38" s="48">
        <f t="shared" si="2"/>
        <v>-5211303</v>
      </c>
      <c r="M38" s="48">
        <f t="shared" si="2"/>
        <v>88780968</v>
      </c>
      <c r="N38" s="48">
        <f t="shared" si="2"/>
        <v>102989870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48">
        <f t="shared" si="2"/>
        <v>0</v>
      </c>
      <c r="W38" s="48">
        <f t="shared" si="2"/>
        <v>154891673</v>
      </c>
      <c r="X38" s="48">
        <f>IF(F22=F36,0,X22-X36)</f>
        <v>-161004906</v>
      </c>
      <c r="Y38" s="48">
        <f t="shared" si="2"/>
        <v>315896579</v>
      </c>
      <c r="Z38" s="49">
        <f>+IF(X38&lt;&gt;0,+(Y38/X38)*100,0)</f>
        <v>-196.20307656960466</v>
      </c>
      <c r="AA38" s="46">
        <f>+AA22-AA36</f>
        <v>-240011452</v>
      </c>
    </row>
    <row r="39" spans="1:27" ht="13.5">
      <c r="A39" s="23" t="s">
        <v>64</v>
      </c>
      <c r="B39" s="29"/>
      <c r="C39" s="6">
        <v>116487270</v>
      </c>
      <c r="D39" s="6">
        <v>0</v>
      </c>
      <c r="E39" s="7">
        <v>71781000</v>
      </c>
      <c r="F39" s="8">
        <v>71781000</v>
      </c>
      <c r="G39" s="8">
        <v>36353000</v>
      </c>
      <c r="H39" s="8">
        <v>-1860</v>
      </c>
      <c r="I39" s="8">
        <v>0</v>
      </c>
      <c r="J39" s="8">
        <v>36351140</v>
      </c>
      <c r="K39" s="8">
        <v>0</v>
      </c>
      <c r="L39" s="8">
        <v>0</v>
      </c>
      <c r="M39" s="8">
        <v>1860</v>
      </c>
      <c r="N39" s="8">
        <v>1860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36353000</v>
      </c>
      <c r="X39" s="8">
        <v>53835750</v>
      </c>
      <c r="Y39" s="8">
        <v>-17482750</v>
      </c>
      <c r="Z39" s="2">
        <v>-32.47</v>
      </c>
      <c r="AA39" s="6">
        <v>71781000</v>
      </c>
    </row>
    <row r="40" spans="1:27" ht="13.5">
      <c r="A40" s="23" t="s">
        <v>65</v>
      </c>
      <c r="B40" s="29"/>
      <c r="C40" s="28">
        <v>0</v>
      </c>
      <c r="D40" s="28">
        <v>0</v>
      </c>
      <c r="E40" s="7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/>
      <c r="Y40" s="26">
        <v>0</v>
      </c>
      <c r="Z40" s="27">
        <v>0</v>
      </c>
      <c r="AA40" s="28">
        <v>0</v>
      </c>
    </row>
    <row r="41" spans="1:27" ht="13.5">
      <c r="A41" s="23" t="s">
        <v>66</v>
      </c>
      <c r="B41" s="29"/>
      <c r="C41" s="50">
        <v>-14009571</v>
      </c>
      <c r="D41" s="50">
        <v>0</v>
      </c>
      <c r="E41" s="7">
        <v>-5300000</v>
      </c>
      <c r="F41" s="8">
        <v>-5300000</v>
      </c>
      <c r="G41" s="51">
        <v>-6133528</v>
      </c>
      <c r="H41" s="51">
        <v>-10720492</v>
      </c>
      <c r="I41" s="51">
        <v>-7705248</v>
      </c>
      <c r="J41" s="8">
        <v>-24559268</v>
      </c>
      <c r="K41" s="51">
        <v>-11430371</v>
      </c>
      <c r="L41" s="51">
        <v>-11430371</v>
      </c>
      <c r="M41" s="8">
        <v>-15116475</v>
      </c>
      <c r="N41" s="51">
        <v>-37977217</v>
      </c>
      <c r="O41" s="51">
        <v>0</v>
      </c>
      <c r="P41" s="51">
        <v>0</v>
      </c>
      <c r="Q41" s="8">
        <v>0</v>
      </c>
      <c r="R41" s="51">
        <v>0</v>
      </c>
      <c r="S41" s="51">
        <v>0</v>
      </c>
      <c r="T41" s="8">
        <v>0</v>
      </c>
      <c r="U41" s="51">
        <v>0</v>
      </c>
      <c r="V41" s="51">
        <v>0</v>
      </c>
      <c r="W41" s="51">
        <v>-62536485</v>
      </c>
      <c r="X41" s="8"/>
      <c r="Y41" s="51">
        <v>-62536485</v>
      </c>
      <c r="Z41" s="52">
        <v>0</v>
      </c>
      <c r="AA41" s="53">
        <v>-5300000</v>
      </c>
    </row>
    <row r="42" spans="1:27" ht="24.75" customHeight="1">
      <c r="A42" s="54" t="s">
        <v>67</v>
      </c>
      <c r="B42" s="29"/>
      <c r="C42" s="55">
        <f aca="true" t="shared" si="3" ref="C42:Y42">SUM(C38:C41)</f>
        <v>-199113603</v>
      </c>
      <c r="D42" s="55">
        <f>SUM(D38:D41)</f>
        <v>0</v>
      </c>
      <c r="E42" s="56">
        <f t="shared" si="3"/>
        <v>-173530452</v>
      </c>
      <c r="F42" s="57">
        <f t="shared" si="3"/>
        <v>-173530452</v>
      </c>
      <c r="G42" s="57">
        <f t="shared" si="3"/>
        <v>147954564</v>
      </c>
      <c r="H42" s="57">
        <f t="shared" si="3"/>
        <v>-24561824</v>
      </c>
      <c r="I42" s="57">
        <f t="shared" si="3"/>
        <v>-59699065</v>
      </c>
      <c r="J42" s="57">
        <f t="shared" si="3"/>
        <v>63693675</v>
      </c>
      <c r="K42" s="57">
        <f t="shared" si="3"/>
        <v>7989834</v>
      </c>
      <c r="L42" s="57">
        <f t="shared" si="3"/>
        <v>-16641674</v>
      </c>
      <c r="M42" s="57">
        <f t="shared" si="3"/>
        <v>73666353</v>
      </c>
      <c r="N42" s="57">
        <f t="shared" si="3"/>
        <v>65014513</v>
      </c>
      <c r="O42" s="57">
        <f t="shared" si="3"/>
        <v>0</v>
      </c>
      <c r="P42" s="57">
        <f t="shared" si="3"/>
        <v>0</v>
      </c>
      <c r="Q42" s="57">
        <f t="shared" si="3"/>
        <v>0</v>
      </c>
      <c r="R42" s="57">
        <f t="shared" si="3"/>
        <v>0</v>
      </c>
      <c r="S42" s="57">
        <f t="shared" si="3"/>
        <v>0</v>
      </c>
      <c r="T42" s="57">
        <f t="shared" si="3"/>
        <v>0</v>
      </c>
      <c r="U42" s="57">
        <f t="shared" si="3"/>
        <v>0</v>
      </c>
      <c r="V42" s="57">
        <f t="shared" si="3"/>
        <v>0</v>
      </c>
      <c r="W42" s="57">
        <f t="shared" si="3"/>
        <v>128708188</v>
      </c>
      <c r="X42" s="57">
        <f t="shared" si="3"/>
        <v>-107169156</v>
      </c>
      <c r="Y42" s="57">
        <f t="shared" si="3"/>
        <v>235877344</v>
      </c>
      <c r="Z42" s="58">
        <f>+IF(X42&lt;&gt;0,+(Y42/X42)*100,0)</f>
        <v>-220.09816331855782</v>
      </c>
      <c r="AA42" s="55">
        <f>SUM(AA38:AA41)</f>
        <v>-173530452</v>
      </c>
    </row>
    <row r="43" spans="1:27" ht="13.5">
      <c r="A43" s="23" t="s">
        <v>68</v>
      </c>
      <c r="B43" s="29"/>
      <c r="C43" s="50">
        <v>0</v>
      </c>
      <c r="D43" s="50">
        <v>0</v>
      </c>
      <c r="E43" s="59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0</v>
      </c>
      <c r="X43" s="60"/>
      <c r="Y43" s="60">
        <v>0</v>
      </c>
      <c r="Z43" s="61">
        <v>0</v>
      </c>
      <c r="AA43" s="50">
        <v>0</v>
      </c>
    </row>
    <row r="44" spans="1:27" ht="13.5">
      <c r="A44" s="62" t="s">
        <v>69</v>
      </c>
      <c r="B44" s="29"/>
      <c r="C44" s="63">
        <f aca="true" t="shared" si="4" ref="C44:Y44">+C42-C43</f>
        <v>-199113603</v>
      </c>
      <c r="D44" s="63">
        <f>+D42-D43</f>
        <v>0</v>
      </c>
      <c r="E44" s="64">
        <f t="shared" si="4"/>
        <v>-173530452</v>
      </c>
      <c r="F44" s="65">
        <f t="shared" si="4"/>
        <v>-173530452</v>
      </c>
      <c r="G44" s="65">
        <f t="shared" si="4"/>
        <v>147954564</v>
      </c>
      <c r="H44" s="65">
        <f t="shared" si="4"/>
        <v>-24561824</v>
      </c>
      <c r="I44" s="65">
        <f t="shared" si="4"/>
        <v>-59699065</v>
      </c>
      <c r="J44" s="65">
        <f t="shared" si="4"/>
        <v>63693675</v>
      </c>
      <c r="K44" s="65">
        <f t="shared" si="4"/>
        <v>7989834</v>
      </c>
      <c r="L44" s="65">
        <f t="shared" si="4"/>
        <v>-16641674</v>
      </c>
      <c r="M44" s="65">
        <f t="shared" si="4"/>
        <v>73666353</v>
      </c>
      <c r="N44" s="65">
        <f t="shared" si="4"/>
        <v>65014513</v>
      </c>
      <c r="O44" s="65">
        <f t="shared" si="4"/>
        <v>0</v>
      </c>
      <c r="P44" s="65">
        <f t="shared" si="4"/>
        <v>0</v>
      </c>
      <c r="Q44" s="65">
        <f t="shared" si="4"/>
        <v>0</v>
      </c>
      <c r="R44" s="65">
        <f t="shared" si="4"/>
        <v>0</v>
      </c>
      <c r="S44" s="65">
        <f t="shared" si="4"/>
        <v>0</v>
      </c>
      <c r="T44" s="65">
        <f t="shared" si="4"/>
        <v>0</v>
      </c>
      <c r="U44" s="65">
        <f t="shared" si="4"/>
        <v>0</v>
      </c>
      <c r="V44" s="65">
        <f t="shared" si="4"/>
        <v>0</v>
      </c>
      <c r="W44" s="65">
        <f t="shared" si="4"/>
        <v>128708188</v>
      </c>
      <c r="X44" s="65">
        <f t="shared" si="4"/>
        <v>-107169156</v>
      </c>
      <c r="Y44" s="65">
        <f t="shared" si="4"/>
        <v>235877344</v>
      </c>
      <c r="Z44" s="66">
        <f>+IF(X44&lt;&gt;0,+(Y44/X44)*100,0)</f>
        <v>-220.09816331855782</v>
      </c>
      <c r="AA44" s="63">
        <f>+AA42-AA43</f>
        <v>-173530452</v>
      </c>
    </row>
    <row r="45" spans="1:27" ht="13.5">
      <c r="A45" s="23" t="s">
        <v>70</v>
      </c>
      <c r="B45" s="29"/>
      <c r="C45" s="50">
        <v>0</v>
      </c>
      <c r="D45" s="50">
        <v>0</v>
      </c>
      <c r="E45" s="59">
        <v>0</v>
      </c>
      <c r="F45" s="60">
        <v>0</v>
      </c>
      <c r="G45" s="60">
        <v>0</v>
      </c>
      <c r="H45" s="60">
        <v>0</v>
      </c>
      <c r="I45" s="60">
        <v>0</v>
      </c>
      <c r="J45" s="67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7">
        <v>0</v>
      </c>
      <c r="R45" s="60">
        <v>0</v>
      </c>
      <c r="S45" s="60">
        <v>0</v>
      </c>
      <c r="T45" s="60">
        <v>0</v>
      </c>
      <c r="U45" s="60">
        <v>0</v>
      </c>
      <c r="V45" s="60">
        <v>0</v>
      </c>
      <c r="W45" s="60">
        <v>0</v>
      </c>
      <c r="X45" s="67"/>
      <c r="Y45" s="60">
        <v>0</v>
      </c>
      <c r="Z45" s="61">
        <v>0</v>
      </c>
      <c r="AA45" s="50">
        <v>0</v>
      </c>
    </row>
    <row r="46" spans="1:27" ht="13.5">
      <c r="A46" s="62" t="s">
        <v>71</v>
      </c>
      <c r="B46" s="29"/>
      <c r="C46" s="55">
        <f aca="true" t="shared" si="5" ref="C46:Y46">SUM(C44:C45)</f>
        <v>-199113603</v>
      </c>
      <c r="D46" s="55">
        <f>SUM(D44:D45)</f>
        <v>0</v>
      </c>
      <c r="E46" s="56">
        <f t="shared" si="5"/>
        <v>-173530452</v>
      </c>
      <c r="F46" s="57">
        <f t="shared" si="5"/>
        <v>-173530452</v>
      </c>
      <c r="G46" s="57">
        <f t="shared" si="5"/>
        <v>147954564</v>
      </c>
      <c r="H46" s="57">
        <f t="shared" si="5"/>
        <v>-24561824</v>
      </c>
      <c r="I46" s="57">
        <f t="shared" si="5"/>
        <v>-59699065</v>
      </c>
      <c r="J46" s="57">
        <f t="shared" si="5"/>
        <v>63693675</v>
      </c>
      <c r="K46" s="57">
        <f t="shared" si="5"/>
        <v>7989834</v>
      </c>
      <c r="L46" s="57">
        <f t="shared" si="5"/>
        <v>-16641674</v>
      </c>
      <c r="M46" s="57">
        <f t="shared" si="5"/>
        <v>73666353</v>
      </c>
      <c r="N46" s="57">
        <f t="shared" si="5"/>
        <v>65014513</v>
      </c>
      <c r="O46" s="57">
        <f t="shared" si="5"/>
        <v>0</v>
      </c>
      <c r="P46" s="57">
        <f t="shared" si="5"/>
        <v>0</v>
      </c>
      <c r="Q46" s="57">
        <f t="shared" si="5"/>
        <v>0</v>
      </c>
      <c r="R46" s="57">
        <f t="shared" si="5"/>
        <v>0</v>
      </c>
      <c r="S46" s="57">
        <f t="shared" si="5"/>
        <v>0</v>
      </c>
      <c r="T46" s="57">
        <f t="shared" si="5"/>
        <v>0</v>
      </c>
      <c r="U46" s="57">
        <f t="shared" si="5"/>
        <v>0</v>
      </c>
      <c r="V46" s="57">
        <f t="shared" si="5"/>
        <v>0</v>
      </c>
      <c r="W46" s="57">
        <f t="shared" si="5"/>
        <v>128708188</v>
      </c>
      <c r="X46" s="57">
        <f t="shared" si="5"/>
        <v>-107169156</v>
      </c>
      <c r="Y46" s="57">
        <f t="shared" si="5"/>
        <v>235877344</v>
      </c>
      <c r="Z46" s="58">
        <f>+IF(X46&lt;&gt;0,+(Y46/X46)*100,0)</f>
        <v>-220.09816331855782</v>
      </c>
      <c r="AA46" s="55">
        <f>SUM(AA44:AA45)</f>
        <v>-173530452</v>
      </c>
    </row>
    <row r="47" spans="1:27" ht="13.5">
      <c r="A47" s="68" t="s">
        <v>72</v>
      </c>
      <c r="B47" s="29"/>
      <c r="C47" s="50">
        <v>0</v>
      </c>
      <c r="D47" s="50">
        <v>0</v>
      </c>
      <c r="E47" s="59">
        <v>0</v>
      </c>
      <c r="F47" s="60">
        <v>0</v>
      </c>
      <c r="G47" s="8">
        <v>0</v>
      </c>
      <c r="H47" s="8">
        <v>0</v>
      </c>
      <c r="I47" s="30">
        <v>0</v>
      </c>
      <c r="J47" s="8">
        <v>0</v>
      </c>
      <c r="K47" s="8">
        <v>0</v>
      </c>
      <c r="L47" s="8">
        <v>0</v>
      </c>
      <c r="M47" s="60">
        <v>0</v>
      </c>
      <c r="N47" s="8">
        <v>0</v>
      </c>
      <c r="O47" s="8">
        <v>0</v>
      </c>
      <c r="P47" s="30">
        <v>0</v>
      </c>
      <c r="Q47" s="8">
        <v>0</v>
      </c>
      <c r="R47" s="8">
        <v>0</v>
      </c>
      <c r="S47" s="8">
        <v>0</v>
      </c>
      <c r="T47" s="60">
        <v>0</v>
      </c>
      <c r="U47" s="8">
        <v>0</v>
      </c>
      <c r="V47" s="8">
        <v>0</v>
      </c>
      <c r="W47" s="30">
        <v>0</v>
      </c>
      <c r="X47" s="8"/>
      <c r="Y47" s="8">
        <v>0</v>
      </c>
      <c r="Z47" s="2">
        <v>0</v>
      </c>
      <c r="AA47" s="6">
        <v>0</v>
      </c>
    </row>
    <row r="48" spans="1:27" ht="13.5">
      <c r="A48" s="69" t="s">
        <v>73</v>
      </c>
      <c r="B48" s="70"/>
      <c r="C48" s="71">
        <f aca="true" t="shared" si="6" ref="C48:Y48">SUM(C46:C47)</f>
        <v>-199113603</v>
      </c>
      <c r="D48" s="71">
        <f>SUM(D46:D47)</f>
        <v>0</v>
      </c>
      <c r="E48" s="72">
        <f t="shared" si="6"/>
        <v>-173530452</v>
      </c>
      <c r="F48" s="73">
        <f t="shared" si="6"/>
        <v>-173530452</v>
      </c>
      <c r="G48" s="73">
        <f t="shared" si="6"/>
        <v>147954564</v>
      </c>
      <c r="H48" s="74">
        <f t="shared" si="6"/>
        <v>-24561824</v>
      </c>
      <c r="I48" s="74">
        <f t="shared" si="6"/>
        <v>-59699065</v>
      </c>
      <c r="J48" s="74">
        <f t="shared" si="6"/>
        <v>63693675</v>
      </c>
      <c r="K48" s="74">
        <f t="shared" si="6"/>
        <v>7989834</v>
      </c>
      <c r="L48" s="74">
        <f t="shared" si="6"/>
        <v>-16641674</v>
      </c>
      <c r="M48" s="73">
        <f t="shared" si="6"/>
        <v>73666353</v>
      </c>
      <c r="N48" s="73">
        <f t="shared" si="6"/>
        <v>65014513</v>
      </c>
      <c r="O48" s="74">
        <f t="shared" si="6"/>
        <v>0</v>
      </c>
      <c r="P48" s="74">
        <f t="shared" si="6"/>
        <v>0</v>
      </c>
      <c r="Q48" s="74">
        <f t="shared" si="6"/>
        <v>0</v>
      </c>
      <c r="R48" s="74">
        <f t="shared" si="6"/>
        <v>0</v>
      </c>
      <c r="S48" s="74">
        <f t="shared" si="6"/>
        <v>0</v>
      </c>
      <c r="T48" s="73">
        <f t="shared" si="6"/>
        <v>0</v>
      </c>
      <c r="U48" s="73">
        <f t="shared" si="6"/>
        <v>0</v>
      </c>
      <c r="V48" s="74">
        <f t="shared" si="6"/>
        <v>0</v>
      </c>
      <c r="W48" s="74">
        <f t="shared" si="6"/>
        <v>128708188</v>
      </c>
      <c r="X48" s="74">
        <f t="shared" si="6"/>
        <v>-107169156</v>
      </c>
      <c r="Y48" s="74">
        <f t="shared" si="6"/>
        <v>235877344</v>
      </c>
      <c r="Z48" s="75">
        <f>+IF(X48&lt;&gt;0,+(Y48/X48)*100,0)</f>
        <v>-220.09816331855782</v>
      </c>
      <c r="AA48" s="76">
        <f>SUM(AA46:AA47)</f>
        <v>-173530452</v>
      </c>
    </row>
    <row r="49" spans="1:27" ht="13.5">
      <c r="A49" s="3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ht="13.5">
      <c r="A50" s="5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ht="13.5">
      <c r="A51" s="5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ht="13.5">
      <c r="A52" s="78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ht="13.5">
      <c r="A53" s="79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ht="13.5">
      <c r="A54" s="79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ht="13.5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ht="13.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ht="13.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ht="13.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3.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3.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3.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3.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2015-02-02T09:28:21Z</dcterms:created>
  <dcterms:modified xsi:type="dcterms:W3CDTF">2015-02-16T09:50:01Z</dcterms:modified>
  <cp:category/>
  <cp:version/>
  <cp:contentType/>
  <cp:contentStatus/>
</cp:coreProperties>
</file>