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ETH" sheetId="2" r:id="rId2"/>
    <sheet name="KZN211" sheetId="3" r:id="rId3"/>
    <sheet name="KZN212" sheetId="4" r:id="rId4"/>
    <sheet name="KZN213" sheetId="5" r:id="rId5"/>
    <sheet name="KZN214" sheetId="6" r:id="rId6"/>
    <sheet name="KZN215" sheetId="7" r:id="rId7"/>
    <sheet name="KZN216" sheetId="8" r:id="rId8"/>
    <sheet name="DC21" sheetId="9" r:id="rId9"/>
    <sheet name="KZN221" sheetId="10" r:id="rId10"/>
    <sheet name="KZN222" sheetId="11" r:id="rId11"/>
    <sheet name="KZN223" sheetId="12" r:id="rId12"/>
    <sheet name="KZN224" sheetId="13" r:id="rId13"/>
    <sheet name="KZN225" sheetId="14" r:id="rId14"/>
    <sheet name="KZN226" sheetId="15" r:id="rId15"/>
    <sheet name="KZN227" sheetId="16" r:id="rId16"/>
    <sheet name="DC22" sheetId="17" r:id="rId17"/>
    <sheet name="KZN232" sheetId="18" r:id="rId18"/>
    <sheet name="KZN233" sheetId="19" r:id="rId19"/>
    <sheet name="KZN234" sheetId="20" r:id="rId20"/>
    <sheet name="KZN235" sheetId="21" r:id="rId21"/>
    <sheet name="KZN236" sheetId="22" r:id="rId22"/>
    <sheet name="DC23" sheetId="23" r:id="rId23"/>
    <sheet name="KZN241" sheetId="24" r:id="rId24"/>
    <sheet name="KZN242" sheetId="25" r:id="rId25"/>
    <sheet name="KZN244" sheetId="26" r:id="rId26"/>
    <sheet name="KZN245" sheetId="27" r:id="rId27"/>
    <sheet name="DC24" sheetId="28" r:id="rId28"/>
    <sheet name="KZN252" sheetId="29" r:id="rId29"/>
    <sheet name="KZN253" sheetId="30" r:id="rId30"/>
    <sheet name="KZN254" sheetId="31" r:id="rId31"/>
    <sheet name="DC25" sheetId="32" r:id="rId32"/>
    <sheet name="KZN261" sheetId="33" r:id="rId33"/>
    <sheet name="KZN262" sheetId="34" r:id="rId34"/>
    <sheet name="KZN263" sheetId="35" r:id="rId35"/>
    <sheet name="KZN265" sheetId="36" r:id="rId36"/>
    <sheet name="KZN266" sheetId="37" r:id="rId37"/>
    <sheet name="DC26" sheetId="38" r:id="rId38"/>
    <sheet name="KZN271" sheetId="39" r:id="rId39"/>
    <sheet name="KZN272" sheetId="40" r:id="rId40"/>
    <sheet name="KZN273" sheetId="41" r:id="rId41"/>
    <sheet name="KZN274" sheetId="42" r:id="rId42"/>
    <sheet name="KZN275" sheetId="43" r:id="rId43"/>
    <sheet name="DC27" sheetId="44" r:id="rId44"/>
    <sheet name="KZN281" sheetId="45" r:id="rId45"/>
    <sheet name="KZN282" sheetId="46" r:id="rId46"/>
    <sheet name="KZN283" sheetId="47" r:id="rId47"/>
    <sheet name="KZN284" sheetId="48" r:id="rId48"/>
    <sheet name="KZN285" sheetId="49" r:id="rId49"/>
    <sheet name="KZN286" sheetId="50" r:id="rId50"/>
    <sheet name="DC28" sheetId="51" r:id="rId51"/>
    <sheet name="KZN291" sheetId="52" r:id="rId52"/>
    <sheet name="KZN292" sheetId="53" r:id="rId53"/>
    <sheet name="KZN293" sheetId="54" r:id="rId54"/>
    <sheet name="KZN294" sheetId="55" r:id="rId55"/>
    <sheet name="DC29" sheetId="56" r:id="rId56"/>
    <sheet name="KZN431" sheetId="57" r:id="rId57"/>
    <sheet name="KZN432" sheetId="58" r:id="rId58"/>
    <sheet name="KZN433" sheetId="59" r:id="rId59"/>
    <sheet name="KZN434" sheetId="60" r:id="rId60"/>
    <sheet name="KZN435" sheetId="61" r:id="rId61"/>
    <sheet name="DC43" sheetId="62" r:id="rId62"/>
  </sheets>
  <definedNames>
    <definedName name="_xlnm.Print_Area" localSheetId="8">'DC21'!$A$1:$AA$45</definedName>
    <definedName name="_xlnm.Print_Area" localSheetId="16">'DC22'!$A$1:$AA$45</definedName>
    <definedName name="_xlnm.Print_Area" localSheetId="22">'DC23'!$A$1:$AA$45</definedName>
    <definedName name="_xlnm.Print_Area" localSheetId="27">'DC24'!$A$1:$AA$45</definedName>
    <definedName name="_xlnm.Print_Area" localSheetId="31">'DC25'!$A$1:$AA$45</definedName>
    <definedName name="_xlnm.Print_Area" localSheetId="37">'DC26'!$A$1:$AA$45</definedName>
    <definedName name="_xlnm.Print_Area" localSheetId="43">'DC27'!$A$1:$AA$45</definedName>
    <definedName name="_xlnm.Print_Area" localSheetId="50">'DC28'!$A$1:$AA$45</definedName>
    <definedName name="_xlnm.Print_Area" localSheetId="55">'DC29'!$A$1:$AA$45</definedName>
    <definedName name="_xlnm.Print_Area" localSheetId="61">'DC43'!$A$1:$AA$45</definedName>
    <definedName name="_xlnm.Print_Area" localSheetId="1">'ETH'!$A$1:$AA$45</definedName>
    <definedName name="_xlnm.Print_Area" localSheetId="2">'KZN211'!$A$1:$AA$45</definedName>
    <definedName name="_xlnm.Print_Area" localSheetId="3">'KZN212'!$A$1:$AA$45</definedName>
    <definedName name="_xlnm.Print_Area" localSheetId="4">'KZN213'!$A$1:$AA$45</definedName>
    <definedName name="_xlnm.Print_Area" localSheetId="5">'KZN214'!$A$1:$AA$45</definedName>
    <definedName name="_xlnm.Print_Area" localSheetId="6">'KZN215'!$A$1:$AA$45</definedName>
    <definedName name="_xlnm.Print_Area" localSheetId="7">'KZN216'!$A$1:$AA$45</definedName>
    <definedName name="_xlnm.Print_Area" localSheetId="9">'KZN221'!$A$1:$AA$45</definedName>
    <definedName name="_xlnm.Print_Area" localSheetId="10">'KZN222'!$A$1:$AA$45</definedName>
    <definedName name="_xlnm.Print_Area" localSheetId="11">'KZN223'!$A$1:$AA$45</definedName>
    <definedName name="_xlnm.Print_Area" localSheetId="12">'KZN224'!$A$1:$AA$45</definedName>
    <definedName name="_xlnm.Print_Area" localSheetId="13">'KZN225'!$A$1:$AA$45</definedName>
    <definedName name="_xlnm.Print_Area" localSheetId="14">'KZN226'!$A$1:$AA$45</definedName>
    <definedName name="_xlnm.Print_Area" localSheetId="15">'KZN227'!$A$1:$AA$45</definedName>
    <definedName name="_xlnm.Print_Area" localSheetId="17">'KZN232'!$A$1:$AA$45</definedName>
    <definedName name="_xlnm.Print_Area" localSheetId="18">'KZN233'!$A$1:$AA$45</definedName>
    <definedName name="_xlnm.Print_Area" localSheetId="19">'KZN234'!$A$1:$AA$45</definedName>
    <definedName name="_xlnm.Print_Area" localSheetId="20">'KZN235'!$A$1:$AA$45</definedName>
    <definedName name="_xlnm.Print_Area" localSheetId="21">'KZN236'!$A$1:$AA$45</definedName>
    <definedName name="_xlnm.Print_Area" localSheetId="23">'KZN241'!$A$1:$AA$45</definedName>
    <definedName name="_xlnm.Print_Area" localSheetId="24">'KZN242'!$A$1:$AA$45</definedName>
    <definedName name="_xlnm.Print_Area" localSheetId="25">'KZN244'!$A$1:$AA$45</definedName>
    <definedName name="_xlnm.Print_Area" localSheetId="26">'KZN245'!$A$1:$AA$45</definedName>
    <definedName name="_xlnm.Print_Area" localSheetId="28">'KZN252'!$A$1:$AA$45</definedName>
    <definedName name="_xlnm.Print_Area" localSheetId="29">'KZN253'!$A$1:$AA$45</definedName>
    <definedName name="_xlnm.Print_Area" localSheetId="30">'KZN254'!$A$1:$AA$45</definedName>
    <definedName name="_xlnm.Print_Area" localSheetId="32">'KZN261'!$A$1:$AA$45</definedName>
    <definedName name="_xlnm.Print_Area" localSheetId="33">'KZN262'!$A$1:$AA$45</definedName>
    <definedName name="_xlnm.Print_Area" localSheetId="34">'KZN263'!$A$1:$AA$45</definedName>
    <definedName name="_xlnm.Print_Area" localSheetId="35">'KZN265'!$A$1:$AA$45</definedName>
    <definedName name="_xlnm.Print_Area" localSheetId="36">'KZN266'!$A$1:$AA$45</definedName>
    <definedName name="_xlnm.Print_Area" localSheetId="38">'KZN271'!$A$1:$AA$45</definedName>
    <definedName name="_xlnm.Print_Area" localSheetId="39">'KZN272'!$A$1:$AA$45</definedName>
    <definedName name="_xlnm.Print_Area" localSheetId="40">'KZN273'!$A$1:$AA$45</definedName>
    <definedName name="_xlnm.Print_Area" localSheetId="41">'KZN274'!$A$1:$AA$45</definedName>
    <definedName name="_xlnm.Print_Area" localSheetId="42">'KZN275'!$A$1:$AA$45</definedName>
    <definedName name="_xlnm.Print_Area" localSheetId="44">'KZN281'!$A$1:$AA$45</definedName>
    <definedName name="_xlnm.Print_Area" localSheetId="45">'KZN282'!$A$1:$AA$45</definedName>
    <definedName name="_xlnm.Print_Area" localSheetId="46">'KZN283'!$A$1:$AA$45</definedName>
    <definedName name="_xlnm.Print_Area" localSheetId="47">'KZN284'!$A$1:$AA$45</definedName>
    <definedName name="_xlnm.Print_Area" localSheetId="48">'KZN285'!$A$1:$AA$45</definedName>
    <definedName name="_xlnm.Print_Area" localSheetId="49">'KZN286'!$A$1:$AA$45</definedName>
    <definedName name="_xlnm.Print_Area" localSheetId="51">'KZN291'!$A$1:$AA$45</definedName>
    <definedName name="_xlnm.Print_Area" localSheetId="52">'KZN292'!$A$1:$AA$45</definedName>
    <definedName name="_xlnm.Print_Area" localSheetId="53">'KZN293'!$A$1:$AA$45</definedName>
    <definedName name="_xlnm.Print_Area" localSheetId="54">'KZN294'!$A$1:$AA$45</definedName>
    <definedName name="_xlnm.Print_Area" localSheetId="56">'KZN431'!$A$1:$AA$45</definedName>
    <definedName name="_xlnm.Print_Area" localSheetId="57">'KZN432'!$A$1:$AA$45</definedName>
    <definedName name="_xlnm.Print_Area" localSheetId="58">'KZN433'!$A$1:$AA$45</definedName>
    <definedName name="_xlnm.Print_Area" localSheetId="59">'KZN434'!$A$1:$AA$45</definedName>
    <definedName name="_xlnm.Print_Area" localSheetId="60">'KZN435'!$A$1:$AA$45</definedName>
    <definedName name="_xlnm.Print_Area" localSheetId="0">'Summary'!$A$1:$AA$45</definedName>
  </definedNames>
  <calcPr calcMode="manual" fullCalcOnLoad="1"/>
</workbook>
</file>

<file path=xl/sharedStrings.xml><?xml version="1.0" encoding="utf-8"?>
<sst xmlns="http://schemas.openxmlformats.org/spreadsheetml/2006/main" count="4402" uniqueCount="132">
  <si>
    <t>Kwazulu-Natal: eThekwini(ETH) - Table C5 Quarterly Budget Statement - Capital Expenditure by Standard Classification and Funding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</si>
  <si>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</si>
  <si>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</si>
  <si>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</si>
  <si>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</si>
  <si>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</si>
  <si>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</si>
  <si>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</si>
  <si>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</si>
  <si>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</si>
  <si>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</si>
  <si>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</si>
  <si>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</si>
  <si>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</si>
  <si>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</si>
  <si>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</si>
  <si>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</si>
  <si>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</si>
  <si>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</si>
  <si>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</si>
  <si>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</si>
  <si>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</si>
  <si>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</si>
  <si>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</si>
  <si>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</si>
  <si>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</si>
  <si>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</si>
  <si>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</si>
  <si>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</si>
  <si>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</si>
  <si>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Capital Expenditure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</si>
  <si>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</si>
  <si>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</si>
  <si>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</si>
  <si>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</si>
  <si>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</si>
  <si>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</si>
  <si>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</si>
  <si>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</si>
  <si>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</si>
  <si>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</si>
  <si>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</si>
  <si>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</si>
  <si>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</si>
  <si>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</si>
  <si>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</si>
  <si>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</si>
  <si>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</si>
  <si>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</si>
  <si>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</si>
  <si>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</si>
  <si>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Total Capital Expenditure - Standard</t>
  </si>
  <si>
    <t>3</t>
  </si>
  <si>
    <t>Funded by:</t>
  </si>
  <si>
    <t>National Government</t>
  </si>
  <si>
    <t>Provincial Government</t>
  </si>
  <si>
    <t>District Municipality</t>
  </si>
  <si>
    <t>Other transfers and grants</t>
  </si>
  <si>
    <t>Transfers recognised - capital</t>
  </si>
  <si>
    <t>Public contributions and donations</t>
  </si>
  <si>
    <t>5</t>
  </si>
  <si>
    <t>Borrowing</t>
  </si>
  <si>
    <t>6</t>
  </si>
  <si>
    <t>Internally generated funds</t>
  </si>
  <si>
    <t>Total Capital Funding</t>
  </si>
  <si>
    <t>Kwazulu-Natal: Vulamehlo(KZN211) - Table C5 Quarterly Budget Statement - Capital Expenditure by Standard Classification and Funding for 2nd Quarter ended 31 December 2014 (Figures Finalised as at 2015/01/31)</t>
  </si>
  <si>
    <t>Kwazulu-Natal: Umdoni(KZN212) - Table C5 Quarterly Budget Statement - Capital Expenditure by Standard Classification and Funding for 2nd Quarter ended 31 December 2014 (Figures Finalised as at 2015/01/31)</t>
  </si>
  <si>
    <t>Kwazulu-Natal: Umzumbe(KZN213) - Table C5 Quarterly Budget Statement - Capital Expenditure by Standard Classification and Funding for 2nd Quarter ended 31 December 2014 (Figures Finalised as at 2015/01/31)</t>
  </si>
  <si>
    <t>Kwazulu-Natal: uMuziwabantu(KZN214) - Table C5 Quarterly Budget Statement - Capital Expenditure by Standard Classification and Funding for 2nd Quarter ended 31 December 2014 (Figures Finalised as at 2015/01/31)</t>
  </si>
  <si>
    <t>Kwazulu-Natal: Ezinqoleni(KZN215) - Table C5 Quarterly Budget Statement - Capital Expenditure by Standard Classification and Funding for 2nd Quarter ended 31 December 2014 (Figures Finalised as at 2015/01/31)</t>
  </si>
  <si>
    <t>Kwazulu-Natal: Hibiscus Coast(KZN216) - Table C5 Quarterly Budget Statement - Capital Expenditure by Standard Classification and Funding for 2nd Quarter ended 31 December 2014 (Figures Finalised as at 2015/01/31)</t>
  </si>
  <si>
    <t>Kwazulu-Natal: Ugu(DC21) - Table C5 Quarterly Budget Statement - Capital Expenditure by Standard Classification and Funding for 2nd Quarter ended 31 December 2014 (Figures Finalised as at 2015/01/31)</t>
  </si>
  <si>
    <t>Kwazulu-Natal: uMshwathi(KZN221) - Table C5 Quarterly Budget Statement - Capital Expenditure by Standard Classification and Funding for 2nd Quarter ended 31 December 2014 (Figures Finalised as at 2015/01/31)</t>
  </si>
  <si>
    <t>Kwazulu-Natal: uMngeni(KZN222) - Table C5 Quarterly Budget Statement - Capital Expenditure by Standard Classification and Funding for 2nd Quarter ended 31 December 2014 (Figures Finalised as at 2015/01/31)</t>
  </si>
  <si>
    <t>Kwazulu-Natal: Mpofana(KZN223) - Table C5 Quarterly Budget Statement - Capital Expenditure by Standard Classification and Funding for 2nd Quarter ended 31 December 2014 (Figures Finalised as at 2015/01/31)</t>
  </si>
  <si>
    <t>Kwazulu-Natal: Impendle(KZN224) - Table C5 Quarterly Budget Statement - Capital Expenditure by Standard Classification and Funding for 2nd Quarter ended 31 December 2014 (Figures Finalised as at 2015/01/31)</t>
  </si>
  <si>
    <t>Kwazulu-Natal: Msunduzi(KZN225) - Table C5 Quarterly Budget Statement - Capital Expenditure by Standard Classification and Funding for 2nd Quarter ended 31 December 2014 (Figures Finalised as at 2015/01/31)</t>
  </si>
  <si>
    <t>Kwazulu-Natal: Mkhambathini(KZN226) - Table C5 Quarterly Budget Statement - Capital Expenditure by Standard Classification and Funding for 2nd Quarter ended 31 December 2014 (Figures Finalised as at 2015/01/31)</t>
  </si>
  <si>
    <t>Kwazulu-Natal: Richmond(KZN227) - Table C5 Quarterly Budget Statement - Capital Expenditure by Standard Classification and Funding for 2nd Quarter ended 31 December 2014 (Figures Finalised as at 2015/01/31)</t>
  </si>
  <si>
    <t>Kwazulu-Natal: uMgungundlovu(DC22) - Table C5 Quarterly Budget Statement - Capital Expenditure by Standard Classification and Funding for 2nd Quarter ended 31 December 2014 (Figures Finalised as at 2015/01/31)</t>
  </si>
  <si>
    <t>Kwazulu-Natal: Emnambithi/Ladysmith(KZN232) - Table C5 Quarterly Budget Statement - Capital Expenditure by Standard Classification and Funding for 2nd Quarter ended 31 December 2014 (Figures Finalised as at 2015/01/31)</t>
  </si>
  <si>
    <t>Kwazulu-Natal: Indaka(KZN233) - Table C5 Quarterly Budget Statement - Capital Expenditure by Standard Classification and Funding for 2nd Quarter ended 31 December 2014 (Figures Finalised as at 2015/01/31)</t>
  </si>
  <si>
    <t>Kwazulu-Natal: Umtshezi(KZN234) - Table C5 Quarterly Budget Statement - Capital Expenditure by Standard Classification and Funding for 2nd Quarter ended 31 December 2014 (Figures Finalised as at 2015/01/31)</t>
  </si>
  <si>
    <t>Kwazulu-Natal: Okhahlamba(KZN235) - Table C5 Quarterly Budget Statement - Capital Expenditure by Standard Classification and Funding for 2nd Quarter ended 31 December 2014 (Figures Finalised as at 2015/01/31)</t>
  </si>
  <si>
    <t>Kwazulu-Natal: Imbabazane(KZN236) - Table C5 Quarterly Budget Statement - Capital Expenditure by Standard Classification and Funding for 2nd Quarter ended 31 December 2014 (Figures Finalised as at 2015/01/31)</t>
  </si>
  <si>
    <t>Kwazulu-Natal: Uthukela(DC23) - Table C5 Quarterly Budget Statement - Capital Expenditure by Standard Classification and Funding for 2nd Quarter ended 31 December 2014 (Figures Finalised as at 2015/01/31)</t>
  </si>
  <si>
    <t>Kwazulu-Natal: Endumeni(KZN241) - Table C5 Quarterly Budget Statement - Capital Expenditure by Standard Classification and Funding for 2nd Quarter ended 31 December 2014 (Figures Finalised as at 2015/01/31)</t>
  </si>
  <si>
    <t>Kwazulu-Natal: Nquthu(KZN242) - Table C5 Quarterly Budget Statement - Capital Expenditure by Standard Classification and Funding for 2nd Quarter ended 31 December 2014 (Figures Finalised as at 2015/01/31)</t>
  </si>
  <si>
    <t>Kwazulu-Natal: Msinga(KZN244) - Table C5 Quarterly Budget Statement - Capital Expenditure by Standard Classification and Funding for 2nd Quarter ended 31 December 2014 (Figures Finalised as at 2015/01/31)</t>
  </si>
  <si>
    <t>Kwazulu-Natal: Umvoti(KZN245) - Table C5 Quarterly Budget Statement - Capital Expenditure by Standard Classification and Funding for 2nd Quarter ended 31 December 2014 (Figures Finalised as at 2015/01/31)</t>
  </si>
  <si>
    <t>Kwazulu-Natal: Umzinyathi(DC24) - Table C5 Quarterly Budget Statement - Capital Expenditure by Standard Classification and Funding for 2nd Quarter ended 31 December 2014 (Figures Finalised as at 2015/01/31)</t>
  </si>
  <si>
    <t>Kwazulu-Natal: Newcastle(KZN252) - Table C5 Quarterly Budget Statement - Capital Expenditure by Standard Classification and Funding for 2nd Quarter ended 31 December 2014 (Figures Finalised as at 2015/01/31)</t>
  </si>
  <si>
    <t>Kwazulu-Natal: eMadlangeni(KZN253) - Table C5 Quarterly Budget Statement - Capital Expenditure by Standard Classification and Funding for 2nd Quarter ended 31 December 2014 (Figures Finalised as at 2015/01/31)</t>
  </si>
  <si>
    <t>Kwazulu-Natal: Dannhauser(KZN254) - Table C5 Quarterly Budget Statement - Capital Expenditure by Standard Classification and Funding for 2nd Quarter ended 31 December 2014 (Figures Finalised as at 2015/01/31)</t>
  </si>
  <si>
    <t>Kwazulu-Natal: Amajuba(DC25) - Table C5 Quarterly Budget Statement - Capital Expenditure by Standard Classification and Funding for 2nd Quarter ended 31 December 2014 (Figures Finalised as at 2015/01/31)</t>
  </si>
  <si>
    <t>Kwazulu-Natal: eDumbe(KZN261) - Table C5 Quarterly Budget Statement - Capital Expenditure by Standard Classification and Funding for 2nd Quarter ended 31 December 2014 (Figures Finalised as at 2015/01/31)</t>
  </si>
  <si>
    <t>Kwazulu-Natal: uPhongolo(KZN262) - Table C5 Quarterly Budget Statement - Capital Expenditure by Standard Classification and Funding for 2nd Quarter ended 31 December 2014 (Figures Finalised as at 2015/01/31)</t>
  </si>
  <si>
    <t>Kwazulu-Natal: Abaqulusi(KZN263) - Table C5 Quarterly Budget Statement - Capital Expenditure by Standard Classification and Funding for 2nd Quarter ended 31 December 2014 (Figures Finalised as at 2015/01/31)</t>
  </si>
  <si>
    <t>Kwazulu-Natal: Nongoma(KZN265) - Table C5 Quarterly Budget Statement - Capital Expenditure by Standard Classification and Funding for 2nd Quarter ended 31 December 2014 (Figures Finalised as at 2015/01/31)</t>
  </si>
  <si>
    <t>Kwazulu-Natal: Ulundi(KZN266) - Table C5 Quarterly Budget Statement - Capital Expenditure by Standard Classification and Funding for 2nd Quarter ended 31 December 2014 (Figures Finalised as at 2015/01/31)</t>
  </si>
  <si>
    <t>Kwazulu-Natal: Zululand(DC26) - Table C5 Quarterly Budget Statement - Capital Expenditure by Standard Classification and Funding for 2nd Quarter ended 31 December 2014 (Figures Finalised as at 2015/01/31)</t>
  </si>
  <si>
    <t>Kwazulu-Natal: Umhlabuyalingana(KZN271) - Table C5 Quarterly Budget Statement - Capital Expenditure by Standard Classification and Funding for 2nd Quarter ended 31 December 2014 (Figures Finalised as at 2015/01/31)</t>
  </si>
  <si>
    <t>Kwazulu-Natal: Jozini(KZN272) - Table C5 Quarterly Budget Statement - Capital Expenditure by Standard Classification and Funding for 2nd Quarter ended 31 December 2014 (Figures Finalised as at 2015/01/31)</t>
  </si>
  <si>
    <t>Kwazulu-Natal: The Big 5 False Bay(KZN273) - Table C5 Quarterly Budget Statement - Capital Expenditure by Standard Classification and Funding for 2nd Quarter ended 31 December 2014 (Figures Finalised as at 2015/01/31)</t>
  </si>
  <si>
    <t>Kwazulu-Natal: Hlabisa(KZN274) - Table C5 Quarterly Budget Statement - Capital Expenditure by Standard Classification and Funding for 2nd Quarter ended 31 December 2014 (Figures Finalised as at 2015/01/31)</t>
  </si>
  <si>
    <t>Kwazulu-Natal: Mtubatuba(KZN275) - Table C5 Quarterly Budget Statement - Capital Expenditure by Standard Classification and Funding for 2nd Quarter ended 31 December 2014 (Figures Finalised as at 2015/01/31)</t>
  </si>
  <si>
    <t>Kwazulu-Natal: Umkhanyakude(DC27) - Table C5 Quarterly Budget Statement - Capital Expenditure by Standard Classification and Funding for 2nd Quarter ended 31 December 2014 (Figures Finalised as at 2015/01/31)</t>
  </si>
  <si>
    <t>Kwazulu-Natal: Mfolozi(KZN281) - Table C5 Quarterly Budget Statement - Capital Expenditure by Standard Classification and Funding for 2nd Quarter ended 31 December 2014 (Figures Finalised as at 2015/01/31)</t>
  </si>
  <si>
    <t>Kwazulu-Natal: uMhlathuze(KZN282) - Table C5 Quarterly Budget Statement - Capital Expenditure by Standard Classification and Funding for 2nd Quarter ended 31 December 2014 (Figures Finalised as at 2015/01/31)</t>
  </si>
  <si>
    <t>Kwazulu-Natal: Ntambanana(KZN283) - Table C5 Quarterly Budget Statement - Capital Expenditure by Standard Classification and Funding for 2nd Quarter ended 31 December 2014 (Figures Finalised as at 2015/01/31)</t>
  </si>
  <si>
    <t>Kwazulu-Natal: uMlalazi(KZN284) - Table C5 Quarterly Budget Statement - Capital Expenditure by Standard Classification and Funding for 2nd Quarter ended 31 December 2014 (Figures Finalised as at 2015/01/31)</t>
  </si>
  <si>
    <t>Kwazulu-Natal: Mthonjaneni(KZN285) - Table C5 Quarterly Budget Statement - Capital Expenditure by Standard Classification and Funding for 2nd Quarter ended 31 December 2014 (Figures Finalised as at 2015/01/31)</t>
  </si>
  <si>
    <t>Kwazulu-Natal: Nkandla(KZN286) - Table C5 Quarterly Budget Statement - Capital Expenditure by Standard Classification and Funding for 2nd Quarter ended 31 December 2014 (Figures Finalised as at 2015/01/31)</t>
  </si>
  <si>
    <t>Kwazulu-Natal: uThungulu(DC28) - Table C5 Quarterly Budget Statement - Capital Expenditure by Standard Classification and Funding for 2nd Quarter ended 31 December 2014 (Figures Finalised as at 2015/01/31)</t>
  </si>
  <si>
    <t>Kwazulu-Natal: Mandeni(KZN291) - Table C5 Quarterly Budget Statement - Capital Expenditure by Standard Classification and Funding for 2nd Quarter ended 31 December 2014 (Figures Finalised as at 2015/01/31)</t>
  </si>
  <si>
    <t>Kwazulu-Natal: KwaDukuza(KZN292) - Table C5 Quarterly Budget Statement - Capital Expenditure by Standard Classification and Funding for 2nd Quarter ended 31 December 2014 (Figures Finalised as at 2015/01/31)</t>
  </si>
  <si>
    <t>Kwazulu-Natal: Ndwedwe(KZN293) - Table C5 Quarterly Budget Statement - Capital Expenditure by Standard Classification and Funding for 2nd Quarter ended 31 December 2014 (Figures Finalised as at 2015/01/31)</t>
  </si>
  <si>
    <t>Kwazulu-Natal: Maphumulo(KZN294) - Table C5 Quarterly Budget Statement - Capital Expenditure by Standard Classification and Funding for 2nd Quarter ended 31 December 2014 (Figures Finalised as at 2015/01/31)</t>
  </si>
  <si>
    <t>Kwazulu-Natal: iLembe(DC29) - Table C5 Quarterly Budget Statement - Capital Expenditure by Standard Classification and Funding for 2nd Quarter ended 31 December 2014 (Figures Finalised as at 2015/01/31)</t>
  </si>
  <si>
    <t>Kwazulu-Natal: Ingwe(KZN431) - Table C5 Quarterly Budget Statement - Capital Expenditure by Standard Classification and Funding for 2nd Quarter ended 31 December 2014 (Figures Finalised as at 2015/01/31)</t>
  </si>
  <si>
    <t>Kwazulu-Natal: Kwa Sani(KZN432) - Table C5 Quarterly Budget Statement - Capital Expenditure by Standard Classification and Funding for 2nd Quarter ended 31 December 2014 (Figures Finalised as at 2015/01/31)</t>
  </si>
  <si>
    <t>Kwazulu-Natal: Greater Kokstad(KZN433) - Table C5 Quarterly Budget Statement - Capital Expenditure by Standard Classification and Funding for 2nd Quarter ended 31 December 2014 (Figures Finalised as at 2015/01/31)</t>
  </si>
  <si>
    <t>Kwazulu-Natal: Ubuhlebezwe(KZN434) - Table C5 Quarterly Budget Statement - Capital Expenditure by Standard Classification and Funding for 2nd Quarter ended 31 December 2014 (Figures Finalised as at 2015/01/31)</t>
  </si>
  <si>
    <t>Kwazulu-Natal: Umzimkhulu(KZN435) - Table C5 Quarterly Budget Statement - Capital Expenditure by Standard Classification and Funding for 2nd Quarter ended 31 December 2014 (Figures Finalised as at 2015/01/31)</t>
  </si>
  <si>
    <t>Kwazulu-Natal: Harry Gwala(DC43) - Table C5 Quarterly Budget Statement - Capital Expenditure by Standard Classification and Funding for 2nd Quarter ended 31 December 2014 (Figures Finalised as at 2015/01/31)</t>
  </si>
  <si>
    <t>Summary - Table C5 Quarterly Budget Statement - Capital Expenditure by Standard Classification and Funding for 2nd Quarter ended 31 December 2014 (Figures Finalised as at 2015/01/31)</t>
  </si>
  <si>
    <t>Standard Classification Description</t>
  </si>
  <si>
    <t>References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</si>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</sst>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 * #,##0.00_ ;_ * \(#,##0.00\)_ ;_ * &quot;-&quot;??_ ;_ @_ "/>
    <numFmt numFmtId="171" formatCode="_(* #,##0,_);_(* \(#,##0,\);_(* &quot;–&quot;?_);_(@_)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horizontal="left" indent="1"/>
      <protection/>
    </xf>
    <xf numFmtId="0" fontId="5" fillId="0" borderId="12" xfId="0" applyNumberFormat="1" applyFont="1" applyBorder="1" applyAlignment="1" applyProtection="1">
      <alignment horizontal="center"/>
      <protection/>
    </xf>
    <xf numFmtId="170" fontId="3" fillId="0" borderId="12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indent="2"/>
      <protection/>
    </xf>
    <xf numFmtId="170" fontId="5" fillId="0" borderId="12" xfId="0" applyNumberFormat="1" applyFont="1" applyFill="1" applyBorder="1" applyAlignment="1" applyProtection="1">
      <alignment/>
      <protection/>
    </xf>
    <xf numFmtId="170" fontId="5" fillId="0" borderId="12" xfId="42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Border="1" applyAlignment="1" applyProtection="1">
      <alignment/>
      <protection/>
    </xf>
    <xf numFmtId="0" fontId="5" fillId="0" borderId="14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/>
      <protection/>
    </xf>
    <xf numFmtId="0" fontId="7" fillId="0" borderId="12" xfId="0" applyNumberFormat="1" applyFont="1" applyBorder="1" applyAlignment="1" applyProtection="1">
      <alignment horizontal="center"/>
      <protection/>
    </xf>
    <xf numFmtId="170" fontId="3" fillId="0" borderId="15" xfId="0" applyNumberFormat="1" applyFont="1" applyFill="1" applyBorder="1" applyAlignment="1" applyProtection="1">
      <alignment/>
      <protection/>
    </xf>
    <xf numFmtId="0" fontId="8" fillId="0" borderId="16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172" fontId="3" fillId="0" borderId="17" xfId="0" applyNumberFormat="1" applyFont="1" applyFill="1" applyBorder="1" applyAlignment="1" applyProtection="1">
      <alignment/>
      <protection/>
    </xf>
    <xf numFmtId="172" fontId="3" fillId="0" borderId="18" xfId="0" applyNumberFormat="1" applyFont="1" applyFill="1" applyBorder="1" applyAlignment="1" applyProtection="1">
      <alignment/>
      <protection/>
    </xf>
    <xf numFmtId="172" fontId="3" fillId="0" borderId="12" xfId="0" applyNumberFormat="1" applyFont="1" applyFill="1" applyBorder="1" applyAlignment="1" applyProtection="1">
      <alignment/>
      <protection/>
    </xf>
    <xf numFmtId="172" fontId="5" fillId="0" borderId="17" xfId="0" applyNumberFormat="1" applyFont="1" applyFill="1" applyBorder="1" applyAlignment="1" applyProtection="1">
      <alignment/>
      <protection/>
    </xf>
    <xf numFmtId="172" fontId="5" fillId="0" borderId="18" xfId="0" applyNumberFormat="1" applyFont="1" applyFill="1" applyBorder="1" applyAlignment="1" applyProtection="1">
      <alignment/>
      <protection/>
    </xf>
    <xf numFmtId="172" fontId="5" fillId="0" borderId="12" xfId="0" applyNumberFormat="1" applyFont="1" applyFill="1" applyBorder="1" applyAlignment="1" applyProtection="1">
      <alignment/>
      <protection/>
    </xf>
    <xf numFmtId="172" fontId="5" fillId="0" borderId="17" xfId="42" applyNumberFormat="1" applyFont="1" applyFill="1" applyBorder="1" applyAlignment="1" applyProtection="1">
      <alignment/>
      <protection/>
    </xf>
    <xf numFmtId="172" fontId="5" fillId="0" borderId="18" xfId="42" applyNumberFormat="1" applyFont="1" applyFill="1" applyBorder="1" applyAlignment="1" applyProtection="1">
      <alignment/>
      <protection/>
    </xf>
    <xf numFmtId="172" fontId="5" fillId="0" borderId="12" xfId="42" applyNumberFormat="1" applyFont="1" applyFill="1" applyBorder="1" applyAlignment="1" applyProtection="1">
      <alignment/>
      <protection/>
    </xf>
    <xf numFmtId="172" fontId="3" fillId="0" borderId="19" xfId="0" applyNumberFormat="1" applyFont="1" applyFill="1" applyBorder="1" applyAlignment="1" applyProtection="1">
      <alignment/>
      <protection/>
    </xf>
    <xf numFmtId="172" fontId="3" fillId="0" borderId="20" xfId="0" applyNumberFormat="1" applyFont="1" applyFill="1" applyBorder="1" applyAlignment="1" applyProtection="1">
      <alignment/>
      <protection/>
    </xf>
    <xf numFmtId="172" fontId="3" fillId="0" borderId="15" xfId="0" applyNumberFormat="1" applyFont="1" applyFill="1" applyBorder="1" applyAlignment="1" applyProtection="1">
      <alignment/>
      <protection/>
    </xf>
    <xf numFmtId="172" fontId="5" fillId="0" borderId="21" xfId="0" applyNumberFormat="1" applyFont="1" applyFill="1" applyBorder="1" applyAlignment="1" applyProtection="1">
      <alignment/>
      <protection/>
    </xf>
    <xf numFmtId="172" fontId="5" fillId="0" borderId="21" xfId="42" applyNumberFormat="1" applyFont="1" applyFill="1" applyBorder="1" applyAlignment="1" applyProtection="1">
      <alignment/>
      <protection/>
    </xf>
    <xf numFmtId="172" fontId="3" fillId="0" borderId="21" xfId="0" applyNumberFormat="1" applyFont="1" applyFill="1" applyBorder="1" applyAlignment="1" applyProtection="1">
      <alignment/>
      <protection/>
    </xf>
    <xf numFmtId="172" fontId="3" fillId="0" borderId="22" xfId="0" applyNumberFormat="1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left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 applyProtection="1">
      <alignment/>
      <protection/>
    </xf>
    <xf numFmtId="172" fontId="3" fillId="0" borderId="33" xfId="0" applyNumberFormat="1" applyFont="1" applyBorder="1" applyAlignment="1" applyProtection="1">
      <alignment horizontal="center"/>
      <protection/>
    </xf>
    <xf numFmtId="172" fontId="3" fillId="0" borderId="23" xfId="0" applyNumberFormat="1" applyFont="1" applyBorder="1" applyAlignment="1" applyProtection="1">
      <alignment horizontal="center"/>
      <protection/>
    </xf>
    <xf numFmtId="172" fontId="3" fillId="0" borderId="10" xfId="0" applyNumberFormat="1" applyFont="1" applyBorder="1" applyAlignment="1" applyProtection="1">
      <alignment horizontal="center"/>
      <protection/>
    </xf>
    <xf numFmtId="170" fontId="3" fillId="0" borderId="10" xfId="0" applyNumberFormat="1" applyFont="1" applyBorder="1" applyAlignment="1" applyProtection="1">
      <alignment horizontal="center"/>
      <protection/>
    </xf>
    <xf numFmtId="172" fontId="3" fillId="0" borderId="34" xfId="0" applyNumberFormat="1" applyFont="1" applyBorder="1" applyAlignment="1" applyProtection="1">
      <alignment horizontal="center"/>
      <protection/>
    </xf>
    <xf numFmtId="172" fontId="3" fillId="0" borderId="32" xfId="0" applyNumberFormat="1" applyFont="1" applyFill="1" applyBorder="1" applyAlignment="1" applyProtection="1">
      <alignment/>
      <protection/>
    </xf>
    <xf numFmtId="172" fontId="3" fillId="0" borderId="31" xfId="0" applyNumberFormat="1" applyFont="1" applyFill="1" applyBorder="1" applyAlignment="1" applyProtection="1">
      <alignment/>
      <protection/>
    </xf>
    <xf numFmtId="172" fontId="3" fillId="0" borderId="14" xfId="0" applyNumberFormat="1" applyFont="1" applyFill="1" applyBorder="1" applyAlignment="1" applyProtection="1">
      <alignment/>
      <protection/>
    </xf>
    <xf numFmtId="170" fontId="3" fillId="0" borderId="14" xfId="0" applyNumberFormat="1" applyFont="1" applyFill="1" applyBorder="1" applyAlignment="1" applyProtection="1">
      <alignment/>
      <protection/>
    </xf>
    <xf numFmtId="172" fontId="3" fillId="0" borderId="35" xfId="0" applyNumberFormat="1" applyFont="1" applyFill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left" indent="2"/>
      <protection/>
    </xf>
    <xf numFmtId="0" fontId="5" fillId="0" borderId="11" xfId="0" applyFont="1" applyFill="1" applyBorder="1" applyAlignment="1" applyProtection="1">
      <alignment horizontal="left" indent="2"/>
      <protection/>
    </xf>
    <xf numFmtId="0" fontId="3" fillId="0" borderId="11" xfId="0" applyFont="1" applyFill="1" applyBorder="1" applyAlignment="1" applyProtection="1">
      <alignment horizontal="left" indent="1"/>
      <protection/>
    </xf>
    <xf numFmtId="0" fontId="3" fillId="0" borderId="11" xfId="0" applyFont="1" applyBorder="1" applyAlignment="1" applyProtection="1">
      <alignment horizontal="left" indent="1"/>
      <protection/>
    </xf>
    <xf numFmtId="0" fontId="3" fillId="0" borderId="13" xfId="0" applyFont="1" applyBorder="1" applyAlignment="1" applyProtection="1">
      <alignment/>
      <protection/>
    </xf>
    <xf numFmtId="172" fontId="3" fillId="0" borderId="32" xfId="0" applyNumberFormat="1" applyFont="1" applyBorder="1" applyAlignment="1" applyProtection="1">
      <alignment/>
      <protection/>
    </xf>
    <xf numFmtId="172" fontId="3" fillId="0" borderId="31" xfId="0" applyNumberFormat="1" applyFont="1" applyBorder="1" applyAlignment="1" applyProtection="1">
      <alignment/>
      <protection/>
    </xf>
    <xf numFmtId="172" fontId="3" fillId="0" borderId="14" xfId="0" applyNumberFormat="1" applyFont="1" applyBorder="1" applyAlignment="1" applyProtection="1">
      <alignment/>
      <protection/>
    </xf>
    <xf numFmtId="170" fontId="3" fillId="0" borderId="14" xfId="0" applyNumberFormat="1" applyFont="1" applyBorder="1" applyAlignment="1" applyProtection="1">
      <alignment/>
      <protection/>
    </xf>
    <xf numFmtId="172" fontId="3" fillId="0" borderId="35" xfId="0" applyNumberFormat="1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9" fillId="0" borderId="0" xfId="0" applyFont="1" applyBorder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2" fillId="0" borderId="36" xfId="0" applyFont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styles" Target="styles.xml" /><Relationship Id="rId64" Type="http://schemas.openxmlformats.org/officeDocument/2006/relationships/sharedStrings" Target="sharedStrings.xml" /><Relationship Id="rId6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125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126</v>
      </c>
      <c r="B2" s="1" t="s">
        <v>131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4080571290</v>
      </c>
      <c r="D5" s="16">
        <f>SUM(D6:D8)</f>
        <v>0</v>
      </c>
      <c r="E5" s="17">
        <f t="shared" si="0"/>
        <v>1109774973</v>
      </c>
      <c r="F5" s="18">
        <f t="shared" si="0"/>
        <v>1120742448</v>
      </c>
      <c r="G5" s="18">
        <f t="shared" si="0"/>
        <v>36165542</v>
      </c>
      <c r="H5" s="18">
        <f t="shared" si="0"/>
        <v>55962720</v>
      </c>
      <c r="I5" s="18">
        <f t="shared" si="0"/>
        <v>40407711</v>
      </c>
      <c r="J5" s="18">
        <f t="shared" si="0"/>
        <v>132535973</v>
      </c>
      <c r="K5" s="18">
        <f t="shared" si="0"/>
        <v>66707422</v>
      </c>
      <c r="L5" s="18">
        <f t="shared" si="0"/>
        <v>65732861</v>
      </c>
      <c r="M5" s="18">
        <f t="shared" si="0"/>
        <v>77416274</v>
      </c>
      <c r="N5" s="18">
        <f t="shared" si="0"/>
        <v>209856557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342392530</v>
      </c>
      <c r="X5" s="18">
        <f t="shared" si="0"/>
        <v>452625110</v>
      </c>
      <c r="Y5" s="18">
        <f t="shared" si="0"/>
        <v>-110232580</v>
      </c>
      <c r="Z5" s="4">
        <f>+IF(X5&lt;&gt;0,+(Y5/X5)*100,0)</f>
        <v>-24.354057599676697</v>
      </c>
      <c r="AA5" s="16">
        <f>SUM(AA6:AA8)</f>
        <v>1120742448</v>
      </c>
    </row>
    <row r="6" spans="1:27" ht="13.5">
      <c r="A6" s="5" t="s">
        <v>32</v>
      </c>
      <c r="B6" s="3"/>
      <c r="C6" s="19">
        <v>3581792793</v>
      </c>
      <c r="D6" s="19"/>
      <c r="E6" s="20">
        <v>418036894</v>
      </c>
      <c r="F6" s="21">
        <v>418061894</v>
      </c>
      <c r="G6" s="21">
        <v>15663493</v>
      </c>
      <c r="H6" s="21">
        <v>28049359</v>
      </c>
      <c r="I6" s="21">
        <v>15250568</v>
      </c>
      <c r="J6" s="21">
        <v>58963420</v>
      </c>
      <c r="K6" s="21">
        <v>33883484</v>
      </c>
      <c r="L6" s="21">
        <v>40246601</v>
      </c>
      <c r="M6" s="21">
        <v>36363409</v>
      </c>
      <c r="N6" s="21">
        <v>110493494</v>
      </c>
      <c r="O6" s="21"/>
      <c r="P6" s="21"/>
      <c r="Q6" s="21"/>
      <c r="R6" s="21"/>
      <c r="S6" s="21"/>
      <c r="T6" s="21"/>
      <c r="U6" s="21"/>
      <c r="V6" s="21"/>
      <c r="W6" s="21">
        <v>169456914</v>
      </c>
      <c r="X6" s="21">
        <v>260982630</v>
      </c>
      <c r="Y6" s="21">
        <v>-91525716</v>
      </c>
      <c r="Z6" s="6">
        <v>-35.07</v>
      </c>
      <c r="AA6" s="28">
        <v>418061894</v>
      </c>
    </row>
    <row r="7" spans="1:27" ht="13.5">
      <c r="A7" s="5" t="s">
        <v>33</v>
      </c>
      <c r="B7" s="3"/>
      <c r="C7" s="22">
        <v>187976070</v>
      </c>
      <c r="D7" s="22"/>
      <c r="E7" s="23">
        <v>287266341</v>
      </c>
      <c r="F7" s="24">
        <v>287716707</v>
      </c>
      <c r="G7" s="24">
        <v>12313101</v>
      </c>
      <c r="H7" s="24">
        <v>11994745</v>
      </c>
      <c r="I7" s="24">
        <v>12057611</v>
      </c>
      <c r="J7" s="24">
        <v>36365457</v>
      </c>
      <c r="K7" s="24">
        <v>15111559</v>
      </c>
      <c r="L7" s="24">
        <v>10206920</v>
      </c>
      <c r="M7" s="24">
        <v>22038090</v>
      </c>
      <c r="N7" s="24">
        <v>47356569</v>
      </c>
      <c r="O7" s="24"/>
      <c r="P7" s="24"/>
      <c r="Q7" s="24"/>
      <c r="R7" s="24"/>
      <c r="S7" s="24"/>
      <c r="T7" s="24"/>
      <c r="U7" s="24"/>
      <c r="V7" s="24"/>
      <c r="W7" s="24">
        <v>83722026</v>
      </c>
      <c r="X7" s="24">
        <v>97305525</v>
      </c>
      <c r="Y7" s="24">
        <v>-13583499</v>
      </c>
      <c r="Z7" s="7">
        <v>-13.96</v>
      </c>
      <c r="AA7" s="29">
        <v>287716707</v>
      </c>
    </row>
    <row r="8" spans="1:27" ht="13.5">
      <c r="A8" s="5" t="s">
        <v>34</v>
      </c>
      <c r="B8" s="3"/>
      <c r="C8" s="19">
        <v>310802427</v>
      </c>
      <c r="D8" s="19"/>
      <c r="E8" s="20">
        <v>404471738</v>
      </c>
      <c r="F8" s="21">
        <v>414963847</v>
      </c>
      <c r="G8" s="21">
        <v>8188948</v>
      </c>
      <c r="H8" s="21">
        <v>15918616</v>
      </c>
      <c r="I8" s="21">
        <v>13099532</v>
      </c>
      <c r="J8" s="21">
        <v>37207096</v>
      </c>
      <c r="K8" s="21">
        <v>17712379</v>
      </c>
      <c r="L8" s="21">
        <v>15279340</v>
      </c>
      <c r="M8" s="21">
        <v>19014775</v>
      </c>
      <c r="N8" s="21">
        <v>52006494</v>
      </c>
      <c r="O8" s="21"/>
      <c r="P8" s="21"/>
      <c r="Q8" s="21"/>
      <c r="R8" s="21"/>
      <c r="S8" s="21"/>
      <c r="T8" s="21"/>
      <c r="U8" s="21"/>
      <c r="V8" s="21"/>
      <c r="W8" s="21">
        <v>89213590</v>
      </c>
      <c r="X8" s="21">
        <v>94336955</v>
      </c>
      <c r="Y8" s="21">
        <v>-5123365</v>
      </c>
      <c r="Z8" s="6">
        <v>-5.43</v>
      </c>
      <c r="AA8" s="28">
        <v>414963847</v>
      </c>
    </row>
    <row r="9" spans="1:27" ht="13.5">
      <c r="A9" s="2" t="s">
        <v>35</v>
      </c>
      <c r="B9" s="3"/>
      <c r="C9" s="16">
        <f aca="true" t="shared" si="1" ref="C9:Y9">SUM(C10:C14)</f>
        <v>535673282</v>
      </c>
      <c r="D9" s="16">
        <f>SUM(D10:D14)</f>
        <v>0</v>
      </c>
      <c r="E9" s="17">
        <f t="shared" si="1"/>
        <v>1569975878</v>
      </c>
      <c r="F9" s="18">
        <f t="shared" si="1"/>
        <v>1576687290</v>
      </c>
      <c r="G9" s="18">
        <f t="shared" si="1"/>
        <v>197850691</v>
      </c>
      <c r="H9" s="18">
        <f t="shared" si="1"/>
        <v>147563115</v>
      </c>
      <c r="I9" s="18">
        <f t="shared" si="1"/>
        <v>224556033</v>
      </c>
      <c r="J9" s="18">
        <f t="shared" si="1"/>
        <v>569969839</v>
      </c>
      <c r="K9" s="18">
        <f t="shared" si="1"/>
        <v>224217167</v>
      </c>
      <c r="L9" s="18">
        <f t="shared" si="1"/>
        <v>223101242</v>
      </c>
      <c r="M9" s="18">
        <f t="shared" si="1"/>
        <v>227364172</v>
      </c>
      <c r="N9" s="18">
        <f t="shared" si="1"/>
        <v>674682581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1244652420</v>
      </c>
      <c r="X9" s="18">
        <f t="shared" si="1"/>
        <v>645301252</v>
      </c>
      <c r="Y9" s="18">
        <f t="shared" si="1"/>
        <v>599351168</v>
      </c>
      <c r="Z9" s="4">
        <f>+IF(X9&lt;&gt;0,+(Y9/X9)*100,0)</f>
        <v>92.87928175288897</v>
      </c>
      <c r="AA9" s="30">
        <f>SUM(AA10:AA14)</f>
        <v>1576687290</v>
      </c>
    </row>
    <row r="10" spans="1:27" ht="13.5">
      <c r="A10" s="5" t="s">
        <v>36</v>
      </c>
      <c r="B10" s="3"/>
      <c r="C10" s="19">
        <v>287249154</v>
      </c>
      <c r="D10" s="19"/>
      <c r="E10" s="20">
        <v>438872579</v>
      </c>
      <c r="F10" s="21">
        <v>444391362</v>
      </c>
      <c r="G10" s="21">
        <v>14558224</v>
      </c>
      <c r="H10" s="21">
        <v>13813250</v>
      </c>
      <c r="I10" s="21">
        <v>22667402</v>
      </c>
      <c r="J10" s="21">
        <v>51038876</v>
      </c>
      <c r="K10" s="21">
        <v>26986353</v>
      </c>
      <c r="L10" s="21">
        <v>21994346</v>
      </c>
      <c r="M10" s="21">
        <v>27406671</v>
      </c>
      <c r="N10" s="21">
        <v>76387370</v>
      </c>
      <c r="O10" s="21"/>
      <c r="P10" s="21"/>
      <c r="Q10" s="21"/>
      <c r="R10" s="21"/>
      <c r="S10" s="21"/>
      <c r="T10" s="21"/>
      <c r="U10" s="21"/>
      <c r="V10" s="21"/>
      <c r="W10" s="21">
        <v>127426246</v>
      </c>
      <c r="X10" s="21">
        <v>198542791</v>
      </c>
      <c r="Y10" s="21">
        <v>-71116545</v>
      </c>
      <c r="Z10" s="6">
        <v>-35.82</v>
      </c>
      <c r="AA10" s="28">
        <v>444391362</v>
      </c>
    </row>
    <row r="11" spans="1:27" ht="13.5">
      <c r="A11" s="5" t="s">
        <v>37</v>
      </c>
      <c r="B11" s="3"/>
      <c r="C11" s="19">
        <v>65631050</v>
      </c>
      <c r="D11" s="19"/>
      <c r="E11" s="20">
        <v>201006791</v>
      </c>
      <c r="F11" s="21">
        <v>200975906</v>
      </c>
      <c r="G11" s="21">
        <v>1300579</v>
      </c>
      <c r="H11" s="21">
        <v>7040170</v>
      </c>
      <c r="I11" s="21">
        <v>10074191</v>
      </c>
      <c r="J11" s="21">
        <v>18414940</v>
      </c>
      <c r="K11" s="21">
        <v>8812617</v>
      </c>
      <c r="L11" s="21">
        <v>2257889</v>
      </c>
      <c r="M11" s="21">
        <v>6141761</v>
      </c>
      <c r="N11" s="21">
        <v>17212267</v>
      </c>
      <c r="O11" s="21"/>
      <c r="P11" s="21"/>
      <c r="Q11" s="21"/>
      <c r="R11" s="21"/>
      <c r="S11" s="21"/>
      <c r="T11" s="21"/>
      <c r="U11" s="21"/>
      <c r="V11" s="21"/>
      <c r="W11" s="21">
        <v>35627207</v>
      </c>
      <c r="X11" s="21">
        <v>72507428</v>
      </c>
      <c r="Y11" s="21">
        <v>-36880221</v>
      </c>
      <c r="Z11" s="6">
        <v>-50.86</v>
      </c>
      <c r="AA11" s="28">
        <v>200975906</v>
      </c>
    </row>
    <row r="12" spans="1:27" ht="13.5">
      <c r="A12" s="5" t="s">
        <v>38</v>
      </c>
      <c r="B12" s="3"/>
      <c r="C12" s="19">
        <v>77281617</v>
      </c>
      <c r="D12" s="19"/>
      <c r="E12" s="20">
        <v>160411308</v>
      </c>
      <c r="F12" s="21">
        <v>161633470</v>
      </c>
      <c r="G12" s="21">
        <v>1056756</v>
      </c>
      <c r="H12" s="21">
        <v>6257252</v>
      </c>
      <c r="I12" s="21">
        <v>14669267</v>
      </c>
      <c r="J12" s="21">
        <v>21983275</v>
      </c>
      <c r="K12" s="21">
        <v>8948899</v>
      </c>
      <c r="L12" s="21">
        <v>8746403</v>
      </c>
      <c r="M12" s="21">
        <v>10385216</v>
      </c>
      <c r="N12" s="21">
        <v>28080518</v>
      </c>
      <c r="O12" s="21"/>
      <c r="P12" s="21"/>
      <c r="Q12" s="21"/>
      <c r="R12" s="21"/>
      <c r="S12" s="21"/>
      <c r="T12" s="21"/>
      <c r="U12" s="21"/>
      <c r="V12" s="21"/>
      <c r="W12" s="21">
        <v>50063793</v>
      </c>
      <c r="X12" s="21">
        <v>76754890</v>
      </c>
      <c r="Y12" s="21">
        <v>-26691097</v>
      </c>
      <c r="Z12" s="6">
        <v>-34.77</v>
      </c>
      <c r="AA12" s="28">
        <v>161633470</v>
      </c>
    </row>
    <row r="13" spans="1:27" ht="13.5">
      <c r="A13" s="5" t="s">
        <v>39</v>
      </c>
      <c r="B13" s="3"/>
      <c r="C13" s="19">
        <v>77945685</v>
      </c>
      <c r="D13" s="19"/>
      <c r="E13" s="20">
        <v>733936200</v>
      </c>
      <c r="F13" s="21">
        <v>733937552</v>
      </c>
      <c r="G13" s="21">
        <v>180588132</v>
      </c>
      <c r="H13" s="21">
        <v>119269591</v>
      </c>
      <c r="I13" s="21">
        <v>175435383</v>
      </c>
      <c r="J13" s="21">
        <v>475293106</v>
      </c>
      <c r="K13" s="21">
        <v>176040290</v>
      </c>
      <c r="L13" s="21">
        <v>189230297</v>
      </c>
      <c r="M13" s="21">
        <v>180762134</v>
      </c>
      <c r="N13" s="21">
        <v>546032721</v>
      </c>
      <c r="O13" s="21"/>
      <c r="P13" s="21"/>
      <c r="Q13" s="21"/>
      <c r="R13" s="21"/>
      <c r="S13" s="21"/>
      <c r="T13" s="21"/>
      <c r="U13" s="21"/>
      <c r="V13" s="21"/>
      <c r="W13" s="21">
        <v>1021325827</v>
      </c>
      <c r="X13" s="21">
        <v>283366591</v>
      </c>
      <c r="Y13" s="21">
        <v>737959236</v>
      </c>
      <c r="Z13" s="6">
        <v>260.43</v>
      </c>
      <c r="AA13" s="28">
        <v>733937552</v>
      </c>
    </row>
    <row r="14" spans="1:27" ht="13.5">
      <c r="A14" s="5" t="s">
        <v>40</v>
      </c>
      <c r="B14" s="3"/>
      <c r="C14" s="22">
        <v>27565776</v>
      </c>
      <c r="D14" s="22"/>
      <c r="E14" s="23">
        <v>35749000</v>
      </c>
      <c r="F14" s="24">
        <v>35749000</v>
      </c>
      <c r="G14" s="24">
        <v>347000</v>
      </c>
      <c r="H14" s="24">
        <v>1182852</v>
      </c>
      <c r="I14" s="24">
        <v>1709790</v>
      </c>
      <c r="J14" s="24">
        <v>3239642</v>
      </c>
      <c r="K14" s="24">
        <v>3429008</v>
      </c>
      <c r="L14" s="24">
        <v>872307</v>
      </c>
      <c r="M14" s="24">
        <v>2668390</v>
      </c>
      <c r="N14" s="24">
        <v>6969705</v>
      </c>
      <c r="O14" s="24"/>
      <c r="P14" s="24"/>
      <c r="Q14" s="24"/>
      <c r="R14" s="24"/>
      <c r="S14" s="24"/>
      <c r="T14" s="24"/>
      <c r="U14" s="24"/>
      <c r="V14" s="24"/>
      <c r="W14" s="24">
        <v>10209347</v>
      </c>
      <c r="X14" s="24">
        <v>14129552</v>
      </c>
      <c r="Y14" s="24">
        <v>-3920205</v>
      </c>
      <c r="Z14" s="7">
        <v>-27.74</v>
      </c>
      <c r="AA14" s="29">
        <v>35749000</v>
      </c>
    </row>
    <row r="15" spans="1:27" ht="13.5">
      <c r="A15" s="2" t="s">
        <v>41</v>
      </c>
      <c r="B15" s="8"/>
      <c r="C15" s="16">
        <f aca="true" t="shared" si="2" ref="C15:Y15">SUM(C16:C18)</f>
        <v>3422984364</v>
      </c>
      <c r="D15" s="16">
        <f>SUM(D16:D18)</f>
        <v>0</v>
      </c>
      <c r="E15" s="17">
        <f t="shared" si="2"/>
        <v>3617883092</v>
      </c>
      <c r="F15" s="18">
        <f t="shared" si="2"/>
        <v>3655550307</v>
      </c>
      <c r="G15" s="18">
        <f t="shared" si="2"/>
        <v>107526616</v>
      </c>
      <c r="H15" s="18">
        <f t="shared" si="2"/>
        <v>183227991</v>
      </c>
      <c r="I15" s="18">
        <f t="shared" si="2"/>
        <v>174529609</v>
      </c>
      <c r="J15" s="18">
        <f t="shared" si="2"/>
        <v>465284216</v>
      </c>
      <c r="K15" s="18">
        <f t="shared" si="2"/>
        <v>347445600</v>
      </c>
      <c r="L15" s="18">
        <f t="shared" si="2"/>
        <v>244878363</v>
      </c>
      <c r="M15" s="18">
        <f t="shared" si="2"/>
        <v>197852373</v>
      </c>
      <c r="N15" s="18">
        <f t="shared" si="2"/>
        <v>790176336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1255460552</v>
      </c>
      <c r="X15" s="18">
        <f t="shared" si="2"/>
        <v>1591744142</v>
      </c>
      <c r="Y15" s="18">
        <f t="shared" si="2"/>
        <v>-336283590</v>
      </c>
      <c r="Z15" s="4">
        <f>+IF(X15&lt;&gt;0,+(Y15/X15)*100,0)</f>
        <v>-21.126736460136446</v>
      </c>
      <c r="AA15" s="30">
        <f>SUM(AA16:AA18)</f>
        <v>3655550307</v>
      </c>
    </row>
    <row r="16" spans="1:27" ht="13.5">
      <c r="A16" s="5" t="s">
        <v>42</v>
      </c>
      <c r="B16" s="3"/>
      <c r="C16" s="19">
        <v>1177714202</v>
      </c>
      <c r="D16" s="19"/>
      <c r="E16" s="20">
        <v>520356242</v>
      </c>
      <c r="F16" s="21">
        <v>538080116</v>
      </c>
      <c r="G16" s="21">
        <v>16811806</v>
      </c>
      <c r="H16" s="21">
        <v>42391935</v>
      </c>
      <c r="I16" s="21">
        <v>33600696</v>
      </c>
      <c r="J16" s="21">
        <v>92804437</v>
      </c>
      <c r="K16" s="21">
        <v>65136554</v>
      </c>
      <c r="L16" s="21">
        <v>53915930</v>
      </c>
      <c r="M16" s="21">
        <v>41502019</v>
      </c>
      <c r="N16" s="21">
        <v>160554503</v>
      </c>
      <c r="O16" s="21"/>
      <c r="P16" s="21"/>
      <c r="Q16" s="21"/>
      <c r="R16" s="21"/>
      <c r="S16" s="21"/>
      <c r="T16" s="21"/>
      <c r="U16" s="21"/>
      <c r="V16" s="21"/>
      <c r="W16" s="21">
        <v>253358940</v>
      </c>
      <c r="X16" s="21">
        <v>333018867</v>
      </c>
      <c r="Y16" s="21">
        <v>-79659927</v>
      </c>
      <c r="Z16" s="6">
        <v>-23.92</v>
      </c>
      <c r="AA16" s="28">
        <v>538080116</v>
      </c>
    </row>
    <row r="17" spans="1:27" ht="13.5">
      <c r="A17" s="5" t="s">
        <v>43</v>
      </c>
      <c r="B17" s="3"/>
      <c r="C17" s="19">
        <v>2245270162</v>
      </c>
      <c r="D17" s="19"/>
      <c r="E17" s="20">
        <v>3093466850</v>
      </c>
      <c r="F17" s="21">
        <v>3113410191</v>
      </c>
      <c r="G17" s="21">
        <v>90714810</v>
      </c>
      <c r="H17" s="21">
        <v>140836056</v>
      </c>
      <c r="I17" s="21">
        <v>140928913</v>
      </c>
      <c r="J17" s="21">
        <v>372479779</v>
      </c>
      <c r="K17" s="21">
        <v>282309046</v>
      </c>
      <c r="L17" s="21">
        <v>190962433</v>
      </c>
      <c r="M17" s="21">
        <v>156350354</v>
      </c>
      <c r="N17" s="21">
        <v>629621833</v>
      </c>
      <c r="O17" s="21"/>
      <c r="P17" s="21"/>
      <c r="Q17" s="21"/>
      <c r="R17" s="21"/>
      <c r="S17" s="21"/>
      <c r="T17" s="21"/>
      <c r="U17" s="21"/>
      <c r="V17" s="21"/>
      <c r="W17" s="21">
        <v>1002101612</v>
      </c>
      <c r="X17" s="21">
        <v>1254870272</v>
      </c>
      <c r="Y17" s="21">
        <v>-252768660</v>
      </c>
      <c r="Z17" s="6">
        <v>-20.14</v>
      </c>
      <c r="AA17" s="28">
        <v>3113410191</v>
      </c>
    </row>
    <row r="18" spans="1:27" ht="13.5">
      <c r="A18" s="5" t="s">
        <v>44</v>
      </c>
      <c r="B18" s="3"/>
      <c r="C18" s="19"/>
      <c r="D18" s="19"/>
      <c r="E18" s="20">
        <v>4060000</v>
      </c>
      <c r="F18" s="21">
        <v>4060000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3855003</v>
      </c>
      <c r="Y18" s="21">
        <v>-3855003</v>
      </c>
      <c r="Z18" s="6">
        <v>-100</v>
      </c>
      <c r="AA18" s="28">
        <v>4060000</v>
      </c>
    </row>
    <row r="19" spans="1:27" ht="13.5">
      <c r="A19" s="2" t="s">
        <v>45</v>
      </c>
      <c r="B19" s="8"/>
      <c r="C19" s="16">
        <f aca="true" t="shared" si="3" ref="C19:Y19">SUM(C20:C23)</f>
        <v>5990595655</v>
      </c>
      <c r="D19" s="16">
        <f>SUM(D20:D23)</f>
        <v>0</v>
      </c>
      <c r="E19" s="17">
        <f t="shared" si="3"/>
        <v>5736633614</v>
      </c>
      <c r="F19" s="18">
        <f t="shared" si="3"/>
        <v>5796216883</v>
      </c>
      <c r="G19" s="18">
        <f t="shared" si="3"/>
        <v>317316544</v>
      </c>
      <c r="H19" s="18">
        <f t="shared" si="3"/>
        <v>351631795</v>
      </c>
      <c r="I19" s="18">
        <f t="shared" si="3"/>
        <v>430347728</v>
      </c>
      <c r="J19" s="18">
        <f t="shared" si="3"/>
        <v>1099296067</v>
      </c>
      <c r="K19" s="18">
        <f t="shared" si="3"/>
        <v>465194799</v>
      </c>
      <c r="L19" s="18">
        <f t="shared" si="3"/>
        <v>442205010</v>
      </c>
      <c r="M19" s="18">
        <f t="shared" si="3"/>
        <v>428179877</v>
      </c>
      <c r="N19" s="18">
        <f t="shared" si="3"/>
        <v>1335579686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2434875753</v>
      </c>
      <c r="X19" s="18">
        <f t="shared" si="3"/>
        <v>2542031602</v>
      </c>
      <c r="Y19" s="18">
        <f t="shared" si="3"/>
        <v>-107155849</v>
      </c>
      <c r="Z19" s="4">
        <f>+IF(X19&lt;&gt;0,+(Y19/X19)*100,0)</f>
        <v>-4.21536258304943</v>
      </c>
      <c r="AA19" s="30">
        <f>SUM(AA20:AA23)</f>
        <v>5796216883</v>
      </c>
    </row>
    <row r="20" spans="1:27" ht="13.5">
      <c r="A20" s="5" t="s">
        <v>46</v>
      </c>
      <c r="B20" s="3"/>
      <c r="C20" s="19">
        <v>827214176</v>
      </c>
      <c r="D20" s="19"/>
      <c r="E20" s="20">
        <v>1318557201</v>
      </c>
      <c r="F20" s="21">
        <v>1318557201</v>
      </c>
      <c r="G20" s="21">
        <v>48421536</v>
      </c>
      <c r="H20" s="21">
        <v>55690555</v>
      </c>
      <c r="I20" s="21">
        <v>79283396</v>
      </c>
      <c r="J20" s="21">
        <v>183395487</v>
      </c>
      <c r="K20" s="21">
        <v>72459405</v>
      </c>
      <c r="L20" s="21">
        <v>65354337</v>
      </c>
      <c r="M20" s="21">
        <v>47366652</v>
      </c>
      <c r="N20" s="21">
        <v>185180394</v>
      </c>
      <c r="O20" s="21"/>
      <c r="P20" s="21"/>
      <c r="Q20" s="21"/>
      <c r="R20" s="21"/>
      <c r="S20" s="21"/>
      <c r="T20" s="21"/>
      <c r="U20" s="21"/>
      <c r="V20" s="21"/>
      <c r="W20" s="21">
        <v>368575881</v>
      </c>
      <c r="X20" s="21">
        <v>470831963</v>
      </c>
      <c r="Y20" s="21">
        <v>-102256082</v>
      </c>
      <c r="Z20" s="6">
        <v>-21.72</v>
      </c>
      <c r="AA20" s="28">
        <v>1318557201</v>
      </c>
    </row>
    <row r="21" spans="1:27" ht="13.5">
      <c r="A21" s="5" t="s">
        <v>47</v>
      </c>
      <c r="B21" s="3"/>
      <c r="C21" s="19">
        <v>3365098239</v>
      </c>
      <c r="D21" s="19"/>
      <c r="E21" s="20">
        <v>3031994227</v>
      </c>
      <c r="F21" s="21">
        <v>3065191262</v>
      </c>
      <c r="G21" s="21">
        <v>222331976</v>
      </c>
      <c r="H21" s="21">
        <v>217373971</v>
      </c>
      <c r="I21" s="21">
        <v>242760097</v>
      </c>
      <c r="J21" s="21">
        <v>682466044</v>
      </c>
      <c r="K21" s="21">
        <v>233884452</v>
      </c>
      <c r="L21" s="21">
        <v>264709957</v>
      </c>
      <c r="M21" s="21">
        <v>276436327</v>
      </c>
      <c r="N21" s="21">
        <v>775030736</v>
      </c>
      <c r="O21" s="21"/>
      <c r="P21" s="21"/>
      <c r="Q21" s="21"/>
      <c r="R21" s="21"/>
      <c r="S21" s="21"/>
      <c r="T21" s="21"/>
      <c r="U21" s="21"/>
      <c r="V21" s="21"/>
      <c r="W21" s="21">
        <v>1457496780</v>
      </c>
      <c r="X21" s="21">
        <v>1529093176</v>
      </c>
      <c r="Y21" s="21">
        <v>-71596396</v>
      </c>
      <c r="Z21" s="6">
        <v>-4.68</v>
      </c>
      <c r="AA21" s="28">
        <v>3065191262</v>
      </c>
    </row>
    <row r="22" spans="1:27" ht="13.5">
      <c r="A22" s="5" t="s">
        <v>48</v>
      </c>
      <c r="B22" s="3"/>
      <c r="C22" s="22">
        <v>1509005589</v>
      </c>
      <c r="D22" s="22"/>
      <c r="E22" s="23">
        <v>1225713574</v>
      </c>
      <c r="F22" s="24">
        <v>1239093647</v>
      </c>
      <c r="G22" s="24">
        <v>45943944</v>
      </c>
      <c r="H22" s="24">
        <v>71989417</v>
      </c>
      <c r="I22" s="24">
        <v>91757844</v>
      </c>
      <c r="J22" s="24">
        <v>209691205</v>
      </c>
      <c r="K22" s="24">
        <v>153006878</v>
      </c>
      <c r="L22" s="24">
        <v>104529771</v>
      </c>
      <c r="M22" s="24">
        <v>96817014</v>
      </c>
      <c r="N22" s="24">
        <v>354353663</v>
      </c>
      <c r="O22" s="24"/>
      <c r="P22" s="24"/>
      <c r="Q22" s="24"/>
      <c r="R22" s="24"/>
      <c r="S22" s="24"/>
      <c r="T22" s="24"/>
      <c r="U22" s="24"/>
      <c r="V22" s="24"/>
      <c r="W22" s="24">
        <v>564044868</v>
      </c>
      <c r="X22" s="24">
        <v>490250266</v>
      </c>
      <c r="Y22" s="24">
        <v>73794602</v>
      </c>
      <c r="Z22" s="7">
        <v>15.05</v>
      </c>
      <c r="AA22" s="29">
        <v>1239093647</v>
      </c>
    </row>
    <row r="23" spans="1:27" ht="13.5">
      <c r="A23" s="5" t="s">
        <v>49</v>
      </c>
      <c r="B23" s="3"/>
      <c r="C23" s="19">
        <v>289277651</v>
      </c>
      <c r="D23" s="19"/>
      <c r="E23" s="20">
        <v>160368612</v>
      </c>
      <c r="F23" s="21">
        <v>173374773</v>
      </c>
      <c r="G23" s="21">
        <v>619088</v>
      </c>
      <c r="H23" s="21">
        <v>6577852</v>
      </c>
      <c r="I23" s="21">
        <v>16546391</v>
      </c>
      <c r="J23" s="21">
        <v>23743331</v>
      </c>
      <c r="K23" s="21">
        <v>5844064</v>
      </c>
      <c r="L23" s="21">
        <v>7610945</v>
      </c>
      <c r="M23" s="21">
        <v>7559884</v>
      </c>
      <c r="N23" s="21">
        <v>21014893</v>
      </c>
      <c r="O23" s="21"/>
      <c r="P23" s="21"/>
      <c r="Q23" s="21"/>
      <c r="R23" s="21"/>
      <c r="S23" s="21"/>
      <c r="T23" s="21"/>
      <c r="U23" s="21"/>
      <c r="V23" s="21"/>
      <c r="W23" s="21">
        <v>44758224</v>
      </c>
      <c r="X23" s="21">
        <v>51856197</v>
      </c>
      <c r="Y23" s="21">
        <v>-7097973</v>
      </c>
      <c r="Z23" s="6">
        <v>-13.69</v>
      </c>
      <c r="AA23" s="28">
        <v>173374773</v>
      </c>
    </row>
    <row r="24" spans="1:27" ht="13.5">
      <c r="A24" s="2" t="s">
        <v>50</v>
      </c>
      <c r="B24" s="8"/>
      <c r="C24" s="16">
        <v>22840452</v>
      </c>
      <c r="D24" s="16"/>
      <c r="E24" s="17">
        <v>125149991</v>
      </c>
      <c r="F24" s="18">
        <v>125149991</v>
      </c>
      <c r="G24" s="18"/>
      <c r="H24" s="18">
        <v>5000</v>
      </c>
      <c r="I24" s="18">
        <v>4030829</v>
      </c>
      <c r="J24" s="18">
        <v>4035829</v>
      </c>
      <c r="K24" s="18">
        <v>269405</v>
      </c>
      <c r="L24" s="18">
        <v>761426</v>
      </c>
      <c r="M24" s="18">
        <v>15813635</v>
      </c>
      <c r="N24" s="18">
        <v>16844466</v>
      </c>
      <c r="O24" s="18"/>
      <c r="P24" s="18"/>
      <c r="Q24" s="18"/>
      <c r="R24" s="18"/>
      <c r="S24" s="18"/>
      <c r="T24" s="18"/>
      <c r="U24" s="18"/>
      <c r="V24" s="18"/>
      <c r="W24" s="18">
        <v>20880295</v>
      </c>
      <c r="X24" s="18">
        <v>60291980</v>
      </c>
      <c r="Y24" s="18">
        <v>-39411685</v>
      </c>
      <c r="Z24" s="4">
        <v>-65.37</v>
      </c>
      <c r="AA24" s="30">
        <v>125149991</v>
      </c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14052665043</v>
      </c>
      <c r="D25" s="50">
        <f>+D5+D9+D15+D19+D24</f>
        <v>0</v>
      </c>
      <c r="E25" s="51">
        <f t="shared" si="4"/>
        <v>12159417548</v>
      </c>
      <c r="F25" s="52">
        <f t="shared" si="4"/>
        <v>12274346919</v>
      </c>
      <c r="G25" s="52">
        <f t="shared" si="4"/>
        <v>658859393</v>
      </c>
      <c r="H25" s="52">
        <f t="shared" si="4"/>
        <v>738390621</v>
      </c>
      <c r="I25" s="52">
        <f t="shared" si="4"/>
        <v>873871910</v>
      </c>
      <c r="J25" s="52">
        <f t="shared" si="4"/>
        <v>2271121924</v>
      </c>
      <c r="K25" s="52">
        <f t="shared" si="4"/>
        <v>1103834393</v>
      </c>
      <c r="L25" s="52">
        <f t="shared" si="4"/>
        <v>976678902</v>
      </c>
      <c r="M25" s="52">
        <f t="shared" si="4"/>
        <v>946626331</v>
      </c>
      <c r="N25" s="52">
        <f t="shared" si="4"/>
        <v>3027139626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5298261550</v>
      </c>
      <c r="X25" s="52">
        <f t="shared" si="4"/>
        <v>5291994086</v>
      </c>
      <c r="Y25" s="52">
        <f t="shared" si="4"/>
        <v>6267464</v>
      </c>
      <c r="Z25" s="53">
        <f>+IF(X25&lt;&gt;0,+(Y25/X25)*100,0)</f>
        <v>0.11843293658586299</v>
      </c>
      <c r="AA25" s="54">
        <f>+AA5+AA9+AA15+AA19+AA24</f>
        <v>12274346919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7015131976</v>
      </c>
      <c r="D28" s="19"/>
      <c r="E28" s="20">
        <v>6758981949</v>
      </c>
      <c r="F28" s="21">
        <v>6763962998</v>
      </c>
      <c r="G28" s="21">
        <v>360326374</v>
      </c>
      <c r="H28" s="21">
        <v>381513156</v>
      </c>
      <c r="I28" s="21">
        <v>459964207</v>
      </c>
      <c r="J28" s="21">
        <v>1201803737</v>
      </c>
      <c r="K28" s="21">
        <v>624838675</v>
      </c>
      <c r="L28" s="21">
        <v>520272147</v>
      </c>
      <c r="M28" s="21">
        <v>614857439</v>
      </c>
      <c r="N28" s="21">
        <v>1759968261</v>
      </c>
      <c r="O28" s="21"/>
      <c r="P28" s="21"/>
      <c r="Q28" s="21"/>
      <c r="R28" s="21"/>
      <c r="S28" s="21"/>
      <c r="T28" s="21"/>
      <c r="U28" s="21"/>
      <c r="V28" s="21"/>
      <c r="W28" s="21">
        <v>2961771998</v>
      </c>
      <c r="X28" s="21"/>
      <c r="Y28" s="21">
        <v>2961771998</v>
      </c>
      <c r="Z28" s="6"/>
      <c r="AA28" s="19">
        <v>6763962998</v>
      </c>
    </row>
    <row r="29" spans="1:27" ht="13.5">
      <c r="A29" s="56" t="s">
        <v>55</v>
      </c>
      <c r="B29" s="3"/>
      <c r="C29" s="19">
        <v>562107731</v>
      </c>
      <c r="D29" s="19"/>
      <c r="E29" s="20">
        <v>919113900</v>
      </c>
      <c r="F29" s="21">
        <v>938061680</v>
      </c>
      <c r="G29" s="21">
        <v>167319259</v>
      </c>
      <c r="H29" s="21">
        <v>109498196</v>
      </c>
      <c r="I29" s="21">
        <v>176253628</v>
      </c>
      <c r="J29" s="21">
        <v>453071083</v>
      </c>
      <c r="K29" s="21">
        <v>201519000</v>
      </c>
      <c r="L29" s="21">
        <v>181581321</v>
      </c>
      <c r="M29" s="21">
        <v>171281609</v>
      </c>
      <c r="N29" s="21">
        <v>554381930</v>
      </c>
      <c r="O29" s="21"/>
      <c r="P29" s="21"/>
      <c r="Q29" s="21"/>
      <c r="R29" s="21"/>
      <c r="S29" s="21"/>
      <c r="T29" s="21"/>
      <c r="U29" s="21"/>
      <c r="V29" s="21"/>
      <c r="W29" s="21">
        <v>1007453013</v>
      </c>
      <c r="X29" s="21"/>
      <c r="Y29" s="21">
        <v>1007453013</v>
      </c>
      <c r="Z29" s="6"/>
      <c r="AA29" s="28">
        <v>938061680</v>
      </c>
    </row>
    <row r="30" spans="1:27" ht="13.5">
      <c r="A30" s="56" t="s">
        <v>56</v>
      </c>
      <c r="B30" s="3"/>
      <c r="C30" s="22">
        <v>1606293</v>
      </c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>
        <v>10533849</v>
      </c>
      <c r="D31" s="19"/>
      <c r="E31" s="20">
        <v>43895245</v>
      </c>
      <c r="F31" s="21">
        <v>43895245</v>
      </c>
      <c r="G31" s="21">
        <v>1503217</v>
      </c>
      <c r="H31" s="21">
        <v>9413818</v>
      </c>
      <c r="I31" s="21">
        <v>5608156</v>
      </c>
      <c r="J31" s="21">
        <v>16525191</v>
      </c>
      <c r="K31" s="21">
        <v>5308385</v>
      </c>
      <c r="L31" s="21">
        <v>1446918</v>
      </c>
      <c r="M31" s="21">
        <v>388829</v>
      </c>
      <c r="N31" s="21">
        <v>7144132</v>
      </c>
      <c r="O31" s="21"/>
      <c r="P31" s="21"/>
      <c r="Q31" s="21"/>
      <c r="R31" s="21"/>
      <c r="S31" s="21"/>
      <c r="T31" s="21"/>
      <c r="U31" s="21"/>
      <c r="V31" s="21"/>
      <c r="W31" s="21">
        <v>23669323</v>
      </c>
      <c r="X31" s="21"/>
      <c r="Y31" s="21">
        <v>23669323</v>
      </c>
      <c r="Z31" s="6"/>
      <c r="AA31" s="28">
        <v>43895245</v>
      </c>
    </row>
    <row r="32" spans="1:27" ht="13.5">
      <c r="A32" s="58" t="s">
        <v>58</v>
      </c>
      <c r="B32" s="3"/>
      <c r="C32" s="25">
        <f aca="true" t="shared" si="5" ref="C32:Y32">SUM(C28:C31)</f>
        <v>7589379849</v>
      </c>
      <c r="D32" s="25">
        <f>SUM(D28:D31)</f>
        <v>0</v>
      </c>
      <c r="E32" s="26">
        <f t="shared" si="5"/>
        <v>7721991094</v>
      </c>
      <c r="F32" s="27">
        <f t="shared" si="5"/>
        <v>7745919923</v>
      </c>
      <c r="G32" s="27">
        <f t="shared" si="5"/>
        <v>529148850</v>
      </c>
      <c r="H32" s="27">
        <f t="shared" si="5"/>
        <v>500425170</v>
      </c>
      <c r="I32" s="27">
        <f t="shared" si="5"/>
        <v>641825991</v>
      </c>
      <c r="J32" s="27">
        <f t="shared" si="5"/>
        <v>1671400011</v>
      </c>
      <c r="K32" s="27">
        <f t="shared" si="5"/>
        <v>831666060</v>
      </c>
      <c r="L32" s="27">
        <f t="shared" si="5"/>
        <v>703300386</v>
      </c>
      <c r="M32" s="27">
        <f t="shared" si="5"/>
        <v>786527877</v>
      </c>
      <c r="N32" s="27">
        <f t="shared" si="5"/>
        <v>2321494323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3992894334</v>
      </c>
      <c r="X32" s="27">
        <f t="shared" si="5"/>
        <v>0</v>
      </c>
      <c r="Y32" s="27">
        <f t="shared" si="5"/>
        <v>3992894334</v>
      </c>
      <c r="Z32" s="13">
        <f>+IF(X32&lt;&gt;0,+(Y32/X32)*100,0)</f>
        <v>0</v>
      </c>
      <c r="AA32" s="31">
        <f>SUM(AA28:AA31)</f>
        <v>7745919923</v>
      </c>
    </row>
    <row r="33" spans="1:27" ht="13.5">
      <c r="A33" s="59" t="s">
        <v>59</v>
      </c>
      <c r="B33" s="3" t="s">
        <v>60</v>
      </c>
      <c r="C33" s="19">
        <v>479603473</v>
      </c>
      <c r="D33" s="19"/>
      <c r="E33" s="20">
        <v>90129368</v>
      </c>
      <c r="F33" s="21">
        <v>90129368</v>
      </c>
      <c r="G33" s="21">
        <v>3845131</v>
      </c>
      <c r="H33" s="21">
        <v>11972567</v>
      </c>
      <c r="I33" s="21">
        <v>3943880</v>
      </c>
      <c r="J33" s="21">
        <v>19761578</v>
      </c>
      <c r="K33" s="21">
        <v>9696518</v>
      </c>
      <c r="L33" s="21">
        <v>5595378</v>
      </c>
      <c r="M33" s="21">
        <v>5923717</v>
      </c>
      <c r="N33" s="21">
        <v>21215613</v>
      </c>
      <c r="O33" s="21"/>
      <c r="P33" s="21"/>
      <c r="Q33" s="21"/>
      <c r="R33" s="21"/>
      <c r="S33" s="21"/>
      <c r="T33" s="21"/>
      <c r="U33" s="21"/>
      <c r="V33" s="21"/>
      <c r="W33" s="21">
        <v>40977191</v>
      </c>
      <c r="X33" s="21"/>
      <c r="Y33" s="21">
        <v>40977191</v>
      </c>
      <c r="Z33" s="6"/>
      <c r="AA33" s="28">
        <v>90129368</v>
      </c>
    </row>
    <row r="34" spans="1:27" ht="13.5">
      <c r="A34" s="59" t="s">
        <v>61</v>
      </c>
      <c r="B34" s="3" t="s">
        <v>62</v>
      </c>
      <c r="C34" s="19">
        <v>1793022675</v>
      </c>
      <c r="D34" s="19"/>
      <c r="E34" s="20">
        <v>1740746460</v>
      </c>
      <c r="F34" s="21">
        <v>1758887100</v>
      </c>
      <c r="G34" s="21">
        <v>10400634</v>
      </c>
      <c r="H34" s="21">
        <v>29444776</v>
      </c>
      <c r="I34" s="21">
        <v>41197045</v>
      </c>
      <c r="J34" s="21">
        <v>81042455</v>
      </c>
      <c r="K34" s="21">
        <v>29999922</v>
      </c>
      <c r="L34" s="21">
        <v>48871460</v>
      </c>
      <c r="M34" s="21">
        <v>49163490</v>
      </c>
      <c r="N34" s="21">
        <v>128034872</v>
      </c>
      <c r="O34" s="21"/>
      <c r="P34" s="21"/>
      <c r="Q34" s="21"/>
      <c r="R34" s="21"/>
      <c r="S34" s="21"/>
      <c r="T34" s="21"/>
      <c r="U34" s="21"/>
      <c r="V34" s="21"/>
      <c r="W34" s="21">
        <v>209077327</v>
      </c>
      <c r="X34" s="21"/>
      <c r="Y34" s="21">
        <v>209077327</v>
      </c>
      <c r="Z34" s="6"/>
      <c r="AA34" s="28">
        <v>1758887100</v>
      </c>
    </row>
    <row r="35" spans="1:27" ht="13.5">
      <c r="A35" s="59" t="s">
        <v>63</v>
      </c>
      <c r="B35" s="3"/>
      <c r="C35" s="19">
        <v>4190659050</v>
      </c>
      <c r="D35" s="19"/>
      <c r="E35" s="20">
        <v>2606550626</v>
      </c>
      <c r="F35" s="21">
        <v>2679410528</v>
      </c>
      <c r="G35" s="21">
        <v>115464777</v>
      </c>
      <c r="H35" s="21">
        <v>196548105</v>
      </c>
      <c r="I35" s="21">
        <v>186904993</v>
      </c>
      <c r="J35" s="21">
        <v>498917875</v>
      </c>
      <c r="K35" s="21">
        <v>232471895</v>
      </c>
      <c r="L35" s="21">
        <v>218911679</v>
      </c>
      <c r="M35" s="21">
        <v>105011250</v>
      </c>
      <c r="N35" s="21">
        <v>556394824</v>
      </c>
      <c r="O35" s="21"/>
      <c r="P35" s="21"/>
      <c r="Q35" s="21"/>
      <c r="R35" s="21"/>
      <c r="S35" s="21"/>
      <c r="T35" s="21"/>
      <c r="U35" s="21"/>
      <c r="V35" s="21"/>
      <c r="W35" s="21">
        <v>1055312699</v>
      </c>
      <c r="X35" s="21"/>
      <c r="Y35" s="21">
        <v>1055312699</v>
      </c>
      <c r="Z35" s="6"/>
      <c r="AA35" s="28">
        <v>2679410528</v>
      </c>
    </row>
    <row r="36" spans="1:27" ht="13.5">
      <c r="A36" s="60" t="s">
        <v>64</v>
      </c>
      <c r="B36" s="10"/>
      <c r="C36" s="61">
        <f aca="true" t="shared" si="6" ref="C36:Y36">SUM(C32:C35)</f>
        <v>14052665047</v>
      </c>
      <c r="D36" s="61">
        <f>SUM(D32:D35)</f>
        <v>0</v>
      </c>
      <c r="E36" s="62">
        <f t="shared" si="6"/>
        <v>12159417548</v>
      </c>
      <c r="F36" s="63">
        <f t="shared" si="6"/>
        <v>12274346919</v>
      </c>
      <c r="G36" s="63">
        <f t="shared" si="6"/>
        <v>658859392</v>
      </c>
      <c r="H36" s="63">
        <f t="shared" si="6"/>
        <v>738390618</v>
      </c>
      <c r="I36" s="63">
        <f t="shared" si="6"/>
        <v>873871909</v>
      </c>
      <c r="J36" s="63">
        <f t="shared" si="6"/>
        <v>2271121919</v>
      </c>
      <c r="K36" s="63">
        <f t="shared" si="6"/>
        <v>1103834395</v>
      </c>
      <c r="L36" s="63">
        <f t="shared" si="6"/>
        <v>976678903</v>
      </c>
      <c r="M36" s="63">
        <f t="shared" si="6"/>
        <v>946626334</v>
      </c>
      <c r="N36" s="63">
        <f t="shared" si="6"/>
        <v>3027139632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5298261551</v>
      </c>
      <c r="X36" s="63">
        <f t="shared" si="6"/>
        <v>0</v>
      </c>
      <c r="Y36" s="63">
        <f t="shared" si="6"/>
        <v>5298261551</v>
      </c>
      <c r="Z36" s="64">
        <f>+IF(X36&lt;&gt;0,+(Y36/X36)*100,0)</f>
        <v>0</v>
      </c>
      <c r="AA36" s="65">
        <f>SUM(AA32:AA35)</f>
        <v>12274346919</v>
      </c>
    </row>
    <row r="37" spans="1:27" ht="13.5">
      <c r="A37" s="14" t="s">
        <v>127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128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129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130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131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1968587</v>
      </c>
      <c r="D5" s="16">
        <f>SUM(D6:D8)</f>
        <v>0</v>
      </c>
      <c r="E5" s="17">
        <f t="shared" si="0"/>
        <v>2000000</v>
      </c>
      <c r="F5" s="18">
        <f t="shared" si="0"/>
        <v>2000000</v>
      </c>
      <c r="G5" s="18">
        <f t="shared" si="0"/>
        <v>1065670</v>
      </c>
      <c r="H5" s="18">
        <f t="shared" si="0"/>
        <v>574443</v>
      </c>
      <c r="I5" s="18">
        <f t="shared" si="0"/>
        <v>900865</v>
      </c>
      <c r="J5" s="18">
        <f t="shared" si="0"/>
        <v>2540978</v>
      </c>
      <c r="K5" s="18">
        <f t="shared" si="0"/>
        <v>0</v>
      </c>
      <c r="L5" s="18">
        <f t="shared" si="0"/>
        <v>11000</v>
      </c>
      <c r="M5" s="18">
        <f t="shared" si="0"/>
        <v>64808</v>
      </c>
      <c r="N5" s="18">
        <f t="shared" si="0"/>
        <v>75808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2616786</v>
      </c>
      <c r="X5" s="18">
        <f t="shared" si="0"/>
        <v>1800000</v>
      </c>
      <c r="Y5" s="18">
        <f t="shared" si="0"/>
        <v>816786</v>
      </c>
      <c r="Z5" s="4">
        <f>+IF(X5&lt;&gt;0,+(Y5/X5)*100,0)</f>
        <v>45.377</v>
      </c>
      <c r="AA5" s="16">
        <f>SUM(AA6:AA8)</f>
        <v>2000000</v>
      </c>
    </row>
    <row r="6" spans="1:27" ht="13.5">
      <c r="A6" s="5" t="s">
        <v>32</v>
      </c>
      <c r="B6" s="3"/>
      <c r="C6" s="19">
        <v>1968587</v>
      </c>
      <c r="D6" s="19"/>
      <c r="E6" s="20">
        <v>2000000</v>
      </c>
      <c r="F6" s="21">
        <v>2000000</v>
      </c>
      <c r="G6" s="21">
        <v>1065670</v>
      </c>
      <c r="H6" s="21">
        <v>574443</v>
      </c>
      <c r="I6" s="21">
        <v>900865</v>
      </c>
      <c r="J6" s="21">
        <v>2540978</v>
      </c>
      <c r="K6" s="21"/>
      <c r="L6" s="21">
        <v>11000</v>
      </c>
      <c r="M6" s="21">
        <v>64808</v>
      </c>
      <c r="N6" s="21">
        <v>75808</v>
      </c>
      <c r="O6" s="21"/>
      <c r="P6" s="21"/>
      <c r="Q6" s="21"/>
      <c r="R6" s="21"/>
      <c r="S6" s="21"/>
      <c r="T6" s="21"/>
      <c r="U6" s="21"/>
      <c r="V6" s="21"/>
      <c r="W6" s="21">
        <v>2616786</v>
      </c>
      <c r="X6" s="21">
        <v>1800000</v>
      </c>
      <c r="Y6" s="21">
        <v>816786</v>
      </c>
      <c r="Z6" s="6">
        <v>45.38</v>
      </c>
      <c r="AA6" s="28">
        <v>2000000</v>
      </c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5562582</v>
      </c>
      <c r="D9" s="16">
        <f>SUM(D10:D14)</f>
        <v>0</v>
      </c>
      <c r="E9" s="17">
        <f t="shared" si="1"/>
        <v>10700000</v>
      </c>
      <c r="F9" s="18">
        <f t="shared" si="1"/>
        <v>10700000</v>
      </c>
      <c r="G9" s="18">
        <f t="shared" si="1"/>
        <v>562391</v>
      </c>
      <c r="H9" s="18">
        <f t="shared" si="1"/>
        <v>936186</v>
      </c>
      <c r="I9" s="18">
        <f t="shared" si="1"/>
        <v>800964</v>
      </c>
      <c r="J9" s="18">
        <f t="shared" si="1"/>
        <v>2299541</v>
      </c>
      <c r="K9" s="18">
        <f t="shared" si="1"/>
        <v>659898</v>
      </c>
      <c r="L9" s="18">
        <f t="shared" si="1"/>
        <v>609730</v>
      </c>
      <c r="M9" s="18">
        <f t="shared" si="1"/>
        <v>752881</v>
      </c>
      <c r="N9" s="18">
        <f t="shared" si="1"/>
        <v>2022509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4322050</v>
      </c>
      <c r="X9" s="18">
        <f t="shared" si="1"/>
        <v>4863635</v>
      </c>
      <c r="Y9" s="18">
        <f t="shared" si="1"/>
        <v>-541585</v>
      </c>
      <c r="Z9" s="4">
        <f>+IF(X9&lt;&gt;0,+(Y9/X9)*100,0)</f>
        <v>-11.135395645438031</v>
      </c>
      <c r="AA9" s="30">
        <f>SUM(AA10:AA14)</f>
        <v>10700000</v>
      </c>
    </row>
    <row r="10" spans="1:27" ht="13.5">
      <c r="A10" s="5" t="s">
        <v>36</v>
      </c>
      <c r="B10" s="3"/>
      <c r="C10" s="19">
        <v>5562582</v>
      </c>
      <c r="D10" s="19"/>
      <c r="E10" s="20">
        <v>6700000</v>
      </c>
      <c r="F10" s="21">
        <v>6700000</v>
      </c>
      <c r="G10" s="21">
        <v>562391</v>
      </c>
      <c r="H10" s="21">
        <v>936186</v>
      </c>
      <c r="I10" s="21">
        <v>800964</v>
      </c>
      <c r="J10" s="21">
        <v>2299541</v>
      </c>
      <c r="K10" s="21">
        <v>659898</v>
      </c>
      <c r="L10" s="21">
        <v>438677</v>
      </c>
      <c r="M10" s="21">
        <v>752881</v>
      </c>
      <c r="N10" s="21">
        <v>1851456</v>
      </c>
      <c r="O10" s="21"/>
      <c r="P10" s="21"/>
      <c r="Q10" s="21"/>
      <c r="R10" s="21"/>
      <c r="S10" s="21"/>
      <c r="T10" s="21"/>
      <c r="U10" s="21"/>
      <c r="V10" s="21"/>
      <c r="W10" s="21">
        <v>4150997</v>
      </c>
      <c r="X10" s="21">
        <v>3045455</v>
      </c>
      <c r="Y10" s="21">
        <v>1105542</v>
      </c>
      <c r="Z10" s="6">
        <v>36.3</v>
      </c>
      <c r="AA10" s="28">
        <v>6700000</v>
      </c>
    </row>
    <row r="11" spans="1:27" ht="13.5">
      <c r="A11" s="5" t="s">
        <v>37</v>
      </c>
      <c r="B11" s="3"/>
      <c r="C11" s="19"/>
      <c r="D11" s="19"/>
      <c r="E11" s="20">
        <v>4000000</v>
      </c>
      <c r="F11" s="21">
        <v>4000000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1818180</v>
      </c>
      <c r="Y11" s="21">
        <v>-1818180</v>
      </c>
      <c r="Z11" s="6">
        <v>-100</v>
      </c>
      <c r="AA11" s="28">
        <v>4000000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>
        <v>171053</v>
      </c>
      <c r="M12" s="21"/>
      <c r="N12" s="21">
        <v>171053</v>
      </c>
      <c r="O12" s="21"/>
      <c r="P12" s="21"/>
      <c r="Q12" s="21"/>
      <c r="R12" s="21"/>
      <c r="S12" s="21"/>
      <c r="T12" s="21"/>
      <c r="U12" s="21"/>
      <c r="V12" s="21"/>
      <c r="W12" s="21">
        <v>171053</v>
      </c>
      <c r="X12" s="21"/>
      <c r="Y12" s="21">
        <v>171053</v>
      </c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13918041</v>
      </c>
      <c r="D15" s="16">
        <f>SUM(D16:D18)</f>
        <v>0</v>
      </c>
      <c r="E15" s="17">
        <f t="shared" si="2"/>
        <v>17000000</v>
      </c>
      <c r="F15" s="18">
        <f t="shared" si="2"/>
        <v>17000000</v>
      </c>
      <c r="G15" s="18">
        <f t="shared" si="2"/>
        <v>2796504</v>
      </c>
      <c r="H15" s="18">
        <f t="shared" si="2"/>
        <v>1212862</v>
      </c>
      <c r="I15" s="18">
        <f t="shared" si="2"/>
        <v>1683759</v>
      </c>
      <c r="J15" s="18">
        <f t="shared" si="2"/>
        <v>5693125</v>
      </c>
      <c r="K15" s="18">
        <f t="shared" si="2"/>
        <v>615397</v>
      </c>
      <c r="L15" s="18">
        <f t="shared" si="2"/>
        <v>1391829</v>
      </c>
      <c r="M15" s="18">
        <f t="shared" si="2"/>
        <v>916297</v>
      </c>
      <c r="N15" s="18">
        <f t="shared" si="2"/>
        <v>2923523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8616648</v>
      </c>
      <c r="X15" s="18">
        <f t="shared" si="2"/>
        <v>6800000</v>
      </c>
      <c r="Y15" s="18">
        <f t="shared" si="2"/>
        <v>1816648</v>
      </c>
      <c r="Z15" s="4">
        <f>+IF(X15&lt;&gt;0,+(Y15/X15)*100,0)</f>
        <v>26.71541176470588</v>
      </c>
      <c r="AA15" s="30">
        <f>SUM(AA16:AA18)</f>
        <v>17000000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13918041</v>
      </c>
      <c r="D17" s="19"/>
      <c r="E17" s="20">
        <v>17000000</v>
      </c>
      <c r="F17" s="21">
        <v>17000000</v>
      </c>
      <c r="G17" s="21">
        <v>2796504</v>
      </c>
      <c r="H17" s="21">
        <v>1212862</v>
      </c>
      <c r="I17" s="21">
        <v>1683759</v>
      </c>
      <c r="J17" s="21">
        <v>5693125</v>
      </c>
      <c r="K17" s="21">
        <v>615397</v>
      </c>
      <c r="L17" s="21">
        <v>1391829</v>
      </c>
      <c r="M17" s="21">
        <v>916297</v>
      </c>
      <c r="N17" s="21">
        <v>2923523</v>
      </c>
      <c r="O17" s="21"/>
      <c r="P17" s="21"/>
      <c r="Q17" s="21"/>
      <c r="R17" s="21"/>
      <c r="S17" s="21"/>
      <c r="T17" s="21"/>
      <c r="U17" s="21"/>
      <c r="V17" s="21"/>
      <c r="W17" s="21">
        <v>8616648</v>
      </c>
      <c r="X17" s="21">
        <v>6800000</v>
      </c>
      <c r="Y17" s="21">
        <v>1816648</v>
      </c>
      <c r="Z17" s="6">
        <v>26.72</v>
      </c>
      <c r="AA17" s="28">
        <v>17000000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3095635</v>
      </c>
      <c r="D19" s="16">
        <f>SUM(D20:D23)</f>
        <v>0</v>
      </c>
      <c r="E19" s="17">
        <f t="shared" si="3"/>
        <v>3000000</v>
      </c>
      <c r="F19" s="18">
        <f t="shared" si="3"/>
        <v>3000000</v>
      </c>
      <c r="G19" s="18">
        <f t="shared" si="3"/>
        <v>2083633</v>
      </c>
      <c r="H19" s="18">
        <f t="shared" si="3"/>
        <v>0</v>
      </c>
      <c r="I19" s="18">
        <f t="shared" si="3"/>
        <v>924340</v>
      </c>
      <c r="J19" s="18">
        <f t="shared" si="3"/>
        <v>3007973</v>
      </c>
      <c r="K19" s="18">
        <f t="shared" si="3"/>
        <v>95115</v>
      </c>
      <c r="L19" s="18">
        <f t="shared" si="3"/>
        <v>3981</v>
      </c>
      <c r="M19" s="18">
        <f t="shared" si="3"/>
        <v>53408</v>
      </c>
      <c r="N19" s="18">
        <f t="shared" si="3"/>
        <v>152504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3160477</v>
      </c>
      <c r="X19" s="18">
        <f t="shared" si="3"/>
        <v>1000000</v>
      </c>
      <c r="Y19" s="18">
        <f t="shared" si="3"/>
        <v>2160477</v>
      </c>
      <c r="Z19" s="4">
        <f>+IF(X19&lt;&gt;0,+(Y19/X19)*100,0)</f>
        <v>216.04770000000002</v>
      </c>
      <c r="AA19" s="30">
        <f>SUM(AA20:AA23)</f>
        <v>3000000</v>
      </c>
    </row>
    <row r="20" spans="1:27" ht="13.5">
      <c r="A20" s="5" t="s">
        <v>46</v>
      </c>
      <c r="B20" s="3"/>
      <c r="C20" s="19">
        <v>3095635</v>
      </c>
      <c r="D20" s="19"/>
      <c r="E20" s="20">
        <v>3000000</v>
      </c>
      <c r="F20" s="21">
        <v>3000000</v>
      </c>
      <c r="G20" s="21">
        <v>2083633</v>
      </c>
      <c r="H20" s="21"/>
      <c r="I20" s="21">
        <v>924340</v>
      </c>
      <c r="J20" s="21">
        <v>3007973</v>
      </c>
      <c r="K20" s="21">
        <v>95115</v>
      </c>
      <c r="L20" s="21">
        <v>3981</v>
      </c>
      <c r="M20" s="21">
        <v>53408</v>
      </c>
      <c r="N20" s="21">
        <v>152504</v>
      </c>
      <c r="O20" s="21"/>
      <c r="P20" s="21"/>
      <c r="Q20" s="21"/>
      <c r="R20" s="21"/>
      <c r="S20" s="21"/>
      <c r="T20" s="21"/>
      <c r="U20" s="21"/>
      <c r="V20" s="21"/>
      <c r="W20" s="21">
        <v>3160477</v>
      </c>
      <c r="X20" s="21">
        <v>1000000</v>
      </c>
      <c r="Y20" s="21">
        <v>2160477</v>
      </c>
      <c r="Z20" s="6">
        <v>216.05</v>
      </c>
      <c r="AA20" s="28">
        <v>3000000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24544845</v>
      </c>
      <c r="D25" s="50">
        <f>+D5+D9+D15+D19+D24</f>
        <v>0</v>
      </c>
      <c r="E25" s="51">
        <f t="shared" si="4"/>
        <v>32700000</v>
      </c>
      <c r="F25" s="52">
        <f t="shared" si="4"/>
        <v>32700000</v>
      </c>
      <c r="G25" s="52">
        <f t="shared" si="4"/>
        <v>6508198</v>
      </c>
      <c r="H25" s="52">
        <f t="shared" si="4"/>
        <v>2723491</v>
      </c>
      <c r="I25" s="52">
        <f t="shared" si="4"/>
        <v>4309928</v>
      </c>
      <c r="J25" s="52">
        <f t="shared" si="4"/>
        <v>13541617</v>
      </c>
      <c r="K25" s="52">
        <f t="shared" si="4"/>
        <v>1370410</v>
      </c>
      <c r="L25" s="52">
        <f t="shared" si="4"/>
        <v>2016540</v>
      </c>
      <c r="M25" s="52">
        <f t="shared" si="4"/>
        <v>1787394</v>
      </c>
      <c r="N25" s="52">
        <f t="shared" si="4"/>
        <v>5174344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18715961</v>
      </c>
      <c r="X25" s="52">
        <f t="shared" si="4"/>
        <v>14463635</v>
      </c>
      <c r="Y25" s="52">
        <f t="shared" si="4"/>
        <v>4252326</v>
      </c>
      <c r="Z25" s="53">
        <f>+IF(X25&lt;&gt;0,+(Y25/X25)*100,0)</f>
        <v>29.40011967945817</v>
      </c>
      <c r="AA25" s="54">
        <f>+AA5+AA9+AA15+AA19+AA24</f>
        <v>32700000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20717044</v>
      </c>
      <c r="D28" s="19"/>
      <c r="E28" s="20">
        <v>28698000</v>
      </c>
      <c r="F28" s="21">
        <v>28698000</v>
      </c>
      <c r="G28" s="21">
        <v>4880137</v>
      </c>
      <c r="H28" s="21">
        <v>1212862</v>
      </c>
      <c r="I28" s="21">
        <v>3551936</v>
      </c>
      <c r="J28" s="21">
        <v>9644935</v>
      </c>
      <c r="K28" s="21">
        <v>1370410</v>
      </c>
      <c r="L28" s="21">
        <v>1758437</v>
      </c>
      <c r="M28" s="21">
        <v>1682850</v>
      </c>
      <c r="N28" s="21">
        <v>4811697</v>
      </c>
      <c r="O28" s="21"/>
      <c r="P28" s="21"/>
      <c r="Q28" s="21"/>
      <c r="R28" s="21"/>
      <c r="S28" s="21"/>
      <c r="T28" s="21"/>
      <c r="U28" s="21"/>
      <c r="V28" s="21"/>
      <c r="W28" s="21">
        <v>14456632</v>
      </c>
      <c r="X28" s="21"/>
      <c r="Y28" s="21">
        <v>14456632</v>
      </c>
      <c r="Z28" s="6"/>
      <c r="AA28" s="19">
        <v>28698000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20717044</v>
      </c>
      <c r="D32" s="25">
        <f>SUM(D28:D31)</f>
        <v>0</v>
      </c>
      <c r="E32" s="26">
        <f t="shared" si="5"/>
        <v>28698000</v>
      </c>
      <c r="F32" s="27">
        <f t="shared" si="5"/>
        <v>28698000</v>
      </c>
      <c r="G32" s="27">
        <f t="shared" si="5"/>
        <v>4880137</v>
      </c>
      <c r="H32" s="27">
        <f t="shared" si="5"/>
        <v>1212862</v>
      </c>
      <c r="I32" s="27">
        <f t="shared" si="5"/>
        <v>3551936</v>
      </c>
      <c r="J32" s="27">
        <f t="shared" si="5"/>
        <v>9644935</v>
      </c>
      <c r="K32" s="27">
        <f t="shared" si="5"/>
        <v>1370410</v>
      </c>
      <c r="L32" s="27">
        <f t="shared" si="5"/>
        <v>1758437</v>
      </c>
      <c r="M32" s="27">
        <f t="shared" si="5"/>
        <v>1682850</v>
      </c>
      <c r="N32" s="27">
        <f t="shared" si="5"/>
        <v>4811697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14456632</v>
      </c>
      <c r="X32" s="27">
        <f t="shared" si="5"/>
        <v>0</v>
      </c>
      <c r="Y32" s="27">
        <f t="shared" si="5"/>
        <v>14456632</v>
      </c>
      <c r="Z32" s="13">
        <f>+IF(X32&lt;&gt;0,+(Y32/X32)*100,0)</f>
        <v>0</v>
      </c>
      <c r="AA32" s="31">
        <f>SUM(AA28:AA31)</f>
        <v>28698000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3827801</v>
      </c>
      <c r="D35" s="19"/>
      <c r="E35" s="20">
        <v>4002000</v>
      </c>
      <c r="F35" s="21">
        <v>4002000</v>
      </c>
      <c r="G35" s="21">
        <v>1628061</v>
      </c>
      <c r="H35" s="21">
        <v>1510629</v>
      </c>
      <c r="I35" s="21">
        <v>757992</v>
      </c>
      <c r="J35" s="21">
        <v>3896682</v>
      </c>
      <c r="K35" s="21"/>
      <c r="L35" s="21">
        <v>258103</v>
      </c>
      <c r="M35" s="21">
        <v>104544</v>
      </c>
      <c r="N35" s="21">
        <v>362647</v>
      </c>
      <c r="O35" s="21"/>
      <c r="P35" s="21"/>
      <c r="Q35" s="21"/>
      <c r="R35" s="21"/>
      <c r="S35" s="21"/>
      <c r="T35" s="21"/>
      <c r="U35" s="21"/>
      <c r="V35" s="21"/>
      <c r="W35" s="21">
        <v>4259329</v>
      </c>
      <c r="X35" s="21"/>
      <c r="Y35" s="21">
        <v>4259329</v>
      </c>
      <c r="Z35" s="6"/>
      <c r="AA35" s="28">
        <v>4002000</v>
      </c>
    </row>
    <row r="36" spans="1:27" ht="13.5">
      <c r="A36" s="60" t="s">
        <v>64</v>
      </c>
      <c r="B36" s="10"/>
      <c r="C36" s="61">
        <f aca="true" t="shared" si="6" ref="C36:Y36">SUM(C32:C35)</f>
        <v>24544845</v>
      </c>
      <c r="D36" s="61">
        <f>SUM(D32:D35)</f>
        <v>0</v>
      </c>
      <c r="E36" s="62">
        <f t="shared" si="6"/>
        <v>32700000</v>
      </c>
      <c r="F36" s="63">
        <f t="shared" si="6"/>
        <v>32700000</v>
      </c>
      <c r="G36" s="63">
        <f t="shared" si="6"/>
        <v>6508198</v>
      </c>
      <c r="H36" s="63">
        <f t="shared" si="6"/>
        <v>2723491</v>
      </c>
      <c r="I36" s="63">
        <f t="shared" si="6"/>
        <v>4309928</v>
      </c>
      <c r="J36" s="63">
        <f t="shared" si="6"/>
        <v>13541617</v>
      </c>
      <c r="K36" s="63">
        <f t="shared" si="6"/>
        <v>1370410</v>
      </c>
      <c r="L36" s="63">
        <f t="shared" si="6"/>
        <v>2016540</v>
      </c>
      <c r="M36" s="63">
        <f t="shared" si="6"/>
        <v>1787394</v>
      </c>
      <c r="N36" s="63">
        <f t="shared" si="6"/>
        <v>5174344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18715961</v>
      </c>
      <c r="X36" s="63">
        <f t="shared" si="6"/>
        <v>0</v>
      </c>
      <c r="Y36" s="63">
        <f t="shared" si="6"/>
        <v>18715961</v>
      </c>
      <c r="Z36" s="64">
        <f>+IF(X36&lt;&gt;0,+(Y36/X36)*100,0)</f>
        <v>0</v>
      </c>
      <c r="AA36" s="65">
        <f>SUM(AA32:AA35)</f>
        <v>32700000</v>
      </c>
    </row>
    <row r="37" spans="1:27" ht="13.5">
      <c r="A37" s="14" t="s">
        <v>127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128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129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130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131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3070269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>
        <v>2489838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471334</v>
      </c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>
        <v>109097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404228</v>
      </c>
      <c r="D9" s="16">
        <f>SUM(D10:D14)</f>
        <v>0</v>
      </c>
      <c r="E9" s="17">
        <f t="shared" si="1"/>
        <v>2500000</v>
      </c>
      <c r="F9" s="18">
        <f t="shared" si="1"/>
        <v>2500000</v>
      </c>
      <c r="G9" s="18">
        <f t="shared" si="1"/>
        <v>0</v>
      </c>
      <c r="H9" s="18">
        <f t="shared" si="1"/>
        <v>0</v>
      </c>
      <c r="I9" s="18">
        <f t="shared" si="1"/>
        <v>1906204</v>
      </c>
      <c r="J9" s="18">
        <f t="shared" si="1"/>
        <v>1906204</v>
      </c>
      <c r="K9" s="18">
        <f t="shared" si="1"/>
        <v>148688</v>
      </c>
      <c r="L9" s="18">
        <f t="shared" si="1"/>
        <v>0</v>
      </c>
      <c r="M9" s="18">
        <f t="shared" si="1"/>
        <v>0</v>
      </c>
      <c r="N9" s="18">
        <f t="shared" si="1"/>
        <v>148688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2054892</v>
      </c>
      <c r="X9" s="18">
        <f t="shared" si="1"/>
        <v>1000000</v>
      </c>
      <c r="Y9" s="18">
        <f t="shared" si="1"/>
        <v>1054892</v>
      </c>
      <c r="Z9" s="4">
        <f>+IF(X9&lt;&gt;0,+(Y9/X9)*100,0)</f>
        <v>105.4892</v>
      </c>
      <c r="AA9" s="30">
        <f>SUM(AA10:AA14)</f>
        <v>2500000</v>
      </c>
    </row>
    <row r="10" spans="1:27" ht="13.5">
      <c r="A10" s="5" t="s">
        <v>36</v>
      </c>
      <c r="B10" s="3"/>
      <c r="C10" s="19">
        <v>285865</v>
      </c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>
        <v>2500000</v>
      </c>
      <c r="F11" s="21">
        <v>2500000</v>
      </c>
      <c r="G11" s="21"/>
      <c r="H11" s="21"/>
      <c r="I11" s="21">
        <v>1906204</v>
      </c>
      <c r="J11" s="21">
        <v>1906204</v>
      </c>
      <c r="K11" s="21">
        <v>148688</v>
      </c>
      <c r="L11" s="21"/>
      <c r="M11" s="21"/>
      <c r="N11" s="21">
        <v>148688</v>
      </c>
      <c r="O11" s="21"/>
      <c r="P11" s="21"/>
      <c r="Q11" s="21"/>
      <c r="R11" s="21"/>
      <c r="S11" s="21"/>
      <c r="T11" s="21"/>
      <c r="U11" s="21"/>
      <c r="V11" s="21"/>
      <c r="W11" s="21">
        <v>2054892</v>
      </c>
      <c r="X11" s="21">
        <v>1000000</v>
      </c>
      <c r="Y11" s="21">
        <v>1054892</v>
      </c>
      <c r="Z11" s="6">
        <v>105.49</v>
      </c>
      <c r="AA11" s="28">
        <v>2500000</v>
      </c>
    </row>
    <row r="12" spans="1:27" ht="13.5">
      <c r="A12" s="5" t="s">
        <v>38</v>
      </c>
      <c r="B12" s="3"/>
      <c r="C12" s="19">
        <v>84248</v>
      </c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>
        <v>1240</v>
      </c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>
        <v>32875</v>
      </c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30614516</v>
      </c>
      <c r="D15" s="16">
        <f>SUM(D16:D18)</f>
        <v>0</v>
      </c>
      <c r="E15" s="17">
        <f t="shared" si="2"/>
        <v>18915000</v>
      </c>
      <c r="F15" s="18">
        <f t="shared" si="2"/>
        <v>18915000</v>
      </c>
      <c r="G15" s="18">
        <f t="shared" si="2"/>
        <v>0</v>
      </c>
      <c r="H15" s="18">
        <f t="shared" si="2"/>
        <v>3208099</v>
      </c>
      <c r="I15" s="18">
        <f t="shared" si="2"/>
        <v>3084344</v>
      </c>
      <c r="J15" s="18">
        <f t="shared" si="2"/>
        <v>6292443</v>
      </c>
      <c r="K15" s="18">
        <f t="shared" si="2"/>
        <v>17140695</v>
      </c>
      <c r="L15" s="18">
        <f t="shared" si="2"/>
        <v>0</v>
      </c>
      <c r="M15" s="18">
        <f t="shared" si="2"/>
        <v>333893</v>
      </c>
      <c r="N15" s="18">
        <f t="shared" si="2"/>
        <v>17474588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23767031</v>
      </c>
      <c r="X15" s="18">
        <f t="shared" si="2"/>
        <v>12000000</v>
      </c>
      <c r="Y15" s="18">
        <f t="shared" si="2"/>
        <v>11767031</v>
      </c>
      <c r="Z15" s="4">
        <f>+IF(X15&lt;&gt;0,+(Y15/X15)*100,0)</f>
        <v>98.05859166666666</v>
      </c>
      <c r="AA15" s="30">
        <f>SUM(AA16:AA18)</f>
        <v>18915000</v>
      </c>
    </row>
    <row r="16" spans="1:27" ht="13.5">
      <c r="A16" s="5" t="s">
        <v>42</v>
      </c>
      <c r="B16" s="3"/>
      <c r="C16" s="19">
        <v>102498</v>
      </c>
      <c r="D16" s="19"/>
      <c r="E16" s="20"/>
      <c r="F16" s="21"/>
      <c r="G16" s="21"/>
      <c r="H16" s="21">
        <v>3037276</v>
      </c>
      <c r="I16" s="21">
        <v>2177122</v>
      </c>
      <c r="J16" s="21">
        <v>5214398</v>
      </c>
      <c r="K16" s="21">
        <v>14418953</v>
      </c>
      <c r="L16" s="21"/>
      <c r="M16" s="21"/>
      <c r="N16" s="21">
        <v>14418953</v>
      </c>
      <c r="O16" s="21"/>
      <c r="P16" s="21"/>
      <c r="Q16" s="21"/>
      <c r="R16" s="21"/>
      <c r="S16" s="21"/>
      <c r="T16" s="21"/>
      <c r="U16" s="21"/>
      <c r="V16" s="21"/>
      <c r="W16" s="21">
        <v>19633351</v>
      </c>
      <c r="X16" s="21"/>
      <c r="Y16" s="21">
        <v>19633351</v>
      </c>
      <c r="Z16" s="6"/>
      <c r="AA16" s="28"/>
    </row>
    <row r="17" spans="1:27" ht="13.5">
      <c r="A17" s="5" t="s">
        <v>43</v>
      </c>
      <c r="B17" s="3"/>
      <c r="C17" s="19">
        <v>30512018</v>
      </c>
      <c r="D17" s="19"/>
      <c r="E17" s="20">
        <v>18915000</v>
      </c>
      <c r="F17" s="21">
        <v>18915000</v>
      </c>
      <c r="G17" s="21"/>
      <c r="H17" s="21">
        <v>170823</v>
      </c>
      <c r="I17" s="21">
        <v>907222</v>
      </c>
      <c r="J17" s="21">
        <v>1078045</v>
      </c>
      <c r="K17" s="21">
        <v>2721742</v>
      </c>
      <c r="L17" s="21"/>
      <c r="M17" s="21">
        <v>333893</v>
      </c>
      <c r="N17" s="21">
        <v>3055635</v>
      </c>
      <c r="O17" s="21"/>
      <c r="P17" s="21"/>
      <c r="Q17" s="21"/>
      <c r="R17" s="21"/>
      <c r="S17" s="21"/>
      <c r="T17" s="21"/>
      <c r="U17" s="21"/>
      <c r="V17" s="21"/>
      <c r="W17" s="21">
        <v>4133680</v>
      </c>
      <c r="X17" s="21">
        <v>12000000</v>
      </c>
      <c r="Y17" s="21">
        <v>-7866320</v>
      </c>
      <c r="Z17" s="6">
        <v>-65.55</v>
      </c>
      <c r="AA17" s="28">
        <v>18915000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4252709</v>
      </c>
      <c r="D19" s="16">
        <f>SUM(D20:D23)</f>
        <v>0</v>
      </c>
      <c r="E19" s="17">
        <f t="shared" si="3"/>
        <v>1600000</v>
      </c>
      <c r="F19" s="18">
        <f t="shared" si="3"/>
        <v>1600000</v>
      </c>
      <c r="G19" s="18">
        <f t="shared" si="3"/>
        <v>0</v>
      </c>
      <c r="H19" s="18">
        <f t="shared" si="3"/>
        <v>367096</v>
      </c>
      <c r="I19" s="18">
        <f t="shared" si="3"/>
        <v>0</v>
      </c>
      <c r="J19" s="18">
        <f t="shared" si="3"/>
        <v>367096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367096</v>
      </c>
      <c r="X19" s="18">
        <f t="shared" si="3"/>
        <v>1600000</v>
      </c>
      <c r="Y19" s="18">
        <f t="shared" si="3"/>
        <v>-1232904</v>
      </c>
      <c r="Z19" s="4">
        <f>+IF(X19&lt;&gt;0,+(Y19/X19)*100,0)</f>
        <v>-77.0565</v>
      </c>
      <c r="AA19" s="30">
        <f>SUM(AA20:AA23)</f>
        <v>1600000</v>
      </c>
    </row>
    <row r="20" spans="1:27" ht="13.5">
      <c r="A20" s="5" t="s">
        <v>46</v>
      </c>
      <c r="B20" s="3"/>
      <c r="C20" s="19">
        <v>574894</v>
      </c>
      <c r="D20" s="19"/>
      <c r="E20" s="20"/>
      <c r="F20" s="21"/>
      <c r="G20" s="21"/>
      <c r="H20" s="21">
        <v>367096</v>
      </c>
      <c r="I20" s="21"/>
      <c r="J20" s="21">
        <v>367096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367096</v>
      </c>
      <c r="X20" s="21"/>
      <c r="Y20" s="21">
        <v>367096</v>
      </c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>
        <v>2650041</v>
      </c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>
        <v>1027774</v>
      </c>
      <c r="D23" s="19"/>
      <c r="E23" s="20">
        <v>1600000</v>
      </c>
      <c r="F23" s="21">
        <v>1600000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1600000</v>
      </c>
      <c r="Y23" s="21">
        <v>-1600000</v>
      </c>
      <c r="Z23" s="6">
        <v>-100</v>
      </c>
      <c r="AA23" s="28">
        <v>1600000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38341722</v>
      </c>
      <c r="D25" s="50">
        <f>+D5+D9+D15+D19+D24</f>
        <v>0</v>
      </c>
      <c r="E25" s="51">
        <f t="shared" si="4"/>
        <v>23015000</v>
      </c>
      <c r="F25" s="52">
        <f t="shared" si="4"/>
        <v>23015000</v>
      </c>
      <c r="G25" s="52">
        <f t="shared" si="4"/>
        <v>0</v>
      </c>
      <c r="H25" s="52">
        <f t="shared" si="4"/>
        <v>3575195</v>
      </c>
      <c r="I25" s="52">
        <f t="shared" si="4"/>
        <v>4990548</v>
      </c>
      <c r="J25" s="52">
        <f t="shared" si="4"/>
        <v>8565743</v>
      </c>
      <c r="K25" s="52">
        <f t="shared" si="4"/>
        <v>17289383</v>
      </c>
      <c r="L25" s="52">
        <f t="shared" si="4"/>
        <v>0</v>
      </c>
      <c r="M25" s="52">
        <f t="shared" si="4"/>
        <v>333893</v>
      </c>
      <c r="N25" s="52">
        <f t="shared" si="4"/>
        <v>17623276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26189019</v>
      </c>
      <c r="X25" s="52">
        <f t="shared" si="4"/>
        <v>14600000</v>
      </c>
      <c r="Y25" s="52">
        <f t="shared" si="4"/>
        <v>11589019</v>
      </c>
      <c r="Z25" s="53">
        <f>+IF(X25&lt;&gt;0,+(Y25/X25)*100,0)</f>
        <v>79.37684246575343</v>
      </c>
      <c r="AA25" s="54">
        <f>+AA5+AA9+AA15+AA19+AA24</f>
        <v>23015000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19486894</v>
      </c>
      <c r="D28" s="19"/>
      <c r="E28" s="20">
        <v>21415000</v>
      </c>
      <c r="F28" s="21">
        <v>21415000</v>
      </c>
      <c r="G28" s="21"/>
      <c r="H28" s="21">
        <v>170823</v>
      </c>
      <c r="I28" s="21">
        <v>2813426</v>
      </c>
      <c r="J28" s="21">
        <v>2984249</v>
      </c>
      <c r="K28" s="21">
        <v>2163858</v>
      </c>
      <c r="L28" s="21"/>
      <c r="M28" s="21">
        <v>333893</v>
      </c>
      <c r="N28" s="21">
        <v>2497751</v>
      </c>
      <c r="O28" s="21"/>
      <c r="P28" s="21"/>
      <c r="Q28" s="21"/>
      <c r="R28" s="21"/>
      <c r="S28" s="21"/>
      <c r="T28" s="21"/>
      <c r="U28" s="21"/>
      <c r="V28" s="21"/>
      <c r="W28" s="21">
        <v>5482000</v>
      </c>
      <c r="X28" s="21"/>
      <c r="Y28" s="21">
        <v>5482000</v>
      </c>
      <c r="Z28" s="6"/>
      <c r="AA28" s="19">
        <v>21415000</v>
      </c>
    </row>
    <row r="29" spans="1:27" ht="13.5">
      <c r="A29" s="56" t="s">
        <v>55</v>
      </c>
      <c r="B29" s="3"/>
      <c r="C29" s="19">
        <v>8554968</v>
      </c>
      <c r="D29" s="19"/>
      <c r="E29" s="20"/>
      <c r="F29" s="21"/>
      <c r="G29" s="21"/>
      <c r="H29" s="21">
        <v>3037276</v>
      </c>
      <c r="I29" s="21">
        <v>2177122</v>
      </c>
      <c r="J29" s="21">
        <v>5214398</v>
      </c>
      <c r="K29" s="21">
        <v>14418953</v>
      </c>
      <c r="L29" s="21"/>
      <c r="M29" s="21"/>
      <c r="N29" s="21">
        <v>14418953</v>
      </c>
      <c r="O29" s="21"/>
      <c r="P29" s="21"/>
      <c r="Q29" s="21"/>
      <c r="R29" s="21"/>
      <c r="S29" s="21"/>
      <c r="T29" s="21"/>
      <c r="U29" s="21"/>
      <c r="V29" s="21"/>
      <c r="W29" s="21">
        <v>19633351</v>
      </c>
      <c r="X29" s="21"/>
      <c r="Y29" s="21">
        <v>19633351</v>
      </c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28041862</v>
      </c>
      <c r="D32" s="25">
        <f>SUM(D28:D31)</f>
        <v>0</v>
      </c>
      <c r="E32" s="26">
        <f t="shared" si="5"/>
        <v>21415000</v>
      </c>
      <c r="F32" s="27">
        <f t="shared" si="5"/>
        <v>21415000</v>
      </c>
      <c r="G32" s="27">
        <f t="shared" si="5"/>
        <v>0</v>
      </c>
      <c r="H32" s="27">
        <f t="shared" si="5"/>
        <v>3208099</v>
      </c>
      <c r="I32" s="27">
        <f t="shared" si="5"/>
        <v>4990548</v>
      </c>
      <c r="J32" s="27">
        <f t="shared" si="5"/>
        <v>8198647</v>
      </c>
      <c r="K32" s="27">
        <f t="shared" si="5"/>
        <v>16582811</v>
      </c>
      <c r="L32" s="27">
        <f t="shared" si="5"/>
        <v>0</v>
      </c>
      <c r="M32" s="27">
        <f t="shared" si="5"/>
        <v>333893</v>
      </c>
      <c r="N32" s="27">
        <f t="shared" si="5"/>
        <v>16916704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25115351</v>
      </c>
      <c r="X32" s="27">
        <f t="shared" si="5"/>
        <v>0</v>
      </c>
      <c r="Y32" s="27">
        <f t="shared" si="5"/>
        <v>25115351</v>
      </c>
      <c r="Z32" s="13">
        <f>+IF(X32&lt;&gt;0,+(Y32/X32)*100,0)</f>
        <v>0</v>
      </c>
      <c r="AA32" s="31">
        <f>SUM(AA28:AA31)</f>
        <v>21415000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10299860</v>
      </c>
      <c r="D35" s="19"/>
      <c r="E35" s="20">
        <v>1600000</v>
      </c>
      <c r="F35" s="21">
        <v>1600000</v>
      </c>
      <c r="G35" s="21"/>
      <c r="H35" s="21">
        <v>367096</v>
      </c>
      <c r="I35" s="21"/>
      <c r="J35" s="21">
        <v>367096</v>
      </c>
      <c r="K35" s="21">
        <v>706572</v>
      </c>
      <c r="L35" s="21"/>
      <c r="M35" s="21"/>
      <c r="N35" s="21">
        <v>706572</v>
      </c>
      <c r="O35" s="21"/>
      <c r="P35" s="21"/>
      <c r="Q35" s="21"/>
      <c r="R35" s="21"/>
      <c r="S35" s="21"/>
      <c r="T35" s="21"/>
      <c r="U35" s="21"/>
      <c r="V35" s="21"/>
      <c r="W35" s="21">
        <v>1073668</v>
      </c>
      <c r="X35" s="21"/>
      <c r="Y35" s="21">
        <v>1073668</v>
      </c>
      <c r="Z35" s="6"/>
      <c r="AA35" s="28">
        <v>1600000</v>
      </c>
    </row>
    <row r="36" spans="1:27" ht="13.5">
      <c r="A36" s="60" t="s">
        <v>64</v>
      </c>
      <c r="B36" s="10"/>
      <c r="C36" s="61">
        <f aca="true" t="shared" si="6" ref="C36:Y36">SUM(C32:C35)</f>
        <v>38341722</v>
      </c>
      <c r="D36" s="61">
        <f>SUM(D32:D35)</f>
        <v>0</v>
      </c>
      <c r="E36" s="62">
        <f t="shared" si="6"/>
        <v>23015000</v>
      </c>
      <c r="F36" s="63">
        <f t="shared" si="6"/>
        <v>23015000</v>
      </c>
      <c r="G36" s="63">
        <f t="shared" si="6"/>
        <v>0</v>
      </c>
      <c r="H36" s="63">
        <f t="shared" si="6"/>
        <v>3575195</v>
      </c>
      <c r="I36" s="63">
        <f t="shared" si="6"/>
        <v>4990548</v>
      </c>
      <c r="J36" s="63">
        <f t="shared" si="6"/>
        <v>8565743</v>
      </c>
      <c r="K36" s="63">
        <f t="shared" si="6"/>
        <v>17289383</v>
      </c>
      <c r="L36" s="63">
        <f t="shared" si="6"/>
        <v>0</v>
      </c>
      <c r="M36" s="63">
        <f t="shared" si="6"/>
        <v>333893</v>
      </c>
      <c r="N36" s="63">
        <f t="shared" si="6"/>
        <v>17623276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26189019</v>
      </c>
      <c r="X36" s="63">
        <f t="shared" si="6"/>
        <v>0</v>
      </c>
      <c r="Y36" s="63">
        <f t="shared" si="6"/>
        <v>26189019</v>
      </c>
      <c r="Z36" s="64">
        <f>+IF(X36&lt;&gt;0,+(Y36/X36)*100,0)</f>
        <v>0</v>
      </c>
      <c r="AA36" s="65">
        <f>SUM(AA32:AA35)</f>
        <v>23015000</v>
      </c>
    </row>
    <row r="37" spans="1:27" ht="13.5">
      <c r="A37" s="14" t="s">
        <v>127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128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129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130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131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400000</v>
      </c>
      <c r="F5" s="18">
        <f t="shared" si="0"/>
        <v>400000</v>
      </c>
      <c r="G5" s="18">
        <f t="shared" si="0"/>
        <v>0</v>
      </c>
      <c r="H5" s="18">
        <f t="shared" si="0"/>
        <v>0</v>
      </c>
      <c r="I5" s="18">
        <f t="shared" si="0"/>
        <v>254978</v>
      </c>
      <c r="J5" s="18">
        <f t="shared" si="0"/>
        <v>254978</v>
      </c>
      <c r="K5" s="18">
        <f t="shared" si="0"/>
        <v>254978</v>
      </c>
      <c r="L5" s="18">
        <f t="shared" si="0"/>
        <v>0</v>
      </c>
      <c r="M5" s="18">
        <f t="shared" si="0"/>
        <v>0</v>
      </c>
      <c r="N5" s="18">
        <f t="shared" si="0"/>
        <v>254978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509956</v>
      </c>
      <c r="X5" s="18">
        <f t="shared" si="0"/>
        <v>0</v>
      </c>
      <c r="Y5" s="18">
        <f t="shared" si="0"/>
        <v>509956</v>
      </c>
      <c r="Z5" s="4">
        <f>+IF(X5&lt;&gt;0,+(Y5/X5)*100,0)</f>
        <v>0</v>
      </c>
      <c r="AA5" s="16">
        <f>SUM(AA6:AA8)</f>
        <v>400000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>
        <v>200000</v>
      </c>
      <c r="F7" s="24">
        <v>200000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>
        <v>200000</v>
      </c>
    </row>
    <row r="8" spans="1:27" ht="13.5">
      <c r="A8" s="5" t="s">
        <v>34</v>
      </c>
      <c r="B8" s="3"/>
      <c r="C8" s="19"/>
      <c r="D8" s="19"/>
      <c r="E8" s="20">
        <v>200000</v>
      </c>
      <c r="F8" s="21">
        <v>200000</v>
      </c>
      <c r="G8" s="21"/>
      <c r="H8" s="21"/>
      <c r="I8" s="21">
        <v>254978</v>
      </c>
      <c r="J8" s="21">
        <v>254978</v>
      </c>
      <c r="K8" s="21">
        <v>254978</v>
      </c>
      <c r="L8" s="21"/>
      <c r="M8" s="21"/>
      <c r="N8" s="21">
        <v>254978</v>
      </c>
      <c r="O8" s="21"/>
      <c r="P8" s="21"/>
      <c r="Q8" s="21"/>
      <c r="R8" s="21"/>
      <c r="S8" s="21"/>
      <c r="T8" s="21"/>
      <c r="U8" s="21"/>
      <c r="V8" s="21"/>
      <c r="W8" s="21">
        <v>509956</v>
      </c>
      <c r="X8" s="21"/>
      <c r="Y8" s="21">
        <v>509956</v>
      </c>
      <c r="Z8" s="6"/>
      <c r="AA8" s="28">
        <v>200000</v>
      </c>
    </row>
    <row r="9" spans="1:27" ht="13.5">
      <c r="A9" s="2" t="s">
        <v>35</v>
      </c>
      <c r="B9" s="3"/>
      <c r="C9" s="16">
        <f aca="true" t="shared" si="1" ref="C9:Y9">SUM(C10:C14)</f>
        <v>115291</v>
      </c>
      <c r="D9" s="16">
        <f>SUM(D10:D14)</f>
        <v>0</v>
      </c>
      <c r="E9" s="17">
        <f t="shared" si="1"/>
        <v>50000</v>
      </c>
      <c r="F9" s="18">
        <f t="shared" si="1"/>
        <v>50000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50000</v>
      </c>
    </row>
    <row r="10" spans="1:27" ht="13.5">
      <c r="A10" s="5" t="s">
        <v>36</v>
      </c>
      <c r="B10" s="3"/>
      <c r="C10" s="19"/>
      <c r="D10" s="19"/>
      <c r="E10" s="20">
        <v>50000</v>
      </c>
      <c r="F10" s="21">
        <v>50000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>
        <v>50000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>
        <v>115291</v>
      </c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9709912</v>
      </c>
      <c r="D15" s="16">
        <f>SUM(D16:D18)</f>
        <v>0</v>
      </c>
      <c r="E15" s="17">
        <f t="shared" si="2"/>
        <v>12091000</v>
      </c>
      <c r="F15" s="18">
        <f t="shared" si="2"/>
        <v>12091000</v>
      </c>
      <c r="G15" s="18">
        <f t="shared" si="2"/>
        <v>0</v>
      </c>
      <c r="H15" s="18">
        <f t="shared" si="2"/>
        <v>2456889</v>
      </c>
      <c r="I15" s="18">
        <f t="shared" si="2"/>
        <v>0</v>
      </c>
      <c r="J15" s="18">
        <f t="shared" si="2"/>
        <v>2456889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2456889</v>
      </c>
      <c r="X15" s="18">
        <f t="shared" si="2"/>
        <v>0</v>
      </c>
      <c r="Y15" s="18">
        <f t="shared" si="2"/>
        <v>2456889</v>
      </c>
      <c r="Z15" s="4">
        <f>+IF(X15&lt;&gt;0,+(Y15/X15)*100,0)</f>
        <v>0</v>
      </c>
      <c r="AA15" s="30">
        <f>SUM(AA16:AA18)</f>
        <v>12091000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9709912</v>
      </c>
      <c r="D17" s="19"/>
      <c r="E17" s="20">
        <v>12091000</v>
      </c>
      <c r="F17" s="21">
        <v>12091000</v>
      </c>
      <c r="G17" s="21"/>
      <c r="H17" s="21">
        <v>2456889</v>
      </c>
      <c r="I17" s="21"/>
      <c r="J17" s="21">
        <v>2456889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2456889</v>
      </c>
      <c r="X17" s="21"/>
      <c r="Y17" s="21">
        <v>2456889</v>
      </c>
      <c r="Z17" s="6"/>
      <c r="AA17" s="28">
        <v>12091000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5100000</v>
      </c>
      <c r="F19" s="18">
        <f t="shared" si="3"/>
        <v>5100000</v>
      </c>
      <c r="G19" s="18">
        <f t="shared" si="3"/>
        <v>0</v>
      </c>
      <c r="H19" s="18">
        <f t="shared" si="3"/>
        <v>0</v>
      </c>
      <c r="I19" s="18">
        <f t="shared" si="3"/>
        <v>262500</v>
      </c>
      <c r="J19" s="18">
        <f t="shared" si="3"/>
        <v>262500</v>
      </c>
      <c r="K19" s="18">
        <f t="shared" si="3"/>
        <v>262500</v>
      </c>
      <c r="L19" s="18">
        <f t="shared" si="3"/>
        <v>0</v>
      </c>
      <c r="M19" s="18">
        <f t="shared" si="3"/>
        <v>2382498</v>
      </c>
      <c r="N19" s="18">
        <f t="shared" si="3"/>
        <v>2644998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2907498</v>
      </c>
      <c r="X19" s="18">
        <f t="shared" si="3"/>
        <v>0</v>
      </c>
      <c r="Y19" s="18">
        <f t="shared" si="3"/>
        <v>2907498</v>
      </c>
      <c r="Z19" s="4">
        <f>+IF(X19&lt;&gt;0,+(Y19/X19)*100,0)</f>
        <v>0</v>
      </c>
      <c r="AA19" s="30">
        <f>SUM(AA20:AA23)</f>
        <v>5100000</v>
      </c>
    </row>
    <row r="20" spans="1:27" ht="13.5">
      <c r="A20" s="5" t="s">
        <v>46</v>
      </c>
      <c r="B20" s="3"/>
      <c r="C20" s="19"/>
      <c r="D20" s="19"/>
      <c r="E20" s="20">
        <v>5000000</v>
      </c>
      <c r="F20" s="21">
        <v>5000000</v>
      </c>
      <c r="G20" s="21"/>
      <c r="H20" s="21"/>
      <c r="I20" s="21">
        <v>262500</v>
      </c>
      <c r="J20" s="21">
        <v>262500</v>
      </c>
      <c r="K20" s="21">
        <v>262500</v>
      </c>
      <c r="L20" s="21"/>
      <c r="M20" s="21">
        <v>2382498</v>
      </c>
      <c r="N20" s="21">
        <v>2644998</v>
      </c>
      <c r="O20" s="21"/>
      <c r="P20" s="21"/>
      <c r="Q20" s="21"/>
      <c r="R20" s="21"/>
      <c r="S20" s="21"/>
      <c r="T20" s="21"/>
      <c r="U20" s="21"/>
      <c r="V20" s="21"/>
      <c r="W20" s="21">
        <v>2907498</v>
      </c>
      <c r="X20" s="21"/>
      <c r="Y20" s="21">
        <v>2907498</v>
      </c>
      <c r="Z20" s="6"/>
      <c r="AA20" s="28">
        <v>5000000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>
        <v>100000</v>
      </c>
      <c r="F23" s="21">
        <v>100000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>
        <v>100000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9825203</v>
      </c>
      <c r="D25" s="50">
        <f>+D5+D9+D15+D19+D24</f>
        <v>0</v>
      </c>
      <c r="E25" s="51">
        <f t="shared" si="4"/>
        <v>17641000</v>
      </c>
      <c r="F25" s="52">
        <f t="shared" si="4"/>
        <v>17641000</v>
      </c>
      <c r="G25" s="52">
        <f t="shared" si="4"/>
        <v>0</v>
      </c>
      <c r="H25" s="52">
        <f t="shared" si="4"/>
        <v>2456889</v>
      </c>
      <c r="I25" s="52">
        <f t="shared" si="4"/>
        <v>517478</v>
      </c>
      <c r="J25" s="52">
        <f t="shared" si="4"/>
        <v>2974367</v>
      </c>
      <c r="K25" s="52">
        <f t="shared" si="4"/>
        <v>517478</v>
      </c>
      <c r="L25" s="52">
        <f t="shared" si="4"/>
        <v>0</v>
      </c>
      <c r="M25" s="52">
        <f t="shared" si="4"/>
        <v>2382498</v>
      </c>
      <c r="N25" s="52">
        <f t="shared" si="4"/>
        <v>2899976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5874343</v>
      </c>
      <c r="X25" s="52">
        <f t="shared" si="4"/>
        <v>0</v>
      </c>
      <c r="Y25" s="52">
        <f t="shared" si="4"/>
        <v>5874343</v>
      </c>
      <c r="Z25" s="53">
        <f>+IF(X25&lt;&gt;0,+(Y25/X25)*100,0)</f>
        <v>0</v>
      </c>
      <c r="AA25" s="54">
        <f>+AA5+AA9+AA15+AA19+AA24</f>
        <v>17641000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9825203</v>
      </c>
      <c r="D28" s="19"/>
      <c r="E28" s="20">
        <v>16991000</v>
      </c>
      <c r="F28" s="21">
        <v>16991000</v>
      </c>
      <c r="G28" s="21"/>
      <c r="H28" s="21">
        <v>2456889</v>
      </c>
      <c r="I28" s="21">
        <v>262500</v>
      </c>
      <c r="J28" s="21">
        <v>2719389</v>
      </c>
      <c r="K28" s="21">
        <v>262500</v>
      </c>
      <c r="L28" s="21"/>
      <c r="M28" s="21">
        <v>2382498</v>
      </c>
      <c r="N28" s="21">
        <v>2644998</v>
      </c>
      <c r="O28" s="21"/>
      <c r="P28" s="21"/>
      <c r="Q28" s="21"/>
      <c r="R28" s="21"/>
      <c r="S28" s="21"/>
      <c r="T28" s="21"/>
      <c r="U28" s="21"/>
      <c r="V28" s="21"/>
      <c r="W28" s="21">
        <v>5364387</v>
      </c>
      <c r="X28" s="21"/>
      <c r="Y28" s="21">
        <v>5364387</v>
      </c>
      <c r="Z28" s="6"/>
      <c r="AA28" s="19">
        <v>16991000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9825203</v>
      </c>
      <c r="D32" s="25">
        <f>SUM(D28:D31)</f>
        <v>0</v>
      </c>
      <c r="E32" s="26">
        <f t="shared" si="5"/>
        <v>16991000</v>
      </c>
      <c r="F32" s="27">
        <f t="shared" si="5"/>
        <v>16991000</v>
      </c>
      <c r="G32" s="27">
        <f t="shared" si="5"/>
        <v>0</v>
      </c>
      <c r="H32" s="27">
        <f t="shared" si="5"/>
        <v>2456889</v>
      </c>
      <c r="I32" s="27">
        <f t="shared" si="5"/>
        <v>262500</v>
      </c>
      <c r="J32" s="27">
        <f t="shared" si="5"/>
        <v>2719389</v>
      </c>
      <c r="K32" s="27">
        <f t="shared" si="5"/>
        <v>262500</v>
      </c>
      <c r="L32" s="27">
        <f t="shared" si="5"/>
        <v>0</v>
      </c>
      <c r="M32" s="27">
        <f t="shared" si="5"/>
        <v>2382498</v>
      </c>
      <c r="N32" s="27">
        <f t="shared" si="5"/>
        <v>2644998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5364387</v>
      </c>
      <c r="X32" s="27">
        <f t="shared" si="5"/>
        <v>0</v>
      </c>
      <c r="Y32" s="27">
        <f t="shared" si="5"/>
        <v>5364387</v>
      </c>
      <c r="Z32" s="13">
        <f>+IF(X32&lt;&gt;0,+(Y32/X32)*100,0)</f>
        <v>0</v>
      </c>
      <c r="AA32" s="31">
        <f>SUM(AA28:AA31)</f>
        <v>16991000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>
        <v>650000</v>
      </c>
      <c r="F35" s="21">
        <v>650000</v>
      </c>
      <c r="G35" s="21"/>
      <c r="H35" s="21"/>
      <c r="I35" s="21">
        <v>254978</v>
      </c>
      <c r="J35" s="21">
        <v>254978</v>
      </c>
      <c r="K35" s="21">
        <v>254978</v>
      </c>
      <c r="L35" s="21"/>
      <c r="M35" s="21"/>
      <c r="N35" s="21">
        <v>254978</v>
      </c>
      <c r="O35" s="21"/>
      <c r="P35" s="21"/>
      <c r="Q35" s="21"/>
      <c r="R35" s="21"/>
      <c r="S35" s="21"/>
      <c r="T35" s="21"/>
      <c r="U35" s="21"/>
      <c r="V35" s="21"/>
      <c r="W35" s="21">
        <v>509956</v>
      </c>
      <c r="X35" s="21"/>
      <c r="Y35" s="21">
        <v>509956</v>
      </c>
      <c r="Z35" s="6"/>
      <c r="AA35" s="28">
        <v>650000</v>
      </c>
    </row>
    <row r="36" spans="1:27" ht="13.5">
      <c r="A36" s="60" t="s">
        <v>64</v>
      </c>
      <c r="B36" s="10"/>
      <c r="C36" s="61">
        <f aca="true" t="shared" si="6" ref="C36:Y36">SUM(C32:C35)</f>
        <v>9825203</v>
      </c>
      <c r="D36" s="61">
        <f>SUM(D32:D35)</f>
        <v>0</v>
      </c>
      <c r="E36" s="62">
        <f t="shared" si="6"/>
        <v>17641000</v>
      </c>
      <c r="F36" s="63">
        <f t="shared" si="6"/>
        <v>17641000</v>
      </c>
      <c r="G36" s="63">
        <f t="shared" si="6"/>
        <v>0</v>
      </c>
      <c r="H36" s="63">
        <f t="shared" si="6"/>
        <v>2456889</v>
      </c>
      <c r="I36" s="63">
        <f t="shared" si="6"/>
        <v>517478</v>
      </c>
      <c r="J36" s="63">
        <f t="shared" si="6"/>
        <v>2974367</v>
      </c>
      <c r="K36" s="63">
        <f t="shared" si="6"/>
        <v>517478</v>
      </c>
      <c r="L36" s="63">
        <f t="shared" si="6"/>
        <v>0</v>
      </c>
      <c r="M36" s="63">
        <f t="shared" si="6"/>
        <v>2382498</v>
      </c>
      <c r="N36" s="63">
        <f t="shared" si="6"/>
        <v>2899976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5874343</v>
      </c>
      <c r="X36" s="63">
        <f t="shared" si="6"/>
        <v>0</v>
      </c>
      <c r="Y36" s="63">
        <f t="shared" si="6"/>
        <v>5874343</v>
      </c>
      <c r="Z36" s="64">
        <f>+IF(X36&lt;&gt;0,+(Y36/X36)*100,0)</f>
        <v>0</v>
      </c>
      <c r="AA36" s="65">
        <f>SUM(AA32:AA35)</f>
        <v>17641000</v>
      </c>
    </row>
    <row r="37" spans="1:27" ht="13.5">
      <c r="A37" s="14" t="s">
        <v>127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128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129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130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131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381775</v>
      </c>
      <c r="D5" s="16">
        <f>SUM(D6:D8)</f>
        <v>0</v>
      </c>
      <c r="E5" s="17">
        <f t="shared" si="0"/>
        <v>310000</v>
      </c>
      <c r="F5" s="18">
        <f t="shared" si="0"/>
        <v>310000</v>
      </c>
      <c r="G5" s="18">
        <f t="shared" si="0"/>
        <v>8829</v>
      </c>
      <c r="H5" s="18">
        <f t="shared" si="0"/>
        <v>7260</v>
      </c>
      <c r="I5" s="18">
        <f t="shared" si="0"/>
        <v>19657</v>
      </c>
      <c r="J5" s="18">
        <f t="shared" si="0"/>
        <v>35746</v>
      </c>
      <c r="K5" s="18">
        <f t="shared" si="0"/>
        <v>46247</v>
      </c>
      <c r="L5" s="18">
        <f t="shared" si="0"/>
        <v>13010</v>
      </c>
      <c r="M5" s="18">
        <f t="shared" si="0"/>
        <v>16665</v>
      </c>
      <c r="N5" s="18">
        <f t="shared" si="0"/>
        <v>75922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111668</v>
      </c>
      <c r="X5" s="18">
        <f t="shared" si="0"/>
        <v>310000</v>
      </c>
      <c r="Y5" s="18">
        <f t="shared" si="0"/>
        <v>-198332</v>
      </c>
      <c r="Z5" s="4">
        <f>+IF(X5&lt;&gt;0,+(Y5/X5)*100,0)</f>
        <v>-63.97806451612903</v>
      </c>
      <c r="AA5" s="16">
        <f>SUM(AA6:AA8)</f>
        <v>310000</v>
      </c>
    </row>
    <row r="6" spans="1:27" ht="13.5">
      <c r="A6" s="5" t="s">
        <v>32</v>
      </c>
      <c r="B6" s="3"/>
      <c r="C6" s="19">
        <v>198577</v>
      </c>
      <c r="D6" s="19"/>
      <c r="E6" s="20">
        <v>80000</v>
      </c>
      <c r="F6" s="21">
        <v>80000</v>
      </c>
      <c r="G6" s="21">
        <v>7260</v>
      </c>
      <c r="H6" s="21">
        <v>7260</v>
      </c>
      <c r="I6" s="21">
        <v>19657</v>
      </c>
      <c r="J6" s="21">
        <v>34177</v>
      </c>
      <c r="K6" s="21">
        <v>13010</v>
      </c>
      <c r="L6" s="21">
        <v>13010</v>
      </c>
      <c r="M6" s="21">
        <v>7260</v>
      </c>
      <c r="N6" s="21">
        <v>33280</v>
      </c>
      <c r="O6" s="21"/>
      <c r="P6" s="21"/>
      <c r="Q6" s="21"/>
      <c r="R6" s="21"/>
      <c r="S6" s="21"/>
      <c r="T6" s="21"/>
      <c r="U6" s="21"/>
      <c r="V6" s="21"/>
      <c r="W6" s="21">
        <v>67457</v>
      </c>
      <c r="X6" s="21">
        <v>80000</v>
      </c>
      <c r="Y6" s="21">
        <v>-12543</v>
      </c>
      <c r="Z6" s="6">
        <v>-15.68</v>
      </c>
      <c r="AA6" s="28">
        <v>80000</v>
      </c>
    </row>
    <row r="7" spans="1:27" ht="13.5">
      <c r="A7" s="5" t="s">
        <v>33</v>
      </c>
      <c r="B7" s="3"/>
      <c r="C7" s="22">
        <v>51950</v>
      </c>
      <c r="D7" s="22"/>
      <c r="E7" s="23"/>
      <c r="F7" s="24"/>
      <c r="G7" s="24">
        <v>1569</v>
      </c>
      <c r="H7" s="24"/>
      <c r="I7" s="24"/>
      <c r="J7" s="24">
        <v>1569</v>
      </c>
      <c r="K7" s="24"/>
      <c r="L7" s="24"/>
      <c r="M7" s="24">
        <v>3135</v>
      </c>
      <c r="N7" s="24">
        <v>3135</v>
      </c>
      <c r="O7" s="24"/>
      <c r="P7" s="24"/>
      <c r="Q7" s="24"/>
      <c r="R7" s="24"/>
      <c r="S7" s="24"/>
      <c r="T7" s="24"/>
      <c r="U7" s="24"/>
      <c r="V7" s="24"/>
      <c r="W7" s="24">
        <v>4704</v>
      </c>
      <c r="X7" s="24"/>
      <c r="Y7" s="24">
        <v>4704</v>
      </c>
      <c r="Z7" s="7"/>
      <c r="AA7" s="29"/>
    </row>
    <row r="8" spans="1:27" ht="13.5">
      <c r="A8" s="5" t="s">
        <v>34</v>
      </c>
      <c r="B8" s="3"/>
      <c r="C8" s="19">
        <v>131248</v>
      </c>
      <c r="D8" s="19"/>
      <c r="E8" s="20">
        <v>230000</v>
      </c>
      <c r="F8" s="21">
        <v>230000</v>
      </c>
      <c r="G8" s="21"/>
      <c r="H8" s="21"/>
      <c r="I8" s="21"/>
      <c r="J8" s="21"/>
      <c r="K8" s="21">
        <v>33237</v>
      </c>
      <c r="L8" s="21"/>
      <c r="M8" s="21">
        <v>6270</v>
      </c>
      <c r="N8" s="21">
        <v>39507</v>
      </c>
      <c r="O8" s="21"/>
      <c r="P8" s="21"/>
      <c r="Q8" s="21"/>
      <c r="R8" s="21"/>
      <c r="S8" s="21"/>
      <c r="T8" s="21"/>
      <c r="U8" s="21"/>
      <c r="V8" s="21"/>
      <c r="W8" s="21">
        <v>39507</v>
      </c>
      <c r="X8" s="21">
        <v>230000</v>
      </c>
      <c r="Y8" s="21">
        <v>-190493</v>
      </c>
      <c r="Z8" s="6">
        <v>-82.82</v>
      </c>
      <c r="AA8" s="28">
        <v>230000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34481742</v>
      </c>
      <c r="D15" s="16">
        <f>SUM(D16:D18)</f>
        <v>0</v>
      </c>
      <c r="E15" s="17">
        <f t="shared" si="2"/>
        <v>14946000</v>
      </c>
      <c r="F15" s="18">
        <f t="shared" si="2"/>
        <v>14946000</v>
      </c>
      <c r="G15" s="18">
        <f t="shared" si="2"/>
        <v>4790854</v>
      </c>
      <c r="H15" s="18">
        <f t="shared" si="2"/>
        <v>3693740</v>
      </c>
      <c r="I15" s="18">
        <f t="shared" si="2"/>
        <v>1969798</v>
      </c>
      <c r="J15" s="18">
        <f t="shared" si="2"/>
        <v>10454392</v>
      </c>
      <c r="K15" s="18">
        <f t="shared" si="2"/>
        <v>2122209</v>
      </c>
      <c r="L15" s="18">
        <f t="shared" si="2"/>
        <v>1117284</v>
      </c>
      <c r="M15" s="18">
        <f t="shared" si="2"/>
        <v>2320599</v>
      </c>
      <c r="N15" s="18">
        <f t="shared" si="2"/>
        <v>5560092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16014484</v>
      </c>
      <c r="X15" s="18">
        <f t="shared" si="2"/>
        <v>10197667</v>
      </c>
      <c r="Y15" s="18">
        <f t="shared" si="2"/>
        <v>5816817</v>
      </c>
      <c r="Z15" s="4">
        <f>+IF(X15&lt;&gt;0,+(Y15/X15)*100,0)</f>
        <v>57.04066430096218</v>
      </c>
      <c r="AA15" s="30">
        <f>SUM(AA16:AA18)</f>
        <v>14946000</v>
      </c>
    </row>
    <row r="16" spans="1:27" ht="13.5">
      <c r="A16" s="5" t="s">
        <v>42</v>
      </c>
      <c r="B16" s="3"/>
      <c r="C16" s="19">
        <v>34481742</v>
      </c>
      <c r="D16" s="19"/>
      <c r="E16" s="20">
        <v>14946000</v>
      </c>
      <c r="F16" s="21">
        <v>14946000</v>
      </c>
      <c r="G16" s="21">
        <v>1660534</v>
      </c>
      <c r="H16" s="21">
        <v>3693740</v>
      </c>
      <c r="I16" s="21">
        <v>1969798</v>
      </c>
      <c r="J16" s="21">
        <v>7324072</v>
      </c>
      <c r="K16" s="21">
        <v>2122209</v>
      </c>
      <c r="L16" s="21">
        <v>1117284</v>
      </c>
      <c r="M16" s="21">
        <v>2320599</v>
      </c>
      <c r="N16" s="21">
        <v>5560092</v>
      </c>
      <c r="O16" s="21"/>
      <c r="P16" s="21"/>
      <c r="Q16" s="21"/>
      <c r="R16" s="21"/>
      <c r="S16" s="21"/>
      <c r="T16" s="21"/>
      <c r="U16" s="21"/>
      <c r="V16" s="21"/>
      <c r="W16" s="21">
        <v>12884164</v>
      </c>
      <c r="X16" s="21">
        <v>6285667</v>
      </c>
      <c r="Y16" s="21">
        <v>6598497</v>
      </c>
      <c r="Z16" s="6">
        <v>104.98</v>
      </c>
      <c r="AA16" s="28">
        <v>14946000</v>
      </c>
    </row>
    <row r="17" spans="1:27" ht="13.5">
      <c r="A17" s="5" t="s">
        <v>43</v>
      </c>
      <c r="B17" s="3"/>
      <c r="C17" s="19"/>
      <c r="D17" s="19"/>
      <c r="E17" s="20"/>
      <c r="F17" s="21"/>
      <c r="G17" s="21">
        <v>3130320</v>
      </c>
      <c r="H17" s="21"/>
      <c r="I17" s="21"/>
      <c r="J17" s="21">
        <v>3130320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3130320</v>
      </c>
      <c r="X17" s="21">
        <v>3912000</v>
      </c>
      <c r="Y17" s="21">
        <v>-781680</v>
      </c>
      <c r="Z17" s="6">
        <v>-19.98</v>
      </c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34863517</v>
      </c>
      <c r="D25" s="50">
        <f>+D5+D9+D15+D19+D24</f>
        <v>0</v>
      </c>
      <c r="E25" s="51">
        <f t="shared" si="4"/>
        <v>15256000</v>
      </c>
      <c r="F25" s="52">
        <f t="shared" si="4"/>
        <v>15256000</v>
      </c>
      <c r="G25" s="52">
        <f t="shared" si="4"/>
        <v>4799683</v>
      </c>
      <c r="H25" s="52">
        <f t="shared" si="4"/>
        <v>3701000</v>
      </c>
      <c r="I25" s="52">
        <f t="shared" si="4"/>
        <v>1989455</v>
      </c>
      <c r="J25" s="52">
        <f t="shared" si="4"/>
        <v>10490138</v>
      </c>
      <c r="K25" s="52">
        <f t="shared" si="4"/>
        <v>2168456</v>
      </c>
      <c r="L25" s="52">
        <f t="shared" si="4"/>
        <v>1130294</v>
      </c>
      <c r="M25" s="52">
        <f t="shared" si="4"/>
        <v>2337264</v>
      </c>
      <c r="N25" s="52">
        <f t="shared" si="4"/>
        <v>5636014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16126152</v>
      </c>
      <c r="X25" s="52">
        <f t="shared" si="4"/>
        <v>10507667</v>
      </c>
      <c r="Y25" s="52">
        <f t="shared" si="4"/>
        <v>5618485</v>
      </c>
      <c r="Z25" s="53">
        <f>+IF(X25&lt;&gt;0,+(Y25/X25)*100,0)</f>
        <v>53.47033742123727</v>
      </c>
      <c r="AA25" s="54">
        <f>+AA5+AA9+AA15+AA19+AA24</f>
        <v>15256000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20702224</v>
      </c>
      <c r="D28" s="19"/>
      <c r="E28" s="20">
        <v>14736000</v>
      </c>
      <c r="F28" s="21">
        <v>14736000</v>
      </c>
      <c r="G28" s="21">
        <v>3165796</v>
      </c>
      <c r="H28" s="21">
        <v>2684995</v>
      </c>
      <c r="I28" s="21">
        <v>1942820</v>
      </c>
      <c r="J28" s="21">
        <v>7793611</v>
      </c>
      <c r="K28" s="21">
        <v>2121821</v>
      </c>
      <c r="L28" s="21">
        <v>1083659</v>
      </c>
      <c r="M28" s="21">
        <v>2290629</v>
      </c>
      <c r="N28" s="21">
        <v>5496109</v>
      </c>
      <c r="O28" s="21"/>
      <c r="P28" s="21"/>
      <c r="Q28" s="21"/>
      <c r="R28" s="21"/>
      <c r="S28" s="21"/>
      <c r="T28" s="21"/>
      <c r="U28" s="21"/>
      <c r="V28" s="21"/>
      <c r="W28" s="21">
        <v>13289720</v>
      </c>
      <c r="X28" s="21"/>
      <c r="Y28" s="21">
        <v>13289720</v>
      </c>
      <c r="Z28" s="6"/>
      <c r="AA28" s="19">
        <v>14736000</v>
      </c>
    </row>
    <row r="29" spans="1:27" ht="13.5">
      <c r="A29" s="56" t="s">
        <v>55</v>
      </c>
      <c r="B29" s="3"/>
      <c r="C29" s="19">
        <v>14161293</v>
      </c>
      <c r="D29" s="19"/>
      <c r="E29" s="20"/>
      <c r="F29" s="21"/>
      <c r="G29" s="21">
        <v>1587252</v>
      </c>
      <c r="H29" s="21">
        <v>969370</v>
      </c>
      <c r="I29" s="21"/>
      <c r="J29" s="21">
        <v>2556622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2556622</v>
      </c>
      <c r="X29" s="21"/>
      <c r="Y29" s="21">
        <v>2556622</v>
      </c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34863517</v>
      </c>
      <c r="D32" s="25">
        <f>SUM(D28:D31)</f>
        <v>0</v>
      </c>
      <c r="E32" s="26">
        <f t="shared" si="5"/>
        <v>14736000</v>
      </c>
      <c r="F32" s="27">
        <f t="shared" si="5"/>
        <v>14736000</v>
      </c>
      <c r="G32" s="27">
        <f t="shared" si="5"/>
        <v>4753048</v>
      </c>
      <c r="H32" s="27">
        <f t="shared" si="5"/>
        <v>3654365</v>
      </c>
      <c r="I32" s="27">
        <f t="shared" si="5"/>
        <v>1942820</v>
      </c>
      <c r="J32" s="27">
        <f t="shared" si="5"/>
        <v>10350233</v>
      </c>
      <c r="K32" s="27">
        <f t="shared" si="5"/>
        <v>2121821</v>
      </c>
      <c r="L32" s="27">
        <f t="shared" si="5"/>
        <v>1083659</v>
      </c>
      <c r="M32" s="27">
        <f t="shared" si="5"/>
        <v>2290629</v>
      </c>
      <c r="N32" s="27">
        <f t="shared" si="5"/>
        <v>5496109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15846342</v>
      </c>
      <c r="X32" s="27">
        <f t="shared" si="5"/>
        <v>0</v>
      </c>
      <c r="Y32" s="27">
        <f t="shared" si="5"/>
        <v>15846342</v>
      </c>
      <c r="Z32" s="13">
        <f>+IF(X32&lt;&gt;0,+(Y32/X32)*100,0)</f>
        <v>0</v>
      </c>
      <c r="AA32" s="31">
        <f>SUM(AA28:AA31)</f>
        <v>14736000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>
        <v>46635</v>
      </c>
      <c r="H34" s="21">
        <v>46635</v>
      </c>
      <c r="I34" s="21">
        <v>46635</v>
      </c>
      <c r="J34" s="21">
        <v>139905</v>
      </c>
      <c r="K34" s="21">
        <v>46635</v>
      </c>
      <c r="L34" s="21">
        <v>46635</v>
      </c>
      <c r="M34" s="21">
        <v>46635</v>
      </c>
      <c r="N34" s="21">
        <v>139905</v>
      </c>
      <c r="O34" s="21"/>
      <c r="P34" s="21"/>
      <c r="Q34" s="21"/>
      <c r="R34" s="21"/>
      <c r="S34" s="21"/>
      <c r="T34" s="21"/>
      <c r="U34" s="21"/>
      <c r="V34" s="21"/>
      <c r="W34" s="21">
        <v>279810</v>
      </c>
      <c r="X34" s="21"/>
      <c r="Y34" s="21">
        <v>279810</v>
      </c>
      <c r="Z34" s="6"/>
      <c r="AA34" s="28"/>
    </row>
    <row r="35" spans="1:27" ht="13.5">
      <c r="A35" s="59" t="s">
        <v>63</v>
      </c>
      <c r="B35" s="3"/>
      <c r="C35" s="19"/>
      <c r="D35" s="19"/>
      <c r="E35" s="20">
        <v>520000</v>
      </c>
      <c r="F35" s="21">
        <v>520000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520000</v>
      </c>
    </row>
    <row r="36" spans="1:27" ht="13.5">
      <c r="A36" s="60" t="s">
        <v>64</v>
      </c>
      <c r="B36" s="10"/>
      <c r="C36" s="61">
        <f aca="true" t="shared" si="6" ref="C36:Y36">SUM(C32:C35)</f>
        <v>34863517</v>
      </c>
      <c r="D36" s="61">
        <f>SUM(D32:D35)</f>
        <v>0</v>
      </c>
      <c r="E36" s="62">
        <f t="shared" si="6"/>
        <v>15256000</v>
      </c>
      <c r="F36" s="63">
        <f t="shared" si="6"/>
        <v>15256000</v>
      </c>
      <c r="G36" s="63">
        <f t="shared" si="6"/>
        <v>4799683</v>
      </c>
      <c r="H36" s="63">
        <f t="shared" si="6"/>
        <v>3701000</v>
      </c>
      <c r="I36" s="63">
        <f t="shared" si="6"/>
        <v>1989455</v>
      </c>
      <c r="J36" s="63">
        <f t="shared" si="6"/>
        <v>10490138</v>
      </c>
      <c r="K36" s="63">
        <f t="shared" si="6"/>
        <v>2168456</v>
      </c>
      <c r="L36" s="63">
        <f t="shared" si="6"/>
        <v>1130294</v>
      </c>
      <c r="M36" s="63">
        <f t="shared" si="6"/>
        <v>2337264</v>
      </c>
      <c r="N36" s="63">
        <f t="shared" si="6"/>
        <v>5636014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16126152</v>
      </c>
      <c r="X36" s="63">
        <f t="shared" si="6"/>
        <v>0</v>
      </c>
      <c r="Y36" s="63">
        <f t="shared" si="6"/>
        <v>16126152</v>
      </c>
      <c r="Z36" s="64">
        <f>+IF(X36&lt;&gt;0,+(Y36/X36)*100,0)</f>
        <v>0</v>
      </c>
      <c r="AA36" s="65">
        <f>SUM(AA32:AA35)</f>
        <v>15256000</v>
      </c>
    </row>
    <row r="37" spans="1:27" ht="13.5">
      <c r="A37" s="14" t="s">
        <v>127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128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129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130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131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17522226</v>
      </c>
      <c r="D5" s="16">
        <f>SUM(D6:D8)</f>
        <v>0</v>
      </c>
      <c r="E5" s="17">
        <f t="shared" si="0"/>
        <v>6100000</v>
      </c>
      <c r="F5" s="18">
        <f t="shared" si="0"/>
        <v>6100000</v>
      </c>
      <c r="G5" s="18">
        <f t="shared" si="0"/>
        <v>0</v>
      </c>
      <c r="H5" s="18">
        <f t="shared" si="0"/>
        <v>0</v>
      </c>
      <c r="I5" s="18">
        <f t="shared" si="0"/>
        <v>653147</v>
      </c>
      <c r="J5" s="18">
        <f t="shared" si="0"/>
        <v>653147</v>
      </c>
      <c r="K5" s="18">
        <f t="shared" si="0"/>
        <v>1550283</v>
      </c>
      <c r="L5" s="18">
        <f t="shared" si="0"/>
        <v>291011</v>
      </c>
      <c r="M5" s="18">
        <f t="shared" si="0"/>
        <v>2727635</v>
      </c>
      <c r="N5" s="18">
        <f t="shared" si="0"/>
        <v>4568929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5222076</v>
      </c>
      <c r="X5" s="18">
        <f t="shared" si="0"/>
        <v>11949540</v>
      </c>
      <c r="Y5" s="18">
        <f t="shared" si="0"/>
        <v>-6727464</v>
      </c>
      <c r="Z5" s="4">
        <f>+IF(X5&lt;&gt;0,+(Y5/X5)*100,0)</f>
        <v>-56.29893703021204</v>
      </c>
      <c r="AA5" s="16">
        <f>SUM(AA6:AA8)</f>
        <v>6100000</v>
      </c>
    </row>
    <row r="6" spans="1:27" ht="13.5">
      <c r="A6" s="5" t="s">
        <v>32</v>
      </c>
      <c r="B6" s="3"/>
      <c r="C6" s="19">
        <v>12583633</v>
      </c>
      <c r="D6" s="19"/>
      <c r="E6" s="20"/>
      <c r="F6" s="21"/>
      <c r="G6" s="21"/>
      <c r="H6" s="21"/>
      <c r="I6" s="21"/>
      <c r="J6" s="21"/>
      <c r="K6" s="21">
        <v>1210689</v>
      </c>
      <c r="L6" s="21">
        <v>1800</v>
      </c>
      <c r="M6" s="21">
        <v>47087</v>
      </c>
      <c r="N6" s="21">
        <v>1259576</v>
      </c>
      <c r="O6" s="21"/>
      <c r="P6" s="21"/>
      <c r="Q6" s="21"/>
      <c r="R6" s="21"/>
      <c r="S6" s="21"/>
      <c r="T6" s="21"/>
      <c r="U6" s="21"/>
      <c r="V6" s="21"/>
      <c r="W6" s="21">
        <v>1259576</v>
      </c>
      <c r="X6" s="21">
        <v>980520</v>
      </c>
      <c r="Y6" s="21">
        <v>279056</v>
      </c>
      <c r="Z6" s="6">
        <v>28.46</v>
      </c>
      <c r="AA6" s="28"/>
    </row>
    <row r="7" spans="1:27" ht="13.5">
      <c r="A7" s="5" t="s">
        <v>33</v>
      </c>
      <c r="B7" s="3"/>
      <c r="C7" s="22">
        <v>259843</v>
      </c>
      <c r="D7" s="22"/>
      <c r="E7" s="23">
        <v>850000</v>
      </c>
      <c r="F7" s="24">
        <v>850000</v>
      </c>
      <c r="G7" s="24"/>
      <c r="H7" s="24"/>
      <c r="I7" s="24"/>
      <c r="J7" s="24"/>
      <c r="K7" s="24">
        <v>290000</v>
      </c>
      <c r="L7" s="24"/>
      <c r="M7" s="24">
        <v>2460675</v>
      </c>
      <c r="N7" s="24">
        <v>2750675</v>
      </c>
      <c r="O7" s="24"/>
      <c r="P7" s="24"/>
      <c r="Q7" s="24"/>
      <c r="R7" s="24"/>
      <c r="S7" s="24"/>
      <c r="T7" s="24"/>
      <c r="U7" s="24"/>
      <c r="V7" s="24"/>
      <c r="W7" s="24">
        <v>2750675</v>
      </c>
      <c r="X7" s="24">
        <v>10969020</v>
      </c>
      <c r="Y7" s="24">
        <v>-8218345</v>
      </c>
      <c r="Z7" s="7">
        <v>-74.92</v>
      </c>
      <c r="AA7" s="29">
        <v>850000</v>
      </c>
    </row>
    <row r="8" spans="1:27" ht="13.5">
      <c r="A8" s="5" t="s">
        <v>34</v>
      </c>
      <c r="B8" s="3"/>
      <c r="C8" s="19">
        <v>4678750</v>
      </c>
      <c r="D8" s="19"/>
      <c r="E8" s="20">
        <v>5250000</v>
      </c>
      <c r="F8" s="21">
        <v>5250000</v>
      </c>
      <c r="G8" s="21"/>
      <c r="H8" s="21"/>
      <c r="I8" s="21">
        <v>653147</v>
      </c>
      <c r="J8" s="21">
        <v>653147</v>
      </c>
      <c r="K8" s="21">
        <v>49594</v>
      </c>
      <c r="L8" s="21">
        <v>289211</v>
      </c>
      <c r="M8" s="21">
        <v>219873</v>
      </c>
      <c r="N8" s="21">
        <v>558678</v>
      </c>
      <c r="O8" s="21"/>
      <c r="P8" s="21"/>
      <c r="Q8" s="21"/>
      <c r="R8" s="21"/>
      <c r="S8" s="21"/>
      <c r="T8" s="21"/>
      <c r="U8" s="21"/>
      <c r="V8" s="21"/>
      <c r="W8" s="21">
        <v>1211825</v>
      </c>
      <c r="X8" s="21"/>
      <c r="Y8" s="21">
        <v>1211825</v>
      </c>
      <c r="Z8" s="6"/>
      <c r="AA8" s="28">
        <v>5250000</v>
      </c>
    </row>
    <row r="9" spans="1:27" ht="13.5">
      <c r="A9" s="2" t="s">
        <v>35</v>
      </c>
      <c r="B9" s="3"/>
      <c r="C9" s="16">
        <f aca="true" t="shared" si="1" ref="C9:Y9">SUM(C10:C14)</f>
        <v>40824860</v>
      </c>
      <c r="D9" s="16">
        <f>SUM(D10:D14)</f>
        <v>0</v>
      </c>
      <c r="E9" s="17">
        <f t="shared" si="1"/>
        <v>66134225</v>
      </c>
      <c r="F9" s="18">
        <f t="shared" si="1"/>
        <v>66134225</v>
      </c>
      <c r="G9" s="18">
        <f t="shared" si="1"/>
        <v>79980</v>
      </c>
      <c r="H9" s="18">
        <f t="shared" si="1"/>
        <v>305257</v>
      </c>
      <c r="I9" s="18">
        <f t="shared" si="1"/>
        <v>5366423</v>
      </c>
      <c r="J9" s="18">
        <f t="shared" si="1"/>
        <v>5751660</v>
      </c>
      <c r="K9" s="18">
        <f t="shared" si="1"/>
        <v>11086726</v>
      </c>
      <c r="L9" s="18">
        <f t="shared" si="1"/>
        <v>1756224</v>
      </c>
      <c r="M9" s="18">
        <f t="shared" si="1"/>
        <v>8825188</v>
      </c>
      <c r="N9" s="18">
        <f t="shared" si="1"/>
        <v>21668138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27419798</v>
      </c>
      <c r="X9" s="18">
        <f t="shared" si="1"/>
        <v>5253000</v>
      </c>
      <c r="Y9" s="18">
        <f t="shared" si="1"/>
        <v>22166798</v>
      </c>
      <c r="Z9" s="4">
        <f>+IF(X9&lt;&gt;0,+(Y9/X9)*100,0)</f>
        <v>421.98359032933564</v>
      </c>
      <c r="AA9" s="30">
        <f>SUM(AA10:AA14)</f>
        <v>66134225</v>
      </c>
    </row>
    <row r="10" spans="1:27" ht="13.5">
      <c r="A10" s="5" t="s">
        <v>36</v>
      </c>
      <c r="B10" s="3"/>
      <c r="C10" s="19">
        <v>25005874</v>
      </c>
      <c r="D10" s="19"/>
      <c r="E10" s="20">
        <v>19771000</v>
      </c>
      <c r="F10" s="21">
        <v>19771000</v>
      </c>
      <c r="G10" s="21"/>
      <c r="H10" s="21"/>
      <c r="I10" s="21">
        <v>1018917</v>
      </c>
      <c r="J10" s="21">
        <v>1018917</v>
      </c>
      <c r="K10" s="21">
        <v>7290052</v>
      </c>
      <c r="L10" s="21">
        <v>692663</v>
      </c>
      <c r="M10" s="21">
        <v>6507731</v>
      </c>
      <c r="N10" s="21">
        <v>14490446</v>
      </c>
      <c r="O10" s="21"/>
      <c r="P10" s="21"/>
      <c r="Q10" s="21"/>
      <c r="R10" s="21"/>
      <c r="S10" s="21"/>
      <c r="T10" s="21"/>
      <c r="U10" s="21"/>
      <c r="V10" s="21"/>
      <c r="W10" s="21">
        <v>15509363</v>
      </c>
      <c r="X10" s="21">
        <v>2064000</v>
      </c>
      <c r="Y10" s="21">
        <v>13445363</v>
      </c>
      <c r="Z10" s="6">
        <v>651.42</v>
      </c>
      <c r="AA10" s="28">
        <v>19771000</v>
      </c>
    </row>
    <row r="11" spans="1:27" ht="13.5">
      <c r="A11" s="5" t="s">
        <v>37</v>
      </c>
      <c r="B11" s="3"/>
      <c r="C11" s="19">
        <v>15297213</v>
      </c>
      <c r="D11" s="19"/>
      <c r="E11" s="20">
        <v>43313225</v>
      </c>
      <c r="F11" s="21">
        <v>43313225</v>
      </c>
      <c r="G11" s="21">
        <v>79980</v>
      </c>
      <c r="H11" s="21">
        <v>305257</v>
      </c>
      <c r="I11" s="21">
        <v>4347506</v>
      </c>
      <c r="J11" s="21">
        <v>4732743</v>
      </c>
      <c r="K11" s="21">
        <v>3623438</v>
      </c>
      <c r="L11" s="21">
        <v>442494</v>
      </c>
      <c r="M11" s="21">
        <v>2287973</v>
      </c>
      <c r="N11" s="21">
        <v>6353905</v>
      </c>
      <c r="O11" s="21"/>
      <c r="P11" s="21"/>
      <c r="Q11" s="21"/>
      <c r="R11" s="21"/>
      <c r="S11" s="21"/>
      <c r="T11" s="21"/>
      <c r="U11" s="21"/>
      <c r="V11" s="21"/>
      <c r="W11" s="21">
        <v>11086648</v>
      </c>
      <c r="X11" s="21">
        <v>2929020</v>
      </c>
      <c r="Y11" s="21">
        <v>8157628</v>
      </c>
      <c r="Z11" s="6">
        <v>278.51</v>
      </c>
      <c r="AA11" s="28">
        <v>43313225</v>
      </c>
    </row>
    <row r="12" spans="1:27" ht="13.5">
      <c r="A12" s="5" t="s">
        <v>38</v>
      </c>
      <c r="B12" s="3"/>
      <c r="C12" s="19">
        <v>496728</v>
      </c>
      <c r="D12" s="19"/>
      <c r="E12" s="20">
        <v>2100000</v>
      </c>
      <c r="F12" s="21">
        <v>2100000</v>
      </c>
      <c r="G12" s="21"/>
      <c r="H12" s="21"/>
      <c r="I12" s="21"/>
      <c r="J12" s="21"/>
      <c r="K12" s="21">
        <v>173236</v>
      </c>
      <c r="L12" s="21"/>
      <c r="M12" s="21"/>
      <c r="N12" s="21">
        <v>173236</v>
      </c>
      <c r="O12" s="21"/>
      <c r="P12" s="21"/>
      <c r="Q12" s="21"/>
      <c r="R12" s="21"/>
      <c r="S12" s="21"/>
      <c r="T12" s="21"/>
      <c r="U12" s="21"/>
      <c r="V12" s="21"/>
      <c r="W12" s="21">
        <v>173236</v>
      </c>
      <c r="X12" s="21">
        <v>259980</v>
      </c>
      <c r="Y12" s="21">
        <v>-86744</v>
      </c>
      <c r="Z12" s="6">
        <v>-33.37</v>
      </c>
      <c r="AA12" s="28">
        <v>2100000</v>
      </c>
    </row>
    <row r="13" spans="1:27" ht="13.5">
      <c r="A13" s="5" t="s">
        <v>39</v>
      </c>
      <c r="B13" s="3"/>
      <c r="C13" s="19">
        <v>25045</v>
      </c>
      <c r="D13" s="19"/>
      <c r="E13" s="20"/>
      <c r="F13" s="21"/>
      <c r="G13" s="21"/>
      <c r="H13" s="21"/>
      <c r="I13" s="21"/>
      <c r="J13" s="21"/>
      <c r="K13" s="21"/>
      <c r="L13" s="21">
        <v>621067</v>
      </c>
      <c r="M13" s="21">
        <v>29484</v>
      </c>
      <c r="N13" s="21">
        <v>650551</v>
      </c>
      <c r="O13" s="21"/>
      <c r="P13" s="21"/>
      <c r="Q13" s="21"/>
      <c r="R13" s="21"/>
      <c r="S13" s="21"/>
      <c r="T13" s="21"/>
      <c r="U13" s="21"/>
      <c r="V13" s="21"/>
      <c r="W13" s="21">
        <v>650551</v>
      </c>
      <c r="X13" s="21"/>
      <c r="Y13" s="21">
        <v>650551</v>
      </c>
      <c r="Z13" s="6"/>
      <c r="AA13" s="28"/>
    </row>
    <row r="14" spans="1:27" ht="13.5">
      <c r="A14" s="5" t="s">
        <v>40</v>
      </c>
      <c r="B14" s="3"/>
      <c r="C14" s="22"/>
      <c r="D14" s="22"/>
      <c r="E14" s="23">
        <v>950000</v>
      </c>
      <c r="F14" s="24">
        <v>950000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>
        <v>950000</v>
      </c>
    </row>
    <row r="15" spans="1:27" ht="13.5">
      <c r="A15" s="2" t="s">
        <v>41</v>
      </c>
      <c r="B15" s="8"/>
      <c r="C15" s="16">
        <f aca="true" t="shared" si="2" ref="C15:Y15">SUM(C16:C18)</f>
        <v>123856138</v>
      </c>
      <c r="D15" s="16">
        <f>SUM(D16:D18)</f>
        <v>0</v>
      </c>
      <c r="E15" s="17">
        <f t="shared" si="2"/>
        <v>220219000</v>
      </c>
      <c r="F15" s="18">
        <f t="shared" si="2"/>
        <v>220219000</v>
      </c>
      <c r="G15" s="18">
        <f t="shared" si="2"/>
        <v>0</v>
      </c>
      <c r="H15" s="18">
        <f t="shared" si="2"/>
        <v>10634878</v>
      </c>
      <c r="I15" s="18">
        <f t="shared" si="2"/>
        <v>12860557</v>
      </c>
      <c r="J15" s="18">
        <f t="shared" si="2"/>
        <v>23495435</v>
      </c>
      <c r="K15" s="18">
        <f t="shared" si="2"/>
        <v>14909793</v>
      </c>
      <c r="L15" s="18">
        <f t="shared" si="2"/>
        <v>18029526</v>
      </c>
      <c r="M15" s="18">
        <f t="shared" si="2"/>
        <v>7108907</v>
      </c>
      <c r="N15" s="18">
        <f t="shared" si="2"/>
        <v>40048226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63543661</v>
      </c>
      <c r="X15" s="18">
        <f t="shared" si="2"/>
        <v>206916960</v>
      </c>
      <c r="Y15" s="18">
        <f t="shared" si="2"/>
        <v>-143373299</v>
      </c>
      <c r="Z15" s="4">
        <f>+IF(X15&lt;&gt;0,+(Y15/X15)*100,0)</f>
        <v>-69.29025972544734</v>
      </c>
      <c r="AA15" s="30">
        <f>SUM(AA16:AA18)</f>
        <v>220219000</v>
      </c>
    </row>
    <row r="16" spans="1:27" ht="13.5">
      <c r="A16" s="5" t="s">
        <v>42</v>
      </c>
      <c r="B16" s="3"/>
      <c r="C16" s="19">
        <v>15102396</v>
      </c>
      <c r="D16" s="19"/>
      <c r="E16" s="20">
        <v>14500000</v>
      </c>
      <c r="F16" s="21">
        <v>14500000</v>
      </c>
      <c r="G16" s="21"/>
      <c r="H16" s="21">
        <v>1461267</v>
      </c>
      <c r="I16" s="21">
        <v>2359863</v>
      </c>
      <c r="J16" s="21">
        <v>3821130</v>
      </c>
      <c r="K16" s="21">
        <v>4611716</v>
      </c>
      <c r="L16" s="21">
        <v>3525075</v>
      </c>
      <c r="M16" s="21">
        <v>2508889</v>
      </c>
      <c r="N16" s="21">
        <v>10645680</v>
      </c>
      <c r="O16" s="21"/>
      <c r="P16" s="21"/>
      <c r="Q16" s="21"/>
      <c r="R16" s="21"/>
      <c r="S16" s="21"/>
      <c r="T16" s="21"/>
      <c r="U16" s="21"/>
      <c r="V16" s="21"/>
      <c r="W16" s="21">
        <v>14466810</v>
      </c>
      <c r="X16" s="21">
        <v>94330980</v>
      </c>
      <c r="Y16" s="21">
        <v>-79864170</v>
      </c>
      <c r="Z16" s="6">
        <v>-84.66</v>
      </c>
      <c r="AA16" s="28">
        <v>14500000</v>
      </c>
    </row>
    <row r="17" spans="1:27" ht="13.5">
      <c r="A17" s="5" t="s">
        <v>43</v>
      </c>
      <c r="B17" s="3"/>
      <c r="C17" s="19">
        <v>108753742</v>
      </c>
      <c r="D17" s="19"/>
      <c r="E17" s="20">
        <v>205719000</v>
      </c>
      <c r="F17" s="21">
        <v>205719000</v>
      </c>
      <c r="G17" s="21"/>
      <c r="H17" s="21">
        <v>9173611</v>
      </c>
      <c r="I17" s="21">
        <v>10500694</v>
      </c>
      <c r="J17" s="21">
        <v>19674305</v>
      </c>
      <c r="K17" s="21">
        <v>10298077</v>
      </c>
      <c r="L17" s="21">
        <v>14504451</v>
      </c>
      <c r="M17" s="21">
        <v>4600018</v>
      </c>
      <c r="N17" s="21">
        <v>29402546</v>
      </c>
      <c r="O17" s="21"/>
      <c r="P17" s="21"/>
      <c r="Q17" s="21"/>
      <c r="R17" s="21"/>
      <c r="S17" s="21"/>
      <c r="T17" s="21"/>
      <c r="U17" s="21"/>
      <c r="V17" s="21"/>
      <c r="W17" s="21">
        <v>49076851</v>
      </c>
      <c r="X17" s="21">
        <v>112585980</v>
      </c>
      <c r="Y17" s="21">
        <v>-63509129</v>
      </c>
      <c r="Z17" s="6">
        <v>-56.41</v>
      </c>
      <c r="AA17" s="28">
        <v>205719000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151076874</v>
      </c>
      <c r="D19" s="16">
        <f>SUM(D20:D23)</f>
        <v>0</v>
      </c>
      <c r="E19" s="17">
        <f t="shared" si="3"/>
        <v>305300775</v>
      </c>
      <c r="F19" s="18">
        <f t="shared" si="3"/>
        <v>305300775</v>
      </c>
      <c r="G19" s="18">
        <f t="shared" si="3"/>
        <v>1379206</v>
      </c>
      <c r="H19" s="18">
        <f t="shared" si="3"/>
        <v>5023419</v>
      </c>
      <c r="I19" s="18">
        <f t="shared" si="3"/>
        <v>9407707</v>
      </c>
      <c r="J19" s="18">
        <f t="shared" si="3"/>
        <v>15810332</v>
      </c>
      <c r="K19" s="18">
        <f t="shared" si="3"/>
        <v>27365714</v>
      </c>
      <c r="L19" s="18">
        <f t="shared" si="3"/>
        <v>7203927</v>
      </c>
      <c r="M19" s="18">
        <f t="shared" si="3"/>
        <v>16711346</v>
      </c>
      <c r="N19" s="18">
        <f t="shared" si="3"/>
        <v>51280987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67091319</v>
      </c>
      <c r="X19" s="18">
        <f t="shared" si="3"/>
        <v>86595060</v>
      </c>
      <c r="Y19" s="18">
        <f t="shared" si="3"/>
        <v>-19503741</v>
      </c>
      <c r="Z19" s="4">
        <f>+IF(X19&lt;&gt;0,+(Y19/X19)*100,0)</f>
        <v>-22.52292567266539</v>
      </c>
      <c r="AA19" s="30">
        <f>SUM(AA20:AA23)</f>
        <v>305300775</v>
      </c>
    </row>
    <row r="20" spans="1:27" ht="13.5">
      <c r="A20" s="5" t="s">
        <v>46</v>
      </c>
      <c r="B20" s="3"/>
      <c r="C20" s="19">
        <v>67924327</v>
      </c>
      <c r="D20" s="19"/>
      <c r="E20" s="20">
        <v>214780000</v>
      </c>
      <c r="F20" s="21">
        <v>214780000</v>
      </c>
      <c r="G20" s="21">
        <v>591109</v>
      </c>
      <c r="H20" s="21">
        <v>850285</v>
      </c>
      <c r="I20" s="21">
        <v>4184145</v>
      </c>
      <c r="J20" s="21">
        <v>5625539</v>
      </c>
      <c r="K20" s="21">
        <v>12298624</v>
      </c>
      <c r="L20" s="21">
        <v>5241558</v>
      </c>
      <c r="M20" s="21">
        <v>1843368</v>
      </c>
      <c r="N20" s="21">
        <v>19383550</v>
      </c>
      <c r="O20" s="21"/>
      <c r="P20" s="21"/>
      <c r="Q20" s="21"/>
      <c r="R20" s="21"/>
      <c r="S20" s="21"/>
      <c r="T20" s="21"/>
      <c r="U20" s="21"/>
      <c r="V20" s="21"/>
      <c r="W20" s="21">
        <v>25009089</v>
      </c>
      <c r="X20" s="21">
        <v>53888520</v>
      </c>
      <c r="Y20" s="21">
        <v>-28879431</v>
      </c>
      <c r="Z20" s="6">
        <v>-53.59</v>
      </c>
      <c r="AA20" s="28">
        <v>214780000</v>
      </c>
    </row>
    <row r="21" spans="1:27" ht="13.5">
      <c r="A21" s="5" t="s">
        <v>47</v>
      </c>
      <c r="B21" s="3"/>
      <c r="C21" s="19">
        <v>34956305</v>
      </c>
      <c r="D21" s="19"/>
      <c r="E21" s="20">
        <v>25992225</v>
      </c>
      <c r="F21" s="21">
        <v>25992225</v>
      </c>
      <c r="G21" s="21">
        <v>788097</v>
      </c>
      <c r="H21" s="21">
        <v>2481373</v>
      </c>
      <c r="I21" s="21">
        <v>1243891</v>
      </c>
      <c r="J21" s="21">
        <v>4513361</v>
      </c>
      <c r="K21" s="21">
        <v>4146476</v>
      </c>
      <c r="L21" s="21">
        <v>1342885</v>
      </c>
      <c r="M21" s="21">
        <v>7043442</v>
      </c>
      <c r="N21" s="21">
        <v>12532803</v>
      </c>
      <c r="O21" s="21"/>
      <c r="P21" s="21"/>
      <c r="Q21" s="21"/>
      <c r="R21" s="21"/>
      <c r="S21" s="21"/>
      <c r="T21" s="21"/>
      <c r="U21" s="21"/>
      <c r="V21" s="21"/>
      <c r="W21" s="21">
        <v>17046164</v>
      </c>
      <c r="X21" s="21">
        <v>19871520</v>
      </c>
      <c r="Y21" s="21">
        <v>-2825356</v>
      </c>
      <c r="Z21" s="6">
        <v>-14.22</v>
      </c>
      <c r="AA21" s="28">
        <v>25992225</v>
      </c>
    </row>
    <row r="22" spans="1:27" ht="13.5">
      <c r="A22" s="5" t="s">
        <v>48</v>
      </c>
      <c r="B22" s="3"/>
      <c r="C22" s="22">
        <v>43495573</v>
      </c>
      <c r="D22" s="22"/>
      <c r="E22" s="23">
        <v>51665000</v>
      </c>
      <c r="F22" s="24">
        <v>51665000</v>
      </c>
      <c r="G22" s="24"/>
      <c r="H22" s="24">
        <v>1467686</v>
      </c>
      <c r="I22" s="24">
        <v>3963271</v>
      </c>
      <c r="J22" s="24">
        <v>5430957</v>
      </c>
      <c r="K22" s="24">
        <v>8830556</v>
      </c>
      <c r="L22" s="24">
        <v>511314</v>
      </c>
      <c r="M22" s="24">
        <v>6606606</v>
      </c>
      <c r="N22" s="24">
        <v>15948476</v>
      </c>
      <c r="O22" s="24"/>
      <c r="P22" s="24"/>
      <c r="Q22" s="24"/>
      <c r="R22" s="24"/>
      <c r="S22" s="24"/>
      <c r="T22" s="24"/>
      <c r="U22" s="24"/>
      <c r="V22" s="24"/>
      <c r="W22" s="24">
        <v>21379433</v>
      </c>
      <c r="X22" s="24">
        <v>7064520</v>
      </c>
      <c r="Y22" s="24">
        <v>14314913</v>
      </c>
      <c r="Z22" s="7">
        <v>202.63</v>
      </c>
      <c r="AA22" s="29">
        <v>51665000</v>
      </c>
    </row>
    <row r="23" spans="1:27" ht="13.5">
      <c r="A23" s="5" t="s">
        <v>49</v>
      </c>
      <c r="B23" s="3"/>
      <c r="C23" s="19">
        <v>4700669</v>
      </c>
      <c r="D23" s="19"/>
      <c r="E23" s="20">
        <v>12863550</v>
      </c>
      <c r="F23" s="21">
        <v>12863550</v>
      </c>
      <c r="G23" s="21"/>
      <c r="H23" s="21">
        <v>224075</v>
      </c>
      <c r="I23" s="21">
        <v>16400</v>
      </c>
      <c r="J23" s="21">
        <v>240475</v>
      </c>
      <c r="K23" s="21">
        <v>2090058</v>
      </c>
      <c r="L23" s="21">
        <v>108170</v>
      </c>
      <c r="M23" s="21">
        <v>1217930</v>
      </c>
      <c r="N23" s="21">
        <v>3416158</v>
      </c>
      <c r="O23" s="21"/>
      <c r="P23" s="21"/>
      <c r="Q23" s="21"/>
      <c r="R23" s="21"/>
      <c r="S23" s="21"/>
      <c r="T23" s="21"/>
      <c r="U23" s="21"/>
      <c r="V23" s="21"/>
      <c r="W23" s="21">
        <v>3656633</v>
      </c>
      <c r="X23" s="21">
        <v>5770500</v>
      </c>
      <c r="Y23" s="21">
        <v>-2113867</v>
      </c>
      <c r="Z23" s="6">
        <v>-36.63</v>
      </c>
      <c r="AA23" s="28">
        <v>12863550</v>
      </c>
    </row>
    <row r="24" spans="1:27" ht="13.5">
      <c r="A24" s="2" t="s">
        <v>50</v>
      </c>
      <c r="B24" s="8"/>
      <c r="C24" s="16">
        <v>17762888</v>
      </c>
      <c r="D24" s="16"/>
      <c r="E24" s="17"/>
      <c r="F24" s="18"/>
      <c r="G24" s="18"/>
      <c r="H24" s="18"/>
      <c r="I24" s="18">
        <v>1267829</v>
      </c>
      <c r="J24" s="18">
        <v>1267829</v>
      </c>
      <c r="K24" s="18">
        <v>230405</v>
      </c>
      <c r="L24" s="18">
        <v>761426</v>
      </c>
      <c r="M24" s="18">
        <v>830635</v>
      </c>
      <c r="N24" s="18">
        <v>1822466</v>
      </c>
      <c r="O24" s="18"/>
      <c r="P24" s="18"/>
      <c r="Q24" s="18"/>
      <c r="R24" s="18"/>
      <c r="S24" s="18"/>
      <c r="T24" s="18"/>
      <c r="U24" s="18"/>
      <c r="V24" s="18"/>
      <c r="W24" s="18">
        <v>3090295</v>
      </c>
      <c r="X24" s="18">
        <v>16234020</v>
      </c>
      <c r="Y24" s="18">
        <v>-13143725</v>
      </c>
      <c r="Z24" s="4">
        <v>-80.96</v>
      </c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351042986</v>
      </c>
      <c r="D25" s="50">
        <f>+D5+D9+D15+D19+D24</f>
        <v>0</v>
      </c>
      <c r="E25" s="51">
        <f t="shared" si="4"/>
        <v>597754000</v>
      </c>
      <c r="F25" s="52">
        <f t="shared" si="4"/>
        <v>597754000</v>
      </c>
      <c r="G25" s="52">
        <f t="shared" si="4"/>
        <v>1459186</v>
      </c>
      <c r="H25" s="52">
        <f t="shared" si="4"/>
        <v>15963554</v>
      </c>
      <c r="I25" s="52">
        <f t="shared" si="4"/>
        <v>29555663</v>
      </c>
      <c r="J25" s="52">
        <f t="shared" si="4"/>
        <v>46978403</v>
      </c>
      <c r="K25" s="52">
        <f t="shared" si="4"/>
        <v>55142921</v>
      </c>
      <c r="L25" s="52">
        <f t="shared" si="4"/>
        <v>28042114</v>
      </c>
      <c r="M25" s="52">
        <f t="shared" si="4"/>
        <v>36203711</v>
      </c>
      <c r="N25" s="52">
        <f t="shared" si="4"/>
        <v>119388746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166367149</v>
      </c>
      <c r="X25" s="52">
        <f t="shared" si="4"/>
        <v>326948580</v>
      </c>
      <c r="Y25" s="52">
        <f t="shared" si="4"/>
        <v>-160581431</v>
      </c>
      <c r="Z25" s="53">
        <f>+IF(X25&lt;&gt;0,+(Y25/X25)*100,0)</f>
        <v>-49.11519450550909</v>
      </c>
      <c r="AA25" s="54">
        <f>+AA5+AA9+AA15+AA19+AA24</f>
        <v>597754000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194012799</v>
      </c>
      <c r="D28" s="19"/>
      <c r="E28" s="20">
        <v>367677000</v>
      </c>
      <c r="F28" s="21">
        <v>367677000</v>
      </c>
      <c r="G28" s="21">
        <v>1347386</v>
      </c>
      <c r="H28" s="21">
        <v>6563975</v>
      </c>
      <c r="I28" s="21">
        <v>22655668</v>
      </c>
      <c r="J28" s="21">
        <v>30567029</v>
      </c>
      <c r="K28" s="21">
        <v>35633135</v>
      </c>
      <c r="L28" s="21">
        <v>11187227</v>
      </c>
      <c r="M28" s="21">
        <v>20315931</v>
      </c>
      <c r="N28" s="21">
        <v>67136293</v>
      </c>
      <c r="O28" s="21"/>
      <c r="P28" s="21"/>
      <c r="Q28" s="21"/>
      <c r="R28" s="21"/>
      <c r="S28" s="21"/>
      <c r="T28" s="21"/>
      <c r="U28" s="21"/>
      <c r="V28" s="21"/>
      <c r="W28" s="21">
        <v>97703322</v>
      </c>
      <c r="X28" s="21"/>
      <c r="Y28" s="21">
        <v>97703322</v>
      </c>
      <c r="Z28" s="6"/>
      <c r="AA28" s="19">
        <v>367677000</v>
      </c>
    </row>
    <row r="29" spans="1:27" ht="13.5">
      <c r="A29" s="56" t="s">
        <v>55</v>
      </c>
      <c r="B29" s="3"/>
      <c r="C29" s="19">
        <v>51791714</v>
      </c>
      <c r="D29" s="19"/>
      <c r="E29" s="20">
        <v>9927000</v>
      </c>
      <c r="F29" s="21">
        <v>9927000</v>
      </c>
      <c r="G29" s="21">
        <v>111396</v>
      </c>
      <c r="H29" s="21">
        <v>505888</v>
      </c>
      <c r="I29" s="21">
        <v>3040178</v>
      </c>
      <c r="J29" s="21">
        <v>3657462</v>
      </c>
      <c r="K29" s="21">
        <v>12472155</v>
      </c>
      <c r="L29" s="21">
        <v>2845713</v>
      </c>
      <c r="M29" s="21">
        <v>6328296</v>
      </c>
      <c r="N29" s="21">
        <v>21646164</v>
      </c>
      <c r="O29" s="21"/>
      <c r="P29" s="21"/>
      <c r="Q29" s="21"/>
      <c r="R29" s="21"/>
      <c r="S29" s="21"/>
      <c r="T29" s="21"/>
      <c r="U29" s="21"/>
      <c r="V29" s="21"/>
      <c r="W29" s="21">
        <v>25303626</v>
      </c>
      <c r="X29" s="21"/>
      <c r="Y29" s="21">
        <v>25303626</v>
      </c>
      <c r="Z29" s="6"/>
      <c r="AA29" s="28">
        <v>9927000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>
        <v>282361</v>
      </c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246086874</v>
      </c>
      <c r="D32" s="25">
        <f>SUM(D28:D31)</f>
        <v>0</v>
      </c>
      <c r="E32" s="26">
        <f t="shared" si="5"/>
        <v>377604000</v>
      </c>
      <c r="F32" s="27">
        <f t="shared" si="5"/>
        <v>377604000</v>
      </c>
      <c r="G32" s="27">
        <f t="shared" si="5"/>
        <v>1458782</v>
      </c>
      <c r="H32" s="27">
        <f t="shared" si="5"/>
        <v>7069863</v>
      </c>
      <c r="I32" s="27">
        <f t="shared" si="5"/>
        <v>25695846</v>
      </c>
      <c r="J32" s="27">
        <f t="shared" si="5"/>
        <v>34224491</v>
      </c>
      <c r="K32" s="27">
        <f t="shared" si="5"/>
        <v>48105290</v>
      </c>
      <c r="L32" s="27">
        <f t="shared" si="5"/>
        <v>14032940</v>
      </c>
      <c r="M32" s="27">
        <f t="shared" si="5"/>
        <v>26644227</v>
      </c>
      <c r="N32" s="27">
        <f t="shared" si="5"/>
        <v>88782457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123006948</v>
      </c>
      <c r="X32" s="27">
        <f t="shared" si="5"/>
        <v>0</v>
      </c>
      <c r="Y32" s="27">
        <f t="shared" si="5"/>
        <v>123006948</v>
      </c>
      <c r="Z32" s="13">
        <f>+IF(X32&lt;&gt;0,+(Y32/X32)*100,0)</f>
        <v>0</v>
      </c>
      <c r="AA32" s="31">
        <f>SUM(AA28:AA31)</f>
        <v>377604000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>
        <v>4134245</v>
      </c>
      <c r="D34" s="19"/>
      <c r="E34" s="20">
        <v>100000000</v>
      </c>
      <c r="F34" s="21">
        <v>100000000</v>
      </c>
      <c r="G34" s="21">
        <v>8</v>
      </c>
      <c r="H34" s="21">
        <v>10117</v>
      </c>
      <c r="I34" s="21">
        <v>52907</v>
      </c>
      <c r="J34" s="21">
        <v>63032</v>
      </c>
      <c r="K34" s="21">
        <v>84576</v>
      </c>
      <c r="L34" s="21">
        <v>956772</v>
      </c>
      <c r="M34" s="21">
        <v>405620</v>
      </c>
      <c r="N34" s="21">
        <v>1446968</v>
      </c>
      <c r="O34" s="21"/>
      <c r="P34" s="21"/>
      <c r="Q34" s="21"/>
      <c r="R34" s="21"/>
      <c r="S34" s="21"/>
      <c r="T34" s="21"/>
      <c r="U34" s="21"/>
      <c r="V34" s="21"/>
      <c r="W34" s="21">
        <v>1510000</v>
      </c>
      <c r="X34" s="21"/>
      <c r="Y34" s="21">
        <v>1510000</v>
      </c>
      <c r="Z34" s="6"/>
      <c r="AA34" s="28">
        <v>100000000</v>
      </c>
    </row>
    <row r="35" spans="1:27" ht="13.5">
      <c r="A35" s="59" t="s">
        <v>63</v>
      </c>
      <c r="B35" s="3"/>
      <c r="C35" s="19">
        <v>100821869</v>
      </c>
      <c r="D35" s="19"/>
      <c r="E35" s="20">
        <v>120150000</v>
      </c>
      <c r="F35" s="21">
        <v>120150000</v>
      </c>
      <c r="G35" s="21">
        <v>396</v>
      </c>
      <c r="H35" s="21">
        <v>8883572</v>
      </c>
      <c r="I35" s="21">
        <v>3806909</v>
      </c>
      <c r="J35" s="21">
        <v>12690877</v>
      </c>
      <c r="K35" s="21">
        <v>6953055</v>
      </c>
      <c r="L35" s="21">
        <v>13052402</v>
      </c>
      <c r="M35" s="21">
        <v>9153864</v>
      </c>
      <c r="N35" s="21">
        <v>29159321</v>
      </c>
      <c r="O35" s="21"/>
      <c r="P35" s="21"/>
      <c r="Q35" s="21"/>
      <c r="R35" s="21"/>
      <c r="S35" s="21"/>
      <c r="T35" s="21"/>
      <c r="U35" s="21"/>
      <c r="V35" s="21"/>
      <c r="W35" s="21">
        <v>41850198</v>
      </c>
      <c r="X35" s="21"/>
      <c r="Y35" s="21">
        <v>41850198</v>
      </c>
      <c r="Z35" s="6"/>
      <c r="AA35" s="28">
        <v>120150000</v>
      </c>
    </row>
    <row r="36" spans="1:27" ht="13.5">
      <c r="A36" s="60" t="s">
        <v>64</v>
      </c>
      <c r="B36" s="10"/>
      <c r="C36" s="61">
        <f aca="true" t="shared" si="6" ref="C36:Y36">SUM(C32:C35)</f>
        <v>351042988</v>
      </c>
      <c r="D36" s="61">
        <f>SUM(D32:D35)</f>
        <v>0</v>
      </c>
      <c r="E36" s="62">
        <f t="shared" si="6"/>
        <v>597754000</v>
      </c>
      <c r="F36" s="63">
        <f t="shared" si="6"/>
        <v>597754000</v>
      </c>
      <c r="G36" s="63">
        <f t="shared" si="6"/>
        <v>1459186</v>
      </c>
      <c r="H36" s="63">
        <f t="shared" si="6"/>
        <v>15963552</v>
      </c>
      <c r="I36" s="63">
        <f t="shared" si="6"/>
        <v>29555662</v>
      </c>
      <c r="J36" s="63">
        <f t="shared" si="6"/>
        <v>46978400</v>
      </c>
      <c r="K36" s="63">
        <f t="shared" si="6"/>
        <v>55142921</v>
      </c>
      <c r="L36" s="63">
        <f t="shared" si="6"/>
        <v>28042114</v>
      </c>
      <c r="M36" s="63">
        <f t="shared" si="6"/>
        <v>36203711</v>
      </c>
      <c r="N36" s="63">
        <f t="shared" si="6"/>
        <v>119388746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166367146</v>
      </c>
      <c r="X36" s="63">
        <f t="shared" si="6"/>
        <v>0</v>
      </c>
      <c r="Y36" s="63">
        <f t="shared" si="6"/>
        <v>166367146</v>
      </c>
      <c r="Z36" s="64">
        <f>+IF(X36&lt;&gt;0,+(Y36/X36)*100,0)</f>
        <v>0</v>
      </c>
      <c r="AA36" s="65">
        <f>SUM(AA32:AA35)</f>
        <v>597754000</v>
      </c>
    </row>
    <row r="37" spans="1:27" ht="13.5">
      <c r="A37" s="14" t="s">
        <v>127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128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129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130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131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15242295</v>
      </c>
      <c r="D5" s="16">
        <f>SUM(D6:D8)</f>
        <v>0</v>
      </c>
      <c r="E5" s="17">
        <f t="shared" si="0"/>
        <v>500000</v>
      </c>
      <c r="F5" s="18">
        <f t="shared" si="0"/>
        <v>500000</v>
      </c>
      <c r="G5" s="18">
        <f t="shared" si="0"/>
        <v>900344</v>
      </c>
      <c r="H5" s="18">
        <f t="shared" si="0"/>
        <v>1288750</v>
      </c>
      <c r="I5" s="18">
        <f t="shared" si="0"/>
        <v>1724533</v>
      </c>
      <c r="J5" s="18">
        <f t="shared" si="0"/>
        <v>3913627</v>
      </c>
      <c r="K5" s="18">
        <f t="shared" si="0"/>
        <v>842847</v>
      </c>
      <c r="L5" s="18">
        <f t="shared" si="0"/>
        <v>608497</v>
      </c>
      <c r="M5" s="18">
        <f t="shared" si="0"/>
        <v>788444</v>
      </c>
      <c r="N5" s="18">
        <f t="shared" si="0"/>
        <v>2239788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6153415</v>
      </c>
      <c r="X5" s="18">
        <f t="shared" si="0"/>
        <v>249996</v>
      </c>
      <c r="Y5" s="18">
        <f t="shared" si="0"/>
        <v>5903419</v>
      </c>
      <c r="Z5" s="4">
        <f>+IF(X5&lt;&gt;0,+(Y5/X5)*100,0)</f>
        <v>2361.40538248612</v>
      </c>
      <c r="AA5" s="16">
        <f>SUM(AA6:AA8)</f>
        <v>500000</v>
      </c>
    </row>
    <row r="6" spans="1:27" ht="13.5">
      <c r="A6" s="5" t="s">
        <v>32</v>
      </c>
      <c r="B6" s="3"/>
      <c r="C6" s="19">
        <v>15242295</v>
      </c>
      <c r="D6" s="19"/>
      <c r="E6" s="20">
        <v>370000</v>
      </c>
      <c r="F6" s="21">
        <v>370000</v>
      </c>
      <c r="G6" s="21">
        <v>900344</v>
      </c>
      <c r="H6" s="21">
        <v>1288750</v>
      </c>
      <c r="I6" s="21">
        <v>1724533</v>
      </c>
      <c r="J6" s="21">
        <v>3913627</v>
      </c>
      <c r="K6" s="21">
        <v>842847</v>
      </c>
      <c r="L6" s="21">
        <v>608497</v>
      </c>
      <c r="M6" s="21">
        <v>788444</v>
      </c>
      <c r="N6" s="21">
        <v>2239788</v>
      </c>
      <c r="O6" s="21"/>
      <c r="P6" s="21"/>
      <c r="Q6" s="21"/>
      <c r="R6" s="21"/>
      <c r="S6" s="21"/>
      <c r="T6" s="21"/>
      <c r="U6" s="21"/>
      <c r="V6" s="21"/>
      <c r="W6" s="21">
        <v>6153415</v>
      </c>
      <c r="X6" s="21">
        <v>184998</v>
      </c>
      <c r="Y6" s="21">
        <v>5968417</v>
      </c>
      <c r="Z6" s="6">
        <v>3226.21</v>
      </c>
      <c r="AA6" s="28">
        <v>370000</v>
      </c>
    </row>
    <row r="7" spans="1:27" ht="13.5">
      <c r="A7" s="5" t="s">
        <v>33</v>
      </c>
      <c r="B7" s="3"/>
      <c r="C7" s="22"/>
      <c r="D7" s="22"/>
      <c r="E7" s="23">
        <v>100000</v>
      </c>
      <c r="F7" s="24">
        <v>100000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49998</v>
      </c>
      <c r="Y7" s="24">
        <v>-49998</v>
      </c>
      <c r="Z7" s="7">
        <v>-100</v>
      </c>
      <c r="AA7" s="29">
        <v>100000</v>
      </c>
    </row>
    <row r="8" spans="1:27" ht="13.5">
      <c r="A8" s="5" t="s">
        <v>34</v>
      </c>
      <c r="B8" s="3"/>
      <c r="C8" s="19"/>
      <c r="D8" s="19"/>
      <c r="E8" s="20">
        <v>30000</v>
      </c>
      <c r="F8" s="21">
        <v>30000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15000</v>
      </c>
      <c r="Y8" s="21">
        <v>-15000</v>
      </c>
      <c r="Z8" s="6">
        <v>-100</v>
      </c>
      <c r="AA8" s="28">
        <v>30000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480000</v>
      </c>
      <c r="F9" s="18">
        <f t="shared" si="1"/>
        <v>480000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240000</v>
      </c>
      <c r="Y9" s="18">
        <f t="shared" si="1"/>
        <v>-240000</v>
      </c>
      <c r="Z9" s="4">
        <f>+IF(X9&lt;&gt;0,+(Y9/X9)*100,0)</f>
        <v>-100</v>
      </c>
      <c r="AA9" s="30">
        <f>SUM(AA10:AA14)</f>
        <v>480000</v>
      </c>
    </row>
    <row r="10" spans="1:27" ht="13.5">
      <c r="A10" s="5" t="s">
        <v>36</v>
      </c>
      <c r="B10" s="3"/>
      <c r="C10" s="19"/>
      <c r="D10" s="19"/>
      <c r="E10" s="20">
        <v>480000</v>
      </c>
      <c r="F10" s="21">
        <v>480000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240000</v>
      </c>
      <c r="Y10" s="21">
        <v>-240000</v>
      </c>
      <c r="Z10" s="6">
        <v>-100</v>
      </c>
      <c r="AA10" s="28">
        <v>480000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19140000</v>
      </c>
      <c r="F15" s="18">
        <f t="shared" si="2"/>
        <v>19140000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9570000</v>
      </c>
      <c r="Y15" s="18">
        <f t="shared" si="2"/>
        <v>-9570000</v>
      </c>
      <c r="Z15" s="4">
        <f>+IF(X15&lt;&gt;0,+(Y15/X15)*100,0)</f>
        <v>-100</v>
      </c>
      <c r="AA15" s="30">
        <f>SUM(AA16:AA18)</f>
        <v>19140000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>
        <v>19140000</v>
      </c>
      <c r="F17" s="21">
        <v>19140000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9570000</v>
      </c>
      <c r="Y17" s="21">
        <v>-9570000</v>
      </c>
      <c r="Z17" s="6">
        <v>-100</v>
      </c>
      <c r="AA17" s="28">
        <v>19140000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600000</v>
      </c>
      <c r="F19" s="18">
        <f t="shared" si="3"/>
        <v>600000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300000</v>
      </c>
      <c r="Y19" s="18">
        <f t="shared" si="3"/>
        <v>-300000</v>
      </c>
      <c r="Z19" s="4">
        <f>+IF(X19&lt;&gt;0,+(Y19/X19)*100,0)</f>
        <v>-100</v>
      </c>
      <c r="AA19" s="30">
        <f>SUM(AA20:AA23)</f>
        <v>600000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>
        <v>600000</v>
      </c>
      <c r="F23" s="21">
        <v>600000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300000</v>
      </c>
      <c r="Y23" s="21">
        <v>-300000</v>
      </c>
      <c r="Z23" s="6">
        <v>-100</v>
      </c>
      <c r="AA23" s="28">
        <v>600000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15242295</v>
      </c>
      <c r="D25" s="50">
        <f>+D5+D9+D15+D19+D24</f>
        <v>0</v>
      </c>
      <c r="E25" s="51">
        <f t="shared" si="4"/>
        <v>20720000</v>
      </c>
      <c r="F25" s="52">
        <f t="shared" si="4"/>
        <v>20720000</v>
      </c>
      <c r="G25" s="52">
        <f t="shared" si="4"/>
        <v>900344</v>
      </c>
      <c r="H25" s="52">
        <f t="shared" si="4"/>
        <v>1288750</v>
      </c>
      <c r="I25" s="52">
        <f t="shared" si="4"/>
        <v>1724533</v>
      </c>
      <c r="J25" s="52">
        <f t="shared" si="4"/>
        <v>3913627</v>
      </c>
      <c r="K25" s="52">
        <f t="shared" si="4"/>
        <v>842847</v>
      </c>
      <c r="L25" s="52">
        <f t="shared" si="4"/>
        <v>608497</v>
      </c>
      <c r="M25" s="52">
        <f t="shared" si="4"/>
        <v>788444</v>
      </c>
      <c r="N25" s="52">
        <f t="shared" si="4"/>
        <v>2239788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6153415</v>
      </c>
      <c r="X25" s="52">
        <f t="shared" si="4"/>
        <v>10359996</v>
      </c>
      <c r="Y25" s="52">
        <f t="shared" si="4"/>
        <v>-4206581</v>
      </c>
      <c r="Z25" s="53">
        <f>+IF(X25&lt;&gt;0,+(Y25/X25)*100,0)</f>
        <v>-40.60407938381444</v>
      </c>
      <c r="AA25" s="54">
        <f>+AA5+AA9+AA15+AA19+AA24</f>
        <v>20720000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15242296</v>
      </c>
      <c r="D28" s="19"/>
      <c r="E28" s="20">
        <v>16251000</v>
      </c>
      <c r="F28" s="21">
        <v>16251000</v>
      </c>
      <c r="G28" s="21">
        <v>900344</v>
      </c>
      <c r="H28" s="21">
        <v>1288750</v>
      </c>
      <c r="I28" s="21">
        <v>1724533</v>
      </c>
      <c r="J28" s="21">
        <v>3913627</v>
      </c>
      <c r="K28" s="21">
        <v>842847</v>
      </c>
      <c r="L28" s="21">
        <v>608497</v>
      </c>
      <c r="M28" s="21">
        <v>788444</v>
      </c>
      <c r="N28" s="21">
        <v>2239788</v>
      </c>
      <c r="O28" s="21"/>
      <c r="P28" s="21"/>
      <c r="Q28" s="21"/>
      <c r="R28" s="21"/>
      <c r="S28" s="21"/>
      <c r="T28" s="21"/>
      <c r="U28" s="21"/>
      <c r="V28" s="21"/>
      <c r="W28" s="21">
        <v>6153415</v>
      </c>
      <c r="X28" s="21"/>
      <c r="Y28" s="21">
        <v>6153415</v>
      </c>
      <c r="Z28" s="6"/>
      <c r="AA28" s="19">
        <v>16251000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15242296</v>
      </c>
      <c r="D32" s="25">
        <f>SUM(D28:D31)</f>
        <v>0</v>
      </c>
      <c r="E32" s="26">
        <f t="shared" si="5"/>
        <v>16251000</v>
      </c>
      <c r="F32" s="27">
        <f t="shared" si="5"/>
        <v>16251000</v>
      </c>
      <c r="G32" s="27">
        <f t="shared" si="5"/>
        <v>900344</v>
      </c>
      <c r="H32" s="27">
        <f t="shared" si="5"/>
        <v>1288750</v>
      </c>
      <c r="I32" s="27">
        <f t="shared" si="5"/>
        <v>1724533</v>
      </c>
      <c r="J32" s="27">
        <f t="shared" si="5"/>
        <v>3913627</v>
      </c>
      <c r="K32" s="27">
        <f t="shared" si="5"/>
        <v>842847</v>
      </c>
      <c r="L32" s="27">
        <f t="shared" si="5"/>
        <v>608497</v>
      </c>
      <c r="M32" s="27">
        <f t="shared" si="5"/>
        <v>788444</v>
      </c>
      <c r="N32" s="27">
        <f t="shared" si="5"/>
        <v>2239788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6153415</v>
      </c>
      <c r="X32" s="27">
        <f t="shared" si="5"/>
        <v>0</v>
      </c>
      <c r="Y32" s="27">
        <f t="shared" si="5"/>
        <v>6153415</v>
      </c>
      <c r="Z32" s="13">
        <f>+IF(X32&lt;&gt;0,+(Y32/X32)*100,0)</f>
        <v>0</v>
      </c>
      <c r="AA32" s="31">
        <f>SUM(AA28:AA31)</f>
        <v>16251000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>
        <v>4469000</v>
      </c>
      <c r="F35" s="21">
        <v>4469000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4469000</v>
      </c>
    </row>
    <row r="36" spans="1:27" ht="13.5">
      <c r="A36" s="60" t="s">
        <v>64</v>
      </c>
      <c r="B36" s="10"/>
      <c r="C36" s="61">
        <f aca="true" t="shared" si="6" ref="C36:Y36">SUM(C32:C35)</f>
        <v>15242296</v>
      </c>
      <c r="D36" s="61">
        <f>SUM(D32:D35)</f>
        <v>0</v>
      </c>
      <c r="E36" s="62">
        <f t="shared" si="6"/>
        <v>20720000</v>
      </c>
      <c r="F36" s="63">
        <f t="shared" si="6"/>
        <v>20720000</v>
      </c>
      <c r="G36" s="63">
        <f t="shared" si="6"/>
        <v>900344</v>
      </c>
      <c r="H36" s="63">
        <f t="shared" si="6"/>
        <v>1288750</v>
      </c>
      <c r="I36" s="63">
        <f t="shared" si="6"/>
        <v>1724533</v>
      </c>
      <c r="J36" s="63">
        <f t="shared" si="6"/>
        <v>3913627</v>
      </c>
      <c r="K36" s="63">
        <f t="shared" si="6"/>
        <v>842847</v>
      </c>
      <c r="L36" s="63">
        <f t="shared" si="6"/>
        <v>608497</v>
      </c>
      <c r="M36" s="63">
        <f t="shared" si="6"/>
        <v>788444</v>
      </c>
      <c r="N36" s="63">
        <f t="shared" si="6"/>
        <v>2239788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6153415</v>
      </c>
      <c r="X36" s="63">
        <f t="shared" si="6"/>
        <v>0</v>
      </c>
      <c r="Y36" s="63">
        <f t="shared" si="6"/>
        <v>6153415</v>
      </c>
      <c r="Z36" s="64">
        <f>+IF(X36&lt;&gt;0,+(Y36/X36)*100,0)</f>
        <v>0</v>
      </c>
      <c r="AA36" s="65">
        <f>SUM(AA32:AA35)</f>
        <v>20720000</v>
      </c>
    </row>
    <row r="37" spans="1:27" ht="13.5">
      <c r="A37" s="14" t="s">
        <v>127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128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129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130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131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176121</v>
      </c>
      <c r="D5" s="16">
        <f>SUM(D6:D8)</f>
        <v>0</v>
      </c>
      <c r="E5" s="17">
        <f t="shared" si="0"/>
        <v>52000</v>
      </c>
      <c r="F5" s="18">
        <f t="shared" si="0"/>
        <v>52000</v>
      </c>
      <c r="G5" s="18">
        <f t="shared" si="0"/>
        <v>0</v>
      </c>
      <c r="H5" s="18">
        <f t="shared" si="0"/>
        <v>1483</v>
      </c>
      <c r="I5" s="18">
        <f t="shared" si="0"/>
        <v>0</v>
      </c>
      <c r="J5" s="18">
        <f t="shared" si="0"/>
        <v>1483</v>
      </c>
      <c r="K5" s="18">
        <f t="shared" si="0"/>
        <v>0</v>
      </c>
      <c r="L5" s="18">
        <f t="shared" si="0"/>
        <v>28281</v>
      </c>
      <c r="M5" s="18">
        <f t="shared" si="0"/>
        <v>1971</v>
      </c>
      <c r="N5" s="18">
        <f t="shared" si="0"/>
        <v>30252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31735</v>
      </c>
      <c r="X5" s="18">
        <f t="shared" si="0"/>
        <v>52000</v>
      </c>
      <c r="Y5" s="18">
        <f t="shared" si="0"/>
        <v>-20265</v>
      </c>
      <c r="Z5" s="4">
        <f>+IF(X5&lt;&gt;0,+(Y5/X5)*100,0)</f>
        <v>-38.97115384615385</v>
      </c>
      <c r="AA5" s="16">
        <f>SUM(AA6:AA8)</f>
        <v>52000</v>
      </c>
    </row>
    <row r="6" spans="1:27" ht="13.5">
      <c r="A6" s="5" t="s">
        <v>32</v>
      </c>
      <c r="B6" s="3"/>
      <c r="C6" s="19">
        <v>54440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38016</v>
      </c>
      <c r="D7" s="22"/>
      <c r="E7" s="23">
        <v>35000</v>
      </c>
      <c r="F7" s="24">
        <v>35000</v>
      </c>
      <c r="G7" s="24"/>
      <c r="H7" s="24"/>
      <c r="I7" s="24"/>
      <c r="J7" s="24"/>
      <c r="K7" s="24"/>
      <c r="L7" s="24">
        <v>21481</v>
      </c>
      <c r="M7" s="24"/>
      <c r="N7" s="24">
        <v>21481</v>
      </c>
      <c r="O7" s="24"/>
      <c r="P7" s="24"/>
      <c r="Q7" s="24"/>
      <c r="R7" s="24"/>
      <c r="S7" s="24"/>
      <c r="T7" s="24"/>
      <c r="U7" s="24"/>
      <c r="V7" s="24"/>
      <c r="W7" s="24">
        <v>21481</v>
      </c>
      <c r="X7" s="24">
        <v>35000</v>
      </c>
      <c r="Y7" s="24">
        <v>-13519</v>
      </c>
      <c r="Z7" s="7">
        <v>-38.63</v>
      </c>
      <c r="AA7" s="29">
        <v>35000</v>
      </c>
    </row>
    <row r="8" spans="1:27" ht="13.5">
      <c r="A8" s="5" t="s">
        <v>34</v>
      </c>
      <c r="B8" s="3"/>
      <c r="C8" s="19">
        <v>83665</v>
      </c>
      <c r="D8" s="19"/>
      <c r="E8" s="20">
        <v>17000</v>
      </c>
      <c r="F8" s="21">
        <v>17000</v>
      </c>
      <c r="G8" s="21"/>
      <c r="H8" s="21">
        <v>1483</v>
      </c>
      <c r="I8" s="21"/>
      <c r="J8" s="21">
        <v>1483</v>
      </c>
      <c r="K8" s="21"/>
      <c r="L8" s="21">
        <v>6800</v>
      </c>
      <c r="M8" s="21">
        <v>1971</v>
      </c>
      <c r="N8" s="21">
        <v>8771</v>
      </c>
      <c r="O8" s="21"/>
      <c r="P8" s="21"/>
      <c r="Q8" s="21"/>
      <c r="R8" s="21"/>
      <c r="S8" s="21"/>
      <c r="T8" s="21"/>
      <c r="U8" s="21"/>
      <c r="V8" s="21"/>
      <c r="W8" s="21">
        <v>10254</v>
      </c>
      <c r="X8" s="21">
        <v>17000</v>
      </c>
      <c r="Y8" s="21">
        <v>-6746</v>
      </c>
      <c r="Z8" s="6">
        <v>-39.68</v>
      </c>
      <c r="AA8" s="28">
        <v>17000</v>
      </c>
    </row>
    <row r="9" spans="1:27" ht="13.5">
      <c r="A9" s="2" t="s">
        <v>35</v>
      </c>
      <c r="B9" s="3"/>
      <c r="C9" s="16">
        <f aca="true" t="shared" si="1" ref="C9:Y9">SUM(C10:C14)</f>
        <v>7941018</v>
      </c>
      <c r="D9" s="16">
        <f>SUM(D10:D14)</f>
        <v>0</v>
      </c>
      <c r="E9" s="17">
        <f t="shared" si="1"/>
        <v>2414000</v>
      </c>
      <c r="F9" s="18">
        <f t="shared" si="1"/>
        <v>2414000</v>
      </c>
      <c r="G9" s="18">
        <f t="shared" si="1"/>
        <v>596384</v>
      </c>
      <c r="H9" s="18">
        <f t="shared" si="1"/>
        <v>1210326</v>
      </c>
      <c r="I9" s="18">
        <f t="shared" si="1"/>
        <v>1135257</v>
      </c>
      <c r="J9" s="18">
        <f t="shared" si="1"/>
        <v>2941967</v>
      </c>
      <c r="K9" s="18">
        <f t="shared" si="1"/>
        <v>1399337</v>
      </c>
      <c r="L9" s="18">
        <f t="shared" si="1"/>
        <v>168312</v>
      </c>
      <c r="M9" s="18">
        <f t="shared" si="1"/>
        <v>3699923</v>
      </c>
      <c r="N9" s="18">
        <f t="shared" si="1"/>
        <v>5267572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8209539</v>
      </c>
      <c r="X9" s="18">
        <f t="shared" si="1"/>
        <v>2409000</v>
      </c>
      <c r="Y9" s="18">
        <f t="shared" si="1"/>
        <v>5800539</v>
      </c>
      <c r="Z9" s="4">
        <f>+IF(X9&lt;&gt;0,+(Y9/X9)*100,0)</f>
        <v>240.78617683686176</v>
      </c>
      <c r="AA9" s="30">
        <f>SUM(AA10:AA14)</f>
        <v>2414000</v>
      </c>
    </row>
    <row r="10" spans="1:27" ht="13.5">
      <c r="A10" s="5" t="s">
        <v>36</v>
      </c>
      <c r="B10" s="3"/>
      <c r="C10" s="19">
        <v>667770</v>
      </c>
      <c r="D10" s="19"/>
      <c r="E10" s="20">
        <v>15000</v>
      </c>
      <c r="F10" s="21">
        <v>15000</v>
      </c>
      <c r="G10" s="21">
        <v>210923</v>
      </c>
      <c r="H10" s="21">
        <v>71265</v>
      </c>
      <c r="I10" s="21">
        <v>243923</v>
      </c>
      <c r="J10" s="21">
        <v>526111</v>
      </c>
      <c r="K10" s="21">
        <v>362355</v>
      </c>
      <c r="L10" s="21">
        <v>168312</v>
      </c>
      <c r="M10" s="21">
        <v>58763</v>
      </c>
      <c r="N10" s="21">
        <v>589430</v>
      </c>
      <c r="O10" s="21"/>
      <c r="P10" s="21"/>
      <c r="Q10" s="21"/>
      <c r="R10" s="21"/>
      <c r="S10" s="21"/>
      <c r="T10" s="21"/>
      <c r="U10" s="21"/>
      <c r="V10" s="21"/>
      <c r="W10" s="21">
        <v>1115541</v>
      </c>
      <c r="X10" s="21">
        <v>15000</v>
      </c>
      <c r="Y10" s="21">
        <v>1100541</v>
      </c>
      <c r="Z10" s="6">
        <v>7336.94</v>
      </c>
      <c r="AA10" s="28">
        <v>15000</v>
      </c>
    </row>
    <row r="11" spans="1:27" ht="13.5">
      <c r="A11" s="5" t="s">
        <v>37</v>
      </c>
      <c r="B11" s="3"/>
      <c r="C11" s="19">
        <v>2469239</v>
      </c>
      <c r="D11" s="19"/>
      <c r="E11" s="20">
        <v>2300000</v>
      </c>
      <c r="F11" s="21">
        <v>2300000</v>
      </c>
      <c r="G11" s="21"/>
      <c r="H11" s="21"/>
      <c r="I11" s="21">
        <v>42544</v>
      </c>
      <c r="J11" s="21">
        <v>42544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42544</v>
      </c>
      <c r="X11" s="21">
        <v>2300000</v>
      </c>
      <c r="Y11" s="21">
        <v>-2257456</v>
      </c>
      <c r="Z11" s="6">
        <v>-98.15</v>
      </c>
      <c r="AA11" s="28">
        <v>2300000</v>
      </c>
    </row>
    <row r="12" spans="1:27" ht="13.5">
      <c r="A12" s="5" t="s">
        <v>38</v>
      </c>
      <c r="B12" s="3"/>
      <c r="C12" s="19">
        <v>4804009</v>
      </c>
      <c r="D12" s="19"/>
      <c r="E12" s="20">
        <v>99000</v>
      </c>
      <c r="F12" s="21">
        <v>99000</v>
      </c>
      <c r="G12" s="21">
        <v>385461</v>
      </c>
      <c r="H12" s="21">
        <v>1139061</v>
      </c>
      <c r="I12" s="21">
        <v>848790</v>
      </c>
      <c r="J12" s="21">
        <v>2373312</v>
      </c>
      <c r="K12" s="21">
        <v>1036982</v>
      </c>
      <c r="L12" s="21"/>
      <c r="M12" s="21">
        <v>3641160</v>
      </c>
      <c r="N12" s="21">
        <v>4678142</v>
      </c>
      <c r="O12" s="21"/>
      <c r="P12" s="21"/>
      <c r="Q12" s="21"/>
      <c r="R12" s="21"/>
      <c r="S12" s="21"/>
      <c r="T12" s="21"/>
      <c r="U12" s="21"/>
      <c r="V12" s="21"/>
      <c r="W12" s="21">
        <v>7051454</v>
      </c>
      <c r="X12" s="21">
        <v>94000</v>
      </c>
      <c r="Y12" s="21">
        <v>6957454</v>
      </c>
      <c r="Z12" s="6">
        <v>7401.55</v>
      </c>
      <c r="AA12" s="28">
        <v>99000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13022367</v>
      </c>
      <c r="D15" s="16">
        <f>SUM(D16:D18)</f>
        <v>0</v>
      </c>
      <c r="E15" s="17">
        <f t="shared" si="2"/>
        <v>19033050</v>
      </c>
      <c r="F15" s="18">
        <f t="shared" si="2"/>
        <v>19033050</v>
      </c>
      <c r="G15" s="18">
        <f t="shared" si="2"/>
        <v>1262489</v>
      </c>
      <c r="H15" s="18">
        <f t="shared" si="2"/>
        <v>1318793</v>
      </c>
      <c r="I15" s="18">
        <f t="shared" si="2"/>
        <v>979239</v>
      </c>
      <c r="J15" s="18">
        <f t="shared" si="2"/>
        <v>3560521</v>
      </c>
      <c r="K15" s="18">
        <f t="shared" si="2"/>
        <v>780900</v>
      </c>
      <c r="L15" s="18">
        <f t="shared" si="2"/>
        <v>2502989</v>
      </c>
      <c r="M15" s="18">
        <f t="shared" si="2"/>
        <v>681130</v>
      </c>
      <c r="N15" s="18">
        <f t="shared" si="2"/>
        <v>3965019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7525540</v>
      </c>
      <c r="X15" s="18">
        <f t="shared" si="2"/>
        <v>11980000</v>
      </c>
      <c r="Y15" s="18">
        <f t="shared" si="2"/>
        <v>-4454460</v>
      </c>
      <c r="Z15" s="4">
        <f>+IF(X15&lt;&gt;0,+(Y15/X15)*100,0)</f>
        <v>-37.18247078464107</v>
      </c>
      <c r="AA15" s="30">
        <f>SUM(AA16:AA18)</f>
        <v>19033050</v>
      </c>
    </row>
    <row r="16" spans="1:27" ht="13.5">
      <c r="A16" s="5" t="s">
        <v>42</v>
      </c>
      <c r="B16" s="3"/>
      <c r="C16" s="19">
        <v>57862</v>
      </c>
      <c r="D16" s="19"/>
      <c r="E16" s="20">
        <v>214700</v>
      </c>
      <c r="F16" s="21">
        <v>214700</v>
      </c>
      <c r="G16" s="21"/>
      <c r="H16" s="21"/>
      <c r="I16" s="21"/>
      <c r="J16" s="21"/>
      <c r="K16" s="21"/>
      <c r="L16" s="21">
        <v>9922</v>
      </c>
      <c r="M16" s="21"/>
      <c r="N16" s="21">
        <v>9922</v>
      </c>
      <c r="O16" s="21"/>
      <c r="P16" s="21"/>
      <c r="Q16" s="21"/>
      <c r="R16" s="21"/>
      <c r="S16" s="21"/>
      <c r="T16" s="21"/>
      <c r="U16" s="21"/>
      <c r="V16" s="21"/>
      <c r="W16" s="21">
        <v>9922</v>
      </c>
      <c r="X16" s="21">
        <v>215000</v>
      </c>
      <c r="Y16" s="21">
        <v>-205078</v>
      </c>
      <c r="Z16" s="6">
        <v>-95.39</v>
      </c>
      <c r="AA16" s="28">
        <v>214700</v>
      </c>
    </row>
    <row r="17" spans="1:27" ht="13.5">
      <c r="A17" s="5" t="s">
        <v>43</v>
      </c>
      <c r="B17" s="3"/>
      <c r="C17" s="19">
        <v>12964505</v>
      </c>
      <c r="D17" s="19"/>
      <c r="E17" s="20">
        <v>18818350</v>
      </c>
      <c r="F17" s="21">
        <v>18818350</v>
      </c>
      <c r="G17" s="21">
        <v>1262489</v>
      </c>
      <c r="H17" s="21">
        <v>1318793</v>
      </c>
      <c r="I17" s="21">
        <v>979239</v>
      </c>
      <c r="J17" s="21">
        <v>3560521</v>
      </c>
      <c r="K17" s="21">
        <v>780900</v>
      </c>
      <c r="L17" s="21">
        <v>2493067</v>
      </c>
      <c r="M17" s="21">
        <v>681130</v>
      </c>
      <c r="N17" s="21">
        <v>3955097</v>
      </c>
      <c r="O17" s="21"/>
      <c r="P17" s="21"/>
      <c r="Q17" s="21"/>
      <c r="R17" s="21"/>
      <c r="S17" s="21"/>
      <c r="T17" s="21"/>
      <c r="U17" s="21"/>
      <c r="V17" s="21"/>
      <c r="W17" s="21">
        <v>7515618</v>
      </c>
      <c r="X17" s="21">
        <v>11765000</v>
      </c>
      <c r="Y17" s="21">
        <v>-4249382</v>
      </c>
      <c r="Z17" s="6">
        <v>-36.12</v>
      </c>
      <c r="AA17" s="28">
        <v>18818350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1152926</v>
      </c>
      <c r="J19" s="18">
        <f t="shared" si="3"/>
        <v>1152926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1152926</v>
      </c>
      <c r="X19" s="18">
        <f t="shared" si="3"/>
        <v>0</v>
      </c>
      <c r="Y19" s="18">
        <f t="shared" si="3"/>
        <v>1152926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>
        <v>1152926</v>
      </c>
      <c r="J23" s="21">
        <v>1152926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1152926</v>
      </c>
      <c r="X23" s="21"/>
      <c r="Y23" s="21">
        <v>1152926</v>
      </c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21139506</v>
      </c>
      <c r="D25" s="50">
        <f>+D5+D9+D15+D19+D24</f>
        <v>0</v>
      </c>
      <c r="E25" s="51">
        <f t="shared" si="4"/>
        <v>21499050</v>
      </c>
      <c r="F25" s="52">
        <f t="shared" si="4"/>
        <v>21499050</v>
      </c>
      <c r="G25" s="52">
        <f t="shared" si="4"/>
        <v>1858873</v>
      </c>
      <c r="H25" s="52">
        <f t="shared" si="4"/>
        <v>2530602</v>
      </c>
      <c r="I25" s="52">
        <f t="shared" si="4"/>
        <v>3267422</v>
      </c>
      <c r="J25" s="52">
        <f t="shared" si="4"/>
        <v>7656897</v>
      </c>
      <c r="K25" s="52">
        <f t="shared" si="4"/>
        <v>2180237</v>
      </c>
      <c r="L25" s="52">
        <f t="shared" si="4"/>
        <v>2699582</v>
      </c>
      <c r="M25" s="52">
        <f t="shared" si="4"/>
        <v>4383024</v>
      </c>
      <c r="N25" s="52">
        <f t="shared" si="4"/>
        <v>9262843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16919740</v>
      </c>
      <c r="X25" s="52">
        <f t="shared" si="4"/>
        <v>14441000</v>
      </c>
      <c r="Y25" s="52">
        <f t="shared" si="4"/>
        <v>2478740</v>
      </c>
      <c r="Z25" s="53">
        <f>+IF(X25&lt;&gt;0,+(Y25/X25)*100,0)</f>
        <v>17.164600789419016</v>
      </c>
      <c r="AA25" s="54">
        <f>+AA5+AA9+AA15+AA19+AA24</f>
        <v>21499050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7881584</v>
      </c>
      <c r="D28" s="19"/>
      <c r="E28" s="20">
        <v>16618350</v>
      </c>
      <c r="F28" s="21">
        <v>16618350</v>
      </c>
      <c r="G28" s="21">
        <v>1473412</v>
      </c>
      <c r="H28" s="21">
        <v>1390058</v>
      </c>
      <c r="I28" s="21">
        <v>1000288</v>
      </c>
      <c r="J28" s="21">
        <v>3863758</v>
      </c>
      <c r="K28" s="21">
        <v>1143255</v>
      </c>
      <c r="L28" s="21">
        <v>2560647</v>
      </c>
      <c r="M28" s="21">
        <v>739104</v>
      </c>
      <c r="N28" s="21">
        <v>4443006</v>
      </c>
      <c r="O28" s="21"/>
      <c r="P28" s="21"/>
      <c r="Q28" s="21"/>
      <c r="R28" s="21"/>
      <c r="S28" s="21"/>
      <c r="T28" s="21"/>
      <c r="U28" s="21"/>
      <c r="V28" s="21"/>
      <c r="W28" s="21">
        <v>8306764</v>
      </c>
      <c r="X28" s="21"/>
      <c r="Y28" s="21">
        <v>8306764</v>
      </c>
      <c r="Z28" s="6"/>
      <c r="AA28" s="19">
        <v>16618350</v>
      </c>
    </row>
    <row r="29" spans="1:27" ht="13.5">
      <c r="A29" s="56" t="s">
        <v>55</v>
      </c>
      <c r="B29" s="3"/>
      <c r="C29" s="19">
        <v>4667935</v>
      </c>
      <c r="D29" s="19"/>
      <c r="E29" s="20">
        <v>2250000</v>
      </c>
      <c r="F29" s="21">
        <v>2250000</v>
      </c>
      <c r="G29" s="21"/>
      <c r="H29" s="21"/>
      <c r="I29" s="21"/>
      <c r="J29" s="21"/>
      <c r="K29" s="21"/>
      <c r="L29" s="21">
        <v>25526</v>
      </c>
      <c r="M29" s="21">
        <v>3636564</v>
      </c>
      <c r="N29" s="21">
        <v>3662090</v>
      </c>
      <c r="O29" s="21"/>
      <c r="P29" s="21"/>
      <c r="Q29" s="21"/>
      <c r="R29" s="21"/>
      <c r="S29" s="21"/>
      <c r="T29" s="21"/>
      <c r="U29" s="21"/>
      <c r="V29" s="21"/>
      <c r="W29" s="21">
        <v>3662090</v>
      </c>
      <c r="X29" s="21"/>
      <c r="Y29" s="21">
        <v>3662090</v>
      </c>
      <c r="Z29" s="6"/>
      <c r="AA29" s="28">
        <v>2250000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12549519</v>
      </c>
      <c r="D32" s="25">
        <f>SUM(D28:D31)</f>
        <v>0</v>
      </c>
      <c r="E32" s="26">
        <f t="shared" si="5"/>
        <v>18868350</v>
      </c>
      <c r="F32" s="27">
        <f t="shared" si="5"/>
        <v>18868350</v>
      </c>
      <c r="G32" s="27">
        <f t="shared" si="5"/>
        <v>1473412</v>
      </c>
      <c r="H32" s="27">
        <f t="shared" si="5"/>
        <v>1390058</v>
      </c>
      <c r="I32" s="27">
        <f t="shared" si="5"/>
        <v>1000288</v>
      </c>
      <c r="J32" s="27">
        <f t="shared" si="5"/>
        <v>3863758</v>
      </c>
      <c r="K32" s="27">
        <f t="shared" si="5"/>
        <v>1143255</v>
      </c>
      <c r="L32" s="27">
        <f t="shared" si="5"/>
        <v>2586173</v>
      </c>
      <c r="M32" s="27">
        <f t="shared" si="5"/>
        <v>4375668</v>
      </c>
      <c r="N32" s="27">
        <f t="shared" si="5"/>
        <v>8105096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11968854</v>
      </c>
      <c r="X32" s="27">
        <f t="shared" si="5"/>
        <v>0</v>
      </c>
      <c r="Y32" s="27">
        <f t="shared" si="5"/>
        <v>11968854</v>
      </c>
      <c r="Z32" s="13">
        <f>+IF(X32&lt;&gt;0,+(Y32/X32)*100,0)</f>
        <v>0</v>
      </c>
      <c r="AA32" s="31">
        <f>SUM(AA28:AA31)</f>
        <v>18868350</v>
      </c>
    </row>
    <row r="33" spans="1:27" ht="13.5">
      <c r="A33" s="59" t="s">
        <v>59</v>
      </c>
      <c r="B33" s="3" t="s">
        <v>60</v>
      </c>
      <c r="C33" s="19">
        <v>51594</v>
      </c>
      <c r="D33" s="19"/>
      <c r="E33" s="20"/>
      <c r="F33" s="21"/>
      <c r="G33" s="21"/>
      <c r="H33" s="21"/>
      <c r="I33" s="21">
        <v>33689</v>
      </c>
      <c r="J33" s="21">
        <v>33689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33689</v>
      </c>
      <c r="X33" s="21"/>
      <c r="Y33" s="21">
        <v>33689</v>
      </c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8538393</v>
      </c>
      <c r="D35" s="19"/>
      <c r="E35" s="20">
        <v>2630700</v>
      </c>
      <c r="F35" s="21">
        <v>2630700</v>
      </c>
      <c r="G35" s="21">
        <v>385461</v>
      </c>
      <c r="H35" s="21">
        <v>1140544</v>
      </c>
      <c r="I35" s="21">
        <v>2233445</v>
      </c>
      <c r="J35" s="21">
        <v>3759450</v>
      </c>
      <c r="K35" s="21">
        <v>1036982</v>
      </c>
      <c r="L35" s="21">
        <v>113409</v>
      </c>
      <c r="M35" s="21">
        <v>7356</v>
      </c>
      <c r="N35" s="21">
        <v>1157747</v>
      </c>
      <c r="O35" s="21"/>
      <c r="P35" s="21"/>
      <c r="Q35" s="21"/>
      <c r="R35" s="21"/>
      <c r="S35" s="21"/>
      <c r="T35" s="21"/>
      <c r="U35" s="21"/>
      <c r="V35" s="21"/>
      <c r="W35" s="21">
        <v>4917197</v>
      </c>
      <c r="X35" s="21"/>
      <c r="Y35" s="21">
        <v>4917197</v>
      </c>
      <c r="Z35" s="6"/>
      <c r="AA35" s="28">
        <v>2630700</v>
      </c>
    </row>
    <row r="36" spans="1:27" ht="13.5">
      <c r="A36" s="60" t="s">
        <v>64</v>
      </c>
      <c r="B36" s="10"/>
      <c r="C36" s="61">
        <f aca="true" t="shared" si="6" ref="C36:Y36">SUM(C32:C35)</f>
        <v>21139506</v>
      </c>
      <c r="D36" s="61">
        <f>SUM(D32:D35)</f>
        <v>0</v>
      </c>
      <c r="E36" s="62">
        <f t="shared" si="6"/>
        <v>21499050</v>
      </c>
      <c r="F36" s="63">
        <f t="shared" si="6"/>
        <v>21499050</v>
      </c>
      <c r="G36" s="63">
        <f t="shared" si="6"/>
        <v>1858873</v>
      </c>
      <c r="H36" s="63">
        <f t="shared" si="6"/>
        <v>2530602</v>
      </c>
      <c r="I36" s="63">
        <f t="shared" si="6"/>
        <v>3267422</v>
      </c>
      <c r="J36" s="63">
        <f t="shared" si="6"/>
        <v>7656897</v>
      </c>
      <c r="K36" s="63">
        <f t="shared" si="6"/>
        <v>2180237</v>
      </c>
      <c r="L36" s="63">
        <f t="shared" si="6"/>
        <v>2699582</v>
      </c>
      <c r="M36" s="63">
        <f t="shared" si="6"/>
        <v>4383024</v>
      </c>
      <c r="N36" s="63">
        <f t="shared" si="6"/>
        <v>9262843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16919740</v>
      </c>
      <c r="X36" s="63">
        <f t="shared" si="6"/>
        <v>0</v>
      </c>
      <c r="Y36" s="63">
        <f t="shared" si="6"/>
        <v>16919740</v>
      </c>
      <c r="Z36" s="64">
        <f>+IF(X36&lt;&gt;0,+(Y36/X36)*100,0)</f>
        <v>0</v>
      </c>
      <c r="AA36" s="65">
        <f>SUM(AA32:AA35)</f>
        <v>21499050</v>
      </c>
    </row>
    <row r="37" spans="1:27" ht="13.5">
      <c r="A37" s="14" t="s">
        <v>127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128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129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130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131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2302917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1591244</v>
      </c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>
        <v>711673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141546858</v>
      </c>
      <c r="D19" s="16">
        <f>SUM(D20:D23)</f>
        <v>0</v>
      </c>
      <c r="E19" s="17">
        <f t="shared" si="3"/>
        <v>246108000</v>
      </c>
      <c r="F19" s="18">
        <f t="shared" si="3"/>
        <v>246108000</v>
      </c>
      <c r="G19" s="18">
        <f t="shared" si="3"/>
        <v>67438157</v>
      </c>
      <c r="H19" s="18">
        <f t="shared" si="3"/>
        <v>13757165</v>
      </c>
      <c r="I19" s="18">
        <f t="shared" si="3"/>
        <v>30216590</v>
      </c>
      <c r="J19" s="18">
        <f t="shared" si="3"/>
        <v>111411912</v>
      </c>
      <c r="K19" s="18">
        <f t="shared" si="3"/>
        <v>50659041</v>
      </c>
      <c r="L19" s="18">
        <f t="shared" si="3"/>
        <v>30586931</v>
      </c>
      <c r="M19" s="18">
        <f t="shared" si="3"/>
        <v>601481</v>
      </c>
      <c r="N19" s="18">
        <f t="shared" si="3"/>
        <v>81847453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193259365</v>
      </c>
      <c r="X19" s="18">
        <f t="shared" si="3"/>
        <v>192689502</v>
      </c>
      <c r="Y19" s="18">
        <f t="shared" si="3"/>
        <v>569863</v>
      </c>
      <c r="Z19" s="4">
        <f>+IF(X19&lt;&gt;0,+(Y19/X19)*100,0)</f>
        <v>0.2957415915683876</v>
      </c>
      <c r="AA19" s="30">
        <f>SUM(AA20:AA23)</f>
        <v>246108000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>
        <v>141546858</v>
      </c>
      <c r="D21" s="19"/>
      <c r="E21" s="20">
        <v>246108000</v>
      </c>
      <c r="F21" s="21">
        <v>246108000</v>
      </c>
      <c r="G21" s="21">
        <v>67438157</v>
      </c>
      <c r="H21" s="21">
        <v>13757165</v>
      </c>
      <c r="I21" s="21">
        <v>30216590</v>
      </c>
      <c r="J21" s="21">
        <v>111411912</v>
      </c>
      <c r="K21" s="21">
        <v>40299845</v>
      </c>
      <c r="L21" s="21">
        <v>20227735</v>
      </c>
      <c r="M21" s="21">
        <v>601481</v>
      </c>
      <c r="N21" s="21">
        <v>61129061</v>
      </c>
      <c r="O21" s="21"/>
      <c r="P21" s="21"/>
      <c r="Q21" s="21"/>
      <c r="R21" s="21"/>
      <c r="S21" s="21"/>
      <c r="T21" s="21"/>
      <c r="U21" s="21"/>
      <c r="V21" s="21"/>
      <c r="W21" s="21">
        <v>172540973</v>
      </c>
      <c r="X21" s="21">
        <v>192689502</v>
      </c>
      <c r="Y21" s="21">
        <v>-20148529</v>
      </c>
      <c r="Z21" s="6">
        <v>-10.46</v>
      </c>
      <c r="AA21" s="28">
        <v>246108000</v>
      </c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>
        <v>10359196</v>
      </c>
      <c r="L22" s="24">
        <v>10359196</v>
      </c>
      <c r="M22" s="24"/>
      <c r="N22" s="24">
        <v>20718392</v>
      </c>
      <c r="O22" s="24"/>
      <c r="P22" s="24"/>
      <c r="Q22" s="24"/>
      <c r="R22" s="24"/>
      <c r="S22" s="24"/>
      <c r="T22" s="24"/>
      <c r="U22" s="24"/>
      <c r="V22" s="24"/>
      <c r="W22" s="24">
        <v>20718392</v>
      </c>
      <c r="X22" s="24"/>
      <c r="Y22" s="24">
        <v>20718392</v>
      </c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3000000</v>
      </c>
      <c r="Y24" s="18">
        <v>-3000000</v>
      </c>
      <c r="Z24" s="4">
        <v>-100</v>
      </c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143849775</v>
      </c>
      <c r="D25" s="50">
        <f>+D5+D9+D15+D19+D24</f>
        <v>0</v>
      </c>
      <c r="E25" s="51">
        <f t="shared" si="4"/>
        <v>246108000</v>
      </c>
      <c r="F25" s="52">
        <f t="shared" si="4"/>
        <v>246108000</v>
      </c>
      <c r="G25" s="52">
        <f t="shared" si="4"/>
        <v>67438157</v>
      </c>
      <c r="H25" s="52">
        <f t="shared" si="4"/>
        <v>13757165</v>
      </c>
      <c r="I25" s="52">
        <f t="shared" si="4"/>
        <v>30216590</v>
      </c>
      <c r="J25" s="52">
        <f t="shared" si="4"/>
        <v>111411912</v>
      </c>
      <c r="K25" s="52">
        <f t="shared" si="4"/>
        <v>50659041</v>
      </c>
      <c r="L25" s="52">
        <f t="shared" si="4"/>
        <v>30586931</v>
      </c>
      <c r="M25" s="52">
        <f t="shared" si="4"/>
        <v>601481</v>
      </c>
      <c r="N25" s="52">
        <f t="shared" si="4"/>
        <v>81847453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193259365</v>
      </c>
      <c r="X25" s="52">
        <f t="shared" si="4"/>
        <v>195689502</v>
      </c>
      <c r="Y25" s="52">
        <f t="shared" si="4"/>
        <v>-2430137</v>
      </c>
      <c r="Z25" s="53">
        <f>+IF(X25&lt;&gt;0,+(Y25/X25)*100,0)</f>
        <v>-1.2418330953696228</v>
      </c>
      <c r="AA25" s="54">
        <f>+AA5+AA9+AA15+AA19+AA24</f>
        <v>246108000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139552121</v>
      </c>
      <c r="D28" s="19"/>
      <c r="E28" s="20">
        <v>109993000</v>
      </c>
      <c r="F28" s="21">
        <v>109993000</v>
      </c>
      <c r="G28" s="21">
        <v>67438157</v>
      </c>
      <c r="H28" s="21">
        <v>9104889</v>
      </c>
      <c r="I28" s="21">
        <v>26395524</v>
      </c>
      <c r="J28" s="21">
        <v>102938570</v>
      </c>
      <c r="K28" s="21">
        <v>50659041</v>
      </c>
      <c r="L28" s="21">
        <v>23383055</v>
      </c>
      <c r="M28" s="21">
        <v>601481</v>
      </c>
      <c r="N28" s="21">
        <v>74643577</v>
      </c>
      <c r="O28" s="21"/>
      <c r="P28" s="21"/>
      <c r="Q28" s="21"/>
      <c r="R28" s="21"/>
      <c r="S28" s="21"/>
      <c r="T28" s="21"/>
      <c r="U28" s="21"/>
      <c r="V28" s="21"/>
      <c r="W28" s="21">
        <v>177582147</v>
      </c>
      <c r="X28" s="21"/>
      <c r="Y28" s="21">
        <v>177582147</v>
      </c>
      <c r="Z28" s="6"/>
      <c r="AA28" s="19">
        <v>109993000</v>
      </c>
    </row>
    <row r="29" spans="1:27" ht="13.5">
      <c r="A29" s="56" t="s">
        <v>55</v>
      </c>
      <c r="B29" s="3"/>
      <c r="C29" s="19"/>
      <c r="D29" s="19"/>
      <c r="E29" s="20">
        <v>29104000</v>
      </c>
      <c r="F29" s="21">
        <v>29104000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29104000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>
        <v>7203876</v>
      </c>
      <c r="M31" s="21"/>
      <c r="N31" s="21">
        <v>7203876</v>
      </c>
      <c r="O31" s="21"/>
      <c r="P31" s="21"/>
      <c r="Q31" s="21"/>
      <c r="R31" s="21"/>
      <c r="S31" s="21"/>
      <c r="T31" s="21"/>
      <c r="U31" s="21"/>
      <c r="V31" s="21"/>
      <c r="W31" s="21">
        <v>7203876</v>
      </c>
      <c r="X31" s="21"/>
      <c r="Y31" s="21">
        <v>7203876</v>
      </c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139552121</v>
      </c>
      <c r="D32" s="25">
        <f>SUM(D28:D31)</f>
        <v>0</v>
      </c>
      <c r="E32" s="26">
        <f t="shared" si="5"/>
        <v>139097000</v>
      </c>
      <c r="F32" s="27">
        <f t="shared" si="5"/>
        <v>139097000</v>
      </c>
      <c r="G32" s="27">
        <f t="shared" si="5"/>
        <v>67438157</v>
      </c>
      <c r="H32" s="27">
        <f t="shared" si="5"/>
        <v>9104889</v>
      </c>
      <c r="I32" s="27">
        <f t="shared" si="5"/>
        <v>26395524</v>
      </c>
      <c r="J32" s="27">
        <f t="shared" si="5"/>
        <v>102938570</v>
      </c>
      <c r="K32" s="27">
        <f t="shared" si="5"/>
        <v>50659041</v>
      </c>
      <c r="L32" s="27">
        <f t="shared" si="5"/>
        <v>30586931</v>
      </c>
      <c r="M32" s="27">
        <f t="shared" si="5"/>
        <v>601481</v>
      </c>
      <c r="N32" s="27">
        <f t="shared" si="5"/>
        <v>81847453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184786023</v>
      </c>
      <c r="X32" s="27">
        <f t="shared" si="5"/>
        <v>0</v>
      </c>
      <c r="Y32" s="27">
        <f t="shared" si="5"/>
        <v>184786023</v>
      </c>
      <c r="Z32" s="13">
        <f>+IF(X32&lt;&gt;0,+(Y32/X32)*100,0)</f>
        <v>0</v>
      </c>
      <c r="AA32" s="31">
        <f>SUM(AA28:AA31)</f>
        <v>139097000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>
        <v>57736000</v>
      </c>
      <c r="F34" s="21">
        <v>57736000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>
        <v>57736000</v>
      </c>
    </row>
    <row r="35" spans="1:27" ht="13.5">
      <c r="A35" s="59" t="s">
        <v>63</v>
      </c>
      <c r="B35" s="3"/>
      <c r="C35" s="19">
        <v>4297654</v>
      </c>
      <c r="D35" s="19"/>
      <c r="E35" s="20">
        <v>49275000</v>
      </c>
      <c r="F35" s="21">
        <v>49275000</v>
      </c>
      <c r="G35" s="21"/>
      <c r="H35" s="21">
        <v>4652276</v>
      </c>
      <c r="I35" s="21">
        <v>3821066</v>
      </c>
      <c r="J35" s="21">
        <v>8473342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8473342</v>
      </c>
      <c r="X35" s="21"/>
      <c r="Y35" s="21">
        <v>8473342</v>
      </c>
      <c r="Z35" s="6"/>
      <c r="AA35" s="28">
        <v>49275000</v>
      </c>
    </row>
    <row r="36" spans="1:27" ht="13.5">
      <c r="A36" s="60" t="s">
        <v>64</v>
      </c>
      <c r="B36" s="10"/>
      <c r="C36" s="61">
        <f aca="true" t="shared" si="6" ref="C36:Y36">SUM(C32:C35)</f>
        <v>143849775</v>
      </c>
      <c r="D36" s="61">
        <f>SUM(D32:D35)</f>
        <v>0</v>
      </c>
      <c r="E36" s="62">
        <f t="shared" si="6"/>
        <v>246108000</v>
      </c>
      <c r="F36" s="63">
        <f t="shared" si="6"/>
        <v>246108000</v>
      </c>
      <c r="G36" s="63">
        <f t="shared" si="6"/>
        <v>67438157</v>
      </c>
      <c r="H36" s="63">
        <f t="shared" si="6"/>
        <v>13757165</v>
      </c>
      <c r="I36" s="63">
        <f t="shared" si="6"/>
        <v>30216590</v>
      </c>
      <c r="J36" s="63">
        <f t="shared" si="6"/>
        <v>111411912</v>
      </c>
      <c r="K36" s="63">
        <f t="shared" si="6"/>
        <v>50659041</v>
      </c>
      <c r="L36" s="63">
        <f t="shared" si="6"/>
        <v>30586931</v>
      </c>
      <c r="M36" s="63">
        <f t="shared" si="6"/>
        <v>601481</v>
      </c>
      <c r="N36" s="63">
        <f t="shared" si="6"/>
        <v>81847453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193259365</v>
      </c>
      <c r="X36" s="63">
        <f t="shared" si="6"/>
        <v>0</v>
      </c>
      <c r="Y36" s="63">
        <f t="shared" si="6"/>
        <v>193259365</v>
      </c>
      <c r="Z36" s="64">
        <f>+IF(X36&lt;&gt;0,+(Y36/X36)*100,0)</f>
        <v>0</v>
      </c>
      <c r="AA36" s="65">
        <f>SUM(AA32:AA35)</f>
        <v>246108000</v>
      </c>
    </row>
    <row r="37" spans="1:27" ht="13.5">
      <c r="A37" s="14" t="s">
        <v>127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128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129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130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131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19783596</v>
      </c>
      <c r="D5" s="16">
        <f>SUM(D6:D8)</f>
        <v>0</v>
      </c>
      <c r="E5" s="17">
        <f t="shared" si="0"/>
        <v>1580000</v>
      </c>
      <c r="F5" s="18">
        <f t="shared" si="0"/>
        <v>1580000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15600</v>
      </c>
      <c r="L5" s="18">
        <f t="shared" si="0"/>
        <v>0</v>
      </c>
      <c r="M5" s="18">
        <f t="shared" si="0"/>
        <v>0</v>
      </c>
      <c r="N5" s="18">
        <f t="shared" si="0"/>
        <v>15600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15600</v>
      </c>
      <c r="X5" s="18">
        <f t="shared" si="0"/>
        <v>1580000</v>
      </c>
      <c r="Y5" s="18">
        <f t="shared" si="0"/>
        <v>-1564400</v>
      </c>
      <c r="Z5" s="4">
        <f>+IF(X5&lt;&gt;0,+(Y5/X5)*100,0)</f>
        <v>-99.0126582278481</v>
      </c>
      <c r="AA5" s="16">
        <f>SUM(AA6:AA8)</f>
        <v>1580000</v>
      </c>
    </row>
    <row r="6" spans="1:27" ht="13.5">
      <c r="A6" s="5" t="s">
        <v>32</v>
      </c>
      <c r="B6" s="3"/>
      <c r="C6" s="19">
        <v>19783596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>
        <v>1580000</v>
      </c>
      <c r="F8" s="21">
        <v>1580000</v>
      </c>
      <c r="G8" s="21"/>
      <c r="H8" s="21"/>
      <c r="I8" s="21"/>
      <c r="J8" s="21"/>
      <c r="K8" s="21">
        <v>15600</v>
      </c>
      <c r="L8" s="21"/>
      <c r="M8" s="21"/>
      <c r="N8" s="21">
        <v>15600</v>
      </c>
      <c r="O8" s="21"/>
      <c r="P8" s="21"/>
      <c r="Q8" s="21"/>
      <c r="R8" s="21"/>
      <c r="S8" s="21"/>
      <c r="T8" s="21"/>
      <c r="U8" s="21"/>
      <c r="V8" s="21"/>
      <c r="W8" s="21">
        <v>15600</v>
      </c>
      <c r="X8" s="21">
        <v>1580000</v>
      </c>
      <c r="Y8" s="21">
        <v>-1564400</v>
      </c>
      <c r="Z8" s="6">
        <v>-99.01</v>
      </c>
      <c r="AA8" s="28">
        <v>1580000</v>
      </c>
    </row>
    <row r="9" spans="1:27" ht="13.5">
      <c r="A9" s="2" t="s">
        <v>35</v>
      </c>
      <c r="B9" s="3"/>
      <c r="C9" s="16">
        <f aca="true" t="shared" si="1" ref="C9:Y9">SUM(C10:C14)</f>
        <v>50427364</v>
      </c>
      <c r="D9" s="16">
        <f>SUM(D10:D14)</f>
        <v>0</v>
      </c>
      <c r="E9" s="17">
        <f t="shared" si="1"/>
        <v>3500000</v>
      </c>
      <c r="F9" s="18">
        <f t="shared" si="1"/>
        <v>3500000</v>
      </c>
      <c r="G9" s="18">
        <f t="shared" si="1"/>
        <v>0</v>
      </c>
      <c r="H9" s="18">
        <f t="shared" si="1"/>
        <v>0</v>
      </c>
      <c r="I9" s="18">
        <f t="shared" si="1"/>
        <v>37728</v>
      </c>
      <c r="J9" s="18">
        <f t="shared" si="1"/>
        <v>37728</v>
      </c>
      <c r="K9" s="18">
        <f t="shared" si="1"/>
        <v>234061</v>
      </c>
      <c r="L9" s="18">
        <f t="shared" si="1"/>
        <v>552341</v>
      </c>
      <c r="M9" s="18">
        <f t="shared" si="1"/>
        <v>552341</v>
      </c>
      <c r="N9" s="18">
        <f t="shared" si="1"/>
        <v>1338743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1376471</v>
      </c>
      <c r="X9" s="18">
        <f t="shared" si="1"/>
        <v>3500000</v>
      </c>
      <c r="Y9" s="18">
        <f t="shared" si="1"/>
        <v>-2123529</v>
      </c>
      <c r="Z9" s="4">
        <f>+IF(X9&lt;&gt;0,+(Y9/X9)*100,0)</f>
        <v>-60.67225714285714</v>
      </c>
      <c r="AA9" s="30">
        <f>SUM(AA10:AA14)</f>
        <v>3500000</v>
      </c>
    </row>
    <row r="10" spans="1:27" ht="13.5">
      <c r="A10" s="5" t="s">
        <v>36</v>
      </c>
      <c r="B10" s="3"/>
      <c r="C10" s="19">
        <v>50328084</v>
      </c>
      <c r="D10" s="19"/>
      <c r="E10" s="20">
        <v>2000000</v>
      </c>
      <c r="F10" s="21">
        <v>2000000</v>
      </c>
      <c r="G10" s="21"/>
      <c r="H10" s="21"/>
      <c r="I10" s="21">
        <v>37728</v>
      </c>
      <c r="J10" s="21">
        <v>37728</v>
      </c>
      <c r="K10" s="21">
        <v>234061</v>
      </c>
      <c r="L10" s="21">
        <v>552341</v>
      </c>
      <c r="M10" s="21">
        <v>552341</v>
      </c>
      <c r="N10" s="21">
        <v>1338743</v>
      </c>
      <c r="O10" s="21"/>
      <c r="P10" s="21"/>
      <c r="Q10" s="21"/>
      <c r="R10" s="21"/>
      <c r="S10" s="21"/>
      <c r="T10" s="21"/>
      <c r="U10" s="21"/>
      <c r="V10" s="21"/>
      <c r="W10" s="21">
        <v>1376471</v>
      </c>
      <c r="X10" s="21">
        <v>2000000</v>
      </c>
      <c r="Y10" s="21">
        <v>-623529</v>
      </c>
      <c r="Z10" s="6">
        <v>-31.18</v>
      </c>
      <c r="AA10" s="28">
        <v>2000000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>
        <v>99280</v>
      </c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>
        <v>1500000</v>
      </c>
      <c r="F13" s="21">
        <v>1500000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1500000</v>
      </c>
      <c r="Y13" s="21">
        <v>-1500000</v>
      </c>
      <c r="Z13" s="6">
        <v>-100</v>
      </c>
      <c r="AA13" s="28">
        <v>1500000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54186641</v>
      </c>
      <c r="D15" s="16">
        <f>SUM(D16:D18)</f>
        <v>0</v>
      </c>
      <c r="E15" s="17">
        <f t="shared" si="2"/>
        <v>90319030</v>
      </c>
      <c r="F15" s="18">
        <f t="shared" si="2"/>
        <v>90319030</v>
      </c>
      <c r="G15" s="18">
        <f t="shared" si="2"/>
        <v>2123</v>
      </c>
      <c r="H15" s="18">
        <f t="shared" si="2"/>
        <v>5838141</v>
      </c>
      <c r="I15" s="18">
        <f t="shared" si="2"/>
        <v>1987465</v>
      </c>
      <c r="J15" s="18">
        <f t="shared" si="2"/>
        <v>7827729</v>
      </c>
      <c r="K15" s="18">
        <f t="shared" si="2"/>
        <v>3708123</v>
      </c>
      <c r="L15" s="18">
        <f t="shared" si="2"/>
        <v>4543957</v>
      </c>
      <c r="M15" s="18">
        <f t="shared" si="2"/>
        <v>4543957</v>
      </c>
      <c r="N15" s="18">
        <f t="shared" si="2"/>
        <v>12796037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20623766</v>
      </c>
      <c r="X15" s="18">
        <f t="shared" si="2"/>
        <v>45159498</v>
      </c>
      <c r="Y15" s="18">
        <f t="shared" si="2"/>
        <v>-24535732</v>
      </c>
      <c r="Z15" s="4">
        <f>+IF(X15&lt;&gt;0,+(Y15/X15)*100,0)</f>
        <v>-54.33127711029915</v>
      </c>
      <c r="AA15" s="30">
        <f>SUM(AA16:AA18)</f>
        <v>90319030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54186641</v>
      </c>
      <c r="D17" s="19"/>
      <c r="E17" s="20">
        <v>90319030</v>
      </c>
      <c r="F17" s="21">
        <v>90319030</v>
      </c>
      <c r="G17" s="21">
        <v>2123</v>
      </c>
      <c r="H17" s="21">
        <v>5838141</v>
      </c>
      <c r="I17" s="21">
        <v>1987465</v>
      </c>
      <c r="J17" s="21">
        <v>7827729</v>
      </c>
      <c r="K17" s="21">
        <v>3708123</v>
      </c>
      <c r="L17" s="21">
        <v>4543957</v>
      </c>
      <c r="M17" s="21">
        <v>4543957</v>
      </c>
      <c r="N17" s="21">
        <v>12796037</v>
      </c>
      <c r="O17" s="21"/>
      <c r="P17" s="21"/>
      <c r="Q17" s="21"/>
      <c r="R17" s="21"/>
      <c r="S17" s="21"/>
      <c r="T17" s="21"/>
      <c r="U17" s="21"/>
      <c r="V17" s="21"/>
      <c r="W17" s="21">
        <v>20623766</v>
      </c>
      <c r="X17" s="21">
        <v>45159498</v>
      </c>
      <c r="Y17" s="21">
        <v>-24535732</v>
      </c>
      <c r="Z17" s="6">
        <v>-54.33</v>
      </c>
      <c r="AA17" s="28">
        <v>90319030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18893370</v>
      </c>
      <c r="D19" s="16">
        <f>SUM(D20:D23)</f>
        <v>0</v>
      </c>
      <c r="E19" s="17">
        <f t="shared" si="3"/>
        <v>16400000</v>
      </c>
      <c r="F19" s="18">
        <f t="shared" si="3"/>
        <v>16400000</v>
      </c>
      <c r="G19" s="18">
        <f t="shared" si="3"/>
        <v>4668</v>
      </c>
      <c r="H19" s="18">
        <f t="shared" si="3"/>
        <v>71440</v>
      </c>
      <c r="I19" s="18">
        <f t="shared" si="3"/>
        <v>0</v>
      </c>
      <c r="J19" s="18">
        <f t="shared" si="3"/>
        <v>76108</v>
      </c>
      <c r="K19" s="18">
        <f t="shared" si="3"/>
        <v>264455</v>
      </c>
      <c r="L19" s="18">
        <f t="shared" si="3"/>
        <v>376487</v>
      </c>
      <c r="M19" s="18">
        <f t="shared" si="3"/>
        <v>376487</v>
      </c>
      <c r="N19" s="18">
        <f t="shared" si="3"/>
        <v>1017429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1093537</v>
      </c>
      <c r="X19" s="18">
        <f t="shared" si="3"/>
        <v>7200000</v>
      </c>
      <c r="Y19" s="18">
        <f t="shared" si="3"/>
        <v>-6106463</v>
      </c>
      <c r="Z19" s="4">
        <f>+IF(X19&lt;&gt;0,+(Y19/X19)*100,0)</f>
        <v>-84.81198611111111</v>
      </c>
      <c r="AA19" s="30">
        <f>SUM(AA20:AA23)</f>
        <v>16400000</v>
      </c>
    </row>
    <row r="20" spans="1:27" ht="13.5">
      <c r="A20" s="5" t="s">
        <v>46</v>
      </c>
      <c r="B20" s="3"/>
      <c r="C20" s="19">
        <v>16900000</v>
      </c>
      <c r="D20" s="19"/>
      <c r="E20" s="20">
        <v>16400000</v>
      </c>
      <c r="F20" s="21">
        <v>16400000</v>
      </c>
      <c r="G20" s="21">
        <v>4668</v>
      </c>
      <c r="H20" s="21">
        <v>71440</v>
      </c>
      <c r="I20" s="21"/>
      <c r="J20" s="21">
        <v>76108</v>
      </c>
      <c r="K20" s="21">
        <v>264455</v>
      </c>
      <c r="L20" s="21">
        <v>376487</v>
      </c>
      <c r="M20" s="21">
        <v>376487</v>
      </c>
      <c r="N20" s="21">
        <v>1017429</v>
      </c>
      <c r="O20" s="21"/>
      <c r="P20" s="21"/>
      <c r="Q20" s="21"/>
      <c r="R20" s="21"/>
      <c r="S20" s="21"/>
      <c r="T20" s="21"/>
      <c r="U20" s="21"/>
      <c r="V20" s="21"/>
      <c r="W20" s="21">
        <v>1093537</v>
      </c>
      <c r="X20" s="21">
        <v>7200000</v>
      </c>
      <c r="Y20" s="21">
        <v>-6106463</v>
      </c>
      <c r="Z20" s="6">
        <v>-84.81</v>
      </c>
      <c r="AA20" s="28">
        <v>16400000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>
        <v>1993370</v>
      </c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143290971</v>
      </c>
      <c r="D25" s="50">
        <f>+D5+D9+D15+D19+D24</f>
        <v>0</v>
      </c>
      <c r="E25" s="51">
        <f t="shared" si="4"/>
        <v>111799030</v>
      </c>
      <c r="F25" s="52">
        <f t="shared" si="4"/>
        <v>111799030</v>
      </c>
      <c r="G25" s="52">
        <f t="shared" si="4"/>
        <v>6791</v>
      </c>
      <c r="H25" s="52">
        <f t="shared" si="4"/>
        <v>5909581</v>
      </c>
      <c r="I25" s="52">
        <f t="shared" si="4"/>
        <v>2025193</v>
      </c>
      <c r="J25" s="52">
        <f t="shared" si="4"/>
        <v>7941565</v>
      </c>
      <c r="K25" s="52">
        <f t="shared" si="4"/>
        <v>4222239</v>
      </c>
      <c r="L25" s="52">
        <f t="shared" si="4"/>
        <v>5472785</v>
      </c>
      <c r="M25" s="52">
        <f t="shared" si="4"/>
        <v>5472785</v>
      </c>
      <c r="N25" s="52">
        <f t="shared" si="4"/>
        <v>15167809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23109374</v>
      </c>
      <c r="X25" s="52">
        <f t="shared" si="4"/>
        <v>57439498</v>
      </c>
      <c r="Y25" s="52">
        <f t="shared" si="4"/>
        <v>-34330124</v>
      </c>
      <c r="Z25" s="53">
        <f>+IF(X25&lt;&gt;0,+(Y25/X25)*100,0)</f>
        <v>-59.76745131024648</v>
      </c>
      <c r="AA25" s="54">
        <f>+AA5+AA9+AA15+AA19+AA24</f>
        <v>111799030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95150000</v>
      </c>
      <c r="D28" s="19"/>
      <c r="E28" s="20">
        <v>58150000</v>
      </c>
      <c r="F28" s="21">
        <v>58150000</v>
      </c>
      <c r="G28" s="21"/>
      <c r="H28" s="21">
        <v>5832988</v>
      </c>
      <c r="I28" s="21"/>
      <c r="J28" s="21">
        <v>5832988</v>
      </c>
      <c r="K28" s="21">
        <v>3304080</v>
      </c>
      <c r="L28" s="21">
        <v>3642989</v>
      </c>
      <c r="M28" s="21">
        <v>3642989</v>
      </c>
      <c r="N28" s="21">
        <v>10590058</v>
      </c>
      <c r="O28" s="21"/>
      <c r="P28" s="21"/>
      <c r="Q28" s="21"/>
      <c r="R28" s="21"/>
      <c r="S28" s="21"/>
      <c r="T28" s="21"/>
      <c r="U28" s="21"/>
      <c r="V28" s="21"/>
      <c r="W28" s="21">
        <v>16423046</v>
      </c>
      <c r="X28" s="21"/>
      <c r="Y28" s="21">
        <v>16423046</v>
      </c>
      <c r="Z28" s="6"/>
      <c r="AA28" s="19">
        <v>58150000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>
        <v>1286057</v>
      </c>
      <c r="J29" s="21">
        <v>1286057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1286057</v>
      </c>
      <c r="X29" s="21"/>
      <c r="Y29" s="21">
        <v>1286057</v>
      </c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95150000</v>
      </c>
      <c r="D32" s="25">
        <f>SUM(D28:D31)</f>
        <v>0</v>
      </c>
      <c r="E32" s="26">
        <f t="shared" si="5"/>
        <v>58150000</v>
      </c>
      <c r="F32" s="27">
        <f t="shared" si="5"/>
        <v>58150000</v>
      </c>
      <c r="G32" s="27">
        <f t="shared" si="5"/>
        <v>0</v>
      </c>
      <c r="H32" s="27">
        <f t="shared" si="5"/>
        <v>5832988</v>
      </c>
      <c r="I32" s="27">
        <f t="shared" si="5"/>
        <v>1286057</v>
      </c>
      <c r="J32" s="27">
        <f t="shared" si="5"/>
        <v>7119045</v>
      </c>
      <c r="K32" s="27">
        <f t="shared" si="5"/>
        <v>3304080</v>
      </c>
      <c r="L32" s="27">
        <f t="shared" si="5"/>
        <v>3642989</v>
      </c>
      <c r="M32" s="27">
        <f t="shared" si="5"/>
        <v>3642989</v>
      </c>
      <c r="N32" s="27">
        <f t="shared" si="5"/>
        <v>10590058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17709103</v>
      </c>
      <c r="X32" s="27">
        <f t="shared" si="5"/>
        <v>0</v>
      </c>
      <c r="Y32" s="27">
        <f t="shared" si="5"/>
        <v>17709103</v>
      </c>
      <c r="Z32" s="13">
        <f>+IF(X32&lt;&gt;0,+(Y32/X32)*100,0)</f>
        <v>0</v>
      </c>
      <c r="AA32" s="31">
        <f>SUM(AA28:AA31)</f>
        <v>58150000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48140971</v>
      </c>
      <c r="D35" s="19"/>
      <c r="E35" s="20">
        <v>53649030</v>
      </c>
      <c r="F35" s="21">
        <v>53649030</v>
      </c>
      <c r="G35" s="21">
        <v>6791</v>
      </c>
      <c r="H35" s="21">
        <v>76593</v>
      </c>
      <c r="I35" s="21">
        <v>739136</v>
      </c>
      <c r="J35" s="21">
        <v>822520</v>
      </c>
      <c r="K35" s="21">
        <v>918159</v>
      </c>
      <c r="L35" s="21">
        <v>1829796</v>
      </c>
      <c r="M35" s="21">
        <v>1829796</v>
      </c>
      <c r="N35" s="21">
        <v>4577751</v>
      </c>
      <c r="O35" s="21"/>
      <c r="P35" s="21"/>
      <c r="Q35" s="21"/>
      <c r="R35" s="21"/>
      <c r="S35" s="21"/>
      <c r="T35" s="21"/>
      <c r="U35" s="21"/>
      <c r="V35" s="21"/>
      <c r="W35" s="21">
        <v>5400271</v>
      </c>
      <c r="X35" s="21"/>
      <c r="Y35" s="21">
        <v>5400271</v>
      </c>
      <c r="Z35" s="6"/>
      <c r="AA35" s="28">
        <v>53649030</v>
      </c>
    </row>
    <row r="36" spans="1:27" ht="13.5">
      <c r="A36" s="60" t="s">
        <v>64</v>
      </c>
      <c r="B36" s="10"/>
      <c r="C36" s="61">
        <f aca="true" t="shared" si="6" ref="C36:Y36">SUM(C32:C35)</f>
        <v>143290971</v>
      </c>
      <c r="D36" s="61">
        <f>SUM(D32:D35)</f>
        <v>0</v>
      </c>
      <c r="E36" s="62">
        <f t="shared" si="6"/>
        <v>111799030</v>
      </c>
      <c r="F36" s="63">
        <f t="shared" si="6"/>
        <v>111799030</v>
      </c>
      <c r="G36" s="63">
        <f t="shared" si="6"/>
        <v>6791</v>
      </c>
      <c r="H36" s="63">
        <f t="shared" si="6"/>
        <v>5909581</v>
      </c>
      <c r="I36" s="63">
        <f t="shared" si="6"/>
        <v>2025193</v>
      </c>
      <c r="J36" s="63">
        <f t="shared" si="6"/>
        <v>7941565</v>
      </c>
      <c r="K36" s="63">
        <f t="shared" si="6"/>
        <v>4222239</v>
      </c>
      <c r="L36" s="63">
        <f t="shared" si="6"/>
        <v>5472785</v>
      </c>
      <c r="M36" s="63">
        <f t="shared" si="6"/>
        <v>5472785</v>
      </c>
      <c r="N36" s="63">
        <f t="shared" si="6"/>
        <v>15167809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23109374</v>
      </c>
      <c r="X36" s="63">
        <f t="shared" si="6"/>
        <v>0</v>
      </c>
      <c r="Y36" s="63">
        <f t="shared" si="6"/>
        <v>23109374</v>
      </c>
      <c r="Z36" s="64">
        <f>+IF(X36&lt;&gt;0,+(Y36/X36)*100,0)</f>
        <v>0</v>
      </c>
      <c r="AA36" s="65">
        <f>SUM(AA32:AA35)</f>
        <v>111799030</v>
      </c>
    </row>
    <row r="37" spans="1:27" ht="13.5">
      <c r="A37" s="14" t="s">
        <v>127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128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129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130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131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1215796</v>
      </c>
      <c r="D5" s="16">
        <f>SUM(D6:D8)</f>
        <v>0</v>
      </c>
      <c r="E5" s="17">
        <f t="shared" si="0"/>
        <v>540000</v>
      </c>
      <c r="F5" s="18">
        <f t="shared" si="0"/>
        <v>540000</v>
      </c>
      <c r="G5" s="18">
        <f t="shared" si="0"/>
        <v>0</v>
      </c>
      <c r="H5" s="18">
        <f t="shared" si="0"/>
        <v>0</v>
      </c>
      <c r="I5" s="18">
        <f t="shared" si="0"/>
        <v>62939</v>
      </c>
      <c r="J5" s="18">
        <f t="shared" si="0"/>
        <v>62939</v>
      </c>
      <c r="K5" s="18">
        <f t="shared" si="0"/>
        <v>0</v>
      </c>
      <c r="L5" s="18">
        <f t="shared" si="0"/>
        <v>13570</v>
      </c>
      <c r="M5" s="18">
        <f t="shared" si="0"/>
        <v>0</v>
      </c>
      <c r="N5" s="18">
        <f t="shared" si="0"/>
        <v>13570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76509</v>
      </c>
      <c r="X5" s="18">
        <f t="shared" si="0"/>
        <v>418000</v>
      </c>
      <c r="Y5" s="18">
        <f t="shared" si="0"/>
        <v>-341491</v>
      </c>
      <c r="Z5" s="4">
        <f>+IF(X5&lt;&gt;0,+(Y5/X5)*100,0)</f>
        <v>-81.69641148325358</v>
      </c>
      <c r="AA5" s="16">
        <f>SUM(AA6:AA8)</f>
        <v>540000</v>
      </c>
    </row>
    <row r="6" spans="1:27" ht="13.5">
      <c r="A6" s="5" t="s">
        <v>32</v>
      </c>
      <c r="B6" s="3"/>
      <c r="C6" s="19">
        <v>21382</v>
      </c>
      <c r="D6" s="19"/>
      <c r="E6" s="20">
        <v>49000</v>
      </c>
      <c r="F6" s="21">
        <v>49000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24000</v>
      </c>
      <c r="Y6" s="21">
        <v>-24000</v>
      </c>
      <c r="Z6" s="6">
        <v>-100</v>
      </c>
      <c r="AA6" s="28">
        <v>49000</v>
      </c>
    </row>
    <row r="7" spans="1:27" ht="13.5">
      <c r="A7" s="5" t="s">
        <v>33</v>
      </c>
      <c r="B7" s="3"/>
      <c r="C7" s="22">
        <v>303043</v>
      </c>
      <c r="D7" s="22"/>
      <c r="E7" s="23">
        <v>430000</v>
      </c>
      <c r="F7" s="24">
        <v>430000</v>
      </c>
      <c r="G7" s="24"/>
      <c r="H7" s="24"/>
      <c r="I7" s="24"/>
      <c r="J7" s="24"/>
      <c r="K7" s="24"/>
      <c r="L7" s="24">
        <v>13570</v>
      </c>
      <c r="M7" s="24"/>
      <c r="N7" s="24">
        <v>13570</v>
      </c>
      <c r="O7" s="24"/>
      <c r="P7" s="24"/>
      <c r="Q7" s="24"/>
      <c r="R7" s="24"/>
      <c r="S7" s="24"/>
      <c r="T7" s="24"/>
      <c r="U7" s="24"/>
      <c r="V7" s="24"/>
      <c r="W7" s="24">
        <v>13570</v>
      </c>
      <c r="X7" s="24">
        <v>370000</v>
      </c>
      <c r="Y7" s="24">
        <v>-356430</v>
      </c>
      <c r="Z7" s="7">
        <v>-96.33</v>
      </c>
      <c r="AA7" s="29">
        <v>430000</v>
      </c>
    </row>
    <row r="8" spans="1:27" ht="13.5">
      <c r="A8" s="5" t="s">
        <v>34</v>
      </c>
      <c r="B8" s="3"/>
      <c r="C8" s="19">
        <v>891371</v>
      </c>
      <c r="D8" s="19"/>
      <c r="E8" s="20">
        <v>61000</v>
      </c>
      <c r="F8" s="21">
        <v>61000</v>
      </c>
      <c r="G8" s="21"/>
      <c r="H8" s="21"/>
      <c r="I8" s="21">
        <v>62939</v>
      </c>
      <c r="J8" s="21">
        <v>62939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62939</v>
      </c>
      <c r="X8" s="21">
        <v>24000</v>
      </c>
      <c r="Y8" s="21">
        <v>38939</v>
      </c>
      <c r="Z8" s="6">
        <v>162.25</v>
      </c>
      <c r="AA8" s="28">
        <v>61000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22418296</v>
      </c>
      <c r="D15" s="16">
        <f>SUM(D16:D18)</f>
        <v>0</v>
      </c>
      <c r="E15" s="17">
        <f t="shared" si="2"/>
        <v>43500000</v>
      </c>
      <c r="F15" s="18">
        <f t="shared" si="2"/>
        <v>43500000</v>
      </c>
      <c r="G15" s="18">
        <f t="shared" si="2"/>
        <v>5505546</v>
      </c>
      <c r="H15" s="18">
        <f t="shared" si="2"/>
        <v>249624</v>
      </c>
      <c r="I15" s="18">
        <f t="shared" si="2"/>
        <v>2852958</v>
      </c>
      <c r="J15" s="18">
        <f t="shared" si="2"/>
        <v>8608128</v>
      </c>
      <c r="K15" s="18">
        <f t="shared" si="2"/>
        <v>528688</v>
      </c>
      <c r="L15" s="18">
        <f t="shared" si="2"/>
        <v>3078265</v>
      </c>
      <c r="M15" s="18">
        <f t="shared" si="2"/>
        <v>1770520</v>
      </c>
      <c r="N15" s="18">
        <f t="shared" si="2"/>
        <v>5377473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13985601</v>
      </c>
      <c r="X15" s="18">
        <f t="shared" si="2"/>
        <v>16417000</v>
      </c>
      <c r="Y15" s="18">
        <f t="shared" si="2"/>
        <v>-2431399</v>
      </c>
      <c r="Z15" s="4">
        <f>+IF(X15&lt;&gt;0,+(Y15/X15)*100,0)</f>
        <v>-14.810251568496072</v>
      </c>
      <c r="AA15" s="30">
        <f>SUM(AA16:AA18)</f>
        <v>43500000</v>
      </c>
    </row>
    <row r="16" spans="1:27" ht="13.5">
      <c r="A16" s="5" t="s">
        <v>42</v>
      </c>
      <c r="B16" s="3"/>
      <c r="C16" s="19"/>
      <c r="D16" s="19"/>
      <c r="E16" s="20">
        <v>24000</v>
      </c>
      <c r="F16" s="21">
        <v>24000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12000</v>
      </c>
      <c r="Y16" s="21">
        <v>-12000</v>
      </c>
      <c r="Z16" s="6">
        <v>-100</v>
      </c>
      <c r="AA16" s="28">
        <v>24000</v>
      </c>
    </row>
    <row r="17" spans="1:27" ht="13.5">
      <c r="A17" s="5" t="s">
        <v>43</v>
      </c>
      <c r="B17" s="3"/>
      <c r="C17" s="19">
        <v>22418296</v>
      </c>
      <c r="D17" s="19"/>
      <c r="E17" s="20">
        <v>43476000</v>
      </c>
      <c r="F17" s="21">
        <v>43476000</v>
      </c>
      <c r="G17" s="21">
        <v>5505546</v>
      </c>
      <c r="H17" s="21">
        <v>249624</v>
      </c>
      <c r="I17" s="21">
        <v>2852958</v>
      </c>
      <c r="J17" s="21">
        <v>8608128</v>
      </c>
      <c r="K17" s="21">
        <v>528688</v>
      </c>
      <c r="L17" s="21">
        <v>3078265</v>
      </c>
      <c r="M17" s="21">
        <v>1770520</v>
      </c>
      <c r="N17" s="21">
        <v>5377473</v>
      </c>
      <c r="O17" s="21"/>
      <c r="P17" s="21"/>
      <c r="Q17" s="21"/>
      <c r="R17" s="21"/>
      <c r="S17" s="21"/>
      <c r="T17" s="21"/>
      <c r="U17" s="21"/>
      <c r="V17" s="21"/>
      <c r="W17" s="21">
        <v>13985601</v>
      </c>
      <c r="X17" s="21">
        <v>16405000</v>
      </c>
      <c r="Y17" s="21">
        <v>-2419399</v>
      </c>
      <c r="Z17" s="6">
        <v>-14.75</v>
      </c>
      <c r="AA17" s="28">
        <v>43476000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23634092</v>
      </c>
      <c r="D25" s="50">
        <f>+D5+D9+D15+D19+D24</f>
        <v>0</v>
      </c>
      <c r="E25" s="51">
        <f t="shared" si="4"/>
        <v>44040000</v>
      </c>
      <c r="F25" s="52">
        <f t="shared" si="4"/>
        <v>44040000</v>
      </c>
      <c r="G25" s="52">
        <f t="shared" si="4"/>
        <v>5505546</v>
      </c>
      <c r="H25" s="52">
        <f t="shared" si="4"/>
        <v>249624</v>
      </c>
      <c r="I25" s="52">
        <f t="shared" si="4"/>
        <v>2915897</v>
      </c>
      <c r="J25" s="52">
        <f t="shared" si="4"/>
        <v>8671067</v>
      </c>
      <c r="K25" s="52">
        <f t="shared" si="4"/>
        <v>528688</v>
      </c>
      <c r="L25" s="52">
        <f t="shared" si="4"/>
        <v>3091835</v>
      </c>
      <c r="M25" s="52">
        <f t="shared" si="4"/>
        <v>1770520</v>
      </c>
      <c r="N25" s="52">
        <f t="shared" si="4"/>
        <v>5391043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14062110</v>
      </c>
      <c r="X25" s="52">
        <f t="shared" si="4"/>
        <v>16835000</v>
      </c>
      <c r="Y25" s="52">
        <f t="shared" si="4"/>
        <v>-2772890</v>
      </c>
      <c r="Z25" s="53">
        <f>+IF(X25&lt;&gt;0,+(Y25/X25)*100,0)</f>
        <v>-16.470983070983074</v>
      </c>
      <c r="AA25" s="54">
        <f>+AA5+AA9+AA15+AA19+AA24</f>
        <v>44040000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20444596</v>
      </c>
      <c r="D28" s="19"/>
      <c r="E28" s="20">
        <v>21401000</v>
      </c>
      <c r="F28" s="21">
        <v>21401000</v>
      </c>
      <c r="G28" s="21">
        <v>4923665</v>
      </c>
      <c r="H28" s="21">
        <v>165740</v>
      </c>
      <c r="I28" s="21">
        <v>2758689</v>
      </c>
      <c r="J28" s="21">
        <v>7848094</v>
      </c>
      <c r="K28" s="21">
        <v>528688</v>
      </c>
      <c r="L28" s="21">
        <v>2604439</v>
      </c>
      <c r="M28" s="21">
        <v>1083292</v>
      </c>
      <c r="N28" s="21">
        <v>4216419</v>
      </c>
      <c r="O28" s="21"/>
      <c r="P28" s="21"/>
      <c r="Q28" s="21"/>
      <c r="R28" s="21"/>
      <c r="S28" s="21"/>
      <c r="T28" s="21"/>
      <c r="U28" s="21"/>
      <c r="V28" s="21"/>
      <c r="W28" s="21">
        <v>12064513</v>
      </c>
      <c r="X28" s="21"/>
      <c r="Y28" s="21">
        <v>12064513</v>
      </c>
      <c r="Z28" s="6"/>
      <c r="AA28" s="19">
        <v>21401000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20444596</v>
      </c>
      <c r="D32" s="25">
        <f>SUM(D28:D31)</f>
        <v>0</v>
      </c>
      <c r="E32" s="26">
        <f t="shared" si="5"/>
        <v>21401000</v>
      </c>
      <c r="F32" s="27">
        <f t="shared" si="5"/>
        <v>21401000</v>
      </c>
      <c r="G32" s="27">
        <f t="shared" si="5"/>
        <v>4923665</v>
      </c>
      <c r="H32" s="27">
        <f t="shared" si="5"/>
        <v>165740</v>
      </c>
      <c r="I32" s="27">
        <f t="shared" si="5"/>
        <v>2758689</v>
      </c>
      <c r="J32" s="27">
        <f t="shared" si="5"/>
        <v>7848094</v>
      </c>
      <c r="K32" s="27">
        <f t="shared" si="5"/>
        <v>528688</v>
      </c>
      <c r="L32" s="27">
        <f t="shared" si="5"/>
        <v>2604439</v>
      </c>
      <c r="M32" s="27">
        <f t="shared" si="5"/>
        <v>1083292</v>
      </c>
      <c r="N32" s="27">
        <f t="shared" si="5"/>
        <v>4216419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12064513</v>
      </c>
      <c r="X32" s="27">
        <f t="shared" si="5"/>
        <v>0</v>
      </c>
      <c r="Y32" s="27">
        <f t="shared" si="5"/>
        <v>12064513</v>
      </c>
      <c r="Z32" s="13">
        <f>+IF(X32&lt;&gt;0,+(Y32/X32)*100,0)</f>
        <v>0</v>
      </c>
      <c r="AA32" s="31">
        <f>SUM(AA28:AA31)</f>
        <v>21401000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3189496</v>
      </c>
      <c r="D35" s="19"/>
      <c r="E35" s="20">
        <v>22639000</v>
      </c>
      <c r="F35" s="21">
        <v>22639000</v>
      </c>
      <c r="G35" s="21">
        <v>581881</v>
      </c>
      <c r="H35" s="21">
        <v>83884</v>
      </c>
      <c r="I35" s="21">
        <v>157208</v>
      </c>
      <c r="J35" s="21">
        <v>822973</v>
      </c>
      <c r="K35" s="21"/>
      <c r="L35" s="21">
        <v>487396</v>
      </c>
      <c r="M35" s="21">
        <v>687228</v>
      </c>
      <c r="N35" s="21">
        <v>1174624</v>
      </c>
      <c r="O35" s="21"/>
      <c r="P35" s="21"/>
      <c r="Q35" s="21"/>
      <c r="R35" s="21"/>
      <c r="S35" s="21"/>
      <c r="T35" s="21"/>
      <c r="U35" s="21"/>
      <c r="V35" s="21"/>
      <c r="W35" s="21">
        <v>1997597</v>
      </c>
      <c r="X35" s="21"/>
      <c r="Y35" s="21">
        <v>1997597</v>
      </c>
      <c r="Z35" s="6"/>
      <c r="AA35" s="28">
        <v>22639000</v>
      </c>
    </row>
    <row r="36" spans="1:27" ht="13.5">
      <c r="A36" s="60" t="s">
        <v>64</v>
      </c>
      <c r="B36" s="10"/>
      <c r="C36" s="61">
        <f aca="true" t="shared" si="6" ref="C36:Y36">SUM(C32:C35)</f>
        <v>23634092</v>
      </c>
      <c r="D36" s="61">
        <f>SUM(D32:D35)</f>
        <v>0</v>
      </c>
      <c r="E36" s="62">
        <f t="shared" si="6"/>
        <v>44040000</v>
      </c>
      <c r="F36" s="63">
        <f t="shared" si="6"/>
        <v>44040000</v>
      </c>
      <c r="G36" s="63">
        <f t="shared" si="6"/>
        <v>5505546</v>
      </c>
      <c r="H36" s="63">
        <f t="shared" si="6"/>
        <v>249624</v>
      </c>
      <c r="I36" s="63">
        <f t="shared" si="6"/>
        <v>2915897</v>
      </c>
      <c r="J36" s="63">
        <f t="shared" si="6"/>
        <v>8671067</v>
      </c>
      <c r="K36" s="63">
        <f t="shared" si="6"/>
        <v>528688</v>
      </c>
      <c r="L36" s="63">
        <f t="shared" si="6"/>
        <v>3091835</v>
      </c>
      <c r="M36" s="63">
        <f t="shared" si="6"/>
        <v>1770520</v>
      </c>
      <c r="N36" s="63">
        <f t="shared" si="6"/>
        <v>5391043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14062110</v>
      </c>
      <c r="X36" s="63">
        <f t="shared" si="6"/>
        <v>0</v>
      </c>
      <c r="Y36" s="63">
        <f t="shared" si="6"/>
        <v>14062110</v>
      </c>
      <c r="Z36" s="64">
        <f>+IF(X36&lt;&gt;0,+(Y36/X36)*100,0)</f>
        <v>0</v>
      </c>
      <c r="AA36" s="65">
        <f>SUM(AA32:AA35)</f>
        <v>44040000</v>
      </c>
    </row>
    <row r="37" spans="1:27" ht="13.5">
      <c r="A37" s="14" t="s">
        <v>127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128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129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130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131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245268157</v>
      </c>
      <c r="D5" s="16">
        <f>SUM(D6:D8)</f>
        <v>0</v>
      </c>
      <c r="E5" s="17">
        <f t="shared" si="0"/>
        <v>492059000</v>
      </c>
      <c r="F5" s="18">
        <f t="shared" si="0"/>
        <v>492059000</v>
      </c>
      <c r="G5" s="18">
        <f t="shared" si="0"/>
        <v>12886000</v>
      </c>
      <c r="H5" s="18">
        <f t="shared" si="0"/>
        <v>13810000</v>
      </c>
      <c r="I5" s="18">
        <f t="shared" si="0"/>
        <v>15056000</v>
      </c>
      <c r="J5" s="18">
        <f t="shared" si="0"/>
        <v>41752000</v>
      </c>
      <c r="K5" s="18">
        <f t="shared" si="0"/>
        <v>12932000</v>
      </c>
      <c r="L5" s="18">
        <f t="shared" si="0"/>
        <v>7337000</v>
      </c>
      <c r="M5" s="18">
        <f t="shared" si="0"/>
        <v>17149000</v>
      </c>
      <c r="N5" s="18">
        <f t="shared" si="0"/>
        <v>37418000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79170000</v>
      </c>
      <c r="X5" s="18">
        <f t="shared" si="0"/>
        <v>172171444</v>
      </c>
      <c r="Y5" s="18">
        <f t="shared" si="0"/>
        <v>-93001444</v>
      </c>
      <c r="Z5" s="4">
        <f>+IF(X5&lt;&gt;0,+(Y5/X5)*100,0)</f>
        <v>-54.01676482425274</v>
      </c>
      <c r="AA5" s="16">
        <f>SUM(AA6:AA8)</f>
        <v>492059000</v>
      </c>
    </row>
    <row r="6" spans="1:27" ht="13.5">
      <c r="A6" s="5" t="s">
        <v>32</v>
      </c>
      <c r="B6" s="3"/>
      <c r="C6" s="19">
        <v>7265000</v>
      </c>
      <c r="D6" s="19"/>
      <c r="E6" s="20">
        <v>295691000</v>
      </c>
      <c r="F6" s="21">
        <v>295691000</v>
      </c>
      <c r="G6" s="21">
        <v>808000</v>
      </c>
      <c r="H6" s="21">
        <v>86000</v>
      </c>
      <c r="I6" s="21">
        <v>-189000</v>
      </c>
      <c r="J6" s="21">
        <v>705000</v>
      </c>
      <c r="K6" s="21">
        <v>1667000</v>
      </c>
      <c r="L6" s="21">
        <v>146000</v>
      </c>
      <c r="M6" s="21">
        <v>655000</v>
      </c>
      <c r="N6" s="21">
        <v>2468000</v>
      </c>
      <c r="O6" s="21"/>
      <c r="P6" s="21"/>
      <c r="Q6" s="21"/>
      <c r="R6" s="21"/>
      <c r="S6" s="21"/>
      <c r="T6" s="21"/>
      <c r="U6" s="21"/>
      <c r="V6" s="21"/>
      <c r="W6" s="21">
        <v>3173000</v>
      </c>
      <c r="X6" s="21">
        <v>103462281</v>
      </c>
      <c r="Y6" s="21">
        <v>-100289281</v>
      </c>
      <c r="Z6" s="6">
        <v>-96.93</v>
      </c>
      <c r="AA6" s="28">
        <v>295691000</v>
      </c>
    </row>
    <row r="7" spans="1:27" ht="13.5">
      <c r="A7" s="5" t="s">
        <v>33</v>
      </c>
      <c r="B7" s="3"/>
      <c r="C7" s="22">
        <v>102966000</v>
      </c>
      <c r="D7" s="22"/>
      <c r="E7" s="23">
        <v>180668000</v>
      </c>
      <c r="F7" s="24">
        <v>180668000</v>
      </c>
      <c r="G7" s="24">
        <v>7712000</v>
      </c>
      <c r="H7" s="24">
        <v>5544000</v>
      </c>
      <c r="I7" s="24">
        <v>9250000</v>
      </c>
      <c r="J7" s="24">
        <v>22506000</v>
      </c>
      <c r="K7" s="24">
        <v>5778000</v>
      </c>
      <c r="L7" s="24">
        <v>2756000</v>
      </c>
      <c r="M7" s="24">
        <v>13200000</v>
      </c>
      <c r="N7" s="24">
        <v>21734000</v>
      </c>
      <c r="O7" s="24"/>
      <c r="P7" s="24"/>
      <c r="Q7" s="24"/>
      <c r="R7" s="24"/>
      <c r="S7" s="24"/>
      <c r="T7" s="24"/>
      <c r="U7" s="24"/>
      <c r="V7" s="24"/>
      <c r="W7" s="24">
        <v>44240000</v>
      </c>
      <c r="X7" s="24">
        <v>63215733</v>
      </c>
      <c r="Y7" s="24">
        <v>-18975733</v>
      </c>
      <c r="Z7" s="7">
        <v>-30.02</v>
      </c>
      <c r="AA7" s="29">
        <v>180668000</v>
      </c>
    </row>
    <row r="8" spans="1:27" ht="13.5">
      <c r="A8" s="5" t="s">
        <v>34</v>
      </c>
      <c r="B8" s="3"/>
      <c r="C8" s="19">
        <v>135037157</v>
      </c>
      <c r="D8" s="19"/>
      <c r="E8" s="20">
        <v>15700000</v>
      </c>
      <c r="F8" s="21">
        <v>15700000</v>
      </c>
      <c r="G8" s="21">
        <v>4366000</v>
      </c>
      <c r="H8" s="21">
        <v>8180000</v>
      </c>
      <c r="I8" s="21">
        <v>5995000</v>
      </c>
      <c r="J8" s="21">
        <v>18541000</v>
      </c>
      <c r="K8" s="21">
        <v>5487000</v>
      </c>
      <c r="L8" s="21">
        <v>4435000</v>
      </c>
      <c r="M8" s="21">
        <v>3294000</v>
      </c>
      <c r="N8" s="21">
        <v>13216000</v>
      </c>
      <c r="O8" s="21"/>
      <c r="P8" s="21"/>
      <c r="Q8" s="21"/>
      <c r="R8" s="21"/>
      <c r="S8" s="21"/>
      <c r="T8" s="21"/>
      <c r="U8" s="21"/>
      <c r="V8" s="21"/>
      <c r="W8" s="21">
        <v>31757000</v>
      </c>
      <c r="X8" s="21">
        <v>5493430</v>
      </c>
      <c r="Y8" s="21">
        <v>26263570</v>
      </c>
      <c r="Z8" s="6">
        <v>478.09</v>
      </c>
      <c r="AA8" s="28">
        <v>15700000</v>
      </c>
    </row>
    <row r="9" spans="1:27" ht="13.5">
      <c r="A9" s="2" t="s">
        <v>35</v>
      </c>
      <c r="B9" s="3"/>
      <c r="C9" s="16">
        <f aca="true" t="shared" si="1" ref="C9:Y9">SUM(C10:C14)</f>
        <v>190426588</v>
      </c>
      <c r="D9" s="16">
        <f>SUM(D10:D14)</f>
        <v>0</v>
      </c>
      <c r="E9" s="17">
        <f t="shared" si="1"/>
        <v>1000346000</v>
      </c>
      <c r="F9" s="18">
        <f t="shared" si="1"/>
        <v>1000346000</v>
      </c>
      <c r="G9" s="18">
        <f t="shared" si="1"/>
        <v>180767000</v>
      </c>
      <c r="H9" s="18">
        <f t="shared" si="1"/>
        <v>124840000</v>
      </c>
      <c r="I9" s="18">
        <f t="shared" si="1"/>
        <v>191884000</v>
      </c>
      <c r="J9" s="18">
        <f t="shared" si="1"/>
        <v>497491000</v>
      </c>
      <c r="K9" s="18">
        <f t="shared" si="1"/>
        <v>190661000</v>
      </c>
      <c r="L9" s="18">
        <f t="shared" si="1"/>
        <v>193453000</v>
      </c>
      <c r="M9" s="18">
        <f t="shared" si="1"/>
        <v>192011000</v>
      </c>
      <c r="N9" s="18">
        <f t="shared" si="1"/>
        <v>576125000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1073616000</v>
      </c>
      <c r="X9" s="18">
        <f t="shared" si="1"/>
        <v>350021065</v>
      </c>
      <c r="Y9" s="18">
        <f t="shared" si="1"/>
        <v>723594935</v>
      </c>
      <c r="Z9" s="4">
        <f>+IF(X9&lt;&gt;0,+(Y9/X9)*100,0)</f>
        <v>206.7289678694052</v>
      </c>
      <c r="AA9" s="30">
        <f>SUM(AA10:AA14)</f>
        <v>1000346000</v>
      </c>
    </row>
    <row r="10" spans="1:27" ht="13.5">
      <c r="A10" s="5" t="s">
        <v>36</v>
      </c>
      <c r="B10" s="3"/>
      <c r="C10" s="19">
        <v>41620350</v>
      </c>
      <c r="D10" s="19"/>
      <c r="E10" s="20">
        <v>154387000</v>
      </c>
      <c r="F10" s="21">
        <v>154387000</v>
      </c>
      <c r="G10" s="21">
        <v>494000</v>
      </c>
      <c r="H10" s="21">
        <v>2076000</v>
      </c>
      <c r="I10" s="21">
        <v>3505000</v>
      </c>
      <c r="J10" s="21">
        <v>6075000</v>
      </c>
      <c r="K10" s="21">
        <v>3498000</v>
      </c>
      <c r="L10" s="21">
        <v>2938000</v>
      </c>
      <c r="M10" s="21">
        <v>4433000</v>
      </c>
      <c r="N10" s="21">
        <v>10869000</v>
      </c>
      <c r="O10" s="21"/>
      <c r="P10" s="21"/>
      <c r="Q10" s="21"/>
      <c r="R10" s="21"/>
      <c r="S10" s="21"/>
      <c r="T10" s="21"/>
      <c r="U10" s="21"/>
      <c r="V10" s="21"/>
      <c r="W10" s="21">
        <v>16944000</v>
      </c>
      <c r="X10" s="21">
        <v>54020011</v>
      </c>
      <c r="Y10" s="21">
        <v>-37076011</v>
      </c>
      <c r="Z10" s="6">
        <v>-68.63</v>
      </c>
      <c r="AA10" s="28">
        <v>154387000</v>
      </c>
    </row>
    <row r="11" spans="1:27" ht="13.5">
      <c r="A11" s="5" t="s">
        <v>37</v>
      </c>
      <c r="B11" s="3"/>
      <c r="C11" s="19">
        <v>4111000</v>
      </c>
      <c r="D11" s="19"/>
      <c r="E11" s="20">
        <v>22994000</v>
      </c>
      <c r="F11" s="21">
        <v>22994000</v>
      </c>
      <c r="G11" s="21">
        <v>1049000</v>
      </c>
      <c r="H11" s="21">
        <v>1051000</v>
      </c>
      <c r="I11" s="21">
        <v>1135000</v>
      </c>
      <c r="J11" s="21">
        <v>3235000</v>
      </c>
      <c r="K11" s="21">
        <v>1361000</v>
      </c>
      <c r="L11" s="21">
        <v>714000</v>
      </c>
      <c r="M11" s="21">
        <v>2001000</v>
      </c>
      <c r="N11" s="21">
        <v>4076000</v>
      </c>
      <c r="O11" s="21"/>
      <c r="P11" s="21"/>
      <c r="Q11" s="21"/>
      <c r="R11" s="21"/>
      <c r="S11" s="21"/>
      <c r="T11" s="21"/>
      <c r="U11" s="21"/>
      <c r="V11" s="21"/>
      <c r="W11" s="21">
        <v>7311000</v>
      </c>
      <c r="X11" s="21">
        <v>8045601</v>
      </c>
      <c r="Y11" s="21">
        <v>-734601</v>
      </c>
      <c r="Z11" s="6">
        <v>-9.13</v>
      </c>
      <c r="AA11" s="28">
        <v>22994000</v>
      </c>
    </row>
    <row r="12" spans="1:27" ht="13.5">
      <c r="A12" s="5" t="s">
        <v>38</v>
      </c>
      <c r="B12" s="3"/>
      <c r="C12" s="19">
        <v>54037181</v>
      </c>
      <c r="D12" s="19"/>
      <c r="E12" s="20">
        <v>88898000</v>
      </c>
      <c r="F12" s="21">
        <v>88898000</v>
      </c>
      <c r="G12" s="21">
        <v>589000</v>
      </c>
      <c r="H12" s="21">
        <v>3185000</v>
      </c>
      <c r="I12" s="21">
        <v>11378000</v>
      </c>
      <c r="J12" s="21">
        <v>15152000</v>
      </c>
      <c r="K12" s="21">
        <v>4772000</v>
      </c>
      <c r="L12" s="21">
        <v>2551000</v>
      </c>
      <c r="M12" s="21">
        <v>4369000</v>
      </c>
      <c r="N12" s="21">
        <v>11692000</v>
      </c>
      <c r="O12" s="21"/>
      <c r="P12" s="21"/>
      <c r="Q12" s="21"/>
      <c r="R12" s="21"/>
      <c r="S12" s="21"/>
      <c r="T12" s="21"/>
      <c r="U12" s="21"/>
      <c r="V12" s="21"/>
      <c r="W12" s="21">
        <v>26844000</v>
      </c>
      <c r="X12" s="21">
        <v>31105410</v>
      </c>
      <c r="Y12" s="21">
        <v>-4261410</v>
      </c>
      <c r="Z12" s="6">
        <v>-13.7</v>
      </c>
      <c r="AA12" s="28">
        <v>88898000</v>
      </c>
    </row>
    <row r="13" spans="1:27" ht="13.5">
      <c r="A13" s="5" t="s">
        <v>39</v>
      </c>
      <c r="B13" s="3"/>
      <c r="C13" s="19">
        <v>64684057</v>
      </c>
      <c r="D13" s="19"/>
      <c r="E13" s="20">
        <v>707587000</v>
      </c>
      <c r="F13" s="21">
        <v>707587000</v>
      </c>
      <c r="G13" s="21">
        <v>178288000</v>
      </c>
      <c r="H13" s="21">
        <v>117349000</v>
      </c>
      <c r="I13" s="21">
        <v>174167000</v>
      </c>
      <c r="J13" s="21">
        <v>469804000</v>
      </c>
      <c r="K13" s="21">
        <v>177674000</v>
      </c>
      <c r="L13" s="21">
        <v>186566000</v>
      </c>
      <c r="M13" s="21">
        <v>178842000</v>
      </c>
      <c r="N13" s="21">
        <v>543082000</v>
      </c>
      <c r="O13" s="21"/>
      <c r="P13" s="21"/>
      <c r="Q13" s="21"/>
      <c r="R13" s="21"/>
      <c r="S13" s="21"/>
      <c r="T13" s="21"/>
      <c r="U13" s="21"/>
      <c r="V13" s="21"/>
      <c r="W13" s="21">
        <v>1012886000</v>
      </c>
      <c r="X13" s="21">
        <v>247584691</v>
      </c>
      <c r="Y13" s="21">
        <v>765301309</v>
      </c>
      <c r="Z13" s="6">
        <v>309.11</v>
      </c>
      <c r="AA13" s="28">
        <v>707587000</v>
      </c>
    </row>
    <row r="14" spans="1:27" ht="13.5">
      <c r="A14" s="5" t="s">
        <v>40</v>
      </c>
      <c r="B14" s="3"/>
      <c r="C14" s="22">
        <v>25974000</v>
      </c>
      <c r="D14" s="22"/>
      <c r="E14" s="23">
        <v>26480000</v>
      </c>
      <c r="F14" s="24">
        <v>26480000</v>
      </c>
      <c r="G14" s="24">
        <v>347000</v>
      </c>
      <c r="H14" s="24">
        <v>1179000</v>
      </c>
      <c r="I14" s="24">
        <v>1699000</v>
      </c>
      <c r="J14" s="24">
        <v>3225000</v>
      </c>
      <c r="K14" s="24">
        <v>3356000</v>
      </c>
      <c r="L14" s="24">
        <v>684000</v>
      </c>
      <c r="M14" s="24">
        <v>2366000</v>
      </c>
      <c r="N14" s="24">
        <v>6406000</v>
      </c>
      <c r="O14" s="24"/>
      <c r="P14" s="24"/>
      <c r="Q14" s="24"/>
      <c r="R14" s="24"/>
      <c r="S14" s="24"/>
      <c r="T14" s="24"/>
      <c r="U14" s="24"/>
      <c r="V14" s="24"/>
      <c r="W14" s="24">
        <v>9631000</v>
      </c>
      <c r="X14" s="24">
        <v>9265352</v>
      </c>
      <c r="Y14" s="24">
        <v>365648</v>
      </c>
      <c r="Z14" s="7">
        <v>3.95</v>
      </c>
      <c r="AA14" s="29">
        <v>26480000</v>
      </c>
    </row>
    <row r="15" spans="1:27" ht="13.5">
      <c r="A15" s="2" t="s">
        <v>41</v>
      </c>
      <c r="B15" s="8"/>
      <c r="C15" s="16">
        <f aca="true" t="shared" si="2" ref="C15:Y15">SUM(C16:C18)</f>
        <v>1221387996</v>
      </c>
      <c r="D15" s="16">
        <f>SUM(D16:D18)</f>
        <v>0</v>
      </c>
      <c r="E15" s="17">
        <f t="shared" si="2"/>
        <v>1796930000</v>
      </c>
      <c r="F15" s="18">
        <f t="shared" si="2"/>
        <v>1796930000</v>
      </c>
      <c r="G15" s="18">
        <f t="shared" si="2"/>
        <v>61966000</v>
      </c>
      <c r="H15" s="18">
        <f t="shared" si="2"/>
        <v>85630000</v>
      </c>
      <c r="I15" s="18">
        <f t="shared" si="2"/>
        <v>73813000</v>
      </c>
      <c r="J15" s="18">
        <f t="shared" si="2"/>
        <v>221409000</v>
      </c>
      <c r="K15" s="18">
        <f t="shared" si="2"/>
        <v>220992000</v>
      </c>
      <c r="L15" s="18">
        <f t="shared" si="2"/>
        <v>123268000</v>
      </c>
      <c r="M15" s="18">
        <f t="shared" si="2"/>
        <v>97766000</v>
      </c>
      <c r="N15" s="18">
        <f t="shared" si="2"/>
        <v>442026000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663435000</v>
      </c>
      <c r="X15" s="18">
        <f t="shared" si="2"/>
        <v>628745807</v>
      </c>
      <c r="Y15" s="18">
        <f t="shared" si="2"/>
        <v>34689193</v>
      </c>
      <c r="Z15" s="4">
        <f>+IF(X15&lt;&gt;0,+(Y15/X15)*100,0)</f>
        <v>5.517204665827696</v>
      </c>
      <c r="AA15" s="30">
        <f>SUM(AA16:AA18)</f>
        <v>1796930000</v>
      </c>
    </row>
    <row r="16" spans="1:27" ht="13.5">
      <c r="A16" s="5" t="s">
        <v>42</v>
      </c>
      <c r="B16" s="3"/>
      <c r="C16" s="19">
        <v>235849996</v>
      </c>
      <c r="D16" s="19"/>
      <c r="E16" s="20">
        <v>169397000</v>
      </c>
      <c r="F16" s="21">
        <v>169397000</v>
      </c>
      <c r="G16" s="21">
        <v>4175000</v>
      </c>
      <c r="H16" s="21">
        <v>17238000</v>
      </c>
      <c r="I16" s="21">
        <v>8772000</v>
      </c>
      <c r="J16" s="21">
        <v>30185000</v>
      </c>
      <c r="K16" s="21">
        <v>27464000</v>
      </c>
      <c r="L16" s="21">
        <v>20791000</v>
      </c>
      <c r="M16" s="21">
        <v>13563000</v>
      </c>
      <c r="N16" s="21">
        <v>61818000</v>
      </c>
      <c r="O16" s="21"/>
      <c r="P16" s="21"/>
      <c r="Q16" s="21"/>
      <c r="R16" s="21"/>
      <c r="S16" s="21"/>
      <c r="T16" s="21"/>
      <c r="U16" s="21"/>
      <c r="V16" s="21"/>
      <c r="W16" s="21">
        <v>92003000</v>
      </c>
      <c r="X16" s="21">
        <v>59272010</v>
      </c>
      <c r="Y16" s="21">
        <v>32730990</v>
      </c>
      <c r="Z16" s="6">
        <v>55.22</v>
      </c>
      <c r="AA16" s="28">
        <v>169397000</v>
      </c>
    </row>
    <row r="17" spans="1:27" ht="13.5">
      <c r="A17" s="5" t="s">
        <v>43</v>
      </c>
      <c r="B17" s="3"/>
      <c r="C17" s="19">
        <v>985538000</v>
      </c>
      <c r="D17" s="19"/>
      <c r="E17" s="20">
        <v>1627533000</v>
      </c>
      <c r="F17" s="21">
        <v>1627533000</v>
      </c>
      <c r="G17" s="21">
        <v>57791000</v>
      </c>
      <c r="H17" s="21">
        <v>68392000</v>
      </c>
      <c r="I17" s="21">
        <v>65041000</v>
      </c>
      <c r="J17" s="21">
        <v>191224000</v>
      </c>
      <c r="K17" s="21">
        <v>193528000</v>
      </c>
      <c r="L17" s="21">
        <v>102477000</v>
      </c>
      <c r="M17" s="21">
        <v>84203000</v>
      </c>
      <c r="N17" s="21">
        <v>380208000</v>
      </c>
      <c r="O17" s="21"/>
      <c r="P17" s="21"/>
      <c r="Q17" s="21"/>
      <c r="R17" s="21"/>
      <c r="S17" s="21"/>
      <c r="T17" s="21"/>
      <c r="U17" s="21"/>
      <c r="V17" s="21"/>
      <c r="W17" s="21">
        <v>571432000</v>
      </c>
      <c r="X17" s="21">
        <v>569473797</v>
      </c>
      <c r="Y17" s="21">
        <v>1958203</v>
      </c>
      <c r="Z17" s="6">
        <v>0.34</v>
      </c>
      <c r="AA17" s="28">
        <v>1627533000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2540793259</v>
      </c>
      <c r="D19" s="16">
        <f>SUM(D20:D23)</f>
        <v>0</v>
      </c>
      <c r="E19" s="17">
        <f t="shared" si="3"/>
        <v>2323743000</v>
      </c>
      <c r="F19" s="18">
        <f t="shared" si="3"/>
        <v>2323743000</v>
      </c>
      <c r="G19" s="18">
        <f t="shared" si="3"/>
        <v>84600000</v>
      </c>
      <c r="H19" s="18">
        <f t="shared" si="3"/>
        <v>136879000</v>
      </c>
      <c r="I19" s="18">
        <f t="shared" si="3"/>
        <v>182141000</v>
      </c>
      <c r="J19" s="18">
        <f t="shared" si="3"/>
        <v>403620000</v>
      </c>
      <c r="K19" s="18">
        <f t="shared" si="3"/>
        <v>198899000</v>
      </c>
      <c r="L19" s="18">
        <f t="shared" si="3"/>
        <v>185825000</v>
      </c>
      <c r="M19" s="18">
        <f t="shared" si="3"/>
        <v>163253000</v>
      </c>
      <c r="N19" s="18">
        <f t="shared" si="3"/>
        <v>547977000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951597000</v>
      </c>
      <c r="X19" s="18">
        <f t="shared" si="3"/>
        <v>813077326</v>
      </c>
      <c r="Y19" s="18">
        <f t="shared" si="3"/>
        <v>138519674</v>
      </c>
      <c r="Z19" s="4">
        <f>+IF(X19&lt;&gt;0,+(Y19/X19)*100,0)</f>
        <v>17.036469911350103</v>
      </c>
      <c r="AA19" s="30">
        <f>SUM(AA20:AA23)</f>
        <v>2323743000</v>
      </c>
    </row>
    <row r="20" spans="1:27" ht="13.5">
      <c r="A20" s="5" t="s">
        <v>46</v>
      </c>
      <c r="B20" s="3"/>
      <c r="C20" s="19">
        <v>526070259</v>
      </c>
      <c r="D20" s="19"/>
      <c r="E20" s="20">
        <v>678858000</v>
      </c>
      <c r="F20" s="21">
        <v>678858000</v>
      </c>
      <c r="G20" s="21">
        <v>27551000</v>
      </c>
      <c r="H20" s="21">
        <v>40389000</v>
      </c>
      <c r="I20" s="21">
        <v>41449000</v>
      </c>
      <c r="J20" s="21">
        <v>109389000</v>
      </c>
      <c r="K20" s="21">
        <v>40606000</v>
      </c>
      <c r="L20" s="21">
        <v>38943000</v>
      </c>
      <c r="M20" s="21">
        <v>23642000</v>
      </c>
      <c r="N20" s="21">
        <v>103191000</v>
      </c>
      <c r="O20" s="21"/>
      <c r="P20" s="21"/>
      <c r="Q20" s="21"/>
      <c r="R20" s="21"/>
      <c r="S20" s="21"/>
      <c r="T20" s="21"/>
      <c r="U20" s="21"/>
      <c r="V20" s="21"/>
      <c r="W20" s="21">
        <v>212580000</v>
      </c>
      <c r="X20" s="21">
        <v>237532064</v>
      </c>
      <c r="Y20" s="21">
        <v>-24952064</v>
      </c>
      <c r="Z20" s="6">
        <v>-10.5</v>
      </c>
      <c r="AA20" s="28">
        <v>678858000</v>
      </c>
    </row>
    <row r="21" spans="1:27" ht="13.5">
      <c r="A21" s="5" t="s">
        <v>47</v>
      </c>
      <c r="B21" s="3"/>
      <c r="C21" s="19">
        <v>838044000</v>
      </c>
      <c r="D21" s="19"/>
      <c r="E21" s="20">
        <v>842200000</v>
      </c>
      <c r="F21" s="21">
        <v>842200000</v>
      </c>
      <c r="G21" s="21">
        <v>22770000</v>
      </c>
      <c r="H21" s="21">
        <v>57247000</v>
      </c>
      <c r="I21" s="21">
        <v>76969000</v>
      </c>
      <c r="J21" s="21">
        <v>156986000</v>
      </c>
      <c r="K21" s="21">
        <v>68685000</v>
      </c>
      <c r="L21" s="21">
        <v>82739000</v>
      </c>
      <c r="M21" s="21">
        <v>88031000</v>
      </c>
      <c r="N21" s="21">
        <v>239455000</v>
      </c>
      <c r="O21" s="21"/>
      <c r="P21" s="21"/>
      <c r="Q21" s="21"/>
      <c r="R21" s="21"/>
      <c r="S21" s="21"/>
      <c r="T21" s="21"/>
      <c r="U21" s="21"/>
      <c r="V21" s="21"/>
      <c r="W21" s="21">
        <v>396441000</v>
      </c>
      <c r="X21" s="21">
        <v>294685780</v>
      </c>
      <c r="Y21" s="21">
        <v>101755220</v>
      </c>
      <c r="Z21" s="6">
        <v>34.53</v>
      </c>
      <c r="AA21" s="28">
        <v>842200000</v>
      </c>
    </row>
    <row r="22" spans="1:27" ht="13.5">
      <c r="A22" s="5" t="s">
        <v>48</v>
      </c>
      <c r="B22" s="3"/>
      <c r="C22" s="22">
        <v>1031225000</v>
      </c>
      <c r="D22" s="22"/>
      <c r="E22" s="23">
        <v>700750000</v>
      </c>
      <c r="F22" s="24">
        <v>700750000</v>
      </c>
      <c r="G22" s="24">
        <v>33660000</v>
      </c>
      <c r="H22" s="24">
        <v>34593000</v>
      </c>
      <c r="I22" s="24">
        <v>52612000</v>
      </c>
      <c r="J22" s="24">
        <v>120865000</v>
      </c>
      <c r="K22" s="24">
        <v>86178000</v>
      </c>
      <c r="L22" s="24">
        <v>57317000</v>
      </c>
      <c r="M22" s="24">
        <v>47938000</v>
      </c>
      <c r="N22" s="24">
        <v>191433000</v>
      </c>
      <c r="O22" s="24"/>
      <c r="P22" s="24"/>
      <c r="Q22" s="24"/>
      <c r="R22" s="24"/>
      <c r="S22" s="24"/>
      <c r="T22" s="24"/>
      <c r="U22" s="24"/>
      <c r="V22" s="24"/>
      <c r="W22" s="24">
        <v>312298000</v>
      </c>
      <c r="X22" s="24">
        <v>245192425</v>
      </c>
      <c r="Y22" s="24">
        <v>67105575</v>
      </c>
      <c r="Z22" s="7">
        <v>27.37</v>
      </c>
      <c r="AA22" s="29">
        <v>700750000</v>
      </c>
    </row>
    <row r="23" spans="1:27" ht="13.5">
      <c r="A23" s="5" t="s">
        <v>49</v>
      </c>
      <c r="B23" s="3"/>
      <c r="C23" s="19">
        <v>145454000</v>
      </c>
      <c r="D23" s="19"/>
      <c r="E23" s="20">
        <v>101935000</v>
      </c>
      <c r="F23" s="21">
        <v>101935000</v>
      </c>
      <c r="G23" s="21">
        <v>619000</v>
      </c>
      <c r="H23" s="21">
        <v>4650000</v>
      </c>
      <c r="I23" s="21">
        <v>11111000</v>
      </c>
      <c r="J23" s="21">
        <v>16380000</v>
      </c>
      <c r="K23" s="21">
        <v>3430000</v>
      </c>
      <c r="L23" s="21">
        <v>6826000</v>
      </c>
      <c r="M23" s="21">
        <v>3642000</v>
      </c>
      <c r="N23" s="21">
        <v>13898000</v>
      </c>
      <c r="O23" s="21"/>
      <c r="P23" s="21"/>
      <c r="Q23" s="21"/>
      <c r="R23" s="21"/>
      <c r="S23" s="21"/>
      <c r="T23" s="21"/>
      <c r="U23" s="21"/>
      <c r="V23" s="21"/>
      <c r="W23" s="21">
        <v>30278000</v>
      </c>
      <c r="X23" s="21">
        <v>35667057</v>
      </c>
      <c r="Y23" s="21">
        <v>-5389057</v>
      </c>
      <c r="Z23" s="6">
        <v>-15.11</v>
      </c>
      <c r="AA23" s="28">
        <v>101935000</v>
      </c>
    </row>
    <row r="24" spans="1:27" ht="13.5">
      <c r="A24" s="2" t="s">
        <v>50</v>
      </c>
      <c r="B24" s="8"/>
      <c r="C24" s="16">
        <v>3746000</v>
      </c>
      <c r="D24" s="16"/>
      <c r="E24" s="17">
        <v>97944000</v>
      </c>
      <c r="F24" s="18">
        <v>97944000</v>
      </c>
      <c r="G24" s="18"/>
      <c r="H24" s="18">
        <v>5000</v>
      </c>
      <c r="I24" s="18">
        <v>2763000</v>
      </c>
      <c r="J24" s="18">
        <v>2768000</v>
      </c>
      <c r="K24" s="18">
        <v>39000</v>
      </c>
      <c r="L24" s="18"/>
      <c r="M24" s="18">
        <v>14983000</v>
      </c>
      <c r="N24" s="18">
        <v>15022000</v>
      </c>
      <c r="O24" s="18"/>
      <c r="P24" s="18"/>
      <c r="Q24" s="18"/>
      <c r="R24" s="18"/>
      <c r="S24" s="18"/>
      <c r="T24" s="18"/>
      <c r="U24" s="18"/>
      <c r="V24" s="18"/>
      <c r="W24" s="18">
        <v>17790000</v>
      </c>
      <c r="X24" s="18">
        <v>34270462</v>
      </c>
      <c r="Y24" s="18">
        <v>-16480462</v>
      </c>
      <c r="Z24" s="4">
        <v>-48.09</v>
      </c>
      <c r="AA24" s="30">
        <v>97944000</v>
      </c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4201622000</v>
      </c>
      <c r="D25" s="50">
        <f>+D5+D9+D15+D19+D24</f>
        <v>0</v>
      </c>
      <c r="E25" s="51">
        <f t="shared" si="4"/>
        <v>5711022000</v>
      </c>
      <c r="F25" s="52">
        <f t="shared" si="4"/>
        <v>5711022000</v>
      </c>
      <c r="G25" s="52">
        <f t="shared" si="4"/>
        <v>340219000</v>
      </c>
      <c r="H25" s="52">
        <f t="shared" si="4"/>
        <v>361164000</v>
      </c>
      <c r="I25" s="52">
        <f t="shared" si="4"/>
        <v>465657000</v>
      </c>
      <c r="J25" s="52">
        <f t="shared" si="4"/>
        <v>1167040000</v>
      </c>
      <c r="K25" s="52">
        <f t="shared" si="4"/>
        <v>623523000</v>
      </c>
      <c r="L25" s="52">
        <f t="shared" si="4"/>
        <v>509883000</v>
      </c>
      <c r="M25" s="52">
        <f t="shared" si="4"/>
        <v>485162000</v>
      </c>
      <c r="N25" s="52">
        <f t="shared" si="4"/>
        <v>1618568000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2785608000</v>
      </c>
      <c r="X25" s="52">
        <f t="shared" si="4"/>
        <v>1998286104</v>
      </c>
      <c r="Y25" s="52">
        <f t="shared" si="4"/>
        <v>787321896</v>
      </c>
      <c r="Z25" s="53">
        <f>+IF(X25&lt;&gt;0,+(Y25/X25)*100,0)</f>
        <v>39.39985842988177</v>
      </c>
      <c r="AA25" s="54">
        <f>+AA5+AA9+AA15+AA19+AA24</f>
        <v>5711022000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1970041000</v>
      </c>
      <c r="D28" s="19"/>
      <c r="E28" s="20">
        <v>2590694000</v>
      </c>
      <c r="F28" s="21">
        <v>2590694000</v>
      </c>
      <c r="G28" s="21">
        <v>86217000</v>
      </c>
      <c r="H28" s="21">
        <v>121002000</v>
      </c>
      <c r="I28" s="21">
        <v>162430000</v>
      </c>
      <c r="J28" s="21">
        <v>369649000</v>
      </c>
      <c r="K28" s="21">
        <v>277289000</v>
      </c>
      <c r="L28" s="21">
        <v>185846000</v>
      </c>
      <c r="M28" s="21">
        <v>286537000</v>
      </c>
      <c r="N28" s="21">
        <v>749672000</v>
      </c>
      <c r="O28" s="21"/>
      <c r="P28" s="21"/>
      <c r="Q28" s="21"/>
      <c r="R28" s="21"/>
      <c r="S28" s="21"/>
      <c r="T28" s="21"/>
      <c r="U28" s="21"/>
      <c r="V28" s="21"/>
      <c r="W28" s="21">
        <v>1119321000</v>
      </c>
      <c r="X28" s="21"/>
      <c r="Y28" s="21">
        <v>1119321000</v>
      </c>
      <c r="Z28" s="6"/>
      <c r="AA28" s="19">
        <v>2590694000</v>
      </c>
    </row>
    <row r="29" spans="1:27" ht="13.5">
      <c r="A29" s="56" t="s">
        <v>55</v>
      </c>
      <c r="B29" s="3"/>
      <c r="C29" s="19">
        <v>67061000</v>
      </c>
      <c r="D29" s="19"/>
      <c r="E29" s="20">
        <v>772847000</v>
      </c>
      <c r="F29" s="21">
        <v>772847000</v>
      </c>
      <c r="G29" s="21">
        <v>161337000</v>
      </c>
      <c r="H29" s="21">
        <v>97309000</v>
      </c>
      <c r="I29" s="21">
        <v>159724000</v>
      </c>
      <c r="J29" s="21">
        <v>418370000</v>
      </c>
      <c r="K29" s="21">
        <v>161349000</v>
      </c>
      <c r="L29" s="21">
        <v>166933000</v>
      </c>
      <c r="M29" s="21">
        <v>145787000</v>
      </c>
      <c r="N29" s="21">
        <v>474069000</v>
      </c>
      <c r="O29" s="21"/>
      <c r="P29" s="21"/>
      <c r="Q29" s="21"/>
      <c r="R29" s="21"/>
      <c r="S29" s="21"/>
      <c r="T29" s="21"/>
      <c r="U29" s="21"/>
      <c r="V29" s="21"/>
      <c r="W29" s="21">
        <v>892439000</v>
      </c>
      <c r="X29" s="21"/>
      <c r="Y29" s="21">
        <v>892439000</v>
      </c>
      <c r="Z29" s="6"/>
      <c r="AA29" s="28">
        <v>772847000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>
        <v>3908000</v>
      </c>
      <c r="D31" s="19"/>
      <c r="E31" s="20">
        <v>14200000</v>
      </c>
      <c r="F31" s="21">
        <v>14200000</v>
      </c>
      <c r="G31" s="21">
        <v>10000</v>
      </c>
      <c r="H31" s="21">
        <v>25000</v>
      </c>
      <c r="I31" s="21">
        <v>6000</v>
      </c>
      <c r="J31" s="21">
        <v>41000</v>
      </c>
      <c r="K31" s="21">
        <v>10000</v>
      </c>
      <c r="L31" s="21">
        <v>30000</v>
      </c>
      <c r="M31" s="21">
        <v>203000</v>
      </c>
      <c r="N31" s="21">
        <v>243000</v>
      </c>
      <c r="O31" s="21"/>
      <c r="P31" s="21"/>
      <c r="Q31" s="21"/>
      <c r="R31" s="21"/>
      <c r="S31" s="21"/>
      <c r="T31" s="21"/>
      <c r="U31" s="21"/>
      <c r="V31" s="21"/>
      <c r="W31" s="21">
        <v>284000</v>
      </c>
      <c r="X31" s="21"/>
      <c r="Y31" s="21">
        <v>284000</v>
      </c>
      <c r="Z31" s="6"/>
      <c r="AA31" s="28">
        <v>14200000</v>
      </c>
    </row>
    <row r="32" spans="1:27" ht="13.5">
      <c r="A32" s="58" t="s">
        <v>58</v>
      </c>
      <c r="B32" s="3"/>
      <c r="C32" s="25">
        <f aca="true" t="shared" si="5" ref="C32:Y32">SUM(C28:C31)</f>
        <v>2041010000</v>
      </c>
      <c r="D32" s="25">
        <f>SUM(D28:D31)</f>
        <v>0</v>
      </c>
      <c r="E32" s="26">
        <f t="shared" si="5"/>
        <v>3377741000</v>
      </c>
      <c r="F32" s="27">
        <f t="shared" si="5"/>
        <v>3377741000</v>
      </c>
      <c r="G32" s="27">
        <f t="shared" si="5"/>
        <v>247564000</v>
      </c>
      <c r="H32" s="27">
        <f t="shared" si="5"/>
        <v>218336000</v>
      </c>
      <c r="I32" s="27">
        <f t="shared" si="5"/>
        <v>322160000</v>
      </c>
      <c r="J32" s="27">
        <f t="shared" si="5"/>
        <v>788060000</v>
      </c>
      <c r="K32" s="27">
        <f t="shared" si="5"/>
        <v>438648000</v>
      </c>
      <c r="L32" s="27">
        <f t="shared" si="5"/>
        <v>352809000</v>
      </c>
      <c r="M32" s="27">
        <f t="shared" si="5"/>
        <v>432527000</v>
      </c>
      <c r="N32" s="27">
        <f t="shared" si="5"/>
        <v>1223984000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2012044000</v>
      </c>
      <c r="X32" s="27">
        <f t="shared" si="5"/>
        <v>0</v>
      </c>
      <c r="Y32" s="27">
        <f t="shared" si="5"/>
        <v>2012044000</v>
      </c>
      <c r="Z32" s="13">
        <f>+IF(X32&lt;&gt;0,+(Y32/X32)*100,0)</f>
        <v>0</v>
      </c>
      <c r="AA32" s="31">
        <f>SUM(AA28:AA31)</f>
        <v>3377741000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>
        <v>1500000000</v>
      </c>
      <c r="D34" s="19"/>
      <c r="E34" s="20">
        <v>1000000000</v>
      </c>
      <c r="F34" s="21">
        <v>1000000000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>
        <v>1000000000</v>
      </c>
    </row>
    <row r="35" spans="1:27" ht="13.5">
      <c r="A35" s="59" t="s">
        <v>63</v>
      </c>
      <c r="B35" s="3"/>
      <c r="C35" s="19">
        <v>660612000</v>
      </c>
      <c r="D35" s="19"/>
      <c r="E35" s="20">
        <v>1333281000</v>
      </c>
      <c r="F35" s="21">
        <v>1333281000</v>
      </c>
      <c r="G35" s="21">
        <v>92655000</v>
      </c>
      <c r="H35" s="21">
        <v>142828000</v>
      </c>
      <c r="I35" s="21">
        <v>143497000</v>
      </c>
      <c r="J35" s="21">
        <v>378980000</v>
      </c>
      <c r="K35" s="21">
        <v>184875000</v>
      </c>
      <c r="L35" s="21">
        <v>157074000</v>
      </c>
      <c r="M35" s="21">
        <v>52635000</v>
      </c>
      <c r="N35" s="21">
        <v>394584000</v>
      </c>
      <c r="O35" s="21"/>
      <c r="P35" s="21"/>
      <c r="Q35" s="21"/>
      <c r="R35" s="21"/>
      <c r="S35" s="21"/>
      <c r="T35" s="21"/>
      <c r="U35" s="21"/>
      <c r="V35" s="21"/>
      <c r="W35" s="21">
        <v>773564000</v>
      </c>
      <c r="X35" s="21"/>
      <c r="Y35" s="21">
        <v>773564000</v>
      </c>
      <c r="Z35" s="6"/>
      <c r="AA35" s="28">
        <v>1333281000</v>
      </c>
    </row>
    <row r="36" spans="1:27" ht="13.5">
      <c r="A36" s="60" t="s">
        <v>64</v>
      </c>
      <c r="B36" s="10"/>
      <c r="C36" s="61">
        <f aca="true" t="shared" si="6" ref="C36:Y36">SUM(C32:C35)</f>
        <v>4201622000</v>
      </c>
      <c r="D36" s="61">
        <f>SUM(D32:D35)</f>
        <v>0</v>
      </c>
      <c r="E36" s="62">
        <f t="shared" si="6"/>
        <v>5711022000</v>
      </c>
      <c r="F36" s="63">
        <f t="shared" si="6"/>
        <v>5711022000</v>
      </c>
      <c r="G36" s="63">
        <f t="shared" si="6"/>
        <v>340219000</v>
      </c>
      <c r="H36" s="63">
        <f t="shared" si="6"/>
        <v>361164000</v>
      </c>
      <c r="I36" s="63">
        <f t="shared" si="6"/>
        <v>465657000</v>
      </c>
      <c r="J36" s="63">
        <f t="shared" si="6"/>
        <v>1167040000</v>
      </c>
      <c r="K36" s="63">
        <f t="shared" si="6"/>
        <v>623523000</v>
      </c>
      <c r="L36" s="63">
        <f t="shared" si="6"/>
        <v>509883000</v>
      </c>
      <c r="M36" s="63">
        <f t="shared" si="6"/>
        <v>485162000</v>
      </c>
      <c r="N36" s="63">
        <f t="shared" si="6"/>
        <v>1618568000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2785608000</v>
      </c>
      <c r="X36" s="63">
        <f t="shared" si="6"/>
        <v>0</v>
      </c>
      <c r="Y36" s="63">
        <f t="shared" si="6"/>
        <v>2785608000</v>
      </c>
      <c r="Z36" s="64">
        <f>+IF(X36&lt;&gt;0,+(Y36/X36)*100,0)</f>
        <v>0</v>
      </c>
      <c r="AA36" s="65">
        <f>SUM(AA32:AA35)</f>
        <v>5711022000</v>
      </c>
    </row>
    <row r="37" spans="1:27" ht="13.5">
      <c r="A37" s="14" t="s">
        <v>127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128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129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130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131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25979009</v>
      </c>
      <c r="D5" s="16">
        <f>SUM(D6:D8)</f>
        <v>0</v>
      </c>
      <c r="E5" s="17">
        <f t="shared" si="0"/>
        <v>1632500</v>
      </c>
      <c r="F5" s="18">
        <f t="shared" si="0"/>
        <v>1632500</v>
      </c>
      <c r="G5" s="18">
        <f t="shared" si="0"/>
        <v>0</v>
      </c>
      <c r="H5" s="18">
        <f t="shared" si="0"/>
        <v>14900</v>
      </c>
      <c r="I5" s="18">
        <f t="shared" si="0"/>
        <v>0</v>
      </c>
      <c r="J5" s="18">
        <f t="shared" si="0"/>
        <v>14900</v>
      </c>
      <c r="K5" s="18">
        <f t="shared" si="0"/>
        <v>0</v>
      </c>
      <c r="L5" s="18">
        <f t="shared" si="0"/>
        <v>649705</v>
      </c>
      <c r="M5" s="18">
        <f t="shared" si="0"/>
        <v>781791</v>
      </c>
      <c r="N5" s="18">
        <f t="shared" si="0"/>
        <v>1431496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1446396</v>
      </c>
      <c r="X5" s="18">
        <f t="shared" si="0"/>
        <v>491460</v>
      </c>
      <c r="Y5" s="18">
        <f t="shared" si="0"/>
        <v>954936</v>
      </c>
      <c r="Z5" s="4">
        <f>+IF(X5&lt;&gt;0,+(Y5/X5)*100,0)</f>
        <v>194.3059455499939</v>
      </c>
      <c r="AA5" s="16">
        <f>SUM(AA6:AA8)</f>
        <v>1632500</v>
      </c>
    </row>
    <row r="6" spans="1:27" ht="13.5">
      <c r="A6" s="5" t="s">
        <v>32</v>
      </c>
      <c r="B6" s="3"/>
      <c r="C6" s="19">
        <v>25979009</v>
      </c>
      <c r="D6" s="19"/>
      <c r="E6" s="20"/>
      <c r="F6" s="21"/>
      <c r="G6" s="21"/>
      <c r="H6" s="21"/>
      <c r="I6" s="21"/>
      <c r="J6" s="21"/>
      <c r="K6" s="21"/>
      <c r="L6" s="21"/>
      <c r="M6" s="21">
        <v>765041</v>
      </c>
      <c r="N6" s="21">
        <v>765041</v>
      </c>
      <c r="O6" s="21"/>
      <c r="P6" s="21"/>
      <c r="Q6" s="21"/>
      <c r="R6" s="21"/>
      <c r="S6" s="21"/>
      <c r="T6" s="21"/>
      <c r="U6" s="21"/>
      <c r="V6" s="21"/>
      <c r="W6" s="21">
        <v>765041</v>
      </c>
      <c r="X6" s="21"/>
      <c r="Y6" s="21">
        <v>765041</v>
      </c>
      <c r="Z6" s="6"/>
      <c r="AA6" s="28"/>
    </row>
    <row r="7" spans="1:27" ht="13.5">
      <c r="A7" s="5" t="s">
        <v>33</v>
      </c>
      <c r="B7" s="3"/>
      <c r="C7" s="22"/>
      <c r="D7" s="22"/>
      <c r="E7" s="23">
        <v>158000</v>
      </c>
      <c r="F7" s="24">
        <v>158000</v>
      </c>
      <c r="G7" s="24"/>
      <c r="H7" s="24"/>
      <c r="I7" s="24"/>
      <c r="J7" s="24"/>
      <c r="K7" s="24"/>
      <c r="L7" s="24"/>
      <c r="M7" s="24">
        <v>16750</v>
      </c>
      <c r="N7" s="24">
        <v>16750</v>
      </c>
      <c r="O7" s="24"/>
      <c r="P7" s="24"/>
      <c r="Q7" s="24"/>
      <c r="R7" s="24"/>
      <c r="S7" s="24"/>
      <c r="T7" s="24"/>
      <c r="U7" s="24"/>
      <c r="V7" s="24"/>
      <c r="W7" s="24">
        <v>16750</v>
      </c>
      <c r="X7" s="24">
        <v>28980</v>
      </c>
      <c r="Y7" s="24">
        <v>-12230</v>
      </c>
      <c r="Z7" s="7">
        <v>-42.2</v>
      </c>
      <c r="AA7" s="29">
        <v>158000</v>
      </c>
    </row>
    <row r="8" spans="1:27" ht="13.5">
      <c r="A8" s="5" t="s">
        <v>34</v>
      </c>
      <c r="B8" s="3"/>
      <c r="C8" s="19"/>
      <c r="D8" s="19"/>
      <c r="E8" s="20">
        <v>1474500</v>
      </c>
      <c r="F8" s="21">
        <v>1474500</v>
      </c>
      <c r="G8" s="21"/>
      <c r="H8" s="21">
        <v>14900</v>
      </c>
      <c r="I8" s="21"/>
      <c r="J8" s="21">
        <v>14900</v>
      </c>
      <c r="K8" s="21"/>
      <c r="L8" s="21">
        <v>649705</v>
      </c>
      <c r="M8" s="21"/>
      <c r="N8" s="21">
        <v>649705</v>
      </c>
      <c r="O8" s="21"/>
      <c r="P8" s="21"/>
      <c r="Q8" s="21"/>
      <c r="R8" s="21"/>
      <c r="S8" s="21"/>
      <c r="T8" s="21"/>
      <c r="U8" s="21"/>
      <c r="V8" s="21"/>
      <c r="W8" s="21">
        <v>664605</v>
      </c>
      <c r="X8" s="21">
        <v>462480</v>
      </c>
      <c r="Y8" s="21">
        <v>202125</v>
      </c>
      <c r="Z8" s="6">
        <v>43.7</v>
      </c>
      <c r="AA8" s="28">
        <v>1474500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3406000</v>
      </c>
      <c r="F9" s="18">
        <f t="shared" si="1"/>
        <v>3406000</v>
      </c>
      <c r="G9" s="18">
        <f t="shared" si="1"/>
        <v>795369</v>
      </c>
      <c r="H9" s="18">
        <f t="shared" si="1"/>
        <v>1637143</v>
      </c>
      <c r="I9" s="18">
        <f t="shared" si="1"/>
        <v>1914557</v>
      </c>
      <c r="J9" s="18">
        <f t="shared" si="1"/>
        <v>4347069</v>
      </c>
      <c r="K9" s="18">
        <f t="shared" si="1"/>
        <v>103589</v>
      </c>
      <c r="L9" s="18">
        <f t="shared" si="1"/>
        <v>3557610</v>
      </c>
      <c r="M9" s="18">
        <f t="shared" si="1"/>
        <v>6848890</v>
      </c>
      <c r="N9" s="18">
        <f t="shared" si="1"/>
        <v>10510089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14857158</v>
      </c>
      <c r="X9" s="18">
        <f t="shared" si="1"/>
        <v>1702980</v>
      </c>
      <c r="Y9" s="18">
        <f t="shared" si="1"/>
        <v>13154178</v>
      </c>
      <c r="Z9" s="4">
        <f>+IF(X9&lt;&gt;0,+(Y9/X9)*100,0)</f>
        <v>772.4211676003241</v>
      </c>
      <c r="AA9" s="30">
        <f>SUM(AA10:AA14)</f>
        <v>3406000</v>
      </c>
    </row>
    <row r="10" spans="1:27" ht="13.5">
      <c r="A10" s="5" t="s">
        <v>36</v>
      </c>
      <c r="B10" s="3"/>
      <c r="C10" s="19"/>
      <c r="D10" s="19"/>
      <c r="E10" s="20">
        <v>3406000</v>
      </c>
      <c r="F10" s="21">
        <v>3406000</v>
      </c>
      <c r="G10" s="21">
        <v>795369</v>
      </c>
      <c r="H10" s="21">
        <v>1637143</v>
      </c>
      <c r="I10" s="21">
        <v>1914557</v>
      </c>
      <c r="J10" s="21">
        <v>4347069</v>
      </c>
      <c r="K10" s="21">
        <v>103589</v>
      </c>
      <c r="L10" s="21">
        <v>3557610</v>
      </c>
      <c r="M10" s="21">
        <v>6218985</v>
      </c>
      <c r="N10" s="21">
        <v>9880184</v>
      </c>
      <c r="O10" s="21"/>
      <c r="P10" s="21"/>
      <c r="Q10" s="21"/>
      <c r="R10" s="21"/>
      <c r="S10" s="21"/>
      <c r="T10" s="21"/>
      <c r="U10" s="21"/>
      <c r="V10" s="21"/>
      <c r="W10" s="21">
        <v>14227253</v>
      </c>
      <c r="X10" s="21">
        <v>1702980</v>
      </c>
      <c r="Y10" s="21">
        <v>12524273</v>
      </c>
      <c r="Z10" s="6">
        <v>735.43</v>
      </c>
      <c r="AA10" s="28">
        <v>3406000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>
        <v>629905</v>
      </c>
      <c r="N12" s="21">
        <v>629905</v>
      </c>
      <c r="O12" s="21"/>
      <c r="P12" s="21"/>
      <c r="Q12" s="21"/>
      <c r="R12" s="21"/>
      <c r="S12" s="21"/>
      <c r="T12" s="21"/>
      <c r="U12" s="21"/>
      <c r="V12" s="21"/>
      <c r="W12" s="21">
        <v>629905</v>
      </c>
      <c r="X12" s="21"/>
      <c r="Y12" s="21">
        <v>629905</v>
      </c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18060780</v>
      </c>
      <c r="F15" s="18">
        <f t="shared" si="2"/>
        <v>18060780</v>
      </c>
      <c r="G15" s="18">
        <f t="shared" si="2"/>
        <v>968206</v>
      </c>
      <c r="H15" s="18">
        <f t="shared" si="2"/>
        <v>1471640</v>
      </c>
      <c r="I15" s="18">
        <f t="shared" si="2"/>
        <v>1385008</v>
      </c>
      <c r="J15" s="18">
        <f t="shared" si="2"/>
        <v>3824854</v>
      </c>
      <c r="K15" s="18">
        <f t="shared" si="2"/>
        <v>1350150</v>
      </c>
      <c r="L15" s="18">
        <f t="shared" si="2"/>
        <v>744720</v>
      </c>
      <c r="M15" s="18">
        <f t="shared" si="2"/>
        <v>1228920</v>
      </c>
      <c r="N15" s="18">
        <f t="shared" si="2"/>
        <v>3323790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7148644</v>
      </c>
      <c r="X15" s="18">
        <f t="shared" si="2"/>
        <v>9030480</v>
      </c>
      <c r="Y15" s="18">
        <f t="shared" si="2"/>
        <v>-1881836</v>
      </c>
      <c r="Z15" s="4">
        <f>+IF(X15&lt;&gt;0,+(Y15/X15)*100,0)</f>
        <v>-20.838715107059645</v>
      </c>
      <c r="AA15" s="30">
        <f>SUM(AA16:AA18)</f>
        <v>18060780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>
        <v>790725</v>
      </c>
      <c r="N16" s="21">
        <v>790725</v>
      </c>
      <c r="O16" s="21"/>
      <c r="P16" s="21"/>
      <c r="Q16" s="21"/>
      <c r="R16" s="21"/>
      <c r="S16" s="21"/>
      <c r="T16" s="21"/>
      <c r="U16" s="21"/>
      <c r="V16" s="21"/>
      <c r="W16" s="21">
        <v>790725</v>
      </c>
      <c r="X16" s="21"/>
      <c r="Y16" s="21">
        <v>790725</v>
      </c>
      <c r="Z16" s="6"/>
      <c r="AA16" s="28"/>
    </row>
    <row r="17" spans="1:27" ht="13.5">
      <c r="A17" s="5" t="s">
        <v>43</v>
      </c>
      <c r="B17" s="3"/>
      <c r="C17" s="19"/>
      <c r="D17" s="19"/>
      <c r="E17" s="20">
        <v>18060780</v>
      </c>
      <c r="F17" s="21">
        <v>18060780</v>
      </c>
      <c r="G17" s="21">
        <v>968206</v>
      </c>
      <c r="H17" s="21">
        <v>1471640</v>
      </c>
      <c r="I17" s="21">
        <v>1385008</v>
      </c>
      <c r="J17" s="21">
        <v>3824854</v>
      </c>
      <c r="K17" s="21">
        <v>1350150</v>
      </c>
      <c r="L17" s="21">
        <v>744720</v>
      </c>
      <c r="M17" s="21">
        <v>438195</v>
      </c>
      <c r="N17" s="21">
        <v>2533065</v>
      </c>
      <c r="O17" s="21"/>
      <c r="P17" s="21"/>
      <c r="Q17" s="21"/>
      <c r="R17" s="21"/>
      <c r="S17" s="21"/>
      <c r="T17" s="21"/>
      <c r="U17" s="21"/>
      <c r="V17" s="21"/>
      <c r="W17" s="21">
        <v>6357919</v>
      </c>
      <c r="X17" s="21">
        <v>9030480</v>
      </c>
      <c r="Y17" s="21">
        <v>-2672561</v>
      </c>
      <c r="Z17" s="6">
        <v>-29.59</v>
      </c>
      <c r="AA17" s="28">
        <v>18060780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12400000</v>
      </c>
      <c r="F19" s="18">
        <f t="shared" si="3"/>
        <v>12400000</v>
      </c>
      <c r="G19" s="18">
        <f t="shared" si="3"/>
        <v>0</v>
      </c>
      <c r="H19" s="18">
        <f t="shared" si="3"/>
        <v>123600</v>
      </c>
      <c r="I19" s="18">
        <f t="shared" si="3"/>
        <v>1656928</v>
      </c>
      <c r="J19" s="18">
        <f t="shared" si="3"/>
        <v>1780528</v>
      </c>
      <c r="K19" s="18">
        <f t="shared" si="3"/>
        <v>3469295</v>
      </c>
      <c r="L19" s="18">
        <f t="shared" si="3"/>
        <v>2286925</v>
      </c>
      <c r="M19" s="18">
        <f t="shared" si="3"/>
        <v>0</v>
      </c>
      <c r="N19" s="18">
        <f t="shared" si="3"/>
        <v>5756220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7536748</v>
      </c>
      <c r="X19" s="18">
        <f t="shared" si="3"/>
        <v>6199980</v>
      </c>
      <c r="Y19" s="18">
        <f t="shared" si="3"/>
        <v>1336768</v>
      </c>
      <c r="Z19" s="4">
        <f>+IF(X19&lt;&gt;0,+(Y19/X19)*100,0)</f>
        <v>21.56084374465724</v>
      </c>
      <c r="AA19" s="30">
        <f>SUM(AA20:AA23)</f>
        <v>12400000</v>
      </c>
    </row>
    <row r="20" spans="1:27" ht="13.5">
      <c r="A20" s="5" t="s">
        <v>46</v>
      </c>
      <c r="B20" s="3"/>
      <c r="C20" s="19"/>
      <c r="D20" s="19"/>
      <c r="E20" s="20">
        <v>12400000</v>
      </c>
      <c r="F20" s="21">
        <v>12400000</v>
      </c>
      <c r="G20" s="21"/>
      <c r="H20" s="21">
        <v>123600</v>
      </c>
      <c r="I20" s="21">
        <v>1656928</v>
      </c>
      <c r="J20" s="21">
        <v>1780528</v>
      </c>
      <c r="K20" s="21">
        <v>3469295</v>
      </c>
      <c r="L20" s="21">
        <v>2286925</v>
      </c>
      <c r="M20" s="21"/>
      <c r="N20" s="21">
        <v>5756220</v>
      </c>
      <c r="O20" s="21"/>
      <c r="P20" s="21"/>
      <c r="Q20" s="21"/>
      <c r="R20" s="21"/>
      <c r="S20" s="21"/>
      <c r="T20" s="21"/>
      <c r="U20" s="21"/>
      <c r="V20" s="21"/>
      <c r="W20" s="21">
        <v>7536748</v>
      </c>
      <c r="X20" s="21">
        <v>6199980</v>
      </c>
      <c r="Y20" s="21">
        <v>1336768</v>
      </c>
      <c r="Z20" s="6">
        <v>21.56</v>
      </c>
      <c r="AA20" s="28">
        <v>12400000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25979009</v>
      </c>
      <c r="D25" s="50">
        <f>+D5+D9+D15+D19+D24</f>
        <v>0</v>
      </c>
      <c r="E25" s="51">
        <f t="shared" si="4"/>
        <v>35499280</v>
      </c>
      <c r="F25" s="52">
        <f t="shared" si="4"/>
        <v>35499280</v>
      </c>
      <c r="G25" s="52">
        <f t="shared" si="4"/>
        <v>1763575</v>
      </c>
      <c r="H25" s="52">
        <f t="shared" si="4"/>
        <v>3247283</v>
      </c>
      <c r="I25" s="52">
        <f t="shared" si="4"/>
        <v>4956493</v>
      </c>
      <c r="J25" s="52">
        <f t="shared" si="4"/>
        <v>9967351</v>
      </c>
      <c r="K25" s="52">
        <f t="shared" si="4"/>
        <v>4923034</v>
      </c>
      <c r="L25" s="52">
        <f t="shared" si="4"/>
        <v>7238960</v>
      </c>
      <c r="M25" s="52">
        <f t="shared" si="4"/>
        <v>8859601</v>
      </c>
      <c r="N25" s="52">
        <f t="shared" si="4"/>
        <v>21021595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30988946</v>
      </c>
      <c r="X25" s="52">
        <f t="shared" si="4"/>
        <v>17424900</v>
      </c>
      <c r="Y25" s="52">
        <f t="shared" si="4"/>
        <v>13564046</v>
      </c>
      <c r="Z25" s="53">
        <f>+IF(X25&lt;&gt;0,+(Y25/X25)*100,0)</f>
        <v>77.84289149435578</v>
      </c>
      <c r="AA25" s="54">
        <f>+AA5+AA9+AA15+AA19+AA24</f>
        <v>35499280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10389659</v>
      </c>
      <c r="D28" s="19"/>
      <c r="E28" s="20">
        <v>28715000</v>
      </c>
      <c r="F28" s="21">
        <v>28715000</v>
      </c>
      <c r="G28" s="21">
        <v>1763575</v>
      </c>
      <c r="H28" s="21">
        <v>2048183</v>
      </c>
      <c r="I28" s="21">
        <v>3315479</v>
      </c>
      <c r="J28" s="21">
        <v>7127237</v>
      </c>
      <c r="K28" s="21">
        <v>4818560</v>
      </c>
      <c r="L28" s="21">
        <v>2664424</v>
      </c>
      <c r="M28" s="21">
        <v>7219182</v>
      </c>
      <c r="N28" s="21">
        <v>14702166</v>
      </c>
      <c r="O28" s="21"/>
      <c r="P28" s="21"/>
      <c r="Q28" s="21"/>
      <c r="R28" s="21"/>
      <c r="S28" s="21"/>
      <c r="T28" s="21"/>
      <c r="U28" s="21"/>
      <c r="V28" s="21"/>
      <c r="W28" s="21">
        <v>21829403</v>
      </c>
      <c r="X28" s="21"/>
      <c r="Y28" s="21">
        <v>21829403</v>
      </c>
      <c r="Z28" s="6"/>
      <c r="AA28" s="19">
        <v>28715000</v>
      </c>
    </row>
    <row r="29" spans="1:27" ht="13.5">
      <c r="A29" s="56" t="s">
        <v>55</v>
      </c>
      <c r="B29" s="3"/>
      <c r="C29" s="19"/>
      <c r="D29" s="19"/>
      <c r="E29" s="20">
        <v>550000</v>
      </c>
      <c r="F29" s="21">
        <v>550000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550000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10389659</v>
      </c>
      <c r="D32" s="25">
        <f>SUM(D28:D31)</f>
        <v>0</v>
      </c>
      <c r="E32" s="26">
        <f t="shared" si="5"/>
        <v>29265000</v>
      </c>
      <c r="F32" s="27">
        <f t="shared" si="5"/>
        <v>29265000</v>
      </c>
      <c r="G32" s="27">
        <f t="shared" si="5"/>
        <v>1763575</v>
      </c>
      <c r="H32" s="27">
        <f t="shared" si="5"/>
        <v>2048183</v>
      </c>
      <c r="I32" s="27">
        <f t="shared" si="5"/>
        <v>3315479</v>
      </c>
      <c r="J32" s="27">
        <f t="shared" si="5"/>
        <v>7127237</v>
      </c>
      <c r="K32" s="27">
        <f t="shared" si="5"/>
        <v>4818560</v>
      </c>
      <c r="L32" s="27">
        <f t="shared" si="5"/>
        <v>2664424</v>
      </c>
      <c r="M32" s="27">
        <f t="shared" si="5"/>
        <v>7219182</v>
      </c>
      <c r="N32" s="27">
        <f t="shared" si="5"/>
        <v>14702166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21829403</v>
      </c>
      <c r="X32" s="27">
        <f t="shared" si="5"/>
        <v>0</v>
      </c>
      <c r="Y32" s="27">
        <f t="shared" si="5"/>
        <v>21829403</v>
      </c>
      <c r="Z32" s="13">
        <f>+IF(X32&lt;&gt;0,+(Y32/X32)*100,0)</f>
        <v>0</v>
      </c>
      <c r="AA32" s="31">
        <f>SUM(AA28:AA31)</f>
        <v>29265000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>
        <v>11539350</v>
      </c>
      <c r="D34" s="19"/>
      <c r="E34" s="20"/>
      <c r="F34" s="21"/>
      <c r="G34" s="21"/>
      <c r="H34" s="21"/>
      <c r="I34" s="21"/>
      <c r="J34" s="21"/>
      <c r="K34" s="21"/>
      <c r="L34" s="21">
        <v>629905</v>
      </c>
      <c r="M34" s="21">
        <v>629905</v>
      </c>
      <c r="N34" s="21">
        <v>1259810</v>
      </c>
      <c r="O34" s="21"/>
      <c r="P34" s="21"/>
      <c r="Q34" s="21"/>
      <c r="R34" s="21"/>
      <c r="S34" s="21"/>
      <c r="T34" s="21"/>
      <c r="U34" s="21"/>
      <c r="V34" s="21"/>
      <c r="W34" s="21">
        <v>1259810</v>
      </c>
      <c r="X34" s="21"/>
      <c r="Y34" s="21">
        <v>1259810</v>
      </c>
      <c r="Z34" s="6"/>
      <c r="AA34" s="28"/>
    </row>
    <row r="35" spans="1:27" ht="13.5">
      <c r="A35" s="59" t="s">
        <v>63</v>
      </c>
      <c r="B35" s="3"/>
      <c r="C35" s="19">
        <v>4050000</v>
      </c>
      <c r="D35" s="19"/>
      <c r="E35" s="20">
        <v>6234280</v>
      </c>
      <c r="F35" s="21">
        <v>6234280</v>
      </c>
      <c r="G35" s="21"/>
      <c r="H35" s="21">
        <v>1199100</v>
      </c>
      <c r="I35" s="21">
        <v>1641014</v>
      </c>
      <c r="J35" s="21">
        <v>2840114</v>
      </c>
      <c r="K35" s="21">
        <v>104474</v>
      </c>
      <c r="L35" s="21">
        <v>3944631</v>
      </c>
      <c r="M35" s="21">
        <v>1010514</v>
      </c>
      <c r="N35" s="21">
        <v>5059619</v>
      </c>
      <c r="O35" s="21"/>
      <c r="P35" s="21"/>
      <c r="Q35" s="21"/>
      <c r="R35" s="21"/>
      <c r="S35" s="21"/>
      <c r="T35" s="21"/>
      <c r="U35" s="21"/>
      <c r="V35" s="21"/>
      <c r="W35" s="21">
        <v>7899733</v>
      </c>
      <c r="X35" s="21"/>
      <c r="Y35" s="21">
        <v>7899733</v>
      </c>
      <c r="Z35" s="6"/>
      <c r="AA35" s="28">
        <v>6234280</v>
      </c>
    </row>
    <row r="36" spans="1:27" ht="13.5">
      <c r="A36" s="60" t="s">
        <v>64</v>
      </c>
      <c r="B36" s="10"/>
      <c r="C36" s="61">
        <f aca="true" t="shared" si="6" ref="C36:Y36">SUM(C32:C35)</f>
        <v>25979009</v>
      </c>
      <c r="D36" s="61">
        <f>SUM(D32:D35)</f>
        <v>0</v>
      </c>
      <c r="E36" s="62">
        <f t="shared" si="6"/>
        <v>35499280</v>
      </c>
      <c r="F36" s="63">
        <f t="shared" si="6"/>
        <v>35499280</v>
      </c>
      <c r="G36" s="63">
        <f t="shared" si="6"/>
        <v>1763575</v>
      </c>
      <c r="H36" s="63">
        <f t="shared" si="6"/>
        <v>3247283</v>
      </c>
      <c r="I36" s="63">
        <f t="shared" si="6"/>
        <v>4956493</v>
      </c>
      <c r="J36" s="63">
        <f t="shared" si="6"/>
        <v>9967351</v>
      </c>
      <c r="K36" s="63">
        <f t="shared" si="6"/>
        <v>4923034</v>
      </c>
      <c r="L36" s="63">
        <f t="shared" si="6"/>
        <v>7238960</v>
      </c>
      <c r="M36" s="63">
        <f t="shared" si="6"/>
        <v>8859601</v>
      </c>
      <c r="N36" s="63">
        <f t="shared" si="6"/>
        <v>21021595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30988946</v>
      </c>
      <c r="X36" s="63">
        <f t="shared" si="6"/>
        <v>0</v>
      </c>
      <c r="Y36" s="63">
        <f t="shared" si="6"/>
        <v>30988946</v>
      </c>
      <c r="Z36" s="64">
        <f>+IF(X36&lt;&gt;0,+(Y36/X36)*100,0)</f>
        <v>0</v>
      </c>
      <c r="AA36" s="65">
        <f>SUM(AA32:AA35)</f>
        <v>35499280</v>
      </c>
    </row>
    <row r="37" spans="1:27" ht="13.5">
      <c r="A37" s="14" t="s">
        <v>127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128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129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130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131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176306988</v>
      </c>
      <c r="D5" s="16">
        <f>SUM(D6:D8)</f>
        <v>0</v>
      </c>
      <c r="E5" s="17">
        <f t="shared" si="0"/>
        <v>8400000</v>
      </c>
      <c r="F5" s="18">
        <f t="shared" si="0"/>
        <v>8400000</v>
      </c>
      <c r="G5" s="18">
        <f t="shared" si="0"/>
        <v>7505399</v>
      </c>
      <c r="H5" s="18">
        <f t="shared" si="0"/>
        <v>0</v>
      </c>
      <c r="I5" s="18">
        <f t="shared" si="0"/>
        <v>0</v>
      </c>
      <c r="J5" s="18">
        <f t="shared" si="0"/>
        <v>7505399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7505399</v>
      </c>
      <c r="X5" s="18">
        <f t="shared" si="0"/>
        <v>8400000</v>
      </c>
      <c r="Y5" s="18">
        <f t="shared" si="0"/>
        <v>-894601</v>
      </c>
      <c r="Z5" s="4">
        <f>+IF(X5&lt;&gt;0,+(Y5/X5)*100,0)</f>
        <v>-10.650011904761906</v>
      </c>
      <c r="AA5" s="16">
        <f>SUM(AA6:AA8)</f>
        <v>8400000</v>
      </c>
    </row>
    <row r="6" spans="1:27" ht="13.5">
      <c r="A6" s="5" t="s">
        <v>32</v>
      </c>
      <c r="B6" s="3"/>
      <c r="C6" s="19">
        <v>176306988</v>
      </c>
      <c r="D6" s="19"/>
      <c r="E6" s="20">
        <v>8000000</v>
      </c>
      <c r="F6" s="21">
        <v>8000000</v>
      </c>
      <c r="G6" s="21">
        <v>7500000</v>
      </c>
      <c r="H6" s="21"/>
      <c r="I6" s="21"/>
      <c r="J6" s="21">
        <v>7500000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7500000</v>
      </c>
      <c r="X6" s="21">
        <v>8000000</v>
      </c>
      <c r="Y6" s="21">
        <v>-500000</v>
      </c>
      <c r="Z6" s="6">
        <v>-6.25</v>
      </c>
      <c r="AA6" s="28">
        <v>8000000</v>
      </c>
    </row>
    <row r="7" spans="1:27" ht="13.5">
      <c r="A7" s="5" t="s">
        <v>33</v>
      </c>
      <c r="B7" s="3"/>
      <c r="C7" s="22"/>
      <c r="D7" s="22"/>
      <c r="E7" s="23">
        <v>400000</v>
      </c>
      <c r="F7" s="24">
        <v>400000</v>
      </c>
      <c r="G7" s="24">
        <v>5399</v>
      </c>
      <c r="H7" s="24"/>
      <c r="I7" s="24"/>
      <c r="J7" s="24">
        <v>5399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5399</v>
      </c>
      <c r="X7" s="24">
        <v>400000</v>
      </c>
      <c r="Y7" s="24">
        <v>-394601</v>
      </c>
      <c r="Z7" s="7">
        <v>-98.65</v>
      </c>
      <c r="AA7" s="29">
        <v>400000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1000000</v>
      </c>
      <c r="F9" s="18">
        <f t="shared" si="1"/>
        <v>1000000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211200</v>
      </c>
      <c r="N9" s="18">
        <f t="shared" si="1"/>
        <v>211200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211200</v>
      </c>
      <c r="X9" s="18">
        <f t="shared" si="1"/>
        <v>800000</v>
      </c>
      <c r="Y9" s="18">
        <f t="shared" si="1"/>
        <v>-588800</v>
      </c>
      <c r="Z9" s="4">
        <f>+IF(X9&lt;&gt;0,+(Y9/X9)*100,0)</f>
        <v>-73.6</v>
      </c>
      <c r="AA9" s="30">
        <f>SUM(AA10:AA14)</f>
        <v>1000000</v>
      </c>
    </row>
    <row r="10" spans="1:27" ht="13.5">
      <c r="A10" s="5" t="s">
        <v>36</v>
      </c>
      <c r="B10" s="3"/>
      <c r="C10" s="19"/>
      <c r="D10" s="19"/>
      <c r="E10" s="20">
        <v>1000000</v>
      </c>
      <c r="F10" s="21">
        <v>1000000</v>
      </c>
      <c r="G10" s="21"/>
      <c r="H10" s="21"/>
      <c r="I10" s="21"/>
      <c r="J10" s="21"/>
      <c r="K10" s="21"/>
      <c r="L10" s="21"/>
      <c r="M10" s="21">
        <v>211200</v>
      </c>
      <c r="N10" s="21">
        <v>211200</v>
      </c>
      <c r="O10" s="21"/>
      <c r="P10" s="21"/>
      <c r="Q10" s="21"/>
      <c r="R10" s="21"/>
      <c r="S10" s="21"/>
      <c r="T10" s="21"/>
      <c r="U10" s="21"/>
      <c r="V10" s="21"/>
      <c r="W10" s="21">
        <v>211200</v>
      </c>
      <c r="X10" s="21">
        <v>800000</v>
      </c>
      <c r="Y10" s="21">
        <v>-588800</v>
      </c>
      <c r="Z10" s="6">
        <v>-73.6</v>
      </c>
      <c r="AA10" s="28">
        <v>1000000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39012352</v>
      </c>
      <c r="F15" s="18">
        <f t="shared" si="2"/>
        <v>39012352</v>
      </c>
      <c r="G15" s="18">
        <f t="shared" si="2"/>
        <v>1907949</v>
      </c>
      <c r="H15" s="18">
        <f t="shared" si="2"/>
        <v>3693552</v>
      </c>
      <c r="I15" s="18">
        <f t="shared" si="2"/>
        <v>4449891</v>
      </c>
      <c r="J15" s="18">
        <f t="shared" si="2"/>
        <v>10051392</v>
      </c>
      <c r="K15" s="18">
        <f t="shared" si="2"/>
        <v>5973036</v>
      </c>
      <c r="L15" s="18">
        <f t="shared" si="2"/>
        <v>3361141</v>
      </c>
      <c r="M15" s="18">
        <f t="shared" si="2"/>
        <v>4946306</v>
      </c>
      <c r="N15" s="18">
        <f t="shared" si="2"/>
        <v>14280483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24331875</v>
      </c>
      <c r="X15" s="18">
        <f t="shared" si="2"/>
        <v>14040000</v>
      </c>
      <c r="Y15" s="18">
        <f t="shared" si="2"/>
        <v>10291875</v>
      </c>
      <c r="Z15" s="4">
        <f>+IF(X15&lt;&gt;0,+(Y15/X15)*100,0)</f>
        <v>73.30395299145299</v>
      </c>
      <c r="AA15" s="30">
        <f>SUM(AA16:AA18)</f>
        <v>39012352</v>
      </c>
    </row>
    <row r="16" spans="1:27" ht="13.5">
      <c r="A16" s="5" t="s">
        <v>42</v>
      </c>
      <c r="B16" s="3"/>
      <c r="C16" s="19"/>
      <c r="D16" s="19"/>
      <c r="E16" s="20">
        <v>39012352</v>
      </c>
      <c r="F16" s="21">
        <v>39012352</v>
      </c>
      <c r="G16" s="21">
        <v>1907949</v>
      </c>
      <c r="H16" s="21">
        <v>3693552</v>
      </c>
      <c r="I16" s="21">
        <v>4449891</v>
      </c>
      <c r="J16" s="21">
        <v>10051392</v>
      </c>
      <c r="K16" s="21">
        <v>5973036</v>
      </c>
      <c r="L16" s="21">
        <v>3361141</v>
      </c>
      <c r="M16" s="21">
        <v>4946306</v>
      </c>
      <c r="N16" s="21">
        <v>14280483</v>
      </c>
      <c r="O16" s="21"/>
      <c r="P16" s="21"/>
      <c r="Q16" s="21"/>
      <c r="R16" s="21"/>
      <c r="S16" s="21"/>
      <c r="T16" s="21"/>
      <c r="U16" s="21"/>
      <c r="V16" s="21"/>
      <c r="W16" s="21">
        <v>24331875</v>
      </c>
      <c r="X16" s="21">
        <v>14040000</v>
      </c>
      <c r="Y16" s="21">
        <v>10291875</v>
      </c>
      <c r="Z16" s="6">
        <v>73.3</v>
      </c>
      <c r="AA16" s="28">
        <v>39012352</v>
      </c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176306988</v>
      </c>
      <c r="D25" s="50">
        <f>+D5+D9+D15+D19+D24</f>
        <v>0</v>
      </c>
      <c r="E25" s="51">
        <f t="shared" si="4"/>
        <v>48412352</v>
      </c>
      <c r="F25" s="52">
        <f t="shared" si="4"/>
        <v>48412352</v>
      </c>
      <c r="G25" s="52">
        <f t="shared" si="4"/>
        <v>9413348</v>
      </c>
      <c r="H25" s="52">
        <f t="shared" si="4"/>
        <v>3693552</v>
      </c>
      <c r="I25" s="52">
        <f t="shared" si="4"/>
        <v>4449891</v>
      </c>
      <c r="J25" s="52">
        <f t="shared" si="4"/>
        <v>17556791</v>
      </c>
      <c r="K25" s="52">
        <f t="shared" si="4"/>
        <v>5973036</v>
      </c>
      <c r="L25" s="52">
        <f t="shared" si="4"/>
        <v>3361141</v>
      </c>
      <c r="M25" s="52">
        <f t="shared" si="4"/>
        <v>5157506</v>
      </c>
      <c r="N25" s="52">
        <f t="shared" si="4"/>
        <v>14491683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32048474</v>
      </c>
      <c r="X25" s="52">
        <f t="shared" si="4"/>
        <v>23240000</v>
      </c>
      <c r="Y25" s="52">
        <f t="shared" si="4"/>
        <v>8808474</v>
      </c>
      <c r="Z25" s="53">
        <f>+IF(X25&lt;&gt;0,+(Y25/X25)*100,0)</f>
        <v>37.90221170395869</v>
      </c>
      <c r="AA25" s="54">
        <f>+AA5+AA9+AA15+AA19+AA24</f>
        <v>48412352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52905934</v>
      </c>
      <c r="D28" s="19"/>
      <c r="E28" s="20">
        <v>32537000</v>
      </c>
      <c r="F28" s="21">
        <v>32537000</v>
      </c>
      <c r="G28" s="21">
        <v>829691</v>
      </c>
      <c r="H28" s="21">
        <v>2649826</v>
      </c>
      <c r="I28" s="21">
        <v>4000276</v>
      </c>
      <c r="J28" s="21">
        <v>7479793</v>
      </c>
      <c r="K28" s="21">
        <v>4932205</v>
      </c>
      <c r="L28" s="21">
        <v>2289239</v>
      </c>
      <c r="M28" s="21">
        <v>3174334</v>
      </c>
      <c r="N28" s="21">
        <v>10395778</v>
      </c>
      <c r="O28" s="21"/>
      <c r="P28" s="21"/>
      <c r="Q28" s="21"/>
      <c r="R28" s="21"/>
      <c r="S28" s="21"/>
      <c r="T28" s="21"/>
      <c r="U28" s="21"/>
      <c r="V28" s="21"/>
      <c r="W28" s="21">
        <v>17875571</v>
      </c>
      <c r="X28" s="21"/>
      <c r="Y28" s="21">
        <v>17875571</v>
      </c>
      <c r="Z28" s="6"/>
      <c r="AA28" s="19">
        <v>32537000</v>
      </c>
    </row>
    <row r="29" spans="1:27" ht="13.5">
      <c r="A29" s="56" t="s">
        <v>55</v>
      </c>
      <c r="B29" s="3"/>
      <c r="C29" s="19">
        <v>44960554</v>
      </c>
      <c r="D29" s="19"/>
      <c r="E29" s="20"/>
      <c r="F29" s="21"/>
      <c r="G29" s="21">
        <v>1078258</v>
      </c>
      <c r="H29" s="21">
        <v>664106</v>
      </c>
      <c r="I29" s="21">
        <v>134941</v>
      </c>
      <c r="J29" s="21">
        <v>1877305</v>
      </c>
      <c r="K29" s="21"/>
      <c r="L29" s="21">
        <v>392000</v>
      </c>
      <c r="M29" s="21"/>
      <c r="N29" s="21">
        <v>392000</v>
      </c>
      <c r="O29" s="21"/>
      <c r="P29" s="21"/>
      <c r="Q29" s="21"/>
      <c r="R29" s="21"/>
      <c r="S29" s="21"/>
      <c r="T29" s="21"/>
      <c r="U29" s="21"/>
      <c r="V29" s="21"/>
      <c r="W29" s="21">
        <v>2269305</v>
      </c>
      <c r="X29" s="21"/>
      <c r="Y29" s="21">
        <v>2269305</v>
      </c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97866488</v>
      </c>
      <c r="D32" s="25">
        <f>SUM(D28:D31)</f>
        <v>0</v>
      </c>
      <c r="E32" s="26">
        <f t="shared" si="5"/>
        <v>32537000</v>
      </c>
      <c r="F32" s="27">
        <f t="shared" si="5"/>
        <v>32537000</v>
      </c>
      <c r="G32" s="27">
        <f t="shared" si="5"/>
        <v>1907949</v>
      </c>
      <c r="H32" s="27">
        <f t="shared" si="5"/>
        <v>3313932</v>
      </c>
      <c r="I32" s="27">
        <f t="shared" si="5"/>
        <v>4135217</v>
      </c>
      <c r="J32" s="27">
        <f t="shared" si="5"/>
        <v>9357098</v>
      </c>
      <c r="K32" s="27">
        <f t="shared" si="5"/>
        <v>4932205</v>
      </c>
      <c r="L32" s="27">
        <f t="shared" si="5"/>
        <v>2681239</v>
      </c>
      <c r="M32" s="27">
        <f t="shared" si="5"/>
        <v>3174334</v>
      </c>
      <c r="N32" s="27">
        <f t="shared" si="5"/>
        <v>10787778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20144876</v>
      </c>
      <c r="X32" s="27">
        <f t="shared" si="5"/>
        <v>0</v>
      </c>
      <c r="Y32" s="27">
        <f t="shared" si="5"/>
        <v>20144876</v>
      </c>
      <c r="Z32" s="13">
        <f>+IF(X32&lt;&gt;0,+(Y32/X32)*100,0)</f>
        <v>0</v>
      </c>
      <c r="AA32" s="31">
        <f>SUM(AA28:AA31)</f>
        <v>32537000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78440500</v>
      </c>
      <c r="D35" s="19"/>
      <c r="E35" s="20">
        <v>15875352</v>
      </c>
      <c r="F35" s="21">
        <v>15875352</v>
      </c>
      <c r="G35" s="21">
        <v>7505399</v>
      </c>
      <c r="H35" s="21">
        <v>379620</v>
      </c>
      <c r="I35" s="21">
        <v>314674</v>
      </c>
      <c r="J35" s="21">
        <v>8199693</v>
      </c>
      <c r="K35" s="21">
        <v>1040831</v>
      </c>
      <c r="L35" s="21">
        <v>679902</v>
      </c>
      <c r="M35" s="21">
        <v>1983172</v>
      </c>
      <c r="N35" s="21">
        <v>3703905</v>
      </c>
      <c r="O35" s="21"/>
      <c r="P35" s="21"/>
      <c r="Q35" s="21"/>
      <c r="R35" s="21"/>
      <c r="S35" s="21"/>
      <c r="T35" s="21"/>
      <c r="U35" s="21"/>
      <c r="V35" s="21"/>
      <c r="W35" s="21">
        <v>11903598</v>
      </c>
      <c r="X35" s="21"/>
      <c r="Y35" s="21">
        <v>11903598</v>
      </c>
      <c r="Z35" s="6"/>
      <c r="AA35" s="28">
        <v>15875352</v>
      </c>
    </row>
    <row r="36" spans="1:27" ht="13.5">
      <c r="A36" s="60" t="s">
        <v>64</v>
      </c>
      <c r="B36" s="10"/>
      <c r="C36" s="61">
        <f aca="true" t="shared" si="6" ref="C36:Y36">SUM(C32:C35)</f>
        <v>176306988</v>
      </c>
      <c r="D36" s="61">
        <f>SUM(D32:D35)</f>
        <v>0</v>
      </c>
      <c r="E36" s="62">
        <f t="shared" si="6"/>
        <v>48412352</v>
      </c>
      <c r="F36" s="63">
        <f t="shared" si="6"/>
        <v>48412352</v>
      </c>
      <c r="G36" s="63">
        <f t="shared" si="6"/>
        <v>9413348</v>
      </c>
      <c r="H36" s="63">
        <f t="shared" si="6"/>
        <v>3693552</v>
      </c>
      <c r="I36" s="63">
        <f t="shared" si="6"/>
        <v>4449891</v>
      </c>
      <c r="J36" s="63">
        <f t="shared" si="6"/>
        <v>17556791</v>
      </c>
      <c r="K36" s="63">
        <f t="shared" si="6"/>
        <v>5973036</v>
      </c>
      <c r="L36" s="63">
        <f t="shared" si="6"/>
        <v>3361141</v>
      </c>
      <c r="M36" s="63">
        <f t="shared" si="6"/>
        <v>5157506</v>
      </c>
      <c r="N36" s="63">
        <f t="shared" si="6"/>
        <v>14491683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32048474</v>
      </c>
      <c r="X36" s="63">
        <f t="shared" si="6"/>
        <v>0</v>
      </c>
      <c r="Y36" s="63">
        <f t="shared" si="6"/>
        <v>32048474</v>
      </c>
      <c r="Z36" s="64">
        <f>+IF(X36&lt;&gt;0,+(Y36/X36)*100,0)</f>
        <v>0</v>
      </c>
      <c r="AA36" s="65">
        <f>SUM(AA32:AA35)</f>
        <v>48412352</v>
      </c>
    </row>
    <row r="37" spans="1:27" ht="13.5">
      <c r="A37" s="14" t="s">
        <v>127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128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129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130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131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2162303</v>
      </c>
      <c r="D5" s="16">
        <f>SUM(D6:D8)</f>
        <v>0</v>
      </c>
      <c r="E5" s="17">
        <f t="shared" si="0"/>
        <v>2720000</v>
      </c>
      <c r="F5" s="18">
        <f t="shared" si="0"/>
        <v>2720000</v>
      </c>
      <c r="G5" s="18">
        <f t="shared" si="0"/>
        <v>1803300</v>
      </c>
      <c r="H5" s="18">
        <f t="shared" si="0"/>
        <v>109977</v>
      </c>
      <c r="I5" s="18">
        <f t="shared" si="0"/>
        <v>74838</v>
      </c>
      <c r="J5" s="18">
        <f t="shared" si="0"/>
        <v>1988115</v>
      </c>
      <c r="K5" s="18">
        <f t="shared" si="0"/>
        <v>194353</v>
      </c>
      <c r="L5" s="18">
        <f t="shared" si="0"/>
        <v>2277935</v>
      </c>
      <c r="M5" s="18">
        <f t="shared" si="0"/>
        <v>113095</v>
      </c>
      <c r="N5" s="18">
        <f t="shared" si="0"/>
        <v>2585383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4573498</v>
      </c>
      <c r="X5" s="18">
        <f t="shared" si="0"/>
        <v>2360000</v>
      </c>
      <c r="Y5" s="18">
        <f t="shared" si="0"/>
        <v>2213498</v>
      </c>
      <c r="Z5" s="4">
        <f>+IF(X5&lt;&gt;0,+(Y5/X5)*100,0)</f>
        <v>93.79228813559321</v>
      </c>
      <c r="AA5" s="16">
        <f>SUM(AA6:AA8)</f>
        <v>2720000</v>
      </c>
    </row>
    <row r="6" spans="1:27" ht="13.5">
      <c r="A6" s="5" t="s">
        <v>32</v>
      </c>
      <c r="B6" s="3"/>
      <c r="C6" s="19"/>
      <c r="D6" s="19"/>
      <c r="E6" s="20">
        <v>1660000</v>
      </c>
      <c r="F6" s="21">
        <v>1660000</v>
      </c>
      <c r="G6" s="21">
        <v>1803300</v>
      </c>
      <c r="H6" s="21"/>
      <c r="I6" s="21"/>
      <c r="J6" s="21">
        <v>1803300</v>
      </c>
      <c r="K6" s="21">
        <v>33795</v>
      </c>
      <c r="L6" s="21">
        <v>1803300</v>
      </c>
      <c r="M6" s="21"/>
      <c r="N6" s="21">
        <v>1837095</v>
      </c>
      <c r="O6" s="21"/>
      <c r="P6" s="21"/>
      <c r="Q6" s="21"/>
      <c r="R6" s="21"/>
      <c r="S6" s="21"/>
      <c r="T6" s="21"/>
      <c r="U6" s="21"/>
      <c r="V6" s="21"/>
      <c r="W6" s="21">
        <v>3640395</v>
      </c>
      <c r="X6" s="21">
        <v>1590000</v>
      </c>
      <c r="Y6" s="21">
        <v>2050395</v>
      </c>
      <c r="Z6" s="6">
        <v>128.96</v>
      </c>
      <c r="AA6" s="28">
        <v>1660000</v>
      </c>
    </row>
    <row r="7" spans="1:27" ht="13.5">
      <c r="A7" s="5" t="s">
        <v>33</v>
      </c>
      <c r="B7" s="3"/>
      <c r="C7" s="22">
        <v>630320</v>
      </c>
      <c r="D7" s="22"/>
      <c r="E7" s="23">
        <v>180000</v>
      </c>
      <c r="F7" s="24">
        <v>180000</v>
      </c>
      <c r="G7" s="24"/>
      <c r="H7" s="24"/>
      <c r="I7" s="24">
        <v>26279</v>
      </c>
      <c r="J7" s="24">
        <v>26279</v>
      </c>
      <c r="K7" s="24">
        <v>35455</v>
      </c>
      <c r="L7" s="24">
        <v>26279</v>
      </c>
      <c r="M7" s="24"/>
      <c r="N7" s="24">
        <v>61734</v>
      </c>
      <c r="O7" s="24"/>
      <c r="P7" s="24"/>
      <c r="Q7" s="24"/>
      <c r="R7" s="24"/>
      <c r="S7" s="24"/>
      <c r="T7" s="24"/>
      <c r="U7" s="24"/>
      <c r="V7" s="24"/>
      <c r="W7" s="24">
        <v>88013</v>
      </c>
      <c r="X7" s="24">
        <v>100000</v>
      </c>
      <c r="Y7" s="24">
        <v>-11987</v>
      </c>
      <c r="Z7" s="7">
        <v>-11.99</v>
      </c>
      <c r="AA7" s="29">
        <v>180000</v>
      </c>
    </row>
    <row r="8" spans="1:27" ht="13.5">
      <c r="A8" s="5" t="s">
        <v>34</v>
      </c>
      <c r="B8" s="3"/>
      <c r="C8" s="19">
        <v>1531983</v>
      </c>
      <c r="D8" s="19"/>
      <c r="E8" s="20">
        <v>880000</v>
      </c>
      <c r="F8" s="21">
        <v>880000</v>
      </c>
      <c r="G8" s="21"/>
      <c r="H8" s="21">
        <v>109977</v>
      </c>
      <c r="I8" s="21">
        <v>48559</v>
      </c>
      <c r="J8" s="21">
        <v>158536</v>
      </c>
      <c r="K8" s="21">
        <v>125103</v>
      </c>
      <c r="L8" s="21">
        <v>448356</v>
      </c>
      <c r="M8" s="21">
        <v>113095</v>
      </c>
      <c r="N8" s="21">
        <v>686554</v>
      </c>
      <c r="O8" s="21"/>
      <c r="P8" s="21"/>
      <c r="Q8" s="21"/>
      <c r="R8" s="21"/>
      <c r="S8" s="21"/>
      <c r="T8" s="21"/>
      <c r="U8" s="21"/>
      <c r="V8" s="21"/>
      <c r="W8" s="21">
        <v>845090</v>
      </c>
      <c r="X8" s="21">
        <v>670000</v>
      </c>
      <c r="Y8" s="21">
        <v>175090</v>
      </c>
      <c r="Z8" s="6">
        <v>26.13</v>
      </c>
      <c r="AA8" s="28">
        <v>880000</v>
      </c>
    </row>
    <row r="9" spans="1:27" ht="13.5">
      <c r="A9" s="2" t="s">
        <v>35</v>
      </c>
      <c r="B9" s="3"/>
      <c r="C9" s="16">
        <f aca="true" t="shared" si="1" ref="C9:Y9">SUM(C10:C14)</f>
        <v>2381896</v>
      </c>
      <c r="D9" s="16">
        <f>SUM(D10:D14)</f>
        <v>0</v>
      </c>
      <c r="E9" s="17">
        <f t="shared" si="1"/>
        <v>10374893</v>
      </c>
      <c r="F9" s="18">
        <f t="shared" si="1"/>
        <v>10374893</v>
      </c>
      <c r="G9" s="18">
        <f t="shared" si="1"/>
        <v>1511488</v>
      </c>
      <c r="H9" s="18">
        <f t="shared" si="1"/>
        <v>127479</v>
      </c>
      <c r="I9" s="18">
        <f t="shared" si="1"/>
        <v>942375</v>
      </c>
      <c r="J9" s="18">
        <f t="shared" si="1"/>
        <v>2581342</v>
      </c>
      <c r="K9" s="18">
        <f t="shared" si="1"/>
        <v>963643</v>
      </c>
      <c r="L9" s="18">
        <f t="shared" si="1"/>
        <v>2819100</v>
      </c>
      <c r="M9" s="18">
        <f t="shared" si="1"/>
        <v>416850</v>
      </c>
      <c r="N9" s="18">
        <f t="shared" si="1"/>
        <v>4199593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6780935</v>
      </c>
      <c r="X9" s="18">
        <f t="shared" si="1"/>
        <v>6390000</v>
      </c>
      <c r="Y9" s="18">
        <f t="shared" si="1"/>
        <v>390935</v>
      </c>
      <c r="Z9" s="4">
        <f>+IF(X9&lt;&gt;0,+(Y9/X9)*100,0)</f>
        <v>6.1179186228482</v>
      </c>
      <c r="AA9" s="30">
        <f>SUM(AA10:AA14)</f>
        <v>10374893</v>
      </c>
    </row>
    <row r="10" spans="1:27" ht="13.5">
      <c r="A10" s="5" t="s">
        <v>36</v>
      </c>
      <c r="B10" s="3"/>
      <c r="C10" s="19">
        <v>2381896</v>
      </c>
      <c r="D10" s="19"/>
      <c r="E10" s="20">
        <v>10374893</v>
      </c>
      <c r="F10" s="21">
        <v>10374893</v>
      </c>
      <c r="G10" s="21">
        <v>1511488</v>
      </c>
      <c r="H10" s="21">
        <v>127479</v>
      </c>
      <c r="I10" s="21">
        <v>942375</v>
      </c>
      <c r="J10" s="21">
        <v>2581342</v>
      </c>
      <c r="K10" s="21">
        <v>963643</v>
      </c>
      <c r="L10" s="21">
        <v>2819100</v>
      </c>
      <c r="M10" s="21">
        <v>416850</v>
      </c>
      <c r="N10" s="21">
        <v>4199593</v>
      </c>
      <c r="O10" s="21"/>
      <c r="P10" s="21"/>
      <c r="Q10" s="21"/>
      <c r="R10" s="21"/>
      <c r="S10" s="21"/>
      <c r="T10" s="21"/>
      <c r="U10" s="21"/>
      <c r="V10" s="21"/>
      <c r="W10" s="21">
        <v>6780935</v>
      </c>
      <c r="X10" s="21">
        <v>6390000</v>
      </c>
      <c r="Y10" s="21">
        <v>390935</v>
      </c>
      <c r="Z10" s="6">
        <v>6.12</v>
      </c>
      <c r="AA10" s="28">
        <v>10374893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29907088</v>
      </c>
      <c r="D15" s="16">
        <f>SUM(D16:D18)</f>
        <v>0</v>
      </c>
      <c r="E15" s="17">
        <f t="shared" si="2"/>
        <v>15879702</v>
      </c>
      <c r="F15" s="18">
        <f t="shared" si="2"/>
        <v>15879702</v>
      </c>
      <c r="G15" s="18">
        <f t="shared" si="2"/>
        <v>278641</v>
      </c>
      <c r="H15" s="18">
        <f t="shared" si="2"/>
        <v>551650</v>
      </c>
      <c r="I15" s="18">
        <f t="shared" si="2"/>
        <v>242127</v>
      </c>
      <c r="J15" s="18">
        <f t="shared" si="2"/>
        <v>1072418</v>
      </c>
      <c r="K15" s="18">
        <f t="shared" si="2"/>
        <v>816110</v>
      </c>
      <c r="L15" s="18">
        <f t="shared" si="2"/>
        <v>1944001</v>
      </c>
      <c r="M15" s="18">
        <f t="shared" si="2"/>
        <v>304745</v>
      </c>
      <c r="N15" s="18">
        <f t="shared" si="2"/>
        <v>3064856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4137274</v>
      </c>
      <c r="X15" s="18">
        <f t="shared" si="2"/>
        <v>11846711</v>
      </c>
      <c r="Y15" s="18">
        <f t="shared" si="2"/>
        <v>-7709437</v>
      </c>
      <c r="Z15" s="4">
        <f>+IF(X15&lt;&gt;0,+(Y15/X15)*100,0)</f>
        <v>-65.07660227382942</v>
      </c>
      <c r="AA15" s="30">
        <f>SUM(AA16:AA18)</f>
        <v>15879702</v>
      </c>
    </row>
    <row r="16" spans="1:27" ht="13.5">
      <c r="A16" s="5" t="s">
        <v>42</v>
      </c>
      <c r="B16" s="3"/>
      <c r="C16" s="19">
        <v>8037</v>
      </c>
      <c r="D16" s="19"/>
      <c r="E16" s="20">
        <v>2862595</v>
      </c>
      <c r="F16" s="21">
        <v>2862595</v>
      </c>
      <c r="G16" s="21"/>
      <c r="H16" s="21">
        <v>72465</v>
      </c>
      <c r="I16" s="21"/>
      <c r="J16" s="21">
        <v>72465</v>
      </c>
      <c r="K16" s="21">
        <v>25234</v>
      </c>
      <c r="L16" s="21">
        <v>99497</v>
      </c>
      <c r="M16" s="21"/>
      <c r="N16" s="21">
        <v>124731</v>
      </c>
      <c r="O16" s="21"/>
      <c r="P16" s="21"/>
      <c r="Q16" s="21"/>
      <c r="R16" s="21"/>
      <c r="S16" s="21"/>
      <c r="T16" s="21"/>
      <c r="U16" s="21"/>
      <c r="V16" s="21"/>
      <c r="W16" s="21">
        <v>197196</v>
      </c>
      <c r="X16" s="21">
        <v>2650000</v>
      </c>
      <c r="Y16" s="21">
        <v>-2452804</v>
      </c>
      <c r="Z16" s="6">
        <v>-92.56</v>
      </c>
      <c r="AA16" s="28">
        <v>2862595</v>
      </c>
    </row>
    <row r="17" spans="1:27" ht="13.5">
      <c r="A17" s="5" t="s">
        <v>43</v>
      </c>
      <c r="B17" s="3"/>
      <c r="C17" s="19">
        <v>29899051</v>
      </c>
      <c r="D17" s="19"/>
      <c r="E17" s="20">
        <v>13017107</v>
      </c>
      <c r="F17" s="21">
        <v>13017107</v>
      </c>
      <c r="G17" s="21">
        <v>278641</v>
      </c>
      <c r="H17" s="21">
        <v>479185</v>
      </c>
      <c r="I17" s="21">
        <v>242127</v>
      </c>
      <c r="J17" s="21">
        <v>999953</v>
      </c>
      <c r="K17" s="21">
        <v>790876</v>
      </c>
      <c r="L17" s="21">
        <v>1844504</v>
      </c>
      <c r="M17" s="21">
        <v>304745</v>
      </c>
      <c r="N17" s="21">
        <v>2940125</v>
      </c>
      <c r="O17" s="21"/>
      <c r="P17" s="21"/>
      <c r="Q17" s="21"/>
      <c r="R17" s="21"/>
      <c r="S17" s="21"/>
      <c r="T17" s="21"/>
      <c r="U17" s="21"/>
      <c r="V17" s="21"/>
      <c r="W17" s="21">
        <v>3940078</v>
      </c>
      <c r="X17" s="21">
        <v>9196711</v>
      </c>
      <c r="Y17" s="21">
        <v>-5256633</v>
      </c>
      <c r="Z17" s="6">
        <v>-57.16</v>
      </c>
      <c r="AA17" s="28">
        <v>13017107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34451287</v>
      </c>
      <c r="D25" s="50">
        <f>+D5+D9+D15+D19+D24</f>
        <v>0</v>
      </c>
      <c r="E25" s="51">
        <f t="shared" si="4"/>
        <v>28974595</v>
      </c>
      <c r="F25" s="52">
        <f t="shared" si="4"/>
        <v>28974595</v>
      </c>
      <c r="G25" s="52">
        <f t="shared" si="4"/>
        <v>3593429</v>
      </c>
      <c r="H25" s="52">
        <f t="shared" si="4"/>
        <v>789106</v>
      </c>
      <c r="I25" s="52">
        <f t="shared" si="4"/>
        <v>1259340</v>
      </c>
      <c r="J25" s="52">
        <f t="shared" si="4"/>
        <v>5641875</v>
      </c>
      <c r="K25" s="52">
        <f t="shared" si="4"/>
        <v>1974106</v>
      </c>
      <c r="L25" s="52">
        <f t="shared" si="4"/>
        <v>7041036</v>
      </c>
      <c r="M25" s="52">
        <f t="shared" si="4"/>
        <v>834690</v>
      </c>
      <c r="N25" s="52">
        <f t="shared" si="4"/>
        <v>9849832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15491707</v>
      </c>
      <c r="X25" s="52">
        <f t="shared" si="4"/>
        <v>20596711</v>
      </c>
      <c r="Y25" s="52">
        <f t="shared" si="4"/>
        <v>-5105004</v>
      </c>
      <c r="Z25" s="53">
        <f>+IF(X25&lt;&gt;0,+(Y25/X25)*100,0)</f>
        <v>-24.78553007807897</v>
      </c>
      <c r="AA25" s="54">
        <f>+AA5+AA9+AA15+AA19+AA24</f>
        <v>28974595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32277933</v>
      </c>
      <c r="D28" s="19"/>
      <c r="E28" s="20">
        <v>22787000</v>
      </c>
      <c r="F28" s="21">
        <v>22787000</v>
      </c>
      <c r="G28" s="21">
        <v>1790129</v>
      </c>
      <c r="H28" s="21">
        <v>606664</v>
      </c>
      <c r="I28" s="21">
        <v>1184502</v>
      </c>
      <c r="J28" s="21">
        <v>3581295</v>
      </c>
      <c r="K28" s="21">
        <v>1754519</v>
      </c>
      <c r="L28" s="21">
        <v>4627911</v>
      </c>
      <c r="M28" s="21">
        <v>721595</v>
      </c>
      <c r="N28" s="21">
        <v>7104025</v>
      </c>
      <c r="O28" s="21"/>
      <c r="P28" s="21"/>
      <c r="Q28" s="21"/>
      <c r="R28" s="21"/>
      <c r="S28" s="21"/>
      <c r="T28" s="21"/>
      <c r="U28" s="21"/>
      <c r="V28" s="21"/>
      <c r="W28" s="21">
        <v>10685320</v>
      </c>
      <c r="X28" s="21"/>
      <c r="Y28" s="21">
        <v>10685320</v>
      </c>
      <c r="Z28" s="6"/>
      <c r="AA28" s="19">
        <v>22787000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32277933</v>
      </c>
      <c r="D32" s="25">
        <f>SUM(D28:D31)</f>
        <v>0</v>
      </c>
      <c r="E32" s="26">
        <f t="shared" si="5"/>
        <v>22787000</v>
      </c>
      <c r="F32" s="27">
        <f t="shared" si="5"/>
        <v>22787000</v>
      </c>
      <c r="G32" s="27">
        <f t="shared" si="5"/>
        <v>1790129</v>
      </c>
      <c r="H32" s="27">
        <f t="shared" si="5"/>
        <v>606664</v>
      </c>
      <c r="I32" s="27">
        <f t="shared" si="5"/>
        <v>1184502</v>
      </c>
      <c r="J32" s="27">
        <f t="shared" si="5"/>
        <v>3581295</v>
      </c>
      <c r="K32" s="27">
        <f t="shared" si="5"/>
        <v>1754519</v>
      </c>
      <c r="L32" s="27">
        <f t="shared" si="5"/>
        <v>4627911</v>
      </c>
      <c r="M32" s="27">
        <f t="shared" si="5"/>
        <v>721595</v>
      </c>
      <c r="N32" s="27">
        <f t="shared" si="5"/>
        <v>7104025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10685320</v>
      </c>
      <c r="X32" s="27">
        <f t="shared" si="5"/>
        <v>0</v>
      </c>
      <c r="Y32" s="27">
        <f t="shared" si="5"/>
        <v>10685320</v>
      </c>
      <c r="Z32" s="13">
        <f>+IF(X32&lt;&gt;0,+(Y32/X32)*100,0)</f>
        <v>0</v>
      </c>
      <c r="AA32" s="31">
        <f>SUM(AA28:AA31)</f>
        <v>22787000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2173354</v>
      </c>
      <c r="D35" s="19"/>
      <c r="E35" s="20">
        <v>6187595</v>
      </c>
      <c r="F35" s="21">
        <v>6187595</v>
      </c>
      <c r="G35" s="21">
        <v>1803300</v>
      </c>
      <c r="H35" s="21">
        <v>182442</v>
      </c>
      <c r="I35" s="21">
        <v>74838</v>
      </c>
      <c r="J35" s="21">
        <v>2060580</v>
      </c>
      <c r="K35" s="21">
        <v>219587</v>
      </c>
      <c r="L35" s="21">
        <v>2413125</v>
      </c>
      <c r="M35" s="21">
        <v>113095</v>
      </c>
      <c r="N35" s="21">
        <v>2745807</v>
      </c>
      <c r="O35" s="21"/>
      <c r="P35" s="21"/>
      <c r="Q35" s="21"/>
      <c r="R35" s="21"/>
      <c r="S35" s="21"/>
      <c r="T35" s="21"/>
      <c r="U35" s="21"/>
      <c r="V35" s="21"/>
      <c r="W35" s="21">
        <v>4806387</v>
      </c>
      <c r="X35" s="21"/>
      <c r="Y35" s="21">
        <v>4806387</v>
      </c>
      <c r="Z35" s="6"/>
      <c r="AA35" s="28">
        <v>6187595</v>
      </c>
    </row>
    <row r="36" spans="1:27" ht="13.5">
      <c r="A36" s="60" t="s">
        <v>64</v>
      </c>
      <c r="B36" s="10"/>
      <c r="C36" s="61">
        <f aca="true" t="shared" si="6" ref="C36:Y36">SUM(C32:C35)</f>
        <v>34451287</v>
      </c>
      <c r="D36" s="61">
        <f>SUM(D32:D35)</f>
        <v>0</v>
      </c>
      <c r="E36" s="62">
        <f t="shared" si="6"/>
        <v>28974595</v>
      </c>
      <c r="F36" s="63">
        <f t="shared" si="6"/>
        <v>28974595</v>
      </c>
      <c r="G36" s="63">
        <f t="shared" si="6"/>
        <v>3593429</v>
      </c>
      <c r="H36" s="63">
        <f t="shared" si="6"/>
        <v>789106</v>
      </c>
      <c r="I36" s="63">
        <f t="shared" si="6"/>
        <v>1259340</v>
      </c>
      <c r="J36" s="63">
        <f t="shared" si="6"/>
        <v>5641875</v>
      </c>
      <c r="K36" s="63">
        <f t="shared" si="6"/>
        <v>1974106</v>
      </c>
      <c r="L36" s="63">
        <f t="shared" si="6"/>
        <v>7041036</v>
      </c>
      <c r="M36" s="63">
        <f t="shared" si="6"/>
        <v>834690</v>
      </c>
      <c r="N36" s="63">
        <f t="shared" si="6"/>
        <v>9849832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15491707</v>
      </c>
      <c r="X36" s="63">
        <f t="shared" si="6"/>
        <v>0</v>
      </c>
      <c r="Y36" s="63">
        <f t="shared" si="6"/>
        <v>15491707</v>
      </c>
      <c r="Z36" s="64">
        <f>+IF(X36&lt;&gt;0,+(Y36/X36)*100,0)</f>
        <v>0</v>
      </c>
      <c r="AA36" s="65">
        <f>SUM(AA32:AA35)</f>
        <v>28974595</v>
      </c>
    </row>
    <row r="37" spans="1:27" ht="13.5">
      <c r="A37" s="14" t="s">
        <v>127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128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129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130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131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3025047147</v>
      </c>
      <c r="D5" s="16">
        <f>SUM(D6:D8)</f>
        <v>0</v>
      </c>
      <c r="E5" s="17">
        <f t="shared" si="0"/>
        <v>4310000</v>
      </c>
      <c r="F5" s="18">
        <f t="shared" si="0"/>
        <v>4310000</v>
      </c>
      <c r="G5" s="18">
        <f t="shared" si="0"/>
        <v>1083353</v>
      </c>
      <c r="H5" s="18">
        <f t="shared" si="0"/>
        <v>928840</v>
      </c>
      <c r="I5" s="18">
        <f t="shared" si="0"/>
        <v>1000</v>
      </c>
      <c r="J5" s="18">
        <f t="shared" si="0"/>
        <v>2013193</v>
      </c>
      <c r="K5" s="18">
        <f t="shared" si="0"/>
        <v>0</v>
      </c>
      <c r="L5" s="18">
        <f t="shared" si="0"/>
        <v>16000</v>
      </c>
      <c r="M5" s="18">
        <f t="shared" si="0"/>
        <v>188000</v>
      </c>
      <c r="N5" s="18">
        <f t="shared" si="0"/>
        <v>204000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2217193</v>
      </c>
      <c r="X5" s="18">
        <f t="shared" si="0"/>
        <v>3360000</v>
      </c>
      <c r="Y5" s="18">
        <f t="shared" si="0"/>
        <v>-1142807</v>
      </c>
      <c r="Z5" s="4">
        <f>+IF(X5&lt;&gt;0,+(Y5/X5)*100,0)</f>
        <v>-34.01211309523809</v>
      </c>
      <c r="AA5" s="16">
        <f>SUM(AA6:AA8)</f>
        <v>4310000</v>
      </c>
    </row>
    <row r="6" spans="1:27" ht="13.5">
      <c r="A6" s="5" t="s">
        <v>32</v>
      </c>
      <c r="B6" s="3"/>
      <c r="C6" s="19">
        <v>3025047147</v>
      </c>
      <c r="D6" s="19"/>
      <c r="E6" s="20">
        <v>2210000</v>
      </c>
      <c r="F6" s="21">
        <v>2210000</v>
      </c>
      <c r="G6" s="21">
        <v>464651</v>
      </c>
      <c r="H6" s="21">
        <v>278876</v>
      </c>
      <c r="I6" s="21">
        <v>1000</v>
      </c>
      <c r="J6" s="21">
        <v>744527</v>
      </c>
      <c r="K6" s="21"/>
      <c r="L6" s="21"/>
      <c r="M6" s="21">
        <v>169000</v>
      </c>
      <c r="N6" s="21">
        <v>169000</v>
      </c>
      <c r="O6" s="21"/>
      <c r="P6" s="21"/>
      <c r="Q6" s="21"/>
      <c r="R6" s="21"/>
      <c r="S6" s="21"/>
      <c r="T6" s="21"/>
      <c r="U6" s="21"/>
      <c r="V6" s="21"/>
      <c r="W6" s="21">
        <v>913527</v>
      </c>
      <c r="X6" s="21">
        <v>2210000</v>
      </c>
      <c r="Y6" s="21">
        <v>-1296473</v>
      </c>
      <c r="Z6" s="6">
        <v>-58.66</v>
      </c>
      <c r="AA6" s="28">
        <v>2210000</v>
      </c>
    </row>
    <row r="7" spans="1:27" ht="13.5">
      <c r="A7" s="5" t="s">
        <v>33</v>
      </c>
      <c r="B7" s="3"/>
      <c r="C7" s="22"/>
      <c r="D7" s="22"/>
      <c r="E7" s="23">
        <v>600000</v>
      </c>
      <c r="F7" s="24">
        <v>600000</v>
      </c>
      <c r="G7" s="24">
        <v>441306</v>
      </c>
      <c r="H7" s="24">
        <v>6517</v>
      </c>
      <c r="I7" s="24"/>
      <c r="J7" s="24">
        <v>447823</v>
      </c>
      <c r="K7" s="24"/>
      <c r="L7" s="24">
        <v>16000</v>
      </c>
      <c r="M7" s="24">
        <v>19000</v>
      </c>
      <c r="N7" s="24">
        <v>35000</v>
      </c>
      <c r="O7" s="24"/>
      <c r="P7" s="24"/>
      <c r="Q7" s="24"/>
      <c r="R7" s="24"/>
      <c r="S7" s="24"/>
      <c r="T7" s="24"/>
      <c r="U7" s="24"/>
      <c r="V7" s="24"/>
      <c r="W7" s="24">
        <v>482823</v>
      </c>
      <c r="X7" s="24">
        <v>150000</v>
      </c>
      <c r="Y7" s="24">
        <v>332823</v>
      </c>
      <c r="Z7" s="7">
        <v>221.88</v>
      </c>
      <c r="AA7" s="29">
        <v>600000</v>
      </c>
    </row>
    <row r="8" spans="1:27" ht="13.5">
      <c r="A8" s="5" t="s">
        <v>34</v>
      </c>
      <c r="B8" s="3"/>
      <c r="C8" s="19"/>
      <c r="D8" s="19"/>
      <c r="E8" s="20">
        <v>1500000</v>
      </c>
      <c r="F8" s="21">
        <v>1500000</v>
      </c>
      <c r="G8" s="21">
        <v>177396</v>
      </c>
      <c r="H8" s="21">
        <v>643447</v>
      </c>
      <c r="I8" s="21"/>
      <c r="J8" s="21">
        <v>820843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820843</v>
      </c>
      <c r="X8" s="21">
        <v>1000000</v>
      </c>
      <c r="Y8" s="21">
        <v>-179157</v>
      </c>
      <c r="Z8" s="6">
        <v>-17.92</v>
      </c>
      <c r="AA8" s="28">
        <v>1500000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17586000</v>
      </c>
      <c r="F9" s="18">
        <f t="shared" si="1"/>
        <v>17586000</v>
      </c>
      <c r="G9" s="18">
        <f t="shared" si="1"/>
        <v>355992</v>
      </c>
      <c r="H9" s="18">
        <f t="shared" si="1"/>
        <v>1196041</v>
      </c>
      <c r="I9" s="18">
        <f t="shared" si="1"/>
        <v>7263</v>
      </c>
      <c r="J9" s="18">
        <f t="shared" si="1"/>
        <v>1559296</v>
      </c>
      <c r="K9" s="18">
        <f t="shared" si="1"/>
        <v>4000</v>
      </c>
      <c r="L9" s="18">
        <f t="shared" si="1"/>
        <v>0</v>
      </c>
      <c r="M9" s="18">
        <f t="shared" si="1"/>
        <v>1049000</v>
      </c>
      <c r="N9" s="18">
        <f t="shared" si="1"/>
        <v>1053000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2612296</v>
      </c>
      <c r="X9" s="18">
        <f t="shared" si="1"/>
        <v>8586000</v>
      </c>
      <c r="Y9" s="18">
        <f t="shared" si="1"/>
        <v>-5973704</v>
      </c>
      <c r="Z9" s="4">
        <f>+IF(X9&lt;&gt;0,+(Y9/X9)*100,0)</f>
        <v>-69.57493594223155</v>
      </c>
      <c r="AA9" s="30">
        <f>SUM(AA10:AA14)</f>
        <v>17586000</v>
      </c>
    </row>
    <row r="10" spans="1:27" ht="13.5">
      <c r="A10" s="5" t="s">
        <v>36</v>
      </c>
      <c r="B10" s="3"/>
      <c r="C10" s="19"/>
      <c r="D10" s="19"/>
      <c r="E10" s="20">
        <v>17586000</v>
      </c>
      <c r="F10" s="21">
        <v>17586000</v>
      </c>
      <c r="G10" s="21">
        <v>355992</v>
      </c>
      <c r="H10" s="21">
        <v>1196041</v>
      </c>
      <c r="I10" s="21">
        <v>7263</v>
      </c>
      <c r="J10" s="21">
        <v>1559296</v>
      </c>
      <c r="K10" s="21">
        <v>4000</v>
      </c>
      <c r="L10" s="21"/>
      <c r="M10" s="21">
        <v>1049000</v>
      </c>
      <c r="N10" s="21">
        <v>1053000</v>
      </c>
      <c r="O10" s="21"/>
      <c r="P10" s="21"/>
      <c r="Q10" s="21"/>
      <c r="R10" s="21"/>
      <c r="S10" s="21"/>
      <c r="T10" s="21"/>
      <c r="U10" s="21"/>
      <c r="V10" s="21"/>
      <c r="W10" s="21">
        <v>2612296</v>
      </c>
      <c r="X10" s="21">
        <v>8586000</v>
      </c>
      <c r="Y10" s="21">
        <v>-5973704</v>
      </c>
      <c r="Z10" s="6">
        <v>-69.57</v>
      </c>
      <c r="AA10" s="28">
        <v>17586000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2315000</v>
      </c>
      <c r="F15" s="18">
        <f t="shared" si="2"/>
        <v>2315000</v>
      </c>
      <c r="G15" s="18">
        <f t="shared" si="2"/>
        <v>0</v>
      </c>
      <c r="H15" s="18">
        <f t="shared" si="2"/>
        <v>248000</v>
      </c>
      <c r="I15" s="18">
        <f t="shared" si="2"/>
        <v>598000</v>
      </c>
      <c r="J15" s="18">
        <f t="shared" si="2"/>
        <v>846000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846000</v>
      </c>
      <c r="X15" s="18">
        <f t="shared" si="2"/>
        <v>1052270</v>
      </c>
      <c r="Y15" s="18">
        <f t="shared" si="2"/>
        <v>-206270</v>
      </c>
      <c r="Z15" s="4">
        <f>+IF(X15&lt;&gt;0,+(Y15/X15)*100,0)</f>
        <v>-19.602383418704324</v>
      </c>
      <c r="AA15" s="30">
        <f>SUM(AA16:AA18)</f>
        <v>2315000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>
        <v>2315000</v>
      </c>
      <c r="F17" s="21">
        <v>2315000</v>
      </c>
      <c r="G17" s="21"/>
      <c r="H17" s="21">
        <v>248000</v>
      </c>
      <c r="I17" s="21">
        <v>598000</v>
      </c>
      <c r="J17" s="21">
        <v>846000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846000</v>
      </c>
      <c r="X17" s="21">
        <v>1052270</v>
      </c>
      <c r="Y17" s="21">
        <v>-206270</v>
      </c>
      <c r="Z17" s="6">
        <v>-19.6</v>
      </c>
      <c r="AA17" s="28">
        <v>2315000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253263642</v>
      </c>
      <c r="F19" s="18">
        <f t="shared" si="3"/>
        <v>253263642</v>
      </c>
      <c r="G19" s="18">
        <f t="shared" si="3"/>
        <v>6550294</v>
      </c>
      <c r="H19" s="18">
        <f t="shared" si="3"/>
        <v>24519562</v>
      </c>
      <c r="I19" s="18">
        <f t="shared" si="3"/>
        <v>29294726</v>
      </c>
      <c r="J19" s="18">
        <f t="shared" si="3"/>
        <v>60364582</v>
      </c>
      <c r="K19" s="18">
        <f t="shared" si="3"/>
        <v>28249000</v>
      </c>
      <c r="L19" s="18">
        <f t="shared" si="3"/>
        <v>30285000</v>
      </c>
      <c r="M19" s="18">
        <f t="shared" si="3"/>
        <v>34164000</v>
      </c>
      <c r="N19" s="18">
        <f t="shared" si="3"/>
        <v>92698000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153062582</v>
      </c>
      <c r="X19" s="18">
        <f t="shared" si="3"/>
        <v>126630000</v>
      </c>
      <c r="Y19" s="18">
        <f t="shared" si="3"/>
        <v>26432582</v>
      </c>
      <c r="Z19" s="4">
        <f>+IF(X19&lt;&gt;0,+(Y19/X19)*100,0)</f>
        <v>20.873870330885254</v>
      </c>
      <c r="AA19" s="30">
        <f>SUM(AA20:AA23)</f>
        <v>253263642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>
        <v>253263642</v>
      </c>
      <c r="F21" s="21">
        <v>253263642</v>
      </c>
      <c r="G21" s="21">
        <v>6550294</v>
      </c>
      <c r="H21" s="21">
        <v>24519562</v>
      </c>
      <c r="I21" s="21">
        <v>29294726</v>
      </c>
      <c r="J21" s="21">
        <v>60364582</v>
      </c>
      <c r="K21" s="21">
        <v>28249000</v>
      </c>
      <c r="L21" s="21">
        <v>30285000</v>
      </c>
      <c r="M21" s="21">
        <v>34164000</v>
      </c>
      <c r="N21" s="21">
        <v>92698000</v>
      </c>
      <c r="O21" s="21"/>
      <c r="P21" s="21"/>
      <c r="Q21" s="21"/>
      <c r="R21" s="21"/>
      <c r="S21" s="21"/>
      <c r="T21" s="21"/>
      <c r="U21" s="21"/>
      <c r="V21" s="21"/>
      <c r="W21" s="21">
        <v>153062582</v>
      </c>
      <c r="X21" s="21">
        <v>126630000</v>
      </c>
      <c r="Y21" s="21">
        <v>26432582</v>
      </c>
      <c r="Z21" s="6">
        <v>20.87</v>
      </c>
      <c r="AA21" s="28">
        <v>253263642</v>
      </c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3025047147</v>
      </c>
      <c r="D25" s="50">
        <f>+D5+D9+D15+D19+D24</f>
        <v>0</v>
      </c>
      <c r="E25" s="51">
        <f t="shared" si="4"/>
        <v>277474642</v>
      </c>
      <c r="F25" s="52">
        <f t="shared" si="4"/>
        <v>277474642</v>
      </c>
      <c r="G25" s="52">
        <f t="shared" si="4"/>
        <v>7989639</v>
      </c>
      <c r="H25" s="52">
        <f t="shared" si="4"/>
        <v>26892443</v>
      </c>
      <c r="I25" s="52">
        <f t="shared" si="4"/>
        <v>29900989</v>
      </c>
      <c r="J25" s="52">
        <f t="shared" si="4"/>
        <v>64783071</v>
      </c>
      <c r="K25" s="52">
        <f t="shared" si="4"/>
        <v>28253000</v>
      </c>
      <c r="L25" s="52">
        <f t="shared" si="4"/>
        <v>30301000</v>
      </c>
      <c r="M25" s="52">
        <f t="shared" si="4"/>
        <v>35401000</v>
      </c>
      <c r="N25" s="52">
        <f t="shared" si="4"/>
        <v>93955000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158738071</v>
      </c>
      <c r="X25" s="52">
        <f t="shared" si="4"/>
        <v>139628270</v>
      </c>
      <c r="Y25" s="52">
        <f t="shared" si="4"/>
        <v>19109801</v>
      </c>
      <c r="Z25" s="53">
        <f>+IF(X25&lt;&gt;0,+(Y25/X25)*100,0)</f>
        <v>13.68619764464603</v>
      </c>
      <c r="AA25" s="54">
        <f>+AA5+AA9+AA15+AA19+AA24</f>
        <v>277474642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671863279</v>
      </c>
      <c r="D28" s="19"/>
      <c r="E28" s="20">
        <v>209225000</v>
      </c>
      <c r="F28" s="21">
        <v>209225000</v>
      </c>
      <c r="G28" s="21">
        <v>6550294</v>
      </c>
      <c r="H28" s="21">
        <v>18138890</v>
      </c>
      <c r="I28" s="21">
        <v>22135788</v>
      </c>
      <c r="J28" s="21">
        <v>46824972</v>
      </c>
      <c r="K28" s="21">
        <v>20450000</v>
      </c>
      <c r="L28" s="21">
        <v>28944000</v>
      </c>
      <c r="M28" s="21">
        <v>28849000</v>
      </c>
      <c r="N28" s="21">
        <v>78243000</v>
      </c>
      <c r="O28" s="21"/>
      <c r="P28" s="21"/>
      <c r="Q28" s="21"/>
      <c r="R28" s="21"/>
      <c r="S28" s="21"/>
      <c r="T28" s="21"/>
      <c r="U28" s="21"/>
      <c r="V28" s="21"/>
      <c r="W28" s="21">
        <v>125067972</v>
      </c>
      <c r="X28" s="21"/>
      <c r="Y28" s="21">
        <v>125067972</v>
      </c>
      <c r="Z28" s="6"/>
      <c r="AA28" s="19">
        <v>209225000</v>
      </c>
    </row>
    <row r="29" spans="1:27" ht="13.5">
      <c r="A29" s="56" t="s">
        <v>55</v>
      </c>
      <c r="B29" s="3"/>
      <c r="C29" s="19">
        <v>44924551</v>
      </c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716787830</v>
      </c>
      <c r="D32" s="25">
        <f>SUM(D28:D31)</f>
        <v>0</v>
      </c>
      <c r="E32" s="26">
        <f t="shared" si="5"/>
        <v>209225000</v>
      </c>
      <c r="F32" s="27">
        <f t="shared" si="5"/>
        <v>209225000</v>
      </c>
      <c r="G32" s="27">
        <f t="shared" si="5"/>
        <v>6550294</v>
      </c>
      <c r="H32" s="27">
        <f t="shared" si="5"/>
        <v>18138890</v>
      </c>
      <c r="I32" s="27">
        <f t="shared" si="5"/>
        <v>22135788</v>
      </c>
      <c r="J32" s="27">
        <f t="shared" si="5"/>
        <v>46824972</v>
      </c>
      <c r="K32" s="27">
        <f t="shared" si="5"/>
        <v>20450000</v>
      </c>
      <c r="L32" s="27">
        <f t="shared" si="5"/>
        <v>28944000</v>
      </c>
      <c r="M32" s="27">
        <f t="shared" si="5"/>
        <v>28849000</v>
      </c>
      <c r="N32" s="27">
        <f t="shared" si="5"/>
        <v>78243000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125067972</v>
      </c>
      <c r="X32" s="27">
        <f t="shared" si="5"/>
        <v>0</v>
      </c>
      <c r="Y32" s="27">
        <f t="shared" si="5"/>
        <v>125067972</v>
      </c>
      <c r="Z32" s="13">
        <f>+IF(X32&lt;&gt;0,+(Y32/X32)*100,0)</f>
        <v>0</v>
      </c>
      <c r="AA32" s="31">
        <f>SUM(AA28:AA31)</f>
        <v>209225000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>
        <v>4036629</v>
      </c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2304222688</v>
      </c>
      <c r="D35" s="19"/>
      <c r="E35" s="20">
        <v>68249642</v>
      </c>
      <c r="F35" s="21">
        <v>68249642</v>
      </c>
      <c r="G35" s="21">
        <v>1439345</v>
      </c>
      <c r="H35" s="21">
        <v>8753553</v>
      </c>
      <c r="I35" s="21">
        <v>7765201</v>
      </c>
      <c r="J35" s="21">
        <v>17958099</v>
      </c>
      <c r="K35" s="21">
        <v>7803000</v>
      </c>
      <c r="L35" s="21">
        <v>1357000</v>
      </c>
      <c r="M35" s="21">
        <v>6552000</v>
      </c>
      <c r="N35" s="21">
        <v>15712000</v>
      </c>
      <c r="O35" s="21"/>
      <c r="P35" s="21"/>
      <c r="Q35" s="21"/>
      <c r="R35" s="21"/>
      <c r="S35" s="21"/>
      <c r="T35" s="21"/>
      <c r="U35" s="21"/>
      <c r="V35" s="21"/>
      <c r="W35" s="21">
        <v>33670099</v>
      </c>
      <c r="X35" s="21"/>
      <c r="Y35" s="21">
        <v>33670099</v>
      </c>
      <c r="Z35" s="6"/>
      <c r="AA35" s="28">
        <v>68249642</v>
      </c>
    </row>
    <row r="36" spans="1:27" ht="13.5">
      <c r="A36" s="60" t="s">
        <v>64</v>
      </c>
      <c r="B36" s="10"/>
      <c r="C36" s="61">
        <f aca="true" t="shared" si="6" ref="C36:Y36">SUM(C32:C35)</f>
        <v>3025047147</v>
      </c>
      <c r="D36" s="61">
        <f>SUM(D32:D35)</f>
        <v>0</v>
      </c>
      <c r="E36" s="62">
        <f t="shared" si="6"/>
        <v>277474642</v>
      </c>
      <c r="F36" s="63">
        <f t="shared" si="6"/>
        <v>277474642</v>
      </c>
      <c r="G36" s="63">
        <f t="shared" si="6"/>
        <v>7989639</v>
      </c>
      <c r="H36" s="63">
        <f t="shared" si="6"/>
        <v>26892443</v>
      </c>
      <c r="I36" s="63">
        <f t="shared" si="6"/>
        <v>29900989</v>
      </c>
      <c r="J36" s="63">
        <f t="shared" si="6"/>
        <v>64783071</v>
      </c>
      <c r="K36" s="63">
        <f t="shared" si="6"/>
        <v>28253000</v>
      </c>
      <c r="L36" s="63">
        <f t="shared" si="6"/>
        <v>30301000</v>
      </c>
      <c r="M36" s="63">
        <f t="shared" si="6"/>
        <v>35401000</v>
      </c>
      <c r="N36" s="63">
        <f t="shared" si="6"/>
        <v>93955000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158738071</v>
      </c>
      <c r="X36" s="63">
        <f t="shared" si="6"/>
        <v>0</v>
      </c>
      <c r="Y36" s="63">
        <f t="shared" si="6"/>
        <v>158738071</v>
      </c>
      <c r="Z36" s="64">
        <f>+IF(X36&lt;&gt;0,+(Y36/X36)*100,0)</f>
        <v>0</v>
      </c>
      <c r="AA36" s="65">
        <f>SUM(AA32:AA35)</f>
        <v>277474642</v>
      </c>
    </row>
    <row r="37" spans="1:27" ht="13.5">
      <c r="A37" s="14" t="s">
        <v>127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128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129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130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131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17735618</v>
      </c>
      <c r="D5" s="16">
        <f>SUM(D6:D8)</f>
        <v>0</v>
      </c>
      <c r="E5" s="17">
        <f t="shared" si="0"/>
        <v>40500</v>
      </c>
      <c r="F5" s="18">
        <f t="shared" si="0"/>
        <v>40500</v>
      </c>
      <c r="G5" s="18">
        <f t="shared" si="0"/>
        <v>0</v>
      </c>
      <c r="H5" s="18">
        <f t="shared" si="0"/>
        <v>1080</v>
      </c>
      <c r="I5" s="18">
        <f t="shared" si="0"/>
        <v>1012</v>
      </c>
      <c r="J5" s="18">
        <f t="shared" si="0"/>
        <v>2092</v>
      </c>
      <c r="K5" s="18">
        <f t="shared" si="0"/>
        <v>0</v>
      </c>
      <c r="L5" s="18">
        <f t="shared" si="0"/>
        <v>0</v>
      </c>
      <c r="M5" s="18">
        <f t="shared" si="0"/>
        <v>822</v>
      </c>
      <c r="N5" s="18">
        <f t="shared" si="0"/>
        <v>822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2914</v>
      </c>
      <c r="X5" s="18">
        <f t="shared" si="0"/>
        <v>0</v>
      </c>
      <c r="Y5" s="18">
        <f t="shared" si="0"/>
        <v>2914</v>
      </c>
      <c r="Z5" s="4">
        <f>+IF(X5&lt;&gt;0,+(Y5/X5)*100,0)</f>
        <v>0</v>
      </c>
      <c r="AA5" s="16">
        <f>SUM(AA6:AA8)</f>
        <v>40500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17735618</v>
      </c>
      <c r="D7" s="22"/>
      <c r="E7" s="23">
        <v>40500</v>
      </c>
      <c r="F7" s="24">
        <v>40500</v>
      </c>
      <c r="G7" s="24"/>
      <c r="H7" s="24">
        <v>1080</v>
      </c>
      <c r="I7" s="24">
        <v>1012</v>
      </c>
      <c r="J7" s="24">
        <v>2092</v>
      </c>
      <c r="K7" s="24"/>
      <c r="L7" s="24"/>
      <c r="M7" s="24">
        <v>822</v>
      </c>
      <c r="N7" s="24">
        <v>822</v>
      </c>
      <c r="O7" s="24"/>
      <c r="P7" s="24"/>
      <c r="Q7" s="24"/>
      <c r="R7" s="24"/>
      <c r="S7" s="24"/>
      <c r="T7" s="24"/>
      <c r="U7" s="24"/>
      <c r="V7" s="24"/>
      <c r="W7" s="24">
        <v>2914</v>
      </c>
      <c r="X7" s="24"/>
      <c r="Y7" s="24">
        <v>2914</v>
      </c>
      <c r="Z7" s="7"/>
      <c r="AA7" s="29">
        <v>40500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3220150</v>
      </c>
      <c r="F9" s="18">
        <f t="shared" si="1"/>
        <v>3220150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4246</v>
      </c>
      <c r="L9" s="18">
        <f t="shared" si="1"/>
        <v>0</v>
      </c>
      <c r="M9" s="18">
        <f t="shared" si="1"/>
        <v>28022</v>
      </c>
      <c r="N9" s="18">
        <f t="shared" si="1"/>
        <v>32268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32268</v>
      </c>
      <c r="X9" s="18">
        <f t="shared" si="1"/>
        <v>843778</v>
      </c>
      <c r="Y9" s="18">
        <f t="shared" si="1"/>
        <v>-811510</v>
      </c>
      <c r="Z9" s="4">
        <f>+IF(X9&lt;&gt;0,+(Y9/X9)*100,0)</f>
        <v>-96.17577135218032</v>
      </c>
      <c r="AA9" s="30">
        <f>SUM(AA10:AA14)</f>
        <v>3220150</v>
      </c>
    </row>
    <row r="10" spans="1:27" ht="13.5">
      <c r="A10" s="5" t="s">
        <v>36</v>
      </c>
      <c r="B10" s="3"/>
      <c r="C10" s="19"/>
      <c r="D10" s="19"/>
      <c r="E10" s="20">
        <v>500000</v>
      </c>
      <c r="F10" s="21">
        <v>500000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>
        <v>500000</v>
      </c>
    </row>
    <row r="11" spans="1:27" ht="13.5">
      <c r="A11" s="5" t="s">
        <v>37</v>
      </c>
      <c r="B11" s="3"/>
      <c r="C11" s="19"/>
      <c r="D11" s="19"/>
      <c r="E11" s="20">
        <v>2155000</v>
      </c>
      <c r="F11" s="21">
        <v>2155000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595926</v>
      </c>
      <c r="Y11" s="21">
        <v>-595926</v>
      </c>
      <c r="Z11" s="6">
        <v>-100</v>
      </c>
      <c r="AA11" s="28">
        <v>2155000</v>
      </c>
    </row>
    <row r="12" spans="1:27" ht="13.5">
      <c r="A12" s="5" t="s">
        <v>38</v>
      </c>
      <c r="B12" s="3"/>
      <c r="C12" s="19"/>
      <c r="D12" s="19"/>
      <c r="E12" s="20">
        <v>565150</v>
      </c>
      <c r="F12" s="21">
        <v>565150</v>
      </c>
      <c r="G12" s="21"/>
      <c r="H12" s="21"/>
      <c r="I12" s="21"/>
      <c r="J12" s="21"/>
      <c r="K12" s="21">
        <v>4246</v>
      </c>
      <c r="L12" s="21"/>
      <c r="M12" s="21">
        <v>28022</v>
      </c>
      <c r="N12" s="21">
        <v>32268</v>
      </c>
      <c r="O12" s="21"/>
      <c r="P12" s="21"/>
      <c r="Q12" s="21"/>
      <c r="R12" s="21"/>
      <c r="S12" s="21"/>
      <c r="T12" s="21"/>
      <c r="U12" s="21"/>
      <c r="V12" s="21"/>
      <c r="W12" s="21">
        <v>32268</v>
      </c>
      <c r="X12" s="21">
        <v>247852</v>
      </c>
      <c r="Y12" s="21">
        <v>-215584</v>
      </c>
      <c r="Z12" s="6">
        <v>-86.98</v>
      </c>
      <c r="AA12" s="28">
        <v>565150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24647176</v>
      </c>
      <c r="F15" s="18">
        <f t="shared" si="2"/>
        <v>24647176</v>
      </c>
      <c r="G15" s="18">
        <f t="shared" si="2"/>
        <v>2490645</v>
      </c>
      <c r="H15" s="18">
        <f t="shared" si="2"/>
        <v>2016094</v>
      </c>
      <c r="I15" s="18">
        <f t="shared" si="2"/>
        <v>740022</v>
      </c>
      <c r="J15" s="18">
        <f t="shared" si="2"/>
        <v>5246761</v>
      </c>
      <c r="K15" s="18">
        <f t="shared" si="2"/>
        <v>2076929</v>
      </c>
      <c r="L15" s="18">
        <f t="shared" si="2"/>
        <v>809264</v>
      </c>
      <c r="M15" s="18">
        <f t="shared" si="2"/>
        <v>0</v>
      </c>
      <c r="N15" s="18">
        <f t="shared" si="2"/>
        <v>2886193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8132954</v>
      </c>
      <c r="X15" s="18">
        <f t="shared" si="2"/>
        <v>12480256</v>
      </c>
      <c r="Y15" s="18">
        <f t="shared" si="2"/>
        <v>-4347302</v>
      </c>
      <c r="Z15" s="4">
        <f>+IF(X15&lt;&gt;0,+(Y15/X15)*100,0)</f>
        <v>-34.83343610900289</v>
      </c>
      <c r="AA15" s="30">
        <f>SUM(AA16:AA18)</f>
        <v>24647176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>
        <v>24647176</v>
      </c>
      <c r="F17" s="21">
        <v>24647176</v>
      </c>
      <c r="G17" s="21">
        <v>2490645</v>
      </c>
      <c r="H17" s="21">
        <v>2016094</v>
      </c>
      <c r="I17" s="21">
        <v>740022</v>
      </c>
      <c r="J17" s="21">
        <v>5246761</v>
      </c>
      <c r="K17" s="21">
        <v>2076929</v>
      </c>
      <c r="L17" s="21">
        <v>809264</v>
      </c>
      <c r="M17" s="21"/>
      <c r="N17" s="21">
        <v>2886193</v>
      </c>
      <c r="O17" s="21"/>
      <c r="P17" s="21"/>
      <c r="Q17" s="21"/>
      <c r="R17" s="21"/>
      <c r="S17" s="21"/>
      <c r="T17" s="21"/>
      <c r="U17" s="21"/>
      <c r="V17" s="21"/>
      <c r="W17" s="21">
        <v>8132954</v>
      </c>
      <c r="X17" s="21">
        <v>12480256</v>
      </c>
      <c r="Y17" s="21">
        <v>-4347302</v>
      </c>
      <c r="Z17" s="6">
        <v>-34.83</v>
      </c>
      <c r="AA17" s="28">
        <v>24647176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8255000</v>
      </c>
      <c r="F19" s="18">
        <f t="shared" si="3"/>
        <v>8255000</v>
      </c>
      <c r="G19" s="18">
        <f t="shared" si="3"/>
        <v>4054</v>
      </c>
      <c r="H19" s="18">
        <f t="shared" si="3"/>
        <v>1607</v>
      </c>
      <c r="I19" s="18">
        <f t="shared" si="3"/>
        <v>4783</v>
      </c>
      <c r="J19" s="18">
        <f t="shared" si="3"/>
        <v>10444</v>
      </c>
      <c r="K19" s="18">
        <f t="shared" si="3"/>
        <v>92910</v>
      </c>
      <c r="L19" s="18">
        <f t="shared" si="3"/>
        <v>2965</v>
      </c>
      <c r="M19" s="18">
        <f t="shared" si="3"/>
        <v>-9013</v>
      </c>
      <c r="N19" s="18">
        <f t="shared" si="3"/>
        <v>86862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97306</v>
      </c>
      <c r="X19" s="18">
        <f t="shared" si="3"/>
        <v>2885082</v>
      </c>
      <c r="Y19" s="18">
        <f t="shared" si="3"/>
        <v>-2787776</v>
      </c>
      <c r="Z19" s="4">
        <f>+IF(X19&lt;&gt;0,+(Y19/X19)*100,0)</f>
        <v>-96.62727090599158</v>
      </c>
      <c r="AA19" s="30">
        <f>SUM(AA20:AA23)</f>
        <v>8255000</v>
      </c>
    </row>
    <row r="20" spans="1:27" ht="13.5">
      <c r="A20" s="5" t="s">
        <v>46</v>
      </c>
      <c r="B20" s="3"/>
      <c r="C20" s="19"/>
      <c r="D20" s="19"/>
      <c r="E20" s="20">
        <v>8255000</v>
      </c>
      <c r="F20" s="21">
        <v>8255000</v>
      </c>
      <c r="G20" s="21">
        <v>4054</v>
      </c>
      <c r="H20" s="21"/>
      <c r="I20" s="21">
        <v>4783</v>
      </c>
      <c r="J20" s="21">
        <v>8837</v>
      </c>
      <c r="K20" s="21">
        <v>33000</v>
      </c>
      <c r="L20" s="21">
        <v>2965</v>
      </c>
      <c r="M20" s="21">
        <v>-4013</v>
      </c>
      <c r="N20" s="21">
        <v>31952</v>
      </c>
      <c r="O20" s="21"/>
      <c r="P20" s="21"/>
      <c r="Q20" s="21"/>
      <c r="R20" s="21"/>
      <c r="S20" s="21"/>
      <c r="T20" s="21"/>
      <c r="U20" s="21"/>
      <c r="V20" s="21"/>
      <c r="W20" s="21">
        <v>40789</v>
      </c>
      <c r="X20" s="21">
        <v>2885082</v>
      </c>
      <c r="Y20" s="21">
        <v>-2844293</v>
      </c>
      <c r="Z20" s="6">
        <v>-98.59</v>
      </c>
      <c r="AA20" s="28">
        <v>8255000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>
        <v>1607</v>
      </c>
      <c r="I21" s="21"/>
      <c r="J21" s="21">
        <v>1607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1607</v>
      </c>
      <c r="X21" s="21"/>
      <c r="Y21" s="21">
        <v>1607</v>
      </c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>
        <v>59910</v>
      </c>
      <c r="L22" s="24"/>
      <c r="M22" s="24">
        <v>-5000</v>
      </c>
      <c r="N22" s="24">
        <v>54910</v>
      </c>
      <c r="O22" s="24"/>
      <c r="P22" s="24"/>
      <c r="Q22" s="24"/>
      <c r="R22" s="24"/>
      <c r="S22" s="24"/>
      <c r="T22" s="24"/>
      <c r="U22" s="24"/>
      <c r="V22" s="24"/>
      <c r="W22" s="24">
        <v>54910</v>
      </c>
      <c r="X22" s="24"/>
      <c r="Y22" s="24">
        <v>54910</v>
      </c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17735618</v>
      </c>
      <c r="D25" s="50">
        <f>+D5+D9+D15+D19+D24</f>
        <v>0</v>
      </c>
      <c r="E25" s="51">
        <f t="shared" si="4"/>
        <v>36162826</v>
      </c>
      <c r="F25" s="52">
        <f t="shared" si="4"/>
        <v>36162826</v>
      </c>
      <c r="G25" s="52">
        <f t="shared" si="4"/>
        <v>2494699</v>
      </c>
      <c r="H25" s="52">
        <f t="shared" si="4"/>
        <v>2018781</v>
      </c>
      <c r="I25" s="52">
        <f t="shared" si="4"/>
        <v>745817</v>
      </c>
      <c r="J25" s="52">
        <f t="shared" si="4"/>
        <v>5259297</v>
      </c>
      <c r="K25" s="52">
        <f t="shared" si="4"/>
        <v>2174085</v>
      </c>
      <c r="L25" s="52">
        <f t="shared" si="4"/>
        <v>812229</v>
      </c>
      <c r="M25" s="52">
        <f t="shared" si="4"/>
        <v>19831</v>
      </c>
      <c r="N25" s="52">
        <f t="shared" si="4"/>
        <v>3006145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8265442</v>
      </c>
      <c r="X25" s="52">
        <f t="shared" si="4"/>
        <v>16209116</v>
      </c>
      <c r="Y25" s="52">
        <f t="shared" si="4"/>
        <v>-7943674</v>
      </c>
      <c r="Z25" s="53">
        <f>+IF(X25&lt;&gt;0,+(Y25/X25)*100,0)</f>
        <v>-49.0074474141588</v>
      </c>
      <c r="AA25" s="54">
        <f>+AA5+AA9+AA15+AA19+AA24</f>
        <v>36162826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13311000</v>
      </c>
      <c r="D28" s="19"/>
      <c r="E28" s="20">
        <v>14383000</v>
      </c>
      <c r="F28" s="21">
        <v>14383000</v>
      </c>
      <c r="G28" s="21">
        <v>1606249</v>
      </c>
      <c r="H28" s="21"/>
      <c r="I28" s="21">
        <v>611524</v>
      </c>
      <c r="J28" s="21">
        <v>2217773</v>
      </c>
      <c r="K28" s="21"/>
      <c r="L28" s="21">
        <v>699780</v>
      </c>
      <c r="M28" s="21"/>
      <c r="N28" s="21">
        <v>699780</v>
      </c>
      <c r="O28" s="21"/>
      <c r="P28" s="21"/>
      <c r="Q28" s="21"/>
      <c r="R28" s="21"/>
      <c r="S28" s="21"/>
      <c r="T28" s="21"/>
      <c r="U28" s="21"/>
      <c r="V28" s="21"/>
      <c r="W28" s="21">
        <v>2917553</v>
      </c>
      <c r="X28" s="21"/>
      <c r="Y28" s="21">
        <v>2917553</v>
      </c>
      <c r="Z28" s="6"/>
      <c r="AA28" s="19">
        <v>14383000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>
        <v>12151385</v>
      </c>
      <c r="F31" s="21">
        <v>12151385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>
        <v>12151385</v>
      </c>
    </row>
    <row r="32" spans="1:27" ht="13.5">
      <c r="A32" s="58" t="s">
        <v>58</v>
      </c>
      <c r="B32" s="3"/>
      <c r="C32" s="25">
        <f aca="true" t="shared" si="5" ref="C32:Y32">SUM(C28:C31)</f>
        <v>13311000</v>
      </c>
      <c r="D32" s="25">
        <f>SUM(D28:D31)</f>
        <v>0</v>
      </c>
      <c r="E32" s="26">
        <f t="shared" si="5"/>
        <v>26534385</v>
      </c>
      <c r="F32" s="27">
        <f t="shared" si="5"/>
        <v>26534385</v>
      </c>
      <c r="G32" s="27">
        <f t="shared" si="5"/>
        <v>1606249</v>
      </c>
      <c r="H32" s="27">
        <f t="shared" si="5"/>
        <v>0</v>
      </c>
      <c r="I32" s="27">
        <f t="shared" si="5"/>
        <v>611524</v>
      </c>
      <c r="J32" s="27">
        <f t="shared" si="5"/>
        <v>2217773</v>
      </c>
      <c r="K32" s="27">
        <f t="shared" si="5"/>
        <v>0</v>
      </c>
      <c r="L32" s="27">
        <f t="shared" si="5"/>
        <v>699780</v>
      </c>
      <c r="M32" s="27">
        <f t="shared" si="5"/>
        <v>0</v>
      </c>
      <c r="N32" s="27">
        <f t="shared" si="5"/>
        <v>699780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2917553</v>
      </c>
      <c r="X32" s="27">
        <f t="shared" si="5"/>
        <v>0</v>
      </c>
      <c r="Y32" s="27">
        <f t="shared" si="5"/>
        <v>2917553</v>
      </c>
      <c r="Z32" s="13">
        <f>+IF(X32&lt;&gt;0,+(Y32/X32)*100,0)</f>
        <v>0</v>
      </c>
      <c r="AA32" s="31">
        <f>SUM(AA28:AA31)</f>
        <v>26534385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4424618</v>
      </c>
      <c r="D35" s="19"/>
      <c r="E35" s="20">
        <v>9628441</v>
      </c>
      <c r="F35" s="21">
        <v>9628441</v>
      </c>
      <c r="G35" s="21">
        <v>888450</v>
      </c>
      <c r="H35" s="21">
        <v>2018781</v>
      </c>
      <c r="I35" s="21">
        <v>134293</v>
      </c>
      <c r="J35" s="21">
        <v>3041524</v>
      </c>
      <c r="K35" s="21">
        <v>2174085</v>
      </c>
      <c r="L35" s="21">
        <v>112449</v>
      </c>
      <c r="M35" s="21">
        <v>19831</v>
      </c>
      <c r="N35" s="21">
        <v>2306365</v>
      </c>
      <c r="O35" s="21"/>
      <c r="P35" s="21"/>
      <c r="Q35" s="21"/>
      <c r="R35" s="21"/>
      <c r="S35" s="21"/>
      <c r="T35" s="21"/>
      <c r="U35" s="21"/>
      <c r="V35" s="21"/>
      <c r="W35" s="21">
        <v>5347889</v>
      </c>
      <c r="X35" s="21"/>
      <c r="Y35" s="21">
        <v>5347889</v>
      </c>
      <c r="Z35" s="6"/>
      <c r="AA35" s="28">
        <v>9628441</v>
      </c>
    </row>
    <row r="36" spans="1:27" ht="13.5">
      <c r="A36" s="60" t="s">
        <v>64</v>
      </c>
      <c r="B36" s="10"/>
      <c r="C36" s="61">
        <f aca="true" t="shared" si="6" ref="C36:Y36">SUM(C32:C35)</f>
        <v>17735618</v>
      </c>
      <c r="D36" s="61">
        <f>SUM(D32:D35)</f>
        <v>0</v>
      </c>
      <c r="E36" s="62">
        <f t="shared" si="6"/>
        <v>36162826</v>
      </c>
      <c r="F36" s="63">
        <f t="shared" si="6"/>
        <v>36162826</v>
      </c>
      <c r="G36" s="63">
        <f t="shared" si="6"/>
        <v>2494699</v>
      </c>
      <c r="H36" s="63">
        <f t="shared" si="6"/>
        <v>2018781</v>
      </c>
      <c r="I36" s="63">
        <f t="shared" si="6"/>
        <v>745817</v>
      </c>
      <c r="J36" s="63">
        <f t="shared" si="6"/>
        <v>5259297</v>
      </c>
      <c r="K36" s="63">
        <f t="shared" si="6"/>
        <v>2174085</v>
      </c>
      <c r="L36" s="63">
        <f t="shared" si="6"/>
        <v>812229</v>
      </c>
      <c r="M36" s="63">
        <f t="shared" si="6"/>
        <v>19831</v>
      </c>
      <c r="N36" s="63">
        <f t="shared" si="6"/>
        <v>3006145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8265442</v>
      </c>
      <c r="X36" s="63">
        <f t="shared" si="6"/>
        <v>0</v>
      </c>
      <c r="Y36" s="63">
        <f t="shared" si="6"/>
        <v>8265442</v>
      </c>
      <c r="Z36" s="64">
        <f>+IF(X36&lt;&gt;0,+(Y36/X36)*100,0)</f>
        <v>0</v>
      </c>
      <c r="AA36" s="65">
        <f>SUM(AA32:AA35)</f>
        <v>36162826</v>
      </c>
    </row>
    <row r="37" spans="1:27" ht="13.5">
      <c r="A37" s="14" t="s">
        <v>127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128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129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130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131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1624000</v>
      </c>
      <c r="F5" s="18">
        <f t="shared" si="0"/>
        <v>1624000</v>
      </c>
      <c r="G5" s="18">
        <f t="shared" si="0"/>
        <v>428410</v>
      </c>
      <c r="H5" s="18">
        <f t="shared" si="0"/>
        <v>6588960</v>
      </c>
      <c r="I5" s="18">
        <f t="shared" si="0"/>
        <v>2706141</v>
      </c>
      <c r="J5" s="18">
        <f t="shared" si="0"/>
        <v>9723511</v>
      </c>
      <c r="K5" s="18">
        <f t="shared" si="0"/>
        <v>3853320</v>
      </c>
      <c r="L5" s="18">
        <f t="shared" si="0"/>
        <v>2886610</v>
      </c>
      <c r="M5" s="18">
        <f t="shared" si="0"/>
        <v>2189533</v>
      </c>
      <c r="N5" s="18">
        <f t="shared" si="0"/>
        <v>8929463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18652974</v>
      </c>
      <c r="X5" s="18">
        <f t="shared" si="0"/>
        <v>1559320</v>
      </c>
      <c r="Y5" s="18">
        <f t="shared" si="0"/>
        <v>17093654</v>
      </c>
      <c r="Z5" s="4">
        <f>+IF(X5&lt;&gt;0,+(Y5/X5)*100,0)</f>
        <v>1096.2248929020343</v>
      </c>
      <c r="AA5" s="16">
        <f>SUM(AA6:AA8)</f>
        <v>1624000</v>
      </c>
    </row>
    <row r="6" spans="1:27" ht="13.5">
      <c r="A6" s="5" t="s">
        <v>32</v>
      </c>
      <c r="B6" s="3"/>
      <c r="C6" s="19"/>
      <c r="D6" s="19"/>
      <c r="E6" s="20">
        <v>465000</v>
      </c>
      <c r="F6" s="21">
        <v>465000</v>
      </c>
      <c r="G6" s="21">
        <v>428410</v>
      </c>
      <c r="H6" s="21">
        <v>6588960</v>
      </c>
      <c r="I6" s="21">
        <v>2706141</v>
      </c>
      <c r="J6" s="21">
        <v>9723511</v>
      </c>
      <c r="K6" s="21">
        <v>3853320</v>
      </c>
      <c r="L6" s="21">
        <v>2886610</v>
      </c>
      <c r="M6" s="21">
        <v>2189533</v>
      </c>
      <c r="N6" s="21">
        <v>8929463</v>
      </c>
      <c r="O6" s="21"/>
      <c r="P6" s="21"/>
      <c r="Q6" s="21"/>
      <c r="R6" s="21"/>
      <c r="S6" s="21"/>
      <c r="T6" s="21"/>
      <c r="U6" s="21"/>
      <c r="V6" s="21"/>
      <c r="W6" s="21">
        <v>18652974</v>
      </c>
      <c r="X6" s="21">
        <v>400000</v>
      </c>
      <c r="Y6" s="21">
        <v>18252974</v>
      </c>
      <c r="Z6" s="6">
        <v>4563.24</v>
      </c>
      <c r="AA6" s="28">
        <v>465000</v>
      </c>
    </row>
    <row r="7" spans="1:27" ht="13.5">
      <c r="A7" s="5" t="s">
        <v>33</v>
      </c>
      <c r="B7" s="3"/>
      <c r="C7" s="22"/>
      <c r="D7" s="22"/>
      <c r="E7" s="23">
        <v>9000</v>
      </c>
      <c r="F7" s="24">
        <v>9000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9320</v>
      </c>
      <c r="Y7" s="24">
        <v>-9320</v>
      </c>
      <c r="Z7" s="7">
        <v>-100</v>
      </c>
      <c r="AA7" s="29">
        <v>9000</v>
      </c>
    </row>
    <row r="8" spans="1:27" ht="13.5">
      <c r="A8" s="5" t="s">
        <v>34</v>
      </c>
      <c r="B8" s="3"/>
      <c r="C8" s="19"/>
      <c r="D8" s="19"/>
      <c r="E8" s="20">
        <v>1150000</v>
      </c>
      <c r="F8" s="21">
        <v>1150000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1150000</v>
      </c>
      <c r="Y8" s="21">
        <v>-1150000</v>
      </c>
      <c r="Z8" s="6">
        <v>-100</v>
      </c>
      <c r="AA8" s="28">
        <v>1150000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10578000</v>
      </c>
      <c r="F9" s="18">
        <f t="shared" si="1"/>
        <v>10578000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10452000</v>
      </c>
      <c r="Y9" s="18">
        <f t="shared" si="1"/>
        <v>-10452000</v>
      </c>
      <c r="Z9" s="4">
        <f>+IF(X9&lt;&gt;0,+(Y9/X9)*100,0)</f>
        <v>-100</v>
      </c>
      <c r="AA9" s="30">
        <f>SUM(AA10:AA14)</f>
        <v>10578000</v>
      </c>
    </row>
    <row r="10" spans="1:27" ht="13.5">
      <c r="A10" s="5" t="s">
        <v>36</v>
      </c>
      <c r="B10" s="3"/>
      <c r="C10" s="19"/>
      <c r="D10" s="19"/>
      <c r="E10" s="20">
        <v>5478000</v>
      </c>
      <c r="F10" s="21">
        <v>5478000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5477000</v>
      </c>
      <c r="Y10" s="21">
        <v>-5477000</v>
      </c>
      <c r="Z10" s="6">
        <v>-100</v>
      </c>
      <c r="AA10" s="28">
        <v>5478000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>
        <v>5100000</v>
      </c>
      <c r="F12" s="21">
        <v>5100000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4975000</v>
      </c>
      <c r="Y12" s="21">
        <v>-4975000</v>
      </c>
      <c r="Z12" s="6">
        <v>-100</v>
      </c>
      <c r="AA12" s="28">
        <v>5100000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2400000</v>
      </c>
      <c r="F15" s="18">
        <f t="shared" si="2"/>
        <v>2400000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2400000</v>
      </c>
      <c r="Y15" s="18">
        <f t="shared" si="2"/>
        <v>-2400000</v>
      </c>
      <c r="Z15" s="4">
        <f>+IF(X15&lt;&gt;0,+(Y15/X15)*100,0)</f>
        <v>-100</v>
      </c>
      <c r="AA15" s="30">
        <f>SUM(AA16:AA18)</f>
        <v>2400000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>
        <v>2400000</v>
      </c>
      <c r="F18" s="21">
        <v>2400000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2400000</v>
      </c>
      <c r="Y18" s="21">
        <v>-2400000</v>
      </c>
      <c r="Z18" s="6">
        <v>-100</v>
      </c>
      <c r="AA18" s="28">
        <v>2400000</v>
      </c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238000</v>
      </c>
      <c r="F19" s="18">
        <f t="shared" si="3"/>
        <v>238000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237500</v>
      </c>
      <c r="Y19" s="18">
        <f t="shared" si="3"/>
        <v>-237500</v>
      </c>
      <c r="Z19" s="4">
        <f>+IF(X19&lt;&gt;0,+(Y19/X19)*100,0)</f>
        <v>-100</v>
      </c>
      <c r="AA19" s="30">
        <f>SUM(AA20:AA23)</f>
        <v>238000</v>
      </c>
    </row>
    <row r="20" spans="1:27" ht="13.5">
      <c r="A20" s="5" t="s">
        <v>46</v>
      </c>
      <c r="B20" s="3"/>
      <c r="C20" s="19"/>
      <c r="D20" s="19"/>
      <c r="E20" s="20">
        <v>200000</v>
      </c>
      <c r="F20" s="21">
        <v>200000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200000</v>
      </c>
      <c r="Y20" s="21">
        <v>-200000</v>
      </c>
      <c r="Z20" s="6">
        <v>-100</v>
      </c>
      <c r="AA20" s="28">
        <v>200000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>
        <v>38000</v>
      </c>
      <c r="F23" s="21">
        <v>38000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37500</v>
      </c>
      <c r="Y23" s="21">
        <v>-37500</v>
      </c>
      <c r="Z23" s="6">
        <v>-100</v>
      </c>
      <c r="AA23" s="28">
        <v>38000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14840000</v>
      </c>
      <c r="F25" s="52">
        <f t="shared" si="4"/>
        <v>14840000</v>
      </c>
      <c r="G25" s="52">
        <f t="shared" si="4"/>
        <v>428410</v>
      </c>
      <c r="H25" s="52">
        <f t="shared" si="4"/>
        <v>6588960</v>
      </c>
      <c r="I25" s="52">
        <f t="shared" si="4"/>
        <v>2706141</v>
      </c>
      <c r="J25" s="52">
        <f t="shared" si="4"/>
        <v>9723511</v>
      </c>
      <c r="K25" s="52">
        <f t="shared" si="4"/>
        <v>3853320</v>
      </c>
      <c r="L25" s="52">
        <f t="shared" si="4"/>
        <v>2886610</v>
      </c>
      <c r="M25" s="52">
        <f t="shared" si="4"/>
        <v>2189533</v>
      </c>
      <c r="N25" s="52">
        <f t="shared" si="4"/>
        <v>8929463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18652974</v>
      </c>
      <c r="X25" s="52">
        <f t="shared" si="4"/>
        <v>14648820</v>
      </c>
      <c r="Y25" s="52">
        <f t="shared" si="4"/>
        <v>4004154</v>
      </c>
      <c r="Z25" s="53">
        <f>+IF(X25&lt;&gt;0,+(Y25/X25)*100,0)</f>
        <v>27.334310886474135</v>
      </c>
      <c r="AA25" s="54">
        <f>+AA5+AA9+AA15+AA19+AA24</f>
        <v>14840000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14840000</v>
      </c>
      <c r="F28" s="21">
        <v>14840000</v>
      </c>
      <c r="G28" s="21">
        <v>428410</v>
      </c>
      <c r="H28" s="21">
        <v>6417235</v>
      </c>
      <c r="I28" s="21">
        <v>2195323</v>
      </c>
      <c r="J28" s="21">
        <v>9040968</v>
      </c>
      <c r="K28" s="21">
        <v>2567289</v>
      </c>
      <c r="L28" s="21">
        <v>808663</v>
      </c>
      <c r="M28" s="21">
        <v>743009</v>
      </c>
      <c r="N28" s="21">
        <v>4118961</v>
      </c>
      <c r="O28" s="21"/>
      <c r="P28" s="21"/>
      <c r="Q28" s="21"/>
      <c r="R28" s="21"/>
      <c r="S28" s="21"/>
      <c r="T28" s="21"/>
      <c r="U28" s="21"/>
      <c r="V28" s="21"/>
      <c r="W28" s="21">
        <v>13159929</v>
      </c>
      <c r="X28" s="21"/>
      <c r="Y28" s="21">
        <v>13159929</v>
      </c>
      <c r="Z28" s="6"/>
      <c r="AA28" s="19">
        <v>14840000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>
        <v>150042</v>
      </c>
      <c r="I29" s="21"/>
      <c r="J29" s="21">
        <v>150042</v>
      </c>
      <c r="K29" s="21"/>
      <c r="L29" s="21">
        <v>120680</v>
      </c>
      <c r="M29" s="21"/>
      <c r="N29" s="21">
        <v>120680</v>
      </c>
      <c r="O29" s="21"/>
      <c r="P29" s="21"/>
      <c r="Q29" s="21"/>
      <c r="R29" s="21"/>
      <c r="S29" s="21"/>
      <c r="T29" s="21"/>
      <c r="U29" s="21"/>
      <c r="V29" s="21"/>
      <c r="W29" s="21">
        <v>270722</v>
      </c>
      <c r="X29" s="21"/>
      <c r="Y29" s="21">
        <v>270722</v>
      </c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14840000</v>
      </c>
      <c r="F32" s="27">
        <f t="shared" si="5"/>
        <v>14840000</v>
      </c>
      <c r="G32" s="27">
        <f t="shared" si="5"/>
        <v>428410</v>
      </c>
      <c r="H32" s="27">
        <f t="shared" si="5"/>
        <v>6567277</v>
      </c>
      <c r="I32" s="27">
        <f t="shared" si="5"/>
        <v>2195323</v>
      </c>
      <c r="J32" s="27">
        <f t="shared" si="5"/>
        <v>9191010</v>
      </c>
      <c r="K32" s="27">
        <f t="shared" si="5"/>
        <v>2567289</v>
      </c>
      <c r="L32" s="27">
        <f t="shared" si="5"/>
        <v>929343</v>
      </c>
      <c r="M32" s="27">
        <f t="shared" si="5"/>
        <v>743009</v>
      </c>
      <c r="N32" s="27">
        <f t="shared" si="5"/>
        <v>4239641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13430651</v>
      </c>
      <c r="X32" s="27">
        <f t="shared" si="5"/>
        <v>0</v>
      </c>
      <c r="Y32" s="27">
        <f t="shared" si="5"/>
        <v>13430651</v>
      </c>
      <c r="Z32" s="13">
        <f>+IF(X32&lt;&gt;0,+(Y32/X32)*100,0)</f>
        <v>0</v>
      </c>
      <c r="AA32" s="31">
        <f>SUM(AA28:AA31)</f>
        <v>14840000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/>
      <c r="F35" s="21"/>
      <c r="G35" s="21"/>
      <c r="H35" s="21">
        <v>21683</v>
      </c>
      <c r="I35" s="21">
        <v>510818</v>
      </c>
      <c r="J35" s="21">
        <v>532501</v>
      </c>
      <c r="K35" s="21">
        <v>1286031</v>
      </c>
      <c r="L35" s="21">
        <v>1957267</v>
      </c>
      <c r="M35" s="21">
        <v>1446524</v>
      </c>
      <c r="N35" s="21">
        <v>4689822</v>
      </c>
      <c r="O35" s="21"/>
      <c r="P35" s="21"/>
      <c r="Q35" s="21"/>
      <c r="R35" s="21"/>
      <c r="S35" s="21"/>
      <c r="T35" s="21"/>
      <c r="U35" s="21"/>
      <c r="V35" s="21"/>
      <c r="W35" s="21">
        <v>5222323</v>
      </c>
      <c r="X35" s="21"/>
      <c r="Y35" s="21">
        <v>5222323</v>
      </c>
      <c r="Z35" s="6"/>
      <c r="AA35" s="28"/>
    </row>
    <row r="36" spans="1:27" ht="13.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14840000</v>
      </c>
      <c r="F36" s="63">
        <f t="shared" si="6"/>
        <v>14840000</v>
      </c>
      <c r="G36" s="63">
        <f t="shared" si="6"/>
        <v>428410</v>
      </c>
      <c r="H36" s="63">
        <f t="shared" si="6"/>
        <v>6588960</v>
      </c>
      <c r="I36" s="63">
        <f t="shared" si="6"/>
        <v>2706141</v>
      </c>
      <c r="J36" s="63">
        <f t="shared" si="6"/>
        <v>9723511</v>
      </c>
      <c r="K36" s="63">
        <f t="shared" si="6"/>
        <v>3853320</v>
      </c>
      <c r="L36" s="63">
        <f t="shared" si="6"/>
        <v>2886610</v>
      </c>
      <c r="M36" s="63">
        <f t="shared" si="6"/>
        <v>2189533</v>
      </c>
      <c r="N36" s="63">
        <f t="shared" si="6"/>
        <v>8929463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18652974</v>
      </c>
      <c r="X36" s="63">
        <f t="shared" si="6"/>
        <v>0</v>
      </c>
      <c r="Y36" s="63">
        <f t="shared" si="6"/>
        <v>18652974</v>
      </c>
      <c r="Z36" s="64">
        <f>+IF(X36&lt;&gt;0,+(Y36/X36)*100,0)</f>
        <v>0</v>
      </c>
      <c r="AA36" s="65">
        <f>SUM(AA32:AA35)</f>
        <v>14840000</v>
      </c>
    </row>
    <row r="37" spans="1:27" ht="13.5">
      <c r="A37" s="14" t="s">
        <v>127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128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129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130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131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36513000</v>
      </c>
      <c r="F15" s="18">
        <f t="shared" si="2"/>
        <v>36513000</v>
      </c>
      <c r="G15" s="18">
        <f t="shared" si="2"/>
        <v>782972</v>
      </c>
      <c r="H15" s="18">
        <f t="shared" si="2"/>
        <v>1033688</v>
      </c>
      <c r="I15" s="18">
        <f t="shared" si="2"/>
        <v>3834070</v>
      </c>
      <c r="J15" s="18">
        <f t="shared" si="2"/>
        <v>5650730</v>
      </c>
      <c r="K15" s="18">
        <f t="shared" si="2"/>
        <v>5326711</v>
      </c>
      <c r="L15" s="18">
        <f t="shared" si="2"/>
        <v>206087</v>
      </c>
      <c r="M15" s="18">
        <f t="shared" si="2"/>
        <v>537151</v>
      </c>
      <c r="N15" s="18">
        <f t="shared" si="2"/>
        <v>6069949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11720679</v>
      </c>
      <c r="X15" s="18">
        <f t="shared" si="2"/>
        <v>0</v>
      </c>
      <c r="Y15" s="18">
        <f t="shared" si="2"/>
        <v>11720679</v>
      </c>
      <c r="Z15" s="4">
        <f>+IF(X15&lt;&gt;0,+(Y15/X15)*100,0)</f>
        <v>0</v>
      </c>
      <c r="AA15" s="30">
        <f>SUM(AA16:AA18)</f>
        <v>36513000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>
        <v>36513000</v>
      </c>
      <c r="F17" s="21">
        <v>36513000</v>
      </c>
      <c r="G17" s="21">
        <v>782972</v>
      </c>
      <c r="H17" s="21">
        <v>1033688</v>
      </c>
      <c r="I17" s="21">
        <v>3834070</v>
      </c>
      <c r="J17" s="21">
        <v>5650730</v>
      </c>
      <c r="K17" s="21">
        <v>5326711</v>
      </c>
      <c r="L17" s="21">
        <v>206087</v>
      </c>
      <c r="M17" s="21">
        <v>537151</v>
      </c>
      <c r="N17" s="21">
        <v>6069949</v>
      </c>
      <c r="O17" s="21"/>
      <c r="P17" s="21"/>
      <c r="Q17" s="21"/>
      <c r="R17" s="21"/>
      <c r="S17" s="21"/>
      <c r="T17" s="21"/>
      <c r="U17" s="21"/>
      <c r="V17" s="21"/>
      <c r="W17" s="21">
        <v>11720679</v>
      </c>
      <c r="X17" s="21"/>
      <c r="Y17" s="21">
        <v>11720679</v>
      </c>
      <c r="Z17" s="6"/>
      <c r="AA17" s="28">
        <v>36513000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>
        <v>9150000</v>
      </c>
      <c r="F24" s="18">
        <v>9150000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>
        <v>9150000</v>
      </c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45663000</v>
      </c>
      <c r="F25" s="52">
        <f t="shared" si="4"/>
        <v>45663000</v>
      </c>
      <c r="G25" s="52">
        <f t="shared" si="4"/>
        <v>782972</v>
      </c>
      <c r="H25" s="52">
        <f t="shared" si="4"/>
        <v>1033688</v>
      </c>
      <c r="I25" s="52">
        <f t="shared" si="4"/>
        <v>3834070</v>
      </c>
      <c r="J25" s="52">
        <f t="shared" si="4"/>
        <v>5650730</v>
      </c>
      <c r="K25" s="52">
        <f t="shared" si="4"/>
        <v>5326711</v>
      </c>
      <c r="L25" s="52">
        <f t="shared" si="4"/>
        <v>206087</v>
      </c>
      <c r="M25" s="52">
        <f t="shared" si="4"/>
        <v>537151</v>
      </c>
      <c r="N25" s="52">
        <f t="shared" si="4"/>
        <v>6069949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11720679</v>
      </c>
      <c r="X25" s="52">
        <f t="shared" si="4"/>
        <v>0</v>
      </c>
      <c r="Y25" s="52">
        <f t="shared" si="4"/>
        <v>11720679</v>
      </c>
      <c r="Z25" s="53">
        <f>+IF(X25&lt;&gt;0,+(Y25/X25)*100,0)</f>
        <v>0</v>
      </c>
      <c r="AA25" s="54">
        <f>+AA5+AA9+AA15+AA19+AA24</f>
        <v>45663000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36513000</v>
      </c>
      <c r="F28" s="21">
        <v>36513000</v>
      </c>
      <c r="G28" s="21">
        <v>782972</v>
      </c>
      <c r="H28" s="21">
        <v>1033688</v>
      </c>
      <c r="I28" s="21">
        <v>3834070</v>
      </c>
      <c r="J28" s="21">
        <v>5650730</v>
      </c>
      <c r="K28" s="21">
        <v>5326711</v>
      </c>
      <c r="L28" s="21">
        <v>206087</v>
      </c>
      <c r="M28" s="21">
        <v>537151</v>
      </c>
      <c r="N28" s="21">
        <v>6069949</v>
      </c>
      <c r="O28" s="21"/>
      <c r="P28" s="21"/>
      <c r="Q28" s="21"/>
      <c r="R28" s="21"/>
      <c r="S28" s="21"/>
      <c r="T28" s="21"/>
      <c r="U28" s="21"/>
      <c r="V28" s="21"/>
      <c r="W28" s="21">
        <v>11720679</v>
      </c>
      <c r="X28" s="21"/>
      <c r="Y28" s="21">
        <v>11720679</v>
      </c>
      <c r="Z28" s="6"/>
      <c r="AA28" s="19">
        <v>36513000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36513000</v>
      </c>
      <c r="F32" s="27">
        <f t="shared" si="5"/>
        <v>36513000</v>
      </c>
      <c r="G32" s="27">
        <f t="shared" si="5"/>
        <v>782972</v>
      </c>
      <c r="H32" s="27">
        <f t="shared" si="5"/>
        <v>1033688</v>
      </c>
      <c r="I32" s="27">
        <f t="shared" si="5"/>
        <v>3834070</v>
      </c>
      <c r="J32" s="27">
        <f t="shared" si="5"/>
        <v>5650730</v>
      </c>
      <c r="K32" s="27">
        <f t="shared" si="5"/>
        <v>5326711</v>
      </c>
      <c r="L32" s="27">
        <f t="shared" si="5"/>
        <v>206087</v>
      </c>
      <c r="M32" s="27">
        <f t="shared" si="5"/>
        <v>537151</v>
      </c>
      <c r="N32" s="27">
        <f t="shared" si="5"/>
        <v>6069949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11720679</v>
      </c>
      <c r="X32" s="27">
        <f t="shared" si="5"/>
        <v>0</v>
      </c>
      <c r="Y32" s="27">
        <f t="shared" si="5"/>
        <v>11720679</v>
      </c>
      <c r="Z32" s="13">
        <f>+IF(X32&lt;&gt;0,+(Y32/X32)*100,0)</f>
        <v>0</v>
      </c>
      <c r="AA32" s="31">
        <f>SUM(AA28:AA31)</f>
        <v>36513000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>
        <v>9150000</v>
      </c>
      <c r="F35" s="21">
        <v>9150000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9150000</v>
      </c>
    </row>
    <row r="36" spans="1:27" ht="13.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45663000</v>
      </c>
      <c r="F36" s="63">
        <f t="shared" si="6"/>
        <v>45663000</v>
      </c>
      <c r="G36" s="63">
        <f t="shared" si="6"/>
        <v>782972</v>
      </c>
      <c r="H36" s="63">
        <f t="shared" si="6"/>
        <v>1033688</v>
      </c>
      <c r="I36" s="63">
        <f t="shared" si="6"/>
        <v>3834070</v>
      </c>
      <c r="J36" s="63">
        <f t="shared" si="6"/>
        <v>5650730</v>
      </c>
      <c r="K36" s="63">
        <f t="shared" si="6"/>
        <v>5326711</v>
      </c>
      <c r="L36" s="63">
        <f t="shared" si="6"/>
        <v>206087</v>
      </c>
      <c r="M36" s="63">
        <f t="shared" si="6"/>
        <v>537151</v>
      </c>
      <c r="N36" s="63">
        <f t="shared" si="6"/>
        <v>6069949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11720679</v>
      </c>
      <c r="X36" s="63">
        <f t="shared" si="6"/>
        <v>0</v>
      </c>
      <c r="Y36" s="63">
        <f t="shared" si="6"/>
        <v>11720679</v>
      </c>
      <c r="Z36" s="64">
        <f>+IF(X36&lt;&gt;0,+(Y36/X36)*100,0)</f>
        <v>0</v>
      </c>
      <c r="AA36" s="65">
        <f>SUM(AA32:AA35)</f>
        <v>45663000</v>
      </c>
    </row>
    <row r="37" spans="1:27" ht="13.5">
      <c r="A37" s="14" t="s">
        <v>127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128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129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130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131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816550</v>
      </c>
      <c r="D5" s="16">
        <f>SUM(D6:D8)</f>
        <v>0</v>
      </c>
      <c r="E5" s="17">
        <f t="shared" si="0"/>
        <v>2640000</v>
      </c>
      <c r="F5" s="18">
        <f t="shared" si="0"/>
        <v>2640000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8961</v>
      </c>
      <c r="L5" s="18">
        <f t="shared" si="0"/>
        <v>0</v>
      </c>
      <c r="M5" s="18">
        <f t="shared" si="0"/>
        <v>0</v>
      </c>
      <c r="N5" s="18">
        <f t="shared" si="0"/>
        <v>8961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8961</v>
      </c>
      <c r="X5" s="18">
        <f t="shared" si="0"/>
        <v>1320000</v>
      </c>
      <c r="Y5" s="18">
        <f t="shared" si="0"/>
        <v>-1311039</v>
      </c>
      <c r="Z5" s="4">
        <f>+IF(X5&lt;&gt;0,+(Y5/X5)*100,0)</f>
        <v>-99.32113636363637</v>
      </c>
      <c r="AA5" s="16">
        <f>SUM(AA6:AA8)</f>
        <v>2640000</v>
      </c>
    </row>
    <row r="6" spans="1:27" ht="13.5">
      <c r="A6" s="5" t="s">
        <v>32</v>
      </c>
      <c r="B6" s="3"/>
      <c r="C6" s="19">
        <v>248938</v>
      </c>
      <c r="D6" s="19"/>
      <c r="E6" s="20">
        <v>50000</v>
      </c>
      <c r="F6" s="21">
        <v>50000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24000</v>
      </c>
      <c r="Y6" s="21">
        <v>-24000</v>
      </c>
      <c r="Z6" s="6">
        <v>-100</v>
      </c>
      <c r="AA6" s="28">
        <v>50000</v>
      </c>
    </row>
    <row r="7" spans="1:27" ht="13.5">
      <c r="A7" s="5" t="s">
        <v>33</v>
      </c>
      <c r="B7" s="3"/>
      <c r="C7" s="22">
        <v>21335</v>
      </c>
      <c r="D7" s="22"/>
      <c r="E7" s="23">
        <v>2543000</v>
      </c>
      <c r="F7" s="24">
        <v>2543000</v>
      </c>
      <c r="G7" s="24"/>
      <c r="H7" s="24"/>
      <c r="I7" s="24"/>
      <c r="J7" s="24"/>
      <c r="K7" s="24">
        <v>8961</v>
      </c>
      <c r="L7" s="24"/>
      <c r="M7" s="24"/>
      <c r="N7" s="24">
        <v>8961</v>
      </c>
      <c r="O7" s="24"/>
      <c r="P7" s="24"/>
      <c r="Q7" s="24"/>
      <c r="R7" s="24"/>
      <c r="S7" s="24"/>
      <c r="T7" s="24"/>
      <c r="U7" s="24"/>
      <c r="V7" s="24"/>
      <c r="W7" s="24">
        <v>8961</v>
      </c>
      <c r="X7" s="24">
        <v>1272000</v>
      </c>
      <c r="Y7" s="24">
        <v>-1263039</v>
      </c>
      <c r="Z7" s="7">
        <v>-99.3</v>
      </c>
      <c r="AA7" s="29">
        <v>2543000</v>
      </c>
    </row>
    <row r="8" spans="1:27" ht="13.5">
      <c r="A8" s="5" t="s">
        <v>34</v>
      </c>
      <c r="B8" s="3"/>
      <c r="C8" s="19">
        <v>546277</v>
      </c>
      <c r="D8" s="19"/>
      <c r="E8" s="20">
        <v>47000</v>
      </c>
      <c r="F8" s="21">
        <v>47000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24000</v>
      </c>
      <c r="Y8" s="21">
        <v>-24000</v>
      </c>
      <c r="Z8" s="6">
        <v>-100</v>
      </c>
      <c r="AA8" s="28">
        <v>47000</v>
      </c>
    </row>
    <row r="9" spans="1:27" ht="13.5">
      <c r="A9" s="2" t="s">
        <v>35</v>
      </c>
      <c r="B9" s="3"/>
      <c r="C9" s="16">
        <f aca="true" t="shared" si="1" ref="C9:Y9">SUM(C10:C14)</f>
        <v>4798669</v>
      </c>
      <c r="D9" s="16">
        <f>SUM(D10:D14)</f>
        <v>0</v>
      </c>
      <c r="E9" s="17">
        <f t="shared" si="1"/>
        <v>4819000</v>
      </c>
      <c r="F9" s="18">
        <f t="shared" si="1"/>
        <v>4819000</v>
      </c>
      <c r="G9" s="18">
        <f t="shared" si="1"/>
        <v>0</v>
      </c>
      <c r="H9" s="18">
        <f t="shared" si="1"/>
        <v>0</v>
      </c>
      <c r="I9" s="18">
        <f t="shared" si="1"/>
        <v>1403</v>
      </c>
      <c r="J9" s="18">
        <f t="shared" si="1"/>
        <v>1403</v>
      </c>
      <c r="K9" s="18">
        <f t="shared" si="1"/>
        <v>8320</v>
      </c>
      <c r="L9" s="18">
        <f t="shared" si="1"/>
        <v>0</v>
      </c>
      <c r="M9" s="18">
        <f t="shared" si="1"/>
        <v>0</v>
      </c>
      <c r="N9" s="18">
        <f t="shared" si="1"/>
        <v>8320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9723</v>
      </c>
      <c r="X9" s="18">
        <f t="shared" si="1"/>
        <v>2412000</v>
      </c>
      <c r="Y9" s="18">
        <f t="shared" si="1"/>
        <v>-2402277</v>
      </c>
      <c r="Z9" s="4">
        <f>+IF(X9&lt;&gt;0,+(Y9/X9)*100,0)</f>
        <v>-99.59689054726368</v>
      </c>
      <c r="AA9" s="30">
        <f>SUM(AA10:AA14)</f>
        <v>4819000</v>
      </c>
    </row>
    <row r="10" spans="1:27" ht="13.5">
      <c r="A10" s="5" t="s">
        <v>36</v>
      </c>
      <c r="B10" s="3"/>
      <c r="C10" s="19">
        <v>1134981</v>
      </c>
      <c r="D10" s="19"/>
      <c r="E10" s="20">
        <v>3889000</v>
      </c>
      <c r="F10" s="21">
        <v>3889000</v>
      </c>
      <c r="G10" s="21"/>
      <c r="H10" s="21"/>
      <c r="I10" s="21">
        <v>1403</v>
      </c>
      <c r="J10" s="21">
        <v>1403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1403</v>
      </c>
      <c r="X10" s="21">
        <v>1944000</v>
      </c>
      <c r="Y10" s="21">
        <v>-1942597</v>
      </c>
      <c r="Z10" s="6">
        <v>-99.93</v>
      </c>
      <c r="AA10" s="28">
        <v>3889000</v>
      </c>
    </row>
    <row r="11" spans="1:27" ht="13.5">
      <c r="A11" s="5" t="s">
        <v>37</v>
      </c>
      <c r="B11" s="3"/>
      <c r="C11" s="19">
        <v>2096077</v>
      </c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>
        <v>1567611</v>
      </c>
      <c r="D12" s="19"/>
      <c r="E12" s="20">
        <v>930000</v>
      </c>
      <c r="F12" s="21">
        <v>930000</v>
      </c>
      <c r="G12" s="21"/>
      <c r="H12" s="21"/>
      <c r="I12" s="21"/>
      <c r="J12" s="21"/>
      <c r="K12" s="21">
        <v>8320</v>
      </c>
      <c r="L12" s="21"/>
      <c r="M12" s="21"/>
      <c r="N12" s="21">
        <v>8320</v>
      </c>
      <c r="O12" s="21"/>
      <c r="P12" s="21"/>
      <c r="Q12" s="21"/>
      <c r="R12" s="21"/>
      <c r="S12" s="21"/>
      <c r="T12" s="21"/>
      <c r="U12" s="21"/>
      <c r="V12" s="21"/>
      <c r="W12" s="21">
        <v>8320</v>
      </c>
      <c r="X12" s="21">
        <v>468000</v>
      </c>
      <c r="Y12" s="21">
        <v>-459680</v>
      </c>
      <c r="Z12" s="6">
        <v>-98.22</v>
      </c>
      <c r="AA12" s="28">
        <v>930000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21855459</v>
      </c>
      <c r="D15" s="16">
        <f>SUM(D16:D18)</f>
        <v>0</v>
      </c>
      <c r="E15" s="17">
        <f t="shared" si="2"/>
        <v>30752000</v>
      </c>
      <c r="F15" s="18">
        <f t="shared" si="2"/>
        <v>30752000</v>
      </c>
      <c r="G15" s="18">
        <f t="shared" si="2"/>
        <v>0</v>
      </c>
      <c r="H15" s="18">
        <f t="shared" si="2"/>
        <v>2616916</v>
      </c>
      <c r="I15" s="18">
        <f t="shared" si="2"/>
        <v>0</v>
      </c>
      <c r="J15" s="18">
        <f t="shared" si="2"/>
        <v>2616916</v>
      </c>
      <c r="K15" s="18">
        <f t="shared" si="2"/>
        <v>1944599</v>
      </c>
      <c r="L15" s="18">
        <f t="shared" si="2"/>
        <v>0</v>
      </c>
      <c r="M15" s="18">
        <f t="shared" si="2"/>
        <v>0</v>
      </c>
      <c r="N15" s="18">
        <f t="shared" si="2"/>
        <v>1944599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4561515</v>
      </c>
      <c r="X15" s="18">
        <f t="shared" si="2"/>
        <v>15378000</v>
      </c>
      <c r="Y15" s="18">
        <f t="shared" si="2"/>
        <v>-10816485</v>
      </c>
      <c r="Z15" s="4">
        <f>+IF(X15&lt;&gt;0,+(Y15/X15)*100,0)</f>
        <v>-70.33739758095982</v>
      </c>
      <c r="AA15" s="30">
        <f>SUM(AA16:AA18)</f>
        <v>30752000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21855459</v>
      </c>
      <c r="D17" s="19"/>
      <c r="E17" s="20">
        <v>30752000</v>
      </c>
      <c r="F17" s="21">
        <v>30752000</v>
      </c>
      <c r="G17" s="21"/>
      <c r="H17" s="21">
        <v>2616916</v>
      </c>
      <c r="I17" s="21"/>
      <c r="J17" s="21">
        <v>2616916</v>
      </c>
      <c r="K17" s="21">
        <v>1944599</v>
      </c>
      <c r="L17" s="21"/>
      <c r="M17" s="21"/>
      <c r="N17" s="21">
        <v>1944599</v>
      </c>
      <c r="O17" s="21"/>
      <c r="P17" s="21"/>
      <c r="Q17" s="21"/>
      <c r="R17" s="21"/>
      <c r="S17" s="21"/>
      <c r="T17" s="21"/>
      <c r="U17" s="21"/>
      <c r="V17" s="21"/>
      <c r="W17" s="21">
        <v>4561515</v>
      </c>
      <c r="X17" s="21">
        <v>15378000</v>
      </c>
      <c r="Y17" s="21">
        <v>-10816485</v>
      </c>
      <c r="Z17" s="6">
        <v>-70.34</v>
      </c>
      <c r="AA17" s="28">
        <v>30752000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2864326</v>
      </c>
      <c r="D19" s="16">
        <f>SUM(D20:D23)</f>
        <v>0</v>
      </c>
      <c r="E19" s="17">
        <f t="shared" si="3"/>
        <v>14705000</v>
      </c>
      <c r="F19" s="18">
        <f t="shared" si="3"/>
        <v>14705000</v>
      </c>
      <c r="G19" s="18">
        <f t="shared" si="3"/>
        <v>52803</v>
      </c>
      <c r="H19" s="18">
        <f t="shared" si="3"/>
        <v>2082461</v>
      </c>
      <c r="I19" s="18">
        <f t="shared" si="3"/>
        <v>296492</v>
      </c>
      <c r="J19" s="18">
        <f t="shared" si="3"/>
        <v>2431756</v>
      </c>
      <c r="K19" s="18">
        <f t="shared" si="3"/>
        <v>3469312</v>
      </c>
      <c r="L19" s="18">
        <f t="shared" si="3"/>
        <v>0</v>
      </c>
      <c r="M19" s="18">
        <f t="shared" si="3"/>
        <v>0</v>
      </c>
      <c r="N19" s="18">
        <f t="shared" si="3"/>
        <v>3469312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5901068</v>
      </c>
      <c r="X19" s="18">
        <f t="shared" si="3"/>
        <v>7350000</v>
      </c>
      <c r="Y19" s="18">
        <f t="shared" si="3"/>
        <v>-1448932</v>
      </c>
      <c r="Z19" s="4">
        <f>+IF(X19&lt;&gt;0,+(Y19/X19)*100,0)</f>
        <v>-19.713360544217686</v>
      </c>
      <c r="AA19" s="30">
        <f>SUM(AA20:AA23)</f>
        <v>14705000</v>
      </c>
    </row>
    <row r="20" spans="1:27" ht="13.5">
      <c r="A20" s="5" t="s">
        <v>46</v>
      </c>
      <c r="B20" s="3"/>
      <c r="C20" s="19">
        <v>2864326</v>
      </c>
      <c r="D20" s="19"/>
      <c r="E20" s="20">
        <v>14705000</v>
      </c>
      <c r="F20" s="21">
        <v>14705000</v>
      </c>
      <c r="G20" s="21">
        <v>52803</v>
      </c>
      <c r="H20" s="21">
        <v>2082461</v>
      </c>
      <c r="I20" s="21">
        <v>296492</v>
      </c>
      <c r="J20" s="21">
        <v>2431756</v>
      </c>
      <c r="K20" s="21">
        <v>3469312</v>
      </c>
      <c r="L20" s="21"/>
      <c r="M20" s="21"/>
      <c r="N20" s="21">
        <v>3469312</v>
      </c>
      <c r="O20" s="21"/>
      <c r="P20" s="21"/>
      <c r="Q20" s="21"/>
      <c r="R20" s="21"/>
      <c r="S20" s="21"/>
      <c r="T20" s="21"/>
      <c r="U20" s="21"/>
      <c r="V20" s="21"/>
      <c r="W20" s="21">
        <v>5901068</v>
      </c>
      <c r="X20" s="21">
        <v>7350000</v>
      </c>
      <c r="Y20" s="21">
        <v>-1448932</v>
      </c>
      <c r="Z20" s="6">
        <v>-19.71</v>
      </c>
      <c r="AA20" s="28">
        <v>14705000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30335004</v>
      </c>
      <c r="D25" s="50">
        <f>+D5+D9+D15+D19+D24</f>
        <v>0</v>
      </c>
      <c r="E25" s="51">
        <f t="shared" si="4"/>
        <v>52916000</v>
      </c>
      <c r="F25" s="52">
        <f t="shared" si="4"/>
        <v>52916000</v>
      </c>
      <c r="G25" s="52">
        <f t="shared" si="4"/>
        <v>52803</v>
      </c>
      <c r="H25" s="52">
        <f t="shared" si="4"/>
        <v>4699377</v>
      </c>
      <c r="I25" s="52">
        <f t="shared" si="4"/>
        <v>297895</v>
      </c>
      <c r="J25" s="52">
        <f t="shared" si="4"/>
        <v>5050075</v>
      </c>
      <c r="K25" s="52">
        <f t="shared" si="4"/>
        <v>5431192</v>
      </c>
      <c r="L25" s="52">
        <f t="shared" si="4"/>
        <v>0</v>
      </c>
      <c r="M25" s="52">
        <f t="shared" si="4"/>
        <v>0</v>
      </c>
      <c r="N25" s="52">
        <f t="shared" si="4"/>
        <v>5431192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10481267</v>
      </c>
      <c r="X25" s="52">
        <f t="shared" si="4"/>
        <v>26460000</v>
      </c>
      <c r="Y25" s="52">
        <f t="shared" si="4"/>
        <v>-15978733</v>
      </c>
      <c r="Z25" s="53">
        <f>+IF(X25&lt;&gt;0,+(Y25/X25)*100,0)</f>
        <v>-60.38825774754346</v>
      </c>
      <c r="AA25" s="54">
        <f>+AA5+AA9+AA15+AA19+AA24</f>
        <v>52916000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30335004</v>
      </c>
      <c r="D28" s="19"/>
      <c r="E28" s="20">
        <v>37497000</v>
      </c>
      <c r="F28" s="21">
        <v>37497000</v>
      </c>
      <c r="G28" s="21">
        <v>52803</v>
      </c>
      <c r="H28" s="21">
        <v>4699377</v>
      </c>
      <c r="I28" s="21">
        <v>297895</v>
      </c>
      <c r="J28" s="21">
        <v>5050075</v>
      </c>
      <c r="K28" s="21">
        <v>5431192</v>
      </c>
      <c r="L28" s="21"/>
      <c r="M28" s="21"/>
      <c r="N28" s="21">
        <v>5431192</v>
      </c>
      <c r="O28" s="21"/>
      <c r="P28" s="21"/>
      <c r="Q28" s="21"/>
      <c r="R28" s="21"/>
      <c r="S28" s="21"/>
      <c r="T28" s="21"/>
      <c r="U28" s="21"/>
      <c r="V28" s="21"/>
      <c r="W28" s="21">
        <v>10481267</v>
      </c>
      <c r="X28" s="21"/>
      <c r="Y28" s="21">
        <v>10481267</v>
      </c>
      <c r="Z28" s="6"/>
      <c r="AA28" s="19">
        <v>37497000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30335004</v>
      </c>
      <c r="D32" s="25">
        <f>SUM(D28:D31)</f>
        <v>0</v>
      </c>
      <c r="E32" s="26">
        <f t="shared" si="5"/>
        <v>37497000</v>
      </c>
      <c r="F32" s="27">
        <f t="shared" si="5"/>
        <v>37497000</v>
      </c>
      <c r="G32" s="27">
        <f t="shared" si="5"/>
        <v>52803</v>
      </c>
      <c r="H32" s="27">
        <f t="shared" si="5"/>
        <v>4699377</v>
      </c>
      <c r="I32" s="27">
        <f t="shared" si="5"/>
        <v>297895</v>
      </c>
      <c r="J32" s="27">
        <f t="shared" si="5"/>
        <v>5050075</v>
      </c>
      <c r="K32" s="27">
        <f t="shared" si="5"/>
        <v>5431192</v>
      </c>
      <c r="L32" s="27">
        <f t="shared" si="5"/>
        <v>0</v>
      </c>
      <c r="M32" s="27">
        <f t="shared" si="5"/>
        <v>0</v>
      </c>
      <c r="N32" s="27">
        <f t="shared" si="5"/>
        <v>5431192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10481267</v>
      </c>
      <c r="X32" s="27">
        <f t="shared" si="5"/>
        <v>0</v>
      </c>
      <c r="Y32" s="27">
        <f t="shared" si="5"/>
        <v>10481267</v>
      </c>
      <c r="Z32" s="13">
        <f>+IF(X32&lt;&gt;0,+(Y32/X32)*100,0)</f>
        <v>0</v>
      </c>
      <c r="AA32" s="31">
        <f>SUM(AA28:AA31)</f>
        <v>37497000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>
        <v>15419000</v>
      </c>
      <c r="F35" s="21">
        <v>15419000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15419000</v>
      </c>
    </row>
    <row r="36" spans="1:27" ht="13.5">
      <c r="A36" s="60" t="s">
        <v>64</v>
      </c>
      <c r="B36" s="10"/>
      <c r="C36" s="61">
        <f aca="true" t="shared" si="6" ref="C36:Y36">SUM(C32:C35)</f>
        <v>30335004</v>
      </c>
      <c r="D36" s="61">
        <f>SUM(D32:D35)</f>
        <v>0</v>
      </c>
      <c r="E36" s="62">
        <f t="shared" si="6"/>
        <v>52916000</v>
      </c>
      <c r="F36" s="63">
        <f t="shared" si="6"/>
        <v>52916000</v>
      </c>
      <c r="G36" s="63">
        <f t="shared" si="6"/>
        <v>52803</v>
      </c>
      <c r="H36" s="63">
        <f t="shared" si="6"/>
        <v>4699377</v>
      </c>
      <c r="I36" s="63">
        <f t="shared" si="6"/>
        <v>297895</v>
      </c>
      <c r="J36" s="63">
        <f t="shared" si="6"/>
        <v>5050075</v>
      </c>
      <c r="K36" s="63">
        <f t="shared" si="6"/>
        <v>5431192</v>
      </c>
      <c r="L36" s="63">
        <f t="shared" si="6"/>
        <v>0</v>
      </c>
      <c r="M36" s="63">
        <f t="shared" si="6"/>
        <v>0</v>
      </c>
      <c r="N36" s="63">
        <f t="shared" si="6"/>
        <v>5431192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10481267</v>
      </c>
      <c r="X36" s="63">
        <f t="shared" si="6"/>
        <v>0</v>
      </c>
      <c r="Y36" s="63">
        <f t="shared" si="6"/>
        <v>10481267</v>
      </c>
      <c r="Z36" s="64">
        <f>+IF(X36&lt;&gt;0,+(Y36/X36)*100,0)</f>
        <v>0</v>
      </c>
      <c r="AA36" s="65">
        <f>SUM(AA32:AA35)</f>
        <v>52916000</v>
      </c>
    </row>
    <row r="37" spans="1:27" ht="13.5">
      <c r="A37" s="14" t="s">
        <v>127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128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129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130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90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131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13587994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>
        <v>13587994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5000000</v>
      </c>
      <c r="F9" s="18">
        <f t="shared" si="1"/>
        <v>5000000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4999998</v>
      </c>
      <c r="Y9" s="18">
        <f t="shared" si="1"/>
        <v>-4999998</v>
      </c>
      <c r="Z9" s="4">
        <f>+IF(X9&lt;&gt;0,+(Y9/X9)*100,0)</f>
        <v>-100</v>
      </c>
      <c r="AA9" s="30">
        <f>SUM(AA10:AA14)</f>
        <v>5000000</v>
      </c>
    </row>
    <row r="10" spans="1:27" ht="13.5">
      <c r="A10" s="5" t="s">
        <v>36</v>
      </c>
      <c r="B10" s="3"/>
      <c r="C10" s="19"/>
      <c r="D10" s="19"/>
      <c r="E10" s="20">
        <v>5000000</v>
      </c>
      <c r="F10" s="21">
        <v>5000000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4999998</v>
      </c>
      <c r="Y10" s="21">
        <v>-4999998</v>
      </c>
      <c r="Z10" s="6">
        <v>-100</v>
      </c>
      <c r="AA10" s="28">
        <v>5000000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2158260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2158260</v>
      </c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253469246</v>
      </c>
      <c r="D19" s="16">
        <f>SUM(D20:D23)</f>
        <v>0</v>
      </c>
      <c r="E19" s="17">
        <f t="shared" si="3"/>
        <v>176509083</v>
      </c>
      <c r="F19" s="18">
        <f t="shared" si="3"/>
        <v>176509083</v>
      </c>
      <c r="G19" s="18">
        <f t="shared" si="3"/>
        <v>66829831</v>
      </c>
      <c r="H19" s="18">
        <f t="shared" si="3"/>
        <v>20757622</v>
      </c>
      <c r="I19" s="18">
        <f t="shared" si="3"/>
        <v>34360639</v>
      </c>
      <c r="J19" s="18">
        <f t="shared" si="3"/>
        <v>121948092</v>
      </c>
      <c r="K19" s="18">
        <f t="shared" si="3"/>
        <v>2570224</v>
      </c>
      <c r="L19" s="18">
        <f t="shared" si="3"/>
        <v>25489350</v>
      </c>
      <c r="M19" s="18">
        <f t="shared" si="3"/>
        <v>26838190</v>
      </c>
      <c r="N19" s="18">
        <f t="shared" si="3"/>
        <v>54897764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176845856</v>
      </c>
      <c r="X19" s="18">
        <f t="shared" si="3"/>
        <v>88254540</v>
      </c>
      <c r="Y19" s="18">
        <f t="shared" si="3"/>
        <v>88591316</v>
      </c>
      <c r="Z19" s="4">
        <f>+IF(X19&lt;&gt;0,+(Y19/X19)*100,0)</f>
        <v>100.38159623289636</v>
      </c>
      <c r="AA19" s="30">
        <f>SUM(AA20:AA23)</f>
        <v>176509083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>
        <v>253469246</v>
      </c>
      <c r="D21" s="19"/>
      <c r="E21" s="20">
        <v>176509083</v>
      </c>
      <c r="F21" s="21">
        <v>176509083</v>
      </c>
      <c r="G21" s="21">
        <v>66829831</v>
      </c>
      <c r="H21" s="21">
        <v>20757622</v>
      </c>
      <c r="I21" s="21">
        <v>34360639</v>
      </c>
      <c r="J21" s="21">
        <v>121948092</v>
      </c>
      <c r="K21" s="21">
        <v>2570224</v>
      </c>
      <c r="L21" s="21">
        <v>25489350</v>
      </c>
      <c r="M21" s="21">
        <v>26838190</v>
      </c>
      <c r="N21" s="21">
        <v>54897764</v>
      </c>
      <c r="O21" s="21"/>
      <c r="P21" s="21"/>
      <c r="Q21" s="21"/>
      <c r="R21" s="21"/>
      <c r="S21" s="21"/>
      <c r="T21" s="21"/>
      <c r="U21" s="21"/>
      <c r="V21" s="21"/>
      <c r="W21" s="21">
        <v>176845856</v>
      </c>
      <c r="X21" s="21">
        <v>88254540</v>
      </c>
      <c r="Y21" s="21">
        <v>88591316</v>
      </c>
      <c r="Z21" s="6">
        <v>100.38</v>
      </c>
      <c r="AA21" s="28">
        <v>176509083</v>
      </c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269215500</v>
      </c>
      <c r="D25" s="50">
        <f>+D5+D9+D15+D19+D24</f>
        <v>0</v>
      </c>
      <c r="E25" s="51">
        <f t="shared" si="4"/>
        <v>181509083</v>
      </c>
      <c r="F25" s="52">
        <f t="shared" si="4"/>
        <v>181509083</v>
      </c>
      <c r="G25" s="52">
        <f t="shared" si="4"/>
        <v>66829831</v>
      </c>
      <c r="H25" s="52">
        <f t="shared" si="4"/>
        <v>20757622</v>
      </c>
      <c r="I25" s="52">
        <f t="shared" si="4"/>
        <v>34360639</v>
      </c>
      <c r="J25" s="52">
        <f t="shared" si="4"/>
        <v>121948092</v>
      </c>
      <c r="K25" s="52">
        <f t="shared" si="4"/>
        <v>2570224</v>
      </c>
      <c r="L25" s="52">
        <f t="shared" si="4"/>
        <v>25489350</v>
      </c>
      <c r="M25" s="52">
        <f t="shared" si="4"/>
        <v>26838190</v>
      </c>
      <c r="N25" s="52">
        <f t="shared" si="4"/>
        <v>54897764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176845856</v>
      </c>
      <c r="X25" s="52">
        <f t="shared" si="4"/>
        <v>93254538</v>
      </c>
      <c r="Y25" s="52">
        <f t="shared" si="4"/>
        <v>83591318</v>
      </c>
      <c r="Z25" s="53">
        <f>+IF(X25&lt;&gt;0,+(Y25/X25)*100,0)</f>
        <v>89.63780186225361</v>
      </c>
      <c r="AA25" s="54">
        <f>+AA5+AA9+AA15+AA19+AA24</f>
        <v>181509083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188862646</v>
      </c>
      <c r="D28" s="19"/>
      <c r="E28" s="20">
        <v>176509083</v>
      </c>
      <c r="F28" s="21">
        <v>176509083</v>
      </c>
      <c r="G28" s="21">
        <v>66829831</v>
      </c>
      <c r="H28" s="21">
        <v>20757622</v>
      </c>
      <c r="I28" s="21">
        <v>34360639</v>
      </c>
      <c r="J28" s="21">
        <v>121948092</v>
      </c>
      <c r="K28" s="21">
        <v>2570224</v>
      </c>
      <c r="L28" s="21">
        <v>25489350</v>
      </c>
      <c r="M28" s="21">
        <v>26838190</v>
      </c>
      <c r="N28" s="21">
        <v>54897764</v>
      </c>
      <c r="O28" s="21"/>
      <c r="P28" s="21"/>
      <c r="Q28" s="21"/>
      <c r="R28" s="21"/>
      <c r="S28" s="21"/>
      <c r="T28" s="21"/>
      <c r="U28" s="21"/>
      <c r="V28" s="21"/>
      <c r="W28" s="21">
        <v>176845856</v>
      </c>
      <c r="X28" s="21"/>
      <c r="Y28" s="21">
        <v>176845856</v>
      </c>
      <c r="Z28" s="6"/>
      <c r="AA28" s="19">
        <v>176509083</v>
      </c>
    </row>
    <row r="29" spans="1:27" ht="13.5">
      <c r="A29" s="56" t="s">
        <v>55</v>
      </c>
      <c r="B29" s="3"/>
      <c r="C29" s="19"/>
      <c r="D29" s="19"/>
      <c r="E29" s="20">
        <v>5000000</v>
      </c>
      <c r="F29" s="21">
        <v>5000000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5000000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188862646</v>
      </c>
      <c r="D32" s="25">
        <f>SUM(D28:D31)</f>
        <v>0</v>
      </c>
      <c r="E32" s="26">
        <f t="shared" si="5"/>
        <v>181509083</v>
      </c>
      <c r="F32" s="27">
        <f t="shared" si="5"/>
        <v>181509083</v>
      </c>
      <c r="G32" s="27">
        <f t="shared" si="5"/>
        <v>66829831</v>
      </c>
      <c r="H32" s="27">
        <f t="shared" si="5"/>
        <v>20757622</v>
      </c>
      <c r="I32" s="27">
        <f t="shared" si="5"/>
        <v>34360639</v>
      </c>
      <c r="J32" s="27">
        <f t="shared" si="5"/>
        <v>121948092</v>
      </c>
      <c r="K32" s="27">
        <f t="shared" si="5"/>
        <v>2570224</v>
      </c>
      <c r="L32" s="27">
        <f t="shared" si="5"/>
        <v>25489350</v>
      </c>
      <c r="M32" s="27">
        <f t="shared" si="5"/>
        <v>26838190</v>
      </c>
      <c r="N32" s="27">
        <f t="shared" si="5"/>
        <v>54897764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176845856</v>
      </c>
      <c r="X32" s="27">
        <f t="shared" si="5"/>
        <v>0</v>
      </c>
      <c r="Y32" s="27">
        <f t="shared" si="5"/>
        <v>176845856</v>
      </c>
      <c r="Z32" s="13">
        <f>+IF(X32&lt;&gt;0,+(Y32/X32)*100,0)</f>
        <v>0</v>
      </c>
      <c r="AA32" s="31">
        <f>SUM(AA28:AA31)</f>
        <v>181509083</v>
      </c>
    </row>
    <row r="33" spans="1:27" ht="13.5">
      <c r="A33" s="59" t="s">
        <v>59</v>
      </c>
      <c r="B33" s="3" t="s">
        <v>60</v>
      </c>
      <c r="C33" s="19">
        <v>13587994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>
        <v>66572600</v>
      </c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192260</v>
      </c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0" t="s">
        <v>64</v>
      </c>
      <c r="B36" s="10"/>
      <c r="C36" s="61">
        <f aca="true" t="shared" si="6" ref="C36:Y36">SUM(C32:C35)</f>
        <v>269215500</v>
      </c>
      <c r="D36" s="61">
        <f>SUM(D32:D35)</f>
        <v>0</v>
      </c>
      <c r="E36" s="62">
        <f t="shared" si="6"/>
        <v>181509083</v>
      </c>
      <c r="F36" s="63">
        <f t="shared" si="6"/>
        <v>181509083</v>
      </c>
      <c r="G36" s="63">
        <f t="shared" si="6"/>
        <v>66829831</v>
      </c>
      <c r="H36" s="63">
        <f t="shared" si="6"/>
        <v>20757622</v>
      </c>
      <c r="I36" s="63">
        <f t="shared" si="6"/>
        <v>34360639</v>
      </c>
      <c r="J36" s="63">
        <f t="shared" si="6"/>
        <v>121948092</v>
      </c>
      <c r="K36" s="63">
        <f t="shared" si="6"/>
        <v>2570224</v>
      </c>
      <c r="L36" s="63">
        <f t="shared" si="6"/>
        <v>25489350</v>
      </c>
      <c r="M36" s="63">
        <f t="shared" si="6"/>
        <v>26838190</v>
      </c>
      <c r="N36" s="63">
        <f t="shared" si="6"/>
        <v>54897764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176845856</v>
      </c>
      <c r="X36" s="63">
        <f t="shared" si="6"/>
        <v>0</v>
      </c>
      <c r="Y36" s="63">
        <f t="shared" si="6"/>
        <v>176845856</v>
      </c>
      <c r="Z36" s="64">
        <f>+IF(X36&lt;&gt;0,+(Y36/X36)*100,0)</f>
        <v>0</v>
      </c>
      <c r="AA36" s="65">
        <f>SUM(AA32:AA35)</f>
        <v>181509083</v>
      </c>
    </row>
    <row r="37" spans="1:27" ht="13.5">
      <c r="A37" s="14" t="s">
        <v>127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128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129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130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91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131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114096833</v>
      </c>
      <c r="D5" s="16">
        <f>SUM(D6:D8)</f>
        <v>0</v>
      </c>
      <c r="E5" s="17">
        <f t="shared" si="0"/>
        <v>200854000</v>
      </c>
      <c r="F5" s="18">
        <f t="shared" si="0"/>
        <v>200854000</v>
      </c>
      <c r="G5" s="18">
        <f t="shared" si="0"/>
        <v>0</v>
      </c>
      <c r="H5" s="18">
        <f t="shared" si="0"/>
        <v>6875433</v>
      </c>
      <c r="I5" s="18">
        <f t="shared" si="0"/>
        <v>221511</v>
      </c>
      <c r="J5" s="18">
        <f t="shared" si="0"/>
        <v>7096944</v>
      </c>
      <c r="K5" s="18">
        <f t="shared" si="0"/>
        <v>10456179</v>
      </c>
      <c r="L5" s="18">
        <f t="shared" si="0"/>
        <v>21967873</v>
      </c>
      <c r="M5" s="18">
        <f t="shared" si="0"/>
        <v>12942941</v>
      </c>
      <c r="N5" s="18">
        <f t="shared" si="0"/>
        <v>45366993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52463937</v>
      </c>
      <c r="X5" s="18">
        <f t="shared" si="0"/>
        <v>108842002</v>
      </c>
      <c r="Y5" s="18">
        <f t="shared" si="0"/>
        <v>-56378065</v>
      </c>
      <c r="Z5" s="4">
        <f>+IF(X5&lt;&gt;0,+(Y5/X5)*100,0)</f>
        <v>-51.79807791481087</v>
      </c>
      <c r="AA5" s="16">
        <f>SUM(AA6:AA8)</f>
        <v>200854000</v>
      </c>
    </row>
    <row r="6" spans="1:27" ht="13.5">
      <c r="A6" s="5" t="s">
        <v>32</v>
      </c>
      <c r="B6" s="3"/>
      <c r="C6" s="19">
        <v>109215973</v>
      </c>
      <c r="D6" s="19"/>
      <c r="E6" s="20">
        <v>2034000</v>
      </c>
      <c r="F6" s="21">
        <v>2034000</v>
      </c>
      <c r="G6" s="21"/>
      <c r="H6" s="21">
        <v>6598931</v>
      </c>
      <c r="I6" s="21">
        <v>13499</v>
      </c>
      <c r="J6" s="21">
        <v>6612430</v>
      </c>
      <c r="K6" s="21">
        <v>9641155</v>
      </c>
      <c r="L6" s="21">
        <v>21473635</v>
      </c>
      <c r="M6" s="21">
        <v>12766082</v>
      </c>
      <c r="N6" s="21">
        <v>43880872</v>
      </c>
      <c r="O6" s="21"/>
      <c r="P6" s="21"/>
      <c r="Q6" s="21"/>
      <c r="R6" s="21"/>
      <c r="S6" s="21"/>
      <c r="T6" s="21"/>
      <c r="U6" s="21"/>
      <c r="V6" s="21"/>
      <c r="W6" s="21">
        <v>50493302</v>
      </c>
      <c r="X6" s="21">
        <v>106018668</v>
      </c>
      <c r="Y6" s="21">
        <v>-55525366</v>
      </c>
      <c r="Z6" s="6">
        <v>-52.37</v>
      </c>
      <c r="AA6" s="28">
        <v>2034000</v>
      </c>
    </row>
    <row r="7" spans="1:27" ht="13.5">
      <c r="A7" s="5" t="s">
        <v>33</v>
      </c>
      <c r="B7" s="3"/>
      <c r="C7" s="22">
        <v>1574940</v>
      </c>
      <c r="D7" s="22"/>
      <c r="E7" s="23">
        <v>1450000</v>
      </c>
      <c r="F7" s="24">
        <v>1450000</v>
      </c>
      <c r="G7" s="24"/>
      <c r="H7" s="24">
        <v>276502</v>
      </c>
      <c r="I7" s="24">
        <v>208012</v>
      </c>
      <c r="J7" s="24">
        <v>484514</v>
      </c>
      <c r="K7" s="24">
        <v>669024</v>
      </c>
      <c r="L7" s="24">
        <v>348321</v>
      </c>
      <c r="M7" s="24">
        <v>9845</v>
      </c>
      <c r="N7" s="24">
        <v>1027190</v>
      </c>
      <c r="O7" s="24"/>
      <c r="P7" s="24"/>
      <c r="Q7" s="24"/>
      <c r="R7" s="24"/>
      <c r="S7" s="24"/>
      <c r="T7" s="24"/>
      <c r="U7" s="24"/>
      <c r="V7" s="24"/>
      <c r="W7" s="24">
        <v>1511704</v>
      </c>
      <c r="X7" s="24">
        <v>1225002</v>
      </c>
      <c r="Y7" s="24">
        <v>286702</v>
      </c>
      <c r="Z7" s="7">
        <v>23.4</v>
      </c>
      <c r="AA7" s="29">
        <v>1450000</v>
      </c>
    </row>
    <row r="8" spans="1:27" ht="13.5">
      <c r="A8" s="5" t="s">
        <v>34</v>
      </c>
      <c r="B8" s="3"/>
      <c r="C8" s="19">
        <v>3305920</v>
      </c>
      <c r="D8" s="19"/>
      <c r="E8" s="20">
        <v>197370000</v>
      </c>
      <c r="F8" s="21">
        <v>197370000</v>
      </c>
      <c r="G8" s="21"/>
      <c r="H8" s="21"/>
      <c r="I8" s="21"/>
      <c r="J8" s="21"/>
      <c r="K8" s="21">
        <v>146000</v>
      </c>
      <c r="L8" s="21">
        <v>145917</v>
      </c>
      <c r="M8" s="21">
        <v>167014</v>
      </c>
      <c r="N8" s="21">
        <v>458931</v>
      </c>
      <c r="O8" s="21"/>
      <c r="P8" s="21"/>
      <c r="Q8" s="21"/>
      <c r="R8" s="21"/>
      <c r="S8" s="21"/>
      <c r="T8" s="21"/>
      <c r="U8" s="21"/>
      <c r="V8" s="21"/>
      <c r="W8" s="21">
        <v>458931</v>
      </c>
      <c r="X8" s="21">
        <v>1598332</v>
      </c>
      <c r="Y8" s="21">
        <v>-1139401</v>
      </c>
      <c r="Z8" s="6">
        <v>-71.29</v>
      </c>
      <c r="AA8" s="28">
        <v>197370000</v>
      </c>
    </row>
    <row r="9" spans="1:27" ht="13.5">
      <c r="A9" s="2" t="s">
        <v>35</v>
      </c>
      <c r="B9" s="3"/>
      <c r="C9" s="16">
        <f aca="true" t="shared" si="1" ref="C9:Y9">SUM(C10:C14)</f>
        <v>31790759</v>
      </c>
      <c r="D9" s="16">
        <f>SUM(D10:D14)</f>
        <v>0</v>
      </c>
      <c r="E9" s="17">
        <f t="shared" si="1"/>
        <v>38775000</v>
      </c>
      <c r="F9" s="18">
        <f t="shared" si="1"/>
        <v>38775000</v>
      </c>
      <c r="G9" s="18">
        <f t="shared" si="1"/>
        <v>2300000</v>
      </c>
      <c r="H9" s="18">
        <f t="shared" si="1"/>
        <v>4840668</v>
      </c>
      <c r="I9" s="18">
        <f t="shared" si="1"/>
        <v>1668995</v>
      </c>
      <c r="J9" s="18">
        <f t="shared" si="1"/>
        <v>8809663</v>
      </c>
      <c r="K9" s="18">
        <f t="shared" si="1"/>
        <v>236275</v>
      </c>
      <c r="L9" s="18">
        <f t="shared" si="1"/>
        <v>591582</v>
      </c>
      <c r="M9" s="18">
        <f t="shared" si="1"/>
        <v>1765189</v>
      </c>
      <c r="N9" s="18">
        <f t="shared" si="1"/>
        <v>2593046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11402709</v>
      </c>
      <c r="X9" s="18">
        <f t="shared" si="1"/>
        <v>15841376</v>
      </c>
      <c r="Y9" s="18">
        <f t="shared" si="1"/>
        <v>-4438667</v>
      </c>
      <c r="Z9" s="4">
        <f>+IF(X9&lt;&gt;0,+(Y9/X9)*100,0)</f>
        <v>-28.019453613120476</v>
      </c>
      <c r="AA9" s="30">
        <f>SUM(AA10:AA14)</f>
        <v>38775000</v>
      </c>
    </row>
    <row r="10" spans="1:27" ht="13.5">
      <c r="A10" s="5" t="s">
        <v>36</v>
      </c>
      <c r="B10" s="3"/>
      <c r="C10" s="19">
        <v>2659503</v>
      </c>
      <c r="D10" s="19"/>
      <c r="E10" s="20"/>
      <c r="F10" s="21"/>
      <c r="G10" s="21"/>
      <c r="H10" s="21"/>
      <c r="I10" s="21"/>
      <c r="J10" s="21"/>
      <c r="K10" s="21"/>
      <c r="L10" s="21">
        <v>60000</v>
      </c>
      <c r="M10" s="21"/>
      <c r="N10" s="21">
        <v>60000</v>
      </c>
      <c r="O10" s="21"/>
      <c r="P10" s="21"/>
      <c r="Q10" s="21"/>
      <c r="R10" s="21"/>
      <c r="S10" s="21"/>
      <c r="T10" s="21"/>
      <c r="U10" s="21"/>
      <c r="V10" s="21"/>
      <c r="W10" s="21">
        <v>60000</v>
      </c>
      <c r="X10" s="21">
        <v>6981668</v>
      </c>
      <c r="Y10" s="21">
        <v>-6921668</v>
      </c>
      <c r="Z10" s="6">
        <v>-99.14</v>
      </c>
      <c r="AA10" s="28"/>
    </row>
    <row r="11" spans="1:27" ht="13.5">
      <c r="A11" s="5" t="s">
        <v>37</v>
      </c>
      <c r="B11" s="3"/>
      <c r="C11" s="19">
        <v>21568220</v>
      </c>
      <c r="D11" s="19"/>
      <c r="E11" s="20">
        <v>38775000</v>
      </c>
      <c r="F11" s="21">
        <v>38775000</v>
      </c>
      <c r="G11" s="21"/>
      <c r="H11" s="21">
        <v>4840668</v>
      </c>
      <c r="I11" s="21">
        <v>1227995</v>
      </c>
      <c r="J11" s="21">
        <v>6068663</v>
      </c>
      <c r="K11" s="21">
        <v>2463267</v>
      </c>
      <c r="L11" s="21"/>
      <c r="M11" s="21">
        <v>519764</v>
      </c>
      <c r="N11" s="21">
        <v>2983031</v>
      </c>
      <c r="O11" s="21"/>
      <c r="P11" s="21"/>
      <c r="Q11" s="21"/>
      <c r="R11" s="21"/>
      <c r="S11" s="21"/>
      <c r="T11" s="21"/>
      <c r="U11" s="21"/>
      <c r="V11" s="21"/>
      <c r="W11" s="21">
        <v>9051694</v>
      </c>
      <c r="X11" s="21">
        <v>4518335</v>
      </c>
      <c r="Y11" s="21">
        <v>4533359</v>
      </c>
      <c r="Z11" s="6">
        <v>100.33</v>
      </c>
      <c r="AA11" s="28">
        <v>38775000</v>
      </c>
    </row>
    <row r="12" spans="1:27" ht="13.5">
      <c r="A12" s="5" t="s">
        <v>38</v>
      </c>
      <c r="B12" s="3"/>
      <c r="C12" s="19">
        <v>214232</v>
      </c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2091373</v>
      </c>
      <c r="Y12" s="21">
        <v>-2091373</v>
      </c>
      <c r="Z12" s="6">
        <v>-100</v>
      </c>
      <c r="AA12" s="28"/>
    </row>
    <row r="13" spans="1:27" ht="13.5">
      <c r="A13" s="5" t="s">
        <v>39</v>
      </c>
      <c r="B13" s="3"/>
      <c r="C13" s="19">
        <v>6629257</v>
      </c>
      <c r="D13" s="19"/>
      <c r="E13" s="20"/>
      <c r="F13" s="21"/>
      <c r="G13" s="21">
        <v>2300000</v>
      </c>
      <c r="H13" s="21"/>
      <c r="I13" s="21">
        <v>441000</v>
      </c>
      <c r="J13" s="21">
        <v>2741000</v>
      </c>
      <c r="K13" s="21">
        <v>-2300000</v>
      </c>
      <c r="L13" s="21">
        <v>497993</v>
      </c>
      <c r="M13" s="21">
        <v>1245425</v>
      </c>
      <c r="N13" s="21">
        <v>-556582</v>
      </c>
      <c r="O13" s="21"/>
      <c r="P13" s="21"/>
      <c r="Q13" s="21"/>
      <c r="R13" s="21"/>
      <c r="S13" s="21"/>
      <c r="T13" s="21"/>
      <c r="U13" s="21"/>
      <c r="V13" s="21"/>
      <c r="W13" s="21">
        <v>2184418</v>
      </c>
      <c r="X13" s="21">
        <v>2250000</v>
      </c>
      <c r="Y13" s="21">
        <v>-65582</v>
      </c>
      <c r="Z13" s="6">
        <v>-2.91</v>
      </c>
      <c r="AA13" s="28"/>
    </row>
    <row r="14" spans="1:27" ht="13.5">
      <c r="A14" s="5" t="s">
        <v>40</v>
      </c>
      <c r="B14" s="3"/>
      <c r="C14" s="22">
        <v>719547</v>
      </c>
      <c r="D14" s="22"/>
      <c r="E14" s="23"/>
      <c r="F14" s="24"/>
      <c r="G14" s="24"/>
      <c r="H14" s="24"/>
      <c r="I14" s="24"/>
      <c r="J14" s="24"/>
      <c r="K14" s="24">
        <v>73008</v>
      </c>
      <c r="L14" s="24">
        <v>33589</v>
      </c>
      <c r="M14" s="24"/>
      <c r="N14" s="24">
        <v>106597</v>
      </c>
      <c r="O14" s="24"/>
      <c r="P14" s="24"/>
      <c r="Q14" s="24"/>
      <c r="R14" s="24"/>
      <c r="S14" s="24"/>
      <c r="T14" s="24"/>
      <c r="U14" s="24"/>
      <c r="V14" s="24"/>
      <c r="W14" s="24">
        <v>106597</v>
      </c>
      <c r="X14" s="24"/>
      <c r="Y14" s="24">
        <v>106597</v>
      </c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134670750</v>
      </c>
      <c r="D15" s="16">
        <f>SUM(D16:D18)</f>
        <v>0</v>
      </c>
      <c r="E15" s="17">
        <f t="shared" si="2"/>
        <v>186399959</v>
      </c>
      <c r="F15" s="18">
        <f t="shared" si="2"/>
        <v>186399959</v>
      </c>
      <c r="G15" s="18">
        <f t="shared" si="2"/>
        <v>445866</v>
      </c>
      <c r="H15" s="18">
        <f t="shared" si="2"/>
        <v>5999095</v>
      </c>
      <c r="I15" s="18">
        <f t="shared" si="2"/>
        <v>4229558</v>
      </c>
      <c r="J15" s="18">
        <f t="shared" si="2"/>
        <v>10674519</v>
      </c>
      <c r="K15" s="18">
        <f t="shared" si="2"/>
        <v>6188309</v>
      </c>
      <c r="L15" s="18">
        <f t="shared" si="2"/>
        <v>4289435</v>
      </c>
      <c r="M15" s="18">
        <f t="shared" si="2"/>
        <v>8880324</v>
      </c>
      <c r="N15" s="18">
        <f t="shared" si="2"/>
        <v>19358068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30032587</v>
      </c>
      <c r="X15" s="18">
        <f t="shared" si="2"/>
        <v>56403314</v>
      </c>
      <c r="Y15" s="18">
        <f t="shared" si="2"/>
        <v>-26370727</v>
      </c>
      <c r="Z15" s="4">
        <f>+IF(X15&lt;&gt;0,+(Y15/X15)*100,0)</f>
        <v>-46.75386095221285</v>
      </c>
      <c r="AA15" s="30">
        <f>SUM(AA16:AA18)</f>
        <v>186399959</v>
      </c>
    </row>
    <row r="16" spans="1:27" ht="13.5">
      <c r="A16" s="5" t="s">
        <v>42</v>
      </c>
      <c r="B16" s="3"/>
      <c r="C16" s="19">
        <v>25552212</v>
      </c>
      <c r="D16" s="19"/>
      <c r="E16" s="20">
        <v>23039959</v>
      </c>
      <c r="F16" s="21">
        <v>23039959</v>
      </c>
      <c r="G16" s="21"/>
      <c r="H16" s="21">
        <v>733319</v>
      </c>
      <c r="I16" s="21">
        <v>470425</v>
      </c>
      <c r="J16" s="21">
        <v>1203744</v>
      </c>
      <c r="K16" s="21">
        <v>96839</v>
      </c>
      <c r="L16" s="21">
        <v>7673</v>
      </c>
      <c r="M16" s="21">
        <v>1555454</v>
      </c>
      <c r="N16" s="21">
        <v>1659966</v>
      </c>
      <c r="O16" s="21"/>
      <c r="P16" s="21"/>
      <c r="Q16" s="21"/>
      <c r="R16" s="21"/>
      <c r="S16" s="21"/>
      <c r="T16" s="21"/>
      <c r="U16" s="21"/>
      <c r="V16" s="21"/>
      <c r="W16" s="21">
        <v>2863710</v>
      </c>
      <c r="X16" s="21">
        <v>11561647</v>
      </c>
      <c r="Y16" s="21">
        <v>-8697937</v>
      </c>
      <c r="Z16" s="6">
        <v>-75.23</v>
      </c>
      <c r="AA16" s="28">
        <v>23039959</v>
      </c>
    </row>
    <row r="17" spans="1:27" ht="13.5">
      <c r="A17" s="5" t="s">
        <v>43</v>
      </c>
      <c r="B17" s="3"/>
      <c r="C17" s="19">
        <v>109118538</v>
      </c>
      <c r="D17" s="19"/>
      <c r="E17" s="20">
        <v>163360000</v>
      </c>
      <c r="F17" s="21">
        <v>163360000</v>
      </c>
      <c r="G17" s="21">
        <v>445866</v>
      </c>
      <c r="H17" s="21">
        <v>5265776</v>
      </c>
      <c r="I17" s="21">
        <v>3759133</v>
      </c>
      <c r="J17" s="21">
        <v>9470775</v>
      </c>
      <c r="K17" s="21">
        <v>6091470</v>
      </c>
      <c r="L17" s="21">
        <v>4281762</v>
      </c>
      <c r="M17" s="21">
        <v>7324870</v>
      </c>
      <c r="N17" s="21">
        <v>17698102</v>
      </c>
      <c r="O17" s="21"/>
      <c r="P17" s="21"/>
      <c r="Q17" s="21"/>
      <c r="R17" s="21"/>
      <c r="S17" s="21"/>
      <c r="T17" s="21"/>
      <c r="U17" s="21"/>
      <c r="V17" s="21"/>
      <c r="W17" s="21">
        <v>27168877</v>
      </c>
      <c r="X17" s="21">
        <v>44841667</v>
      </c>
      <c r="Y17" s="21">
        <v>-17672790</v>
      </c>
      <c r="Z17" s="6">
        <v>-39.41</v>
      </c>
      <c r="AA17" s="28">
        <v>163360000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127104687</v>
      </c>
      <c r="D19" s="16">
        <f>SUM(D20:D23)</f>
        <v>0</v>
      </c>
      <c r="E19" s="17">
        <f t="shared" si="3"/>
        <v>18200000</v>
      </c>
      <c r="F19" s="18">
        <f t="shared" si="3"/>
        <v>18200000</v>
      </c>
      <c r="G19" s="18">
        <f t="shared" si="3"/>
        <v>7349184</v>
      </c>
      <c r="H19" s="18">
        <f t="shared" si="3"/>
        <v>11471662</v>
      </c>
      <c r="I19" s="18">
        <f t="shared" si="3"/>
        <v>8665800</v>
      </c>
      <c r="J19" s="18">
        <f t="shared" si="3"/>
        <v>27486646</v>
      </c>
      <c r="K19" s="18">
        <f t="shared" si="3"/>
        <v>-3708374</v>
      </c>
      <c r="L19" s="18">
        <f t="shared" si="3"/>
        <v>14214872</v>
      </c>
      <c r="M19" s="18">
        <f t="shared" si="3"/>
        <v>6693291</v>
      </c>
      <c r="N19" s="18">
        <f t="shared" si="3"/>
        <v>17199789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44686435</v>
      </c>
      <c r="X19" s="18">
        <f t="shared" si="3"/>
        <v>57821669</v>
      </c>
      <c r="Y19" s="18">
        <f t="shared" si="3"/>
        <v>-13135234</v>
      </c>
      <c r="Z19" s="4">
        <f>+IF(X19&lt;&gt;0,+(Y19/X19)*100,0)</f>
        <v>-22.716801896534673</v>
      </c>
      <c r="AA19" s="30">
        <f>SUM(AA20:AA23)</f>
        <v>18200000</v>
      </c>
    </row>
    <row r="20" spans="1:27" ht="13.5">
      <c r="A20" s="5" t="s">
        <v>46</v>
      </c>
      <c r="B20" s="3"/>
      <c r="C20" s="19">
        <v>33522713</v>
      </c>
      <c r="D20" s="19"/>
      <c r="E20" s="20">
        <v>18200000</v>
      </c>
      <c r="F20" s="21">
        <v>18200000</v>
      </c>
      <c r="G20" s="21">
        <v>6612051</v>
      </c>
      <c r="H20" s="21">
        <v>5377432</v>
      </c>
      <c r="I20" s="21">
        <v>3730002</v>
      </c>
      <c r="J20" s="21">
        <v>15719485</v>
      </c>
      <c r="K20" s="21">
        <v>-6455221</v>
      </c>
      <c r="L20" s="21">
        <v>4545519</v>
      </c>
      <c r="M20" s="21">
        <v>3999311</v>
      </c>
      <c r="N20" s="21">
        <v>2089609</v>
      </c>
      <c r="O20" s="21"/>
      <c r="P20" s="21"/>
      <c r="Q20" s="21"/>
      <c r="R20" s="21"/>
      <c r="S20" s="21"/>
      <c r="T20" s="21"/>
      <c r="U20" s="21"/>
      <c r="V20" s="21"/>
      <c r="W20" s="21">
        <v>17809094</v>
      </c>
      <c r="X20" s="21">
        <v>7850002</v>
      </c>
      <c r="Y20" s="21">
        <v>9959092</v>
      </c>
      <c r="Z20" s="6">
        <v>126.87</v>
      </c>
      <c r="AA20" s="28">
        <v>18200000</v>
      </c>
    </row>
    <row r="21" spans="1:27" ht="13.5">
      <c r="A21" s="5" t="s">
        <v>47</v>
      </c>
      <c r="B21" s="3"/>
      <c r="C21" s="19">
        <v>28490594</v>
      </c>
      <c r="D21" s="19"/>
      <c r="E21" s="20"/>
      <c r="F21" s="21"/>
      <c r="G21" s="21">
        <v>737133</v>
      </c>
      <c r="H21" s="21">
        <v>4390453</v>
      </c>
      <c r="I21" s="21">
        <v>1076498</v>
      </c>
      <c r="J21" s="21">
        <v>6204084</v>
      </c>
      <c r="K21" s="21">
        <v>2746847</v>
      </c>
      <c r="L21" s="21">
        <v>9070703</v>
      </c>
      <c r="M21" s="21">
        <v>2471445</v>
      </c>
      <c r="N21" s="21">
        <v>14288995</v>
      </c>
      <c r="O21" s="21"/>
      <c r="P21" s="21"/>
      <c r="Q21" s="21"/>
      <c r="R21" s="21"/>
      <c r="S21" s="21"/>
      <c r="T21" s="21"/>
      <c r="U21" s="21"/>
      <c r="V21" s="21"/>
      <c r="W21" s="21">
        <v>20493079</v>
      </c>
      <c r="X21" s="21">
        <v>47605000</v>
      </c>
      <c r="Y21" s="21">
        <v>-27111921</v>
      </c>
      <c r="Z21" s="6">
        <v>-56.95</v>
      </c>
      <c r="AA21" s="28"/>
    </row>
    <row r="22" spans="1:27" ht="13.5">
      <c r="A22" s="5" t="s">
        <v>48</v>
      </c>
      <c r="B22" s="3"/>
      <c r="C22" s="22">
        <v>50243531</v>
      </c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2366667</v>
      </c>
      <c r="Y22" s="24">
        <v>-2366667</v>
      </c>
      <c r="Z22" s="7">
        <v>-100</v>
      </c>
      <c r="AA22" s="29"/>
    </row>
    <row r="23" spans="1:27" ht="13.5">
      <c r="A23" s="5" t="s">
        <v>49</v>
      </c>
      <c r="B23" s="3"/>
      <c r="C23" s="19">
        <v>14847849</v>
      </c>
      <c r="D23" s="19"/>
      <c r="E23" s="20"/>
      <c r="F23" s="21"/>
      <c r="G23" s="21"/>
      <c r="H23" s="21">
        <v>1703777</v>
      </c>
      <c r="I23" s="21">
        <v>3859300</v>
      </c>
      <c r="J23" s="21">
        <v>5563077</v>
      </c>
      <c r="K23" s="21"/>
      <c r="L23" s="21">
        <v>598650</v>
      </c>
      <c r="M23" s="21">
        <v>222535</v>
      </c>
      <c r="N23" s="21">
        <v>821185</v>
      </c>
      <c r="O23" s="21"/>
      <c r="P23" s="21"/>
      <c r="Q23" s="21"/>
      <c r="R23" s="21"/>
      <c r="S23" s="21"/>
      <c r="T23" s="21"/>
      <c r="U23" s="21"/>
      <c r="V23" s="21"/>
      <c r="W23" s="21">
        <v>6384262</v>
      </c>
      <c r="X23" s="21"/>
      <c r="Y23" s="21">
        <v>6384262</v>
      </c>
      <c r="Z23" s="6"/>
      <c r="AA23" s="28"/>
    </row>
    <row r="24" spans="1:27" ht="13.5">
      <c r="A24" s="2" t="s">
        <v>50</v>
      </c>
      <c r="B24" s="8"/>
      <c r="C24" s="16">
        <v>1240355</v>
      </c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408903384</v>
      </c>
      <c r="D25" s="50">
        <f>+D5+D9+D15+D19+D24</f>
        <v>0</v>
      </c>
      <c r="E25" s="51">
        <f t="shared" si="4"/>
        <v>444228959</v>
      </c>
      <c r="F25" s="52">
        <f t="shared" si="4"/>
        <v>444228959</v>
      </c>
      <c r="G25" s="52">
        <f t="shared" si="4"/>
        <v>10095050</v>
      </c>
      <c r="H25" s="52">
        <f t="shared" si="4"/>
        <v>29186858</v>
      </c>
      <c r="I25" s="52">
        <f t="shared" si="4"/>
        <v>14785864</v>
      </c>
      <c r="J25" s="52">
        <f t="shared" si="4"/>
        <v>54067772</v>
      </c>
      <c r="K25" s="52">
        <f t="shared" si="4"/>
        <v>13172389</v>
      </c>
      <c r="L25" s="52">
        <f t="shared" si="4"/>
        <v>41063762</v>
      </c>
      <c r="M25" s="52">
        <f t="shared" si="4"/>
        <v>30281745</v>
      </c>
      <c r="N25" s="52">
        <f t="shared" si="4"/>
        <v>84517896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138585668</v>
      </c>
      <c r="X25" s="52">
        <f t="shared" si="4"/>
        <v>238908361</v>
      </c>
      <c r="Y25" s="52">
        <f t="shared" si="4"/>
        <v>-100322693</v>
      </c>
      <c r="Z25" s="53">
        <f>+IF(X25&lt;&gt;0,+(Y25/X25)*100,0)</f>
        <v>-41.99212308019643</v>
      </c>
      <c r="AA25" s="54">
        <f>+AA5+AA9+AA15+AA19+AA24</f>
        <v>444228959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220909125</v>
      </c>
      <c r="D28" s="19"/>
      <c r="E28" s="20">
        <v>152214000</v>
      </c>
      <c r="F28" s="21">
        <v>152214000</v>
      </c>
      <c r="G28" s="21">
        <v>731582</v>
      </c>
      <c r="H28" s="21">
        <v>9794495</v>
      </c>
      <c r="I28" s="21">
        <v>2914057</v>
      </c>
      <c r="J28" s="21">
        <v>13440134</v>
      </c>
      <c r="K28" s="21">
        <v>8173751</v>
      </c>
      <c r="L28" s="21">
        <v>11519112</v>
      </c>
      <c r="M28" s="21">
        <v>9160551</v>
      </c>
      <c r="N28" s="21">
        <v>28853414</v>
      </c>
      <c r="O28" s="21"/>
      <c r="P28" s="21"/>
      <c r="Q28" s="21"/>
      <c r="R28" s="21"/>
      <c r="S28" s="21"/>
      <c r="T28" s="21"/>
      <c r="U28" s="21"/>
      <c r="V28" s="21"/>
      <c r="W28" s="21">
        <v>42293548</v>
      </c>
      <c r="X28" s="21"/>
      <c r="Y28" s="21">
        <v>42293548</v>
      </c>
      <c r="Z28" s="6"/>
      <c r="AA28" s="19">
        <v>152214000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220909125</v>
      </c>
      <c r="D32" s="25">
        <f>SUM(D28:D31)</f>
        <v>0</v>
      </c>
      <c r="E32" s="26">
        <f t="shared" si="5"/>
        <v>152214000</v>
      </c>
      <c r="F32" s="27">
        <f t="shared" si="5"/>
        <v>152214000</v>
      </c>
      <c r="G32" s="27">
        <f t="shared" si="5"/>
        <v>731582</v>
      </c>
      <c r="H32" s="27">
        <f t="shared" si="5"/>
        <v>9794495</v>
      </c>
      <c r="I32" s="27">
        <f t="shared" si="5"/>
        <v>2914057</v>
      </c>
      <c r="J32" s="27">
        <f t="shared" si="5"/>
        <v>13440134</v>
      </c>
      <c r="K32" s="27">
        <f t="shared" si="5"/>
        <v>8173751</v>
      </c>
      <c r="L32" s="27">
        <f t="shared" si="5"/>
        <v>11519112</v>
      </c>
      <c r="M32" s="27">
        <f t="shared" si="5"/>
        <v>9160551</v>
      </c>
      <c r="N32" s="27">
        <f t="shared" si="5"/>
        <v>28853414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42293548</v>
      </c>
      <c r="X32" s="27">
        <f t="shared" si="5"/>
        <v>0</v>
      </c>
      <c r="Y32" s="27">
        <f t="shared" si="5"/>
        <v>42293548</v>
      </c>
      <c r="Z32" s="13">
        <f>+IF(X32&lt;&gt;0,+(Y32/X32)*100,0)</f>
        <v>0</v>
      </c>
      <c r="AA32" s="31">
        <f>SUM(AA28:AA31)</f>
        <v>152214000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>
        <v>66999473</v>
      </c>
      <c r="D34" s="19"/>
      <c r="E34" s="20">
        <v>254939959</v>
      </c>
      <c r="F34" s="21">
        <v>254939959</v>
      </c>
      <c r="G34" s="21">
        <v>6828527</v>
      </c>
      <c r="H34" s="21">
        <v>18926689</v>
      </c>
      <c r="I34" s="21">
        <v>10709851</v>
      </c>
      <c r="J34" s="21">
        <v>36465067</v>
      </c>
      <c r="K34" s="21">
        <v>6398111</v>
      </c>
      <c r="L34" s="21">
        <v>25918218</v>
      </c>
      <c r="M34" s="21">
        <v>20647422</v>
      </c>
      <c r="N34" s="21">
        <v>52963751</v>
      </c>
      <c r="O34" s="21"/>
      <c r="P34" s="21"/>
      <c r="Q34" s="21"/>
      <c r="R34" s="21"/>
      <c r="S34" s="21"/>
      <c r="T34" s="21"/>
      <c r="U34" s="21"/>
      <c r="V34" s="21"/>
      <c r="W34" s="21">
        <v>89428818</v>
      </c>
      <c r="X34" s="21"/>
      <c r="Y34" s="21">
        <v>89428818</v>
      </c>
      <c r="Z34" s="6"/>
      <c r="AA34" s="28">
        <v>254939959</v>
      </c>
    </row>
    <row r="35" spans="1:27" ht="13.5">
      <c r="A35" s="59" t="s">
        <v>63</v>
      </c>
      <c r="B35" s="3"/>
      <c r="C35" s="19">
        <v>120994786</v>
      </c>
      <c r="D35" s="19"/>
      <c r="E35" s="20">
        <v>37075000</v>
      </c>
      <c r="F35" s="21">
        <v>37075000</v>
      </c>
      <c r="G35" s="21">
        <v>2534941</v>
      </c>
      <c r="H35" s="21">
        <v>465674</v>
      </c>
      <c r="I35" s="21">
        <v>1161956</v>
      </c>
      <c r="J35" s="21">
        <v>4162571</v>
      </c>
      <c r="K35" s="21">
        <v>-1399473</v>
      </c>
      <c r="L35" s="21">
        <v>3626432</v>
      </c>
      <c r="M35" s="21">
        <v>473772</v>
      </c>
      <c r="N35" s="21">
        <v>2700731</v>
      </c>
      <c r="O35" s="21"/>
      <c r="P35" s="21"/>
      <c r="Q35" s="21"/>
      <c r="R35" s="21"/>
      <c r="S35" s="21"/>
      <c r="T35" s="21"/>
      <c r="U35" s="21"/>
      <c r="V35" s="21"/>
      <c r="W35" s="21">
        <v>6863302</v>
      </c>
      <c r="X35" s="21"/>
      <c r="Y35" s="21">
        <v>6863302</v>
      </c>
      <c r="Z35" s="6"/>
      <c r="AA35" s="28">
        <v>37075000</v>
      </c>
    </row>
    <row r="36" spans="1:27" ht="13.5">
      <c r="A36" s="60" t="s">
        <v>64</v>
      </c>
      <c r="B36" s="10"/>
      <c r="C36" s="61">
        <f aca="true" t="shared" si="6" ref="C36:Y36">SUM(C32:C35)</f>
        <v>408903384</v>
      </c>
      <c r="D36" s="61">
        <f>SUM(D32:D35)</f>
        <v>0</v>
      </c>
      <c r="E36" s="62">
        <f t="shared" si="6"/>
        <v>444228959</v>
      </c>
      <c r="F36" s="63">
        <f t="shared" si="6"/>
        <v>444228959</v>
      </c>
      <c r="G36" s="63">
        <f t="shared" si="6"/>
        <v>10095050</v>
      </c>
      <c r="H36" s="63">
        <f t="shared" si="6"/>
        <v>29186858</v>
      </c>
      <c r="I36" s="63">
        <f t="shared" si="6"/>
        <v>14785864</v>
      </c>
      <c r="J36" s="63">
        <f t="shared" si="6"/>
        <v>54067772</v>
      </c>
      <c r="K36" s="63">
        <f t="shared" si="6"/>
        <v>13172389</v>
      </c>
      <c r="L36" s="63">
        <f t="shared" si="6"/>
        <v>41063762</v>
      </c>
      <c r="M36" s="63">
        <f t="shared" si="6"/>
        <v>30281745</v>
      </c>
      <c r="N36" s="63">
        <f t="shared" si="6"/>
        <v>84517896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138585668</v>
      </c>
      <c r="X36" s="63">
        <f t="shared" si="6"/>
        <v>0</v>
      </c>
      <c r="Y36" s="63">
        <f t="shared" si="6"/>
        <v>138585668</v>
      </c>
      <c r="Z36" s="64">
        <f>+IF(X36&lt;&gt;0,+(Y36/X36)*100,0)</f>
        <v>0</v>
      </c>
      <c r="AA36" s="65">
        <f>SUM(AA32:AA35)</f>
        <v>444228959</v>
      </c>
    </row>
    <row r="37" spans="1:27" ht="13.5">
      <c r="A37" s="14" t="s">
        <v>127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128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129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130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65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131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333000</v>
      </c>
      <c r="F5" s="18">
        <f t="shared" si="0"/>
        <v>333000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333000</v>
      </c>
      <c r="Y5" s="18">
        <f t="shared" si="0"/>
        <v>-333000</v>
      </c>
      <c r="Z5" s="4">
        <f>+IF(X5&lt;&gt;0,+(Y5/X5)*100,0)</f>
        <v>-100</v>
      </c>
      <c r="AA5" s="16">
        <f>SUM(AA6:AA8)</f>
        <v>333000</v>
      </c>
    </row>
    <row r="6" spans="1:27" ht="13.5">
      <c r="A6" s="5" t="s">
        <v>32</v>
      </c>
      <c r="B6" s="3"/>
      <c r="C6" s="19"/>
      <c r="D6" s="19"/>
      <c r="E6" s="20">
        <v>210000</v>
      </c>
      <c r="F6" s="21">
        <v>210000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210000</v>
      </c>
      <c r="Y6" s="21">
        <v>-210000</v>
      </c>
      <c r="Z6" s="6">
        <v>-100</v>
      </c>
      <c r="AA6" s="28">
        <v>210000</v>
      </c>
    </row>
    <row r="7" spans="1:27" ht="13.5">
      <c r="A7" s="5" t="s">
        <v>33</v>
      </c>
      <c r="B7" s="3"/>
      <c r="C7" s="22"/>
      <c r="D7" s="22"/>
      <c r="E7" s="23">
        <v>23000</v>
      </c>
      <c r="F7" s="24">
        <v>23000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23000</v>
      </c>
      <c r="Y7" s="24">
        <v>-23000</v>
      </c>
      <c r="Z7" s="7">
        <v>-100</v>
      </c>
      <c r="AA7" s="29">
        <v>23000</v>
      </c>
    </row>
    <row r="8" spans="1:27" ht="13.5">
      <c r="A8" s="5" t="s">
        <v>34</v>
      </c>
      <c r="B8" s="3"/>
      <c r="C8" s="19"/>
      <c r="D8" s="19"/>
      <c r="E8" s="20">
        <v>100000</v>
      </c>
      <c r="F8" s="21">
        <v>100000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100000</v>
      </c>
      <c r="Y8" s="21">
        <v>-100000</v>
      </c>
      <c r="Z8" s="6">
        <v>-100</v>
      </c>
      <c r="AA8" s="28">
        <v>100000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19525641</v>
      </c>
      <c r="D15" s="16">
        <f>SUM(D16:D18)</f>
        <v>0</v>
      </c>
      <c r="E15" s="17">
        <f t="shared" si="2"/>
        <v>17400000</v>
      </c>
      <c r="F15" s="18">
        <f t="shared" si="2"/>
        <v>17400000</v>
      </c>
      <c r="G15" s="18">
        <f t="shared" si="2"/>
        <v>342349</v>
      </c>
      <c r="H15" s="18">
        <f t="shared" si="2"/>
        <v>0</v>
      </c>
      <c r="I15" s="18">
        <f t="shared" si="2"/>
        <v>906593</v>
      </c>
      <c r="J15" s="18">
        <f t="shared" si="2"/>
        <v>1248942</v>
      </c>
      <c r="K15" s="18">
        <f t="shared" si="2"/>
        <v>0</v>
      </c>
      <c r="L15" s="18">
        <f t="shared" si="2"/>
        <v>937709</v>
      </c>
      <c r="M15" s="18">
        <f t="shared" si="2"/>
        <v>474863</v>
      </c>
      <c r="N15" s="18">
        <f t="shared" si="2"/>
        <v>1412572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2661514</v>
      </c>
      <c r="X15" s="18">
        <f t="shared" si="2"/>
        <v>8700000</v>
      </c>
      <c r="Y15" s="18">
        <f t="shared" si="2"/>
        <v>-6038486</v>
      </c>
      <c r="Z15" s="4">
        <f>+IF(X15&lt;&gt;0,+(Y15/X15)*100,0)</f>
        <v>-69.40788505747126</v>
      </c>
      <c r="AA15" s="30">
        <f>SUM(AA16:AA18)</f>
        <v>17400000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8700000</v>
      </c>
      <c r="Y16" s="21">
        <v>-8700000</v>
      </c>
      <c r="Z16" s="6">
        <v>-100</v>
      </c>
      <c r="AA16" s="28"/>
    </row>
    <row r="17" spans="1:27" ht="13.5">
      <c r="A17" s="5" t="s">
        <v>43</v>
      </c>
      <c r="B17" s="3"/>
      <c r="C17" s="19">
        <v>19525641</v>
      </c>
      <c r="D17" s="19"/>
      <c r="E17" s="20">
        <v>17400000</v>
      </c>
      <c r="F17" s="21">
        <v>17400000</v>
      </c>
      <c r="G17" s="21">
        <v>342349</v>
      </c>
      <c r="H17" s="21"/>
      <c r="I17" s="21">
        <v>906593</v>
      </c>
      <c r="J17" s="21">
        <v>1248942</v>
      </c>
      <c r="K17" s="21"/>
      <c r="L17" s="21">
        <v>937709</v>
      </c>
      <c r="M17" s="21">
        <v>474863</v>
      </c>
      <c r="N17" s="21">
        <v>1412572</v>
      </c>
      <c r="O17" s="21"/>
      <c r="P17" s="21"/>
      <c r="Q17" s="21"/>
      <c r="R17" s="21"/>
      <c r="S17" s="21"/>
      <c r="T17" s="21"/>
      <c r="U17" s="21"/>
      <c r="V17" s="21"/>
      <c r="W17" s="21">
        <v>2661514</v>
      </c>
      <c r="X17" s="21"/>
      <c r="Y17" s="21">
        <v>2661514</v>
      </c>
      <c r="Z17" s="6"/>
      <c r="AA17" s="28">
        <v>17400000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19525641</v>
      </c>
      <c r="D25" s="50">
        <f>+D5+D9+D15+D19+D24</f>
        <v>0</v>
      </c>
      <c r="E25" s="51">
        <f t="shared" si="4"/>
        <v>17733000</v>
      </c>
      <c r="F25" s="52">
        <f t="shared" si="4"/>
        <v>17733000</v>
      </c>
      <c r="G25" s="52">
        <f t="shared" si="4"/>
        <v>342349</v>
      </c>
      <c r="H25" s="52">
        <f t="shared" si="4"/>
        <v>0</v>
      </c>
      <c r="I25" s="52">
        <f t="shared" si="4"/>
        <v>906593</v>
      </c>
      <c r="J25" s="52">
        <f t="shared" si="4"/>
        <v>1248942</v>
      </c>
      <c r="K25" s="52">
        <f t="shared" si="4"/>
        <v>0</v>
      </c>
      <c r="L25" s="52">
        <f t="shared" si="4"/>
        <v>937709</v>
      </c>
      <c r="M25" s="52">
        <f t="shared" si="4"/>
        <v>474863</v>
      </c>
      <c r="N25" s="52">
        <f t="shared" si="4"/>
        <v>1412572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2661514</v>
      </c>
      <c r="X25" s="52">
        <f t="shared" si="4"/>
        <v>9033000</v>
      </c>
      <c r="Y25" s="52">
        <f t="shared" si="4"/>
        <v>-6371486</v>
      </c>
      <c r="Z25" s="53">
        <f>+IF(X25&lt;&gt;0,+(Y25/X25)*100,0)</f>
        <v>-70.53565814236687</v>
      </c>
      <c r="AA25" s="54">
        <f>+AA5+AA9+AA15+AA19+AA24</f>
        <v>17733000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19525641</v>
      </c>
      <c r="D28" s="19"/>
      <c r="E28" s="20">
        <v>17733000</v>
      </c>
      <c r="F28" s="21">
        <v>17733000</v>
      </c>
      <c r="G28" s="21">
        <v>342349</v>
      </c>
      <c r="H28" s="21"/>
      <c r="I28" s="21">
        <v>906593</v>
      </c>
      <c r="J28" s="21">
        <v>1248942</v>
      </c>
      <c r="K28" s="21"/>
      <c r="L28" s="21">
        <v>937709</v>
      </c>
      <c r="M28" s="21">
        <v>474863</v>
      </c>
      <c r="N28" s="21">
        <v>1412572</v>
      </c>
      <c r="O28" s="21"/>
      <c r="P28" s="21"/>
      <c r="Q28" s="21"/>
      <c r="R28" s="21"/>
      <c r="S28" s="21"/>
      <c r="T28" s="21"/>
      <c r="U28" s="21"/>
      <c r="V28" s="21"/>
      <c r="W28" s="21">
        <v>2661514</v>
      </c>
      <c r="X28" s="21"/>
      <c r="Y28" s="21">
        <v>2661514</v>
      </c>
      <c r="Z28" s="6"/>
      <c r="AA28" s="19">
        <v>17733000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19525641</v>
      </c>
      <c r="D32" s="25">
        <f>SUM(D28:D31)</f>
        <v>0</v>
      </c>
      <c r="E32" s="26">
        <f t="shared" si="5"/>
        <v>17733000</v>
      </c>
      <c r="F32" s="27">
        <f t="shared" si="5"/>
        <v>17733000</v>
      </c>
      <c r="G32" s="27">
        <f t="shared" si="5"/>
        <v>342349</v>
      </c>
      <c r="H32" s="27">
        <f t="shared" si="5"/>
        <v>0</v>
      </c>
      <c r="I32" s="27">
        <f t="shared" si="5"/>
        <v>906593</v>
      </c>
      <c r="J32" s="27">
        <f t="shared" si="5"/>
        <v>1248942</v>
      </c>
      <c r="K32" s="27">
        <f t="shared" si="5"/>
        <v>0</v>
      </c>
      <c r="L32" s="27">
        <f t="shared" si="5"/>
        <v>937709</v>
      </c>
      <c r="M32" s="27">
        <f t="shared" si="5"/>
        <v>474863</v>
      </c>
      <c r="N32" s="27">
        <f t="shared" si="5"/>
        <v>1412572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2661514</v>
      </c>
      <c r="X32" s="27">
        <f t="shared" si="5"/>
        <v>0</v>
      </c>
      <c r="Y32" s="27">
        <f t="shared" si="5"/>
        <v>2661514</v>
      </c>
      <c r="Z32" s="13">
        <f>+IF(X32&lt;&gt;0,+(Y32/X32)*100,0)</f>
        <v>0</v>
      </c>
      <c r="AA32" s="31">
        <f>SUM(AA28:AA31)</f>
        <v>17733000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0" t="s">
        <v>64</v>
      </c>
      <c r="B36" s="10"/>
      <c r="C36" s="61">
        <f aca="true" t="shared" si="6" ref="C36:Y36">SUM(C32:C35)</f>
        <v>19525641</v>
      </c>
      <c r="D36" s="61">
        <f>SUM(D32:D35)</f>
        <v>0</v>
      </c>
      <c r="E36" s="62">
        <f t="shared" si="6"/>
        <v>17733000</v>
      </c>
      <c r="F36" s="63">
        <f t="shared" si="6"/>
        <v>17733000</v>
      </c>
      <c r="G36" s="63">
        <f t="shared" si="6"/>
        <v>342349</v>
      </c>
      <c r="H36" s="63">
        <f t="shared" si="6"/>
        <v>0</v>
      </c>
      <c r="I36" s="63">
        <f t="shared" si="6"/>
        <v>906593</v>
      </c>
      <c r="J36" s="63">
        <f t="shared" si="6"/>
        <v>1248942</v>
      </c>
      <c r="K36" s="63">
        <f t="shared" si="6"/>
        <v>0</v>
      </c>
      <c r="L36" s="63">
        <f t="shared" si="6"/>
        <v>937709</v>
      </c>
      <c r="M36" s="63">
        <f t="shared" si="6"/>
        <v>474863</v>
      </c>
      <c r="N36" s="63">
        <f t="shared" si="6"/>
        <v>1412572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2661514</v>
      </c>
      <c r="X36" s="63">
        <f t="shared" si="6"/>
        <v>0</v>
      </c>
      <c r="Y36" s="63">
        <f t="shared" si="6"/>
        <v>2661514</v>
      </c>
      <c r="Z36" s="64">
        <f>+IF(X36&lt;&gt;0,+(Y36/X36)*100,0)</f>
        <v>0</v>
      </c>
      <c r="AA36" s="65">
        <f>SUM(AA32:AA35)</f>
        <v>17733000</v>
      </c>
    </row>
    <row r="37" spans="1:27" ht="13.5">
      <c r="A37" s="14" t="s">
        <v>127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128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129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130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92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131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13424963</v>
      </c>
      <c r="D5" s="16">
        <f>SUM(D6:D8)</f>
        <v>0</v>
      </c>
      <c r="E5" s="17">
        <f t="shared" si="0"/>
        <v>11665000</v>
      </c>
      <c r="F5" s="18">
        <f t="shared" si="0"/>
        <v>11665000</v>
      </c>
      <c r="G5" s="18">
        <f t="shared" si="0"/>
        <v>239564</v>
      </c>
      <c r="H5" s="18">
        <f t="shared" si="0"/>
        <v>175458</v>
      </c>
      <c r="I5" s="18">
        <f t="shared" si="0"/>
        <v>906784</v>
      </c>
      <c r="J5" s="18">
        <f t="shared" si="0"/>
        <v>1321806</v>
      </c>
      <c r="K5" s="18">
        <f t="shared" si="0"/>
        <v>1156918</v>
      </c>
      <c r="L5" s="18">
        <f t="shared" si="0"/>
        <v>205656</v>
      </c>
      <c r="M5" s="18">
        <f t="shared" si="0"/>
        <v>596292</v>
      </c>
      <c r="N5" s="18">
        <f t="shared" si="0"/>
        <v>1958866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3280672</v>
      </c>
      <c r="X5" s="18">
        <f t="shared" si="0"/>
        <v>5850000</v>
      </c>
      <c r="Y5" s="18">
        <f t="shared" si="0"/>
        <v>-2569328</v>
      </c>
      <c r="Z5" s="4">
        <f>+IF(X5&lt;&gt;0,+(Y5/X5)*100,0)</f>
        <v>-43.92013675213675</v>
      </c>
      <c r="AA5" s="16">
        <f>SUM(AA6:AA8)</f>
        <v>11665000</v>
      </c>
    </row>
    <row r="6" spans="1:27" ht="13.5">
      <c r="A6" s="5" t="s">
        <v>32</v>
      </c>
      <c r="B6" s="3"/>
      <c r="C6" s="19">
        <v>13407977</v>
      </c>
      <c r="D6" s="19"/>
      <c r="E6" s="20">
        <v>11600000</v>
      </c>
      <c r="F6" s="21">
        <v>11600000</v>
      </c>
      <c r="G6" s="21">
        <v>239564</v>
      </c>
      <c r="H6" s="21">
        <v>175458</v>
      </c>
      <c r="I6" s="21">
        <v>906784</v>
      </c>
      <c r="J6" s="21">
        <v>1321806</v>
      </c>
      <c r="K6" s="21">
        <v>1156918</v>
      </c>
      <c r="L6" s="21">
        <v>205656</v>
      </c>
      <c r="M6" s="21">
        <v>596292</v>
      </c>
      <c r="N6" s="21">
        <v>1958866</v>
      </c>
      <c r="O6" s="21"/>
      <c r="P6" s="21"/>
      <c r="Q6" s="21"/>
      <c r="R6" s="21"/>
      <c r="S6" s="21"/>
      <c r="T6" s="21"/>
      <c r="U6" s="21"/>
      <c r="V6" s="21"/>
      <c r="W6" s="21">
        <v>3280672</v>
      </c>
      <c r="X6" s="21">
        <v>5850000</v>
      </c>
      <c r="Y6" s="21">
        <v>-2569328</v>
      </c>
      <c r="Z6" s="6">
        <v>-43.92</v>
      </c>
      <c r="AA6" s="28">
        <v>11600000</v>
      </c>
    </row>
    <row r="7" spans="1:27" ht="13.5">
      <c r="A7" s="5" t="s">
        <v>33</v>
      </c>
      <c r="B7" s="3"/>
      <c r="C7" s="22">
        <v>6109</v>
      </c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>
        <v>10877</v>
      </c>
      <c r="D8" s="19"/>
      <c r="E8" s="20">
        <v>65000</v>
      </c>
      <c r="F8" s="21">
        <v>65000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>
        <v>65000</v>
      </c>
    </row>
    <row r="9" spans="1:27" ht="13.5">
      <c r="A9" s="2" t="s">
        <v>35</v>
      </c>
      <c r="B9" s="3"/>
      <c r="C9" s="16">
        <f aca="true" t="shared" si="1" ref="C9:Y9">SUM(C10:C14)</f>
        <v>115933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1975000</v>
      </c>
      <c r="Y9" s="18">
        <f t="shared" si="1"/>
        <v>-1975000</v>
      </c>
      <c r="Z9" s="4">
        <f>+IF(X9&lt;&gt;0,+(Y9/X9)*100,0)</f>
        <v>-100</v>
      </c>
      <c r="AA9" s="30">
        <f>SUM(AA10:AA14)</f>
        <v>0</v>
      </c>
    </row>
    <row r="10" spans="1:27" ht="13.5">
      <c r="A10" s="5" t="s">
        <v>36</v>
      </c>
      <c r="B10" s="3"/>
      <c r="C10" s="19">
        <v>115933</v>
      </c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1975000</v>
      </c>
      <c r="Y10" s="21">
        <v>-1975000</v>
      </c>
      <c r="Z10" s="6">
        <v>-100</v>
      </c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1496250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1496250</v>
      </c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3000000</v>
      </c>
      <c r="F19" s="18">
        <f t="shared" si="3"/>
        <v>3000000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3000000</v>
      </c>
    </row>
    <row r="20" spans="1:27" ht="13.5">
      <c r="A20" s="5" t="s">
        <v>46</v>
      </c>
      <c r="B20" s="3"/>
      <c r="C20" s="19"/>
      <c r="D20" s="19"/>
      <c r="E20" s="20">
        <v>3000000</v>
      </c>
      <c r="F20" s="21">
        <v>3000000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>
        <v>3000000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>
        <v>83379</v>
      </c>
      <c r="D24" s="16"/>
      <c r="E24" s="17">
        <v>60000</v>
      </c>
      <c r="F24" s="18">
        <v>60000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50000</v>
      </c>
      <c r="Y24" s="18">
        <v>-50000</v>
      </c>
      <c r="Z24" s="4">
        <v>-100</v>
      </c>
      <c r="AA24" s="30">
        <v>60000</v>
      </c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15120525</v>
      </c>
      <c r="D25" s="50">
        <f>+D5+D9+D15+D19+D24</f>
        <v>0</v>
      </c>
      <c r="E25" s="51">
        <f t="shared" si="4"/>
        <v>14725000</v>
      </c>
      <c r="F25" s="52">
        <f t="shared" si="4"/>
        <v>14725000</v>
      </c>
      <c r="G25" s="52">
        <f t="shared" si="4"/>
        <v>239564</v>
      </c>
      <c r="H25" s="52">
        <f t="shared" si="4"/>
        <v>175458</v>
      </c>
      <c r="I25" s="52">
        <f t="shared" si="4"/>
        <v>906784</v>
      </c>
      <c r="J25" s="52">
        <f t="shared" si="4"/>
        <v>1321806</v>
      </c>
      <c r="K25" s="52">
        <f t="shared" si="4"/>
        <v>1156918</v>
      </c>
      <c r="L25" s="52">
        <f t="shared" si="4"/>
        <v>205656</v>
      </c>
      <c r="M25" s="52">
        <f t="shared" si="4"/>
        <v>596292</v>
      </c>
      <c r="N25" s="52">
        <f t="shared" si="4"/>
        <v>1958866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3280672</v>
      </c>
      <c r="X25" s="52">
        <f t="shared" si="4"/>
        <v>7875000</v>
      </c>
      <c r="Y25" s="52">
        <f t="shared" si="4"/>
        <v>-4594328</v>
      </c>
      <c r="Z25" s="53">
        <f>+IF(X25&lt;&gt;0,+(Y25/X25)*100,0)</f>
        <v>-58.340673015873016</v>
      </c>
      <c r="AA25" s="54">
        <f>+AA5+AA9+AA15+AA19+AA24</f>
        <v>14725000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13416137</v>
      </c>
      <c r="D28" s="19"/>
      <c r="E28" s="20">
        <v>9050000</v>
      </c>
      <c r="F28" s="21">
        <v>9050000</v>
      </c>
      <c r="G28" s="21">
        <v>239564</v>
      </c>
      <c r="H28" s="21">
        <v>175458</v>
      </c>
      <c r="I28" s="21">
        <v>906784</v>
      </c>
      <c r="J28" s="21">
        <v>1321806</v>
      </c>
      <c r="K28" s="21">
        <v>1156918</v>
      </c>
      <c r="L28" s="21">
        <v>205656</v>
      </c>
      <c r="M28" s="21">
        <v>596292</v>
      </c>
      <c r="N28" s="21">
        <v>1958866</v>
      </c>
      <c r="O28" s="21"/>
      <c r="P28" s="21"/>
      <c r="Q28" s="21"/>
      <c r="R28" s="21"/>
      <c r="S28" s="21"/>
      <c r="T28" s="21"/>
      <c r="U28" s="21"/>
      <c r="V28" s="21"/>
      <c r="W28" s="21">
        <v>3280672</v>
      </c>
      <c r="X28" s="21"/>
      <c r="Y28" s="21">
        <v>3280672</v>
      </c>
      <c r="Z28" s="6"/>
      <c r="AA28" s="19">
        <v>9050000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>
        <v>1496250</v>
      </c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14912387</v>
      </c>
      <c r="D32" s="25">
        <f>SUM(D28:D31)</f>
        <v>0</v>
      </c>
      <c r="E32" s="26">
        <f t="shared" si="5"/>
        <v>9050000</v>
      </c>
      <c r="F32" s="27">
        <f t="shared" si="5"/>
        <v>9050000</v>
      </c>
      <c r="G32" s="27">
        <f t="shared" si="5"/>
        <v>239564</v>
      </c>
      <c r="H32" s="27">
        <f t="shared" si="5"/>
        <v>175458</v>
      </c>
      <c r="I32" s="27">
        <f t="shared" si="5"/>
        <v>906784</v>
      </c>
      <c r="J32" s="27">
        <f t="shared" si="5"/>
        <v>1321806</v>
      </c>
      <c r="K32" s="27">
        <f t="shared" si="5"/>
        <v>1156918</v>
      </c>
      <c r="L32" s="27">
        <f t="shared" si="5"/>
        <v>205656</v>
      </c>
      <c r="M32" s="27">
        <f t="shared" si="5"/>
        <v>596292</v>
      </c>
      <c r="N32" s="27">
        <f t="shared" si="5"/>
        <v>1958866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3280672</v>
      </c>
      <c r="X32" s="27">
        <f t="shared" si="5"/>
        <v>0</v>
      </c>
      <c r="Y32" s="27">
        <f t="shared" si="5"/>
        <v>3280672</v>
      </c>
      <c r="Z32" s="13">
        <f>+IF(X32&lt;&gt;0,+(Y32/X32)*100,0)</f>
        <v>0</v>
      </c>
      <c r="AA32" s="31">
        <f>SUM(AA28:AA31)</f>
        <v>9050000</v>
      </c>
    </row>
    <row r="33" spans="1:27" ht="13.5">
      <c r="A33" s="59" t="s">
        <v>59</v>
      </c>
      <c r="B33" s="3" t="s">
        <v>60</v>
      </c>
      <c r="C33" s="19">
        <v>208138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>
        <v>5675000</v>
      </c>
      <c r="F35" s="21">
        <v>5675000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5675000</v>
      </c>
    </row>
    <row r="36" spans="1:27" ht="13.5">
      <c r="A36" s="60" t="s">
        <v>64</v>
      </c>
      <c r="B36" s="10"/>
      <c r="C36" s="61">
        <f aca="true" t="shared" si="6" ref="C36:Y36">SUM(C32:C35)</f>
        <v>15120525</v>
      </c>
      <c r="D36" s="61">
        <f>SUM(D32:D35)</f>
        <v>0</v>
      </c>
      <c r="E36" s="62">
        <f t="shared" si="6"/>
        <v>14725000</v>
      </c>
      <c r="F36" s="63">
        <f t="shared" si="6"/>
        <v>14725000</v>
      </c>
      <c r="G36" s="63">
        <f t="shared" si="6"/>
        <v>239564</v>
      </c>
      <c r="H36" s="63">
        <f t="shared" si="6"/>
        <v>175458</v>
      </c>
      <c r="I36" s="63">
        <f t="shared" si="6"/>
        <v>906784</v>
      </c>
      <c r="J36" s="63">
        <f t="shared" si="6"/>
        <v>1321806</v>
      </c>
      <c r="K36" s="63">
        <f t="shared" si="6"/>
        <v>1156918</v>
      </c>
      <c r="L36" s="63">
        <f t="shared" si="6"/>
        <v>205656</v>
      </c>
      <c r="M36" s="63">
        <f t="shared" si="6"/>
        <v>596292</v>
      </c>
      <c r="N36" s="63">
        <f t="shared" si="6"/>
        <v>1958866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3280672</v>
      </c>
      <c r="X36" s="63">
        <f t="shared" si="6"/>
        <v>0</v>
      </c>
      <c r="Y36" s="63">
        <f t="shared" si="6"/>
        <v>3280672</v>
      </c>
      <c r="Z36" s="64">
        <f>+IF(X36&lt;&gt;0,+(Y36/X36)*100,0)</f>
        <v>0</v>
      </c>
      <c r="AA36" s="65">
        <f>SUM(AA32:AA35)</f>
        <v>14725000</v>
      </c>
    </row>
    <row r="37" spans="1:27" ht="13.5">
      <c r="A37" s="14" t="s">
        <v>127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128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129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130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93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131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17615528</v>
      </c>
      <c r="D5" s="16">
        <f>SUM(D6:D8)</f>
        <v>0</v>
      </c>
      <c r="E5" s="17">
        <f t="shared" si="0"/>
        <v>48152000</v>
      </c>
      <c r="F5" s="18">
        <f t="shared" si="0"/>
        <v>48152000</v>
      </c>
      <c r="G5" s="18">
        <f t="shared" si="0"/>
        <v>2604291</v>
      </c>
      <c r="H5" s="18">
        <f t="shared" si="0"/>
        <v>931475</v>
      </c>
      <c r="I5" s="18">
        <f t="shared" si="0"/>
        <v>4351951</v>
      </c>
      <c r="J5" s="18">
        <f t="shared" si="0"/>
        <v>7887717</v>
      </c>
      <c r="K5" s="18">
        <f t="shared" si="0"/>
        <v>4223999</v>
      </c>
      <c r="L5" s="18">
        <f t="shared" si="0"/>
        <v>1604692</v>
      </c>
      <c r="M5" s="18">
        <f t="shared" si="0"/>
        <v>2518311</v>
      </c>
      <c r="N5" s="18">
        <f t="shared" si="0"/>
        <v>8347002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16234719</v>
      </c>
      <c r="X5" s="18">
        <f t="shared" si="0"/>
        <v>0</v>
      </c>
      <c r="Y5" s="18">
        <f t="shared" si="0"/>
        <v>16234719</v>
      </c>
      <c r="Z5" s="4">
        <f>+IF(X5&lt;&gt;0,+(Y5/X5)*100,0)</f>
        <v>0</v>
      </c>
      <c r="AA5" s="16">
        <f>SUM(AA6:AA8)</f>
        <v>48152000</v>
      </c>
    </row>
    <row r="6" spans="1:27" ht="13.5">
      <c r="A6" s="5" t="s">
        <v>32</v>
      </c>
      <c r="B6" s="3"/>
      <c r="C6" s="19"/>
      <c r="D6" s="19"/>
      <c r="E6" s="20">
        <v>500000</v>
      </c>
      <c r="F6" s="21">
        <v>500000</v>
      </c>
      <c r="G6" s="21"/>
      <c r="H6" s="21"/>
      <c r="I6" s="21"/>
      <c r="J6" s="21"/>
      <c r="K6" s="21"/>
      <c r="L6" s="21"/>
      <c r="M6" s="21">
        <v>762224</v>
      </c>
      <c r="N6" s="21">
        <v>762224</v>
      </c>
      <c r="O6" s="21"/>
      <c r="P6" s="21"/>
      <c r="Q6" s="21"/>
      <c r="R6" s="21"/>
      <c r="S6" s="21"/>
      <c r="T6" s="21"/>
      <c r="U6" s="21"/>
      <c r="V6" s="21"/>
      <c r="W6" s="21">
        <v>762224</v>
      </c>
      <c r="X6" s="21"/>
      <c r="Y6" s="21">
        <v>762224</v>
      </c>
      <c r="Z6" s="6"/>
      <c r="AA6" s="28">
        <v>500000</v>
      </c>
    </row>
    <row r="7" spans="1:27" ht="13.5">
      <c r="A7" s="5" t="s">
        <v>33</v>
      </c>
      <c r="B7" s="3"/>
      <c r="C7" s="22">
        <v>133311</v>
      </c>
      <c r="D7" s="22"/>
      <c r="E7" s="23">
        <v>445000</v>
      </c>
      <c r="F7" s="24">
        <v>445000</v>
      </c>
      <c r="G7" s="24"/>
      <c r="H7" s="24">
        <v>5599</v>
      </c>
      <c r="I7" s="24">
        <v>48806</v>
      </c>
      <c r="J7" s="24">
        <v>54405</v>
      </c>
      <c r="K7" s="24">
        <v>16759</v>
      </c>
      <c r="L7" s="24"/>
      <c r="M7" s="24">
        <v>267476</v>
      </c>
      <c r="N7" s="24">
        <v>284235</v>
      </c>
      <c r="O7" s="24"/>
      <c r="P7" s="24"/>
      <c r="Q7" s="24"/>
      <c r="R7" s="24"/>
      <c r="S7" s="24"/>
      <c r="T7" s="24"/>
      <c r="U7" s="24"/>
      <c r="V7" s="24"/>
      <c r="W7" s="24">
        <v>338640</v>
      </c>
      <c r="X7" s="24"/>
      <c r="Y7" s="24">
        <v>338640</v>
      </c>
      <c r="Z7" s="7"/>
      <c r="AA7" s="29">
        <v>445000</v>
      </c>
    </row>
    <row r="8" spans="1:27" ht="13.5">
      <c r="A8" s="5" t="s">
        <v>34</v>
      </c>
      <c r="B8" s="3"/>
      <c r="C8" s="19">
        <v>17482217</v>
      </c>
      <c r="D8" s="19"/>
      <c r="E8" s="20">
        <v>47207000</v>
      </c>
      <c r="F8" s="21">
        <v>47207000</v>
      </c>
      <c r="G8" s="21">
        <v>2604291</v>
      </c>
      <c r="H8" s="21">
        <v>925876</v>
      </c>
      <c r="I8" s="21">
        <v>4303145</v>
      </c>
      <c r="J8" s="21">
        <v>7833312</v>
      </c>
      <c r="K8" s="21">
        <v>4207240</v>
      </c>
      <c r="L8" s="21">
        <v>1604692</v>
      </c>
      <c r="M8" s="21">
        <v>1488611</v>
      </c>
      <c r="N8" s="21">
        <v>7300543</v>
      </c>
      <c r="O8" s="21"/>
      <c r="P8" s="21"/>
      <c r="Q8" s="21"/>
      <c r="R8" s="21"/>
      <c r="S8" s="21"/>
      <c r="T8" s="21"/>
      <c r="U8" s="21"/>
      <c r="V8" s="21"/>
      <c r="W8" s="21">
        <v>15133855</v>
      </c>
      <c r="X8" s="21"/>
      <c r="Y8" s="21">
        <v>15133855</v>
      </c>
      <c r="Z8" s="6"/>
      <c r="AA8" s="28">
        <v>47207000</v>
      </c>
    </row>
    <row r="9" spans="1:27" ht="13.5">
      <c r="A9" s="2" t="s">
        <v>35</v>
      </c>
      <c r="B9" s="3"/>
      <c r="C9" s="16">
        <f aca="true" t="shared" si="1" ref="C9:Y9">SUM(C10:C14)</f>
        <v>16845432</v>
      </c>
      <c r="D9" s="16">
        <f>SUM(D10:D14)</f>
        <v>0</v>
      </c>
      <c r="E9" s="17">
        <f t="shared" si="1"/>
        <v>607000</v>
      </c>
      <c r="F9" s="18">
        <f t="shared" si="1"/>
        <v>607000</v>
      </c>
      <c r="G9" s="18">
        <f t="shared" si="1"/>
        <v>0</v>
      </c>
      <c r="H9" s="18">
        <f t="shared" si="1"/>
        <v>0</v>
      </c>
      <c r="I9" s="18">
        <f t="shared" si="1"/>
        <v>1767</v>
      </c>
      <c r="J9" s="18">
        <f t="shared" si="1"/>
        <v>1767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1767</v>
      </c>
      <c r="X9" s="18">
        <f t="shared" si="1"/>
        <v>0</v>
      </c>
      <c r="Y9" s="18">
        <f t="shared" si="1"/>
        <v>1767</v>
      </c>
      <c r="Z9" s="4">
        <f>+IF(X9&lt;&gt;0,+(Y9/X9)*100,0)</f>
        <v>0</v>
      </c>
      <c r="AA9" s="30">
        <f>SUM(AA10:AA14)</f>
        <v>607000</v>
      </c>
    </row>
    <row r="10" spans="1:27" ht="13.5">
      <c r="A10" s="5" t="s">
        <v>36</v>
      </c>
      <c r="B10" s="3"/>
      <c r="C10" s="19">
        <v>16845432</v>
      </c>
      <c r="D10" s="19"/>
      <c r="E10" s="20">
        <v>7000</v>
      </c>
      <c r="F10" s="21">
        <v>7000</v>
      </c>
      <c r="G10" s="21"/>
      <c r="H10" s="21"/>
      <c r="I10" s="21">
        <v>1767</v>
      </c>
      <c r="J10" s="21">
        <v>1767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1767</v>
      </c>
      <c r="X10" s="21"/>
      <c r="Y10" s="21">
        <v>1767</v>
      </c>
      <c r="Z10" s="6"/>
      <c r="AA10" s="28">
        <v>7000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>
        <v>600000</v>
      </c>
      <c r="F12" s="21">
        <v>600000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>
        <v>600000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218643</v>
      </c>
      <c r="D15" s="16">
        <f>SUM(D16:D18)</f>
        <v>0</v>
      </c>
      <c r="E15" s="17">
        <f t="shared" si="2"/>
        <v>473000</v>
      </c>
      <c r="F15" s="18">
        <f t="shared" si="2"/>
        <v>473000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123307</v>
      </c>
      <c r="L15" s="18">
        <f t="shared" si="2"/>
        <v>23400</v>
      </c>
      <c r="M15" s="18">
        <f t="shared" si="2"/>
        <v>0</v>
      </c>
      <c r="N15" s="18">
        <f t="shared" si="2"/>
        <v>146707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146707</v>
      </c>
      <c r="X15" s="18">
        <f t="shared" si="2"/>
        <v>0</v>
      </c>
      <c r="Y15" s="18">
        <f t="shared" si="2"/>
        <v>146707</v>
      </c>
      <c r="Z15" s="4">
        <f>+IF(X15&lt;&gt;0,+(Y15/X15)*100,0)</f>
        <v>0</v>
      </c>
      <c r="AA15" s="30">
        <f>SUM(AA16:AA18)</f>
        <v>473000</v>
      </c>
    </row>
    <row r="16" spans="1:27" ht="13.5">
      <c r="A16" s="5" t="s">
        <v>42</v>
      </c>
      <c r="B16" s="3"/>
      <c r="C16" s="19">
        <v>218643</v>
      </c>
      <c r="D16" s="19"/>
      <c r="E16" s="20">
        <v>473000</v>
      </c>
      <c r="F16" s="21">
        <v>473000</v>
      </c>
      <c r="G16" s="21"/>
      <c r="H16" s="21"/>
      <c r="I16" s="21"/>
      <c r="J16" s="21"/>
      <c r="K16" s="21">
        <v>123307</v>
      </c>
      <c r="L16" s="21">
        <v>23400</v>
      </c>
      <c r="M16" s="21"/>
      <c r="N16" s="21">
        <v>146707</v>
      </c>
      <c r="O16" s="21"/>
      <c r="P16" s="21"/>
      <c r="Q16" s="21"/>
      <c r="R16" s="21"/>
      <c r="S16" s="21"/>
      <c r="T16" s="21"/>
      <c r="U16" s="21"/>
      <c r="V16" s="21"/>
      <c r="W16" s="21">
        <v>146707</v>
      </c>
      <c r="X16" s="21"/>
      <c r="Y16" s="21">
        <v>146707</v>
      </c>
      <c r="Z16" s="6"/>
      <c r="AA16" s="28">
        <v>473000</v>
      </c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34679603</v>
      </c>
      <c r="D25" s="50">
        <f>+D5+D9+D15+D19+D24</f>
        <v>0</v>
      </c>
      <c r="E25" s="51">
        <f t="shared" si="4"/>
        <v>49232000</v>
      </c>
      <c r="F25" s="52">
        <f t="shared" si="4"/>
        <v>49232000</v>
      </c>
      <c r="G25" s="52">
        <f t="shared" si="4"/>
        <v>2604291</v>
      </c>
      <c r="H25" s="52">
        <f t="shared" si="4"/>
        <v>931475</v>
      </c>
      <c r="I25" s="52">
        <f t="shared" si="4"/>
        <v>4353718</v>
      </c>
      <c r="J25" s="52">
        <f t="shared" si="4"/>
        <v>7889484</v>
      </c>
      <c r="K25" s="52">
        <f t="shared" si="4"/>
        <v>4347306</v>
      </c>
      <c r="L25" s="52">
        <f t="shared" si="4"/>
        <v>1628092</v>
      </c>
      <c r="M25" s="52">
        <f t="shared" si="4"/>
        <v>2518311</v>
      </c>
      <c r="N25" s="52">
        <f t="shared" si="4"/>
        <v>8493709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16383193</v>
      </c>
      <c r="X25" s="52">
        <f t="shared" si="4"/>
        <v>0</v>
      </c>
      <c r="Y25" s="52">
        <f t="shared" si="4"/>
        <v>16383193</v>
      </c>
      <c r="Z25" s="53">
        <f>+IF(X25&lt;&gt;0,+(Y25/X25)*100,0)</f>
        <v>0</v>
      </c>
      <c r="AA25" s="54">
        <f>+AA5+AA9+AA15+AA19+AA24</f>
        <v>49232000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33241479</v>
      </c>
      <c r="D28" s="19"/>
      <c r="E28" s="20">
        <v>30422000</v>
      </c>
      <c r="F28" s="21">
        <v>30422000</v>
      </c>
      <c r="G28" s="21">
        <v>2604291</v>
      </c>
      <c r="H28" s="21"/>
      <c r="I28" s="21">
        <v>4228028</v>
      </c>
      <c r="J28" s="21">
        <v>6832319</v>
      </c>
      <c r="K28" s="21">
        <v>4187990</v>
      </c>
      <c r="L28" s="21">
        <v>1604692</v>
      </c>
      <c r="M28" s="21"/>
      <c r="N28" s="21">
        <v>5792682</v>
      </c>
      <c r="O28" s="21"/>
      <c r="P28" s="21"/>
      <c r="Q28" s="21"/>
      <c r="R28" s="21"/>
      <c r="S28" s="21"/>
      <c r="T28" s="21"/>
      <c r="U28" s="21"/>
      <c r="V28" s="21"/>
      <c r="W28" s="21">
        <v>12625001</v>
      </c>
      <c r="X28" s="21"/>
      <c r="Y28" s="21">
        <v>12625001</v>
      </c>
      <c r="Z28" s="6"/>
      <c r="AA28" s="19">
        <v>30422000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33241479</v>
      </c>
      <c r="D32" s="25">
        <f>SUM(D28:D31)</f>
        <v>0</v>
      </c>
      <c r="E32" s="26">
        <f t="shared" si="5"/>
        <v>30422000</v>
      </c>
      <c r="F32" s="27">
        <f t="shared" si="5"/>
        <v>30422000</v>
      </c>
      <c r="G32" s="27">
        <f t="shared" si="5"/>
        <v>2604291</v>
      </c>
      <c r="H32" s="27">
        <f t="shared" si="5"/>
        <v>0</v>
      </c>
      <c r="I32" s="27">
        <f t="shared" si="5"/>
        <v>4228028</v>
      </c>
      <c r="J32" s="27">
        <f t="shared" si="5"/>
        <v>6832319</v>
      </c>
      <c r="K32" s="27">
        <f t="shared" si="5"/>
        <v>4187990</v>
      </c>
      <c r="L32" s="27">
        <f t="shared" si="5"/>
        <v>1604692</v>
      </c>
      <c r="M32" s="27">
        <f t="shared" si="5"/>
        <v>0</v>
      </c>
      <c r="N32" s="27">
        <f t="shared" si="5"/>
        <v>5792682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12625001</v>
      </c>
      <c r="X32" s="27">
        <f t="shared" si="5"/>
        <v>0</v>
      </c>
      <c r="Y32" s="27">
        <f t="shared" si="5"/>
        <v>12625001</v>
      </c>
      <c r="Z32" s="13">
        <f>+IF(X32&lt;&gt;0,+(Y32/X32)*100,0)</f>
        <v>0</v>
      </c>
      <c r="AA32" s="31">
        <f>SUM(AA28:AA31)</f>
        <v>30422000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1438124</v>
      </c>
      <c r="D35" s="19"/>
      <c r="E35" s="20">
        <v>18810000</v>
      </c>
      <c r="F35" s="21">
        <v>18810000</v>
      </c>
      <c r="G35" s="21"/>
      <c r="H35" s="21">
        <v>931475</v>
      </c>
      <c r="I35" s="21">
        <v>125690</v>
      </c>
      <c r="J35" s="21">
        <v>1057165</v>
      </c>
      <c r="K35" s="21">
        <v>159316</v>
      </c>
      <c r="L35" s="21">
        <v>23400</v>
      </c>
      <c r="M35" s="21">
        <v>2518311</v>
      </c>
      <c r="N35" s="21">
        <v>2701027</v>
      </c>
      <c r="O35" s="21"/>
      <c r="P35" s="21"/>
      <c r="Q35" s="21"/>
      <c r="R35" s="21"/>
      <c r="S35" s="21"/>
      <c r="T35" s="21"/>
      <c r="U35" s="21"/>
      <c r="V35" s="21"/>
      <c r="W35" s="21">
        <v>3758192</v>
      </c>
      <c r="X35" s="21"/>
      <c r="Y35" s="21">
        <v>3758192</v>
      </c>
      <c r="Z35" s="6"/>
      <c r="AA35" s="28">
        <v>18810000</v>
      </c>
    </row>
    <row r="36" spans="1:27" ht="13.5">
      <c r="A36" s="60" t="s">
        <v>64</v>
      </c>
      <c r="B36" s="10"/>
      <c r="C36" s="61">
        <f aca="true" t="shared" si="6" ref="C36:Y36">SUM(C32:C35)</f>
        <v>34679603</v>
      </c>
      <c r="D36" s="61">
        <f>SUM(D32:D35)</f>
        <v>0</v>
      </c>
      <c r="E36" s="62">
        <f t="shared" si="6"/>
        <v>49232000</v>
      </c>
      <c r="F36" s="63">
        <f t="shared" si="6"/>
        <v>49232000</v>
      </c>
      <c r="G36" s="63">
        <f t="shared" si="6"/>
        <v>2604291</v>
      </c>
      <c r="H36" s="63">
        <f t="shared" si="6"/>
        <v>931475</v>
      </c>
      <c r="I36" s="63">
        <f t="shared" si="6"/>
        <v>4353718</v>
      </c>
      <c r="J36" s="63">
        <f t="shared" si="6"/>
        <v>7889484</v>
      </c>
      <c r="K36" s="63">
        <f t="shared" si="6"/>
        <v>4347306</v>
      </c>
      <c r="L36" s="63">
        <f t="shared" si="6"/>
        <v>1628092</v>
      </c>
      <c r="M36" s="63">
        <f t="shared" si="6"/>
        <v>2518311</v>
      </c>
      <c r="N36" s="63">
        <f t="shared" si="6"/>
        <v>8493709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16383193</v>
      </c>
      <c r="X36" s="63">
        <f t="shared" si="6"/>
        <v>0</v>
      </c>
      <c r="Y36" s="63">
        <f t="shared" si="6"/>
        <v>16383193</v>
      </c>
      <c r="Z36" s="64">
        <f>+IF(X36&lt;&gt;0,+(Y36/X36)*100,0)</f>
        <v>0</v>
      </c>
      <c r="AA36" s="65">
        <f>SUM(AA32:AA35)</f>
        <v>49232000</v>
      </c>
    </row>
    <row r="37" spans="1:27" ht="13.5">
      <c r="A37" s="14" t="s">
        <v>127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128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129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130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94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131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775863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10935</v>
      </c>
      <c r="I5" s="18">
        <f t="shared" si="0"/>
        <v>7325</v>
      </c>
      <c r="J5" s="18">
        <f t="shared" si="0"/>
        <v>18260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18260</v>
      </c>
      <c r="X5" s="18">
        <f t="shared" si="0"/>
        <v>0</v>
      </c>
      <c r="Y5" s="18">
        <f t="shared" si="0"/>
        <v>18260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>
        <v>264123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65824</v>
      </c>
      <c r="D7" s="22"/>
      <c r="E7" s="23"/>
      <c r="F7" s="24"/>
      <c r="G7" s="24"/>
      <c r="H7" s="24"/>
      <c r="I7" s="24">
        <v>7325</v>
      </c>
      <c r="J7" s="24">
        <v>7325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7325</v>
      </c>
      <c r="X7" s="24"/>
      <c r="Y7" s="24">
        <v>7325</v>
      </c>
      <c r="Z7" s="7"/>
      <c r="AA7" s="29"/>
    </row>
    <row r="8" spans="1:27" ht="13.5">
      <c r="A8" s="5" t="s">
        <v>34</v>
      </c>
      <c r="B8" s="3"/>
      <c r="C8" s="19">
        <v>445916</v>
      </c>
      <c r="D8" s="19"/>
      <c r="E8" s="20"/>
      <c r="F8" s="21"/>
      <c r="G8" s="21"/>
      <c r="H8" s="21">
        <v>10935</v>
      </c>
      <c r="I8" s="21"/>
      <c r="J8" s="21">
        <v>10935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10935</v>
      </c>
      <c r="X8" s="21"/>
      <c r="Y8" s="21">
        <v>10935</v>
      </c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62930</v>
      </c>
      <c r="D9" s="16">
        <f>SUM(D10:D14)</f>
        <v>0</v>
      </c>
      <c r="E9" s="17">
        <f t="shared" si="1"/>
        <v>1500000</v>
      </c>
      <c r="F9" s="18">
        <f t="shared" si="1"/>
        <v>1500000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472383</v>
      </c>
      <c r="L9" s="18">
        <f t="shared" si="1"/>
        <v>0</v>
      </c>
      <c r="M9" s="18">
        <f t="shared" si="1"/>
        <v>0</v>
      </c>
      <c r="N9" s="18">
        <f t="shared" si="1"/>
        <v>472383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472383</v>
      </c>
      <c r="X9" s="18">
        <f t="shared" si="1"/>
        <v>750000</v>
      </c>
      <c r="Y9" s="18">
        <f t="shared" si="1"/>
        <v>-277617</v>
      </c>
      <c r="Z9" s="4">
        <f>+IF(X9&lt;&gt;0,+(Y9/X9)*100,0)</f>
        <v>-37.0156</v>
      </c>
      <c r="AA9" s="30">
        <f>SUM(AA10:AA14)</f>
        <v>1500000</v>
      </c>
    </row>
    <row r="10" spans="1:27" ht="13.5">
      <c r="A10" s="5" t="s">
        <v>36</v>
      </c>
      <c r="B10" s="3"/>
      <c r="C10" s="19">
        <v>48069</v>
      </c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>
        <v>14861</v>
      </c>
      <c r="D12" s="19"/>
      <c r="E12" s="20">
        <v>1500000</v>
      </c>
      <c r="F12" s="21">
        <v>1500000</v>
      </c>
      <c r="G12" s="21"/>
      <c r="H12" s="21"/>
      <c r="I12" s="21"/>
      <c r="J12" s="21"/>
      <c r="K12" s="21">
        <v>472383</v>
      </c>
      <c r="L12" s="21"/>
      <c r="M12" s="21"/>
      <c r="N12" s="21">
        <v>472383</v>
      </c>
      <c r="O12" s="21"/>
      <c r="P12" s="21"/>
      <c r="Q12" s="21"/>
      <c r="R12" s="21"/>
      <c r="S12" s="21"/>
      <c r="T12" s="21"/>
      <c r="U12" s="21"/>
      <c r="V12" s="21"/>
      <c r="W12" s="21">
        <v>472383</v>
      </c>
      <c r="X12" s="21">
        <v>750000</v>
      </c>
      <c r="Y12" s="21">
        <v>-277617</v>
      </c>
      <c r="Z12" s="6">
        <v>-37.02</v>
      </c>
      <c r="AA12" s="28">
        <v>1500000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409191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68027</v>
      </c>
      <c r="J15" s="18">
        <f t="shared" si="2"/>
        <v>68027</v>
      </c>
      <c r="K15" s="18">
        <f t="shared" si="2"/>
        <v>133793</v>
      </c>
      <c r="L15" s="18">
        <f t="shared" si="2"/>
        <v>758245</v>
      </c>
      <c r="M15" s="18">
        <f t="shared" si="2"/>
        <v>331349</v>
      </c>
      <c r="N15" s="18">
        <f t="shared" si="2"/>
        <v>1223387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1291414</v>
      </c>
      <c r="X15" s="18">
        <f t="shared" si="2"/>
        <v>0</v>
      </c>
      <c r="Y15" s="18">
        <f t="shared" si="2"/>
        <v>1291414</v>
      </c>
      <c r="Z15" s="4">
        <f>+IF(X15&lt;&gt;0,+(Y15/X15)*100,0)</f>
        <v>0</v>
      </c>
      <c r="AA15" s="30">
        <f>SUM(AA16:AA18)</f>
        <v>0</v>
      </c>
    </row>
    <row r="16" spans="1:27" ht="13.5">
      <c r="A16" s="5" t="s">
        <v>42</v>
      </c>
      <c r="B16" s="3"/>
      <c r="C16" s="19">
        <v>409191</v>
      </c>
      <c r="D16" s="19"/>
      <c r="E16" s="20"/>
      <c r="F16" s="21"/>
      <c r="G16" s="21"/>
      <c r="H16" s="21"/>
      <c r="I16" s="21">
        <v>46053</v>
      </c>
      <c r="J16" s="21">
        <v>46053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46053</v>
      </c>
      <c r="X16" s="21"/>
      <c r="Y16" s="21">
        <v>46053</v>
      </c>
      <c r="Z16" s="6"/>
      <c r="AA16" s="28"/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>
        <v>21974</v>
      </c>
      <c r="J17" s="21">
        <v>21974</v>
      </c>
      <c r="K17" s="21">
        <v>133793</v>
      </c>
      <c r="L17" s="21">
        <v>758245</v>
      </c>
      <c r="M17" s="21">
        <v>331349</v>
      </c>
      <c r="N17" s="21">
        <v>1223387</v>
      </c>
      <c r="O17" s="21"/>
      <c r="P17" s="21"/>
      <c r="Q17" s="21"/>
      <c r="R17" s="21"/>
      <c r="S17" s="21"/>
      <c r="T17" s="21"/>
      <c r="U17" s="21"/>
      <c r="V17" s="21"/>
      <c r="W17" s="21">
        <v>1245361</v>
      </c>
      <c r="X17" s="21"/>
      <c r="Y17" s="21">
        <v>1245361</v>
      </c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327567263</v>
      </c>
      <c r="D19" s="16">
        <f>SUM(D20:D23)</f>
        <v>0</v>
      </c>
      <c r="E19" s="17">
        <f t="shared" si="3"/>
        <v>54903500</v>
      </c>
      <c r="F19" s="18">
        <f t="shared" si="3"/>
        <v>54903500</v>
      </c>
      <c r="G19" s="18">
        <f t="shared" si="3"/>
        <v>2606865</v>
      </c>
      <c r="H19" s="18">
        <f t="shared" si="3"/>
        <v>1293353</v>
      </c>
      <c r="I19" s="18">
        <f t="shared" si="3"/>
        <v>2157677</v>
      </c>
      <c r="J19" s="18">
        <f t="shared" si="3"/>
        <v>6057895</v>
      </c>
      <c r="K19" s="18">
        <f t="shared" si="3"/>
        <v>5169461</v>
      </c>
      <c r="L19" s="18">
        <f t="shared" si="3"/>
        <v>4757674</v>
      </c>
      <c r="M19" s="18">
        <f t="shared" si="3"/>
        <v>3253176</v>
      </c>
      <c r="N19" s="18">
        <f t="shared" si="3"/>
        <v>13180311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19238206</v>
      </c>
      <c r="X19" s="18">
        <f t="shared" si="3"/>
        <v>27451752</v>
      </c>
      <c r="Y19" s="18">
        <f t="shared" si="3"/>
        <v>-8213546</v>
      </c>
      <c r="Z19" s="4">
        <f>+IF(X19&lt;&gt;0,+(Y19/X19)*100,0)</f>
        <v>-29.919933707691953</v>
      </c>
      <c r="AA19" s="30">
        <f>SUM(AA20:AA23)</f>
        <v>54903500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>
        <v>327567263</v>
      </c>
      <c r="D21" s="19"/>
      <c r="E21" s="20">
        <v>54903500</v>
      </c>
      <c r="F21" s="21">
        <v>54903500</v>
      </c>
      <c r="G21" s="21">
        <v>2606865</v>
      </c>
      <c r="H21" s="21">
        <v>1293353</v>
      </c>
      <c r="I21" s="21">
        <v>2157677</v>
      </c>
      <c r="J21" s="21">
        <v>6057895</v>
      </c>
      <c r="K21" s="21">
        <v>5169461</v>
      </c>
      <c r="L21" s="21">
        <v>4757674</v>
      </c>
      <c r="M21" s="21">
        <v>3253176</v>
      </c>
      <c r="N21" s="21">
        <v>13180311</v>
      </c>
      <c r="O21" s="21"/>
      <c r="P21" s="21"/>
      <c r="Q21" s="21"/>
      <c r="R21" s="21"/>
      <c r="S21" s="21"/>
      <c r="T21" s="21"/>
      <c r="U21" s="21"/>
      <c r="V21" s="21"/>
      <c r="W21" s="21">
        <v>19238206</v>
      </c>
      <c r="X21" s="21">
        <v>27451752</v>
      </c>
      <c r="Y21" s="21">
        <v>-8213546</v>
      </c>
      <c r="Z21" s="6">
        <v>-29.92</v>
      </c>
      <c r="AA21" s="28">
        <v>54903500</v>
      </c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328815247</v>
      </c>
      <c r="D25" s="50">
        <f>+D5+D9+D15+D19+D24</f>
        <v>0</v>
      </c>
      <c r="E25" s="51">
        <f t="shared" si="4"/>
        <v>56403500</v>
      </c>
      <c r="F25" s="52">
        <f t="shared" si="4"/>
        <v>56403500</v>
      </c>
      <c r="G25" s="52">
        <f t="shared" si="4"/>
        <v>2606865</v>
      </c>
      <c r="H25" s="52">
        <f t="shared" si="4"/>
        <v>1304288</v>
      </c>
      <c r="I25" s="52">
        <f t="shared" si="4"/>
        <v>2233029</v>
      </c>
      <c r="J25" s="52">
        <f t="shared" si="4"/>
        <v>6144182</v>
      </c>
      <c r="K25" s="52">
        <f t="shared" si="4"/>
        <v>5775637</v>
      </c>
      <c r="L25" s="52">
        <f t="shared" si="4"/>
        <v>5515919</v>
      </c>
      <c r="M25" s="52">
        <f t="shared" si="4"/>
        <v>3584525</v>
      </c>
      <c r="N25" s="52">
        <f t="shared" si="4"/>
        <v>14876081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21020263</v>
      </c>
      <c r="X25" s="52">
        <f t="shared" si="4"/>
        <v>28201752</v>
      </c>
      <c r="Y25" s="52">
        <f t="shared" si="4"/>
        <v>-7181489</v>
      </c>
      <c r="Z25" s="53">
        <f>+IF(X25&lt;&gt;0,+(Y25/X25)*100,0)</f>
        <v>-25.464690987992515</v>
      </c>
      <c r="AA25" s="54">
        <f>+AA5+AA9+AA15+AA19+AA24</f>
        <v>56403500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54903500</v>
      </c>
      <c r="F28" s="21">
        <v>54903500</v>
      </c>
      <c r="G28" s="21">
        <v>2606865</v>
      </c>
      <c r="H28" s="21">
        <v>1293353</v>
      </c>
      <c r="I28" s="21">
        <v>2157677</v>
      </c>
      <c r="J28" s="21">
        <v>6057895</v>
      </c>
      <c r="K28" s="21">
        <v>5298992</v>
      </c>
      <c r="L28" s="21">
        <v>5515919</v>
      </c>
      <c r="M28" s="21">
        <v>3584525</v>
      </c>
      <c r="N28" s="21">
        <v>14399436</v>
      </c>
      <c r="O28" s="21"/>
      <c r="P28" s="21"/>
      <c r="Q28" s="21"/>
      <c r="R28" s="21"/>
      <c r="S28" s="21"/>
      <c r="T28" s="21"/>
      <c r="U28" s="21"/>
      <c r="V28" s="21"/>
      <c r="W28" s="21">
        <v>20457331</v>
      </c>
      <c r="X28" s="21"/>
      <c r="Y28" s="21">
        <v>20457331</v>
      </c>
      <c r="Z28" s="6"/>
      <c r="AA28" s="19">
        <v>54903500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>
        <v>472383</v>
      </c>
      <c r="L29" s="21"/>
      <c r="M29" s="21"/>
      <c r="N29" s="21">
        <v>472383</v>
      </c>
      <c r="O29" s="21"/>
      <c r="P29" s="21"/>
      <c r="Q29" s="21"/>
      <c r="R29" s="21"/>
      <c r="S29" s="21"/>
      <c r="T29" s="21"/>
      <c r="U29" s="21"/>
      <c r="V29" s="21"/>
      <c r="W29" s="21">
        <v>472383</v>
      </c>
      <c r="X29" s="21"/>
      <c r="Y29" s="21">
        <v>472383</v>
      </c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54903500</v>
      </c>
      <c r="F32" s="27">
        <f t="shared" si="5"/>
        <v>54903500</v>
      </c>
      <c r="G32" s="27">
        <f t="shared" si="5"/>
        <v>2606865</v>
      </c>
      <c r="H32" s="27">
        <f t="shared" si="5"/>
        <v>1293353</v>
      </c>
      <c r="I32" s="27">
        <f t="shared" si="5"/>
        <v>2157677</v>
      </c>
      <c r="J32" s="27">
        <f t="shared" si="5"/>
        <v>6057895</v>
      </c>
      <c r="K32" s="27">
        <f t="shared" si="5"/>
        <v>5771375</v>
      </c>
      <c r="L32" s="27">
        <f t="shared" si="5"/>
        <v>5515919</v>
      </c>
      <c r="M32" s="27">
        <f t="shared" si="5"/>
        <v>3584525</v>
      </c>
      <c r="N32" s="27">
        <f t="shared" si="5"/>
        <v>14871819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20929714</v>
      </c>
      <c r="X32" s="27">
        <f t="shared" si="5"/>
        <v>0</v>
      </c>
      <c r="Y32" s="27">
        <f t="shared" si="5"/>
        <v>20929714</v>
      </c>
      <c r="Z32" s="13">
        <f>+IF(X32&lt;&gt;0,+(Y32/X32)*100,0)</f>
        <v>0</v>
      </c>
      <c r="AA32" s="31">
        <f>SUM(AA28:AA31)</f>
        <v>54903500</v>
      </c>
    </row>
    <row r="33" spans="1:27" ht="13.5">
      <c r="A33" s="59" t="s">
        <v>59</v>
      </c>
      <c r="B33" s="3" t="s">
        <v>60</v>
      </c>
      <c r="C33" s="19">
        <v>327567263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1247984</v>
      </c>
      <c r="D35" s="19"/>
      <c r="E35" s="20">
        <v>1500000</v>
      </c>
      <c r="F35" s="21">
        <v>1500000</v>
      </c>
      <c r="G35" s="21"/>
      <c r="H35" s="21">
        <v>10935</v>
      </c>
      <c r="I35" s="21">
        <v>75352</v>
      </c>
      <c r="J35" s="21">
        <v>86287</v>
      </c>
      <c r="K35" s="21">
        <v>4262</v>
      </c>
      <c r="L35" s="21"/>
      <c r="M35" s="21"/>
      <c r="N35" s="21">
        <v>4262</v>
      </c>
      <c r="O35" s="21"/>
      <c r="P35" s="21"/>
      <c r="Q35" s="21"/>
      <c r="R35" s="21"/>
      <c r="S35" s="21"/>
      <c r="T35" s="21"/>
      <c r="U35" s="21"/>
      <c r="V35" s="21"/>
      <c r="W35" s="21">
        <v>90549</v>
      </c>
      <c r="X35" s="21"/>
      <c r="Y35" s="21">
        <v>90549</v>
      </c>
      <c r="Z35" s="6"/>
      <c r="AA35" s="28">
        <v>1500000</v>
      </c>
    </row>
    <row r="36" spans="1:27" ht="13.5">
      <c r="A36" s="60" t="s">
        <v>64</v>
      </c>
      <c r="B36" s="10"/>
      <c r="C36" s="61">
        <f aca="true" t="shared" si="6" ref="C36:Y36">SUM(C32:C35)</f>
        <v>328815247</v>
      </c>
      <c r="D36" s="61">
        <f>SUM(D32:D35)</f>
        <v>0</v>
      </c>
      <c r="E36" s="62">
        <f t="shared" si="6"/>
        <v>56403500</v>
      </c>
      <c r="F36" s="63">
        <f t="shared" si="6"/>
        <v>56403500</v>
      </c>
      <c r="G36" s="63">
        <f t="shared" si="6"/>
        <v>2606865</v>
      </c>
      <c r="H36" s="63">
        <f t="shared" si="6"/>
        <v>1304288</v>
      </c>
      <c r="I36" s="63">
        <f t="shared" si="6"/>
        <v>2233029</v>
      </c>
      <c r="J36" s="63">
        <f t="shared" si="6"/>
        <v>6144182</v>
      </c>
      <c r="K36" s="63">
        <f t="shared" si="6"/>
        <v>5775637</v>
      </c>
      <c r="L36" s="63">
        <f t="shared" si="6"/>
        <v>5515919</v>
      </c>
      <c r="M36" s="63">
        <f t="shared" si="6"/>
        <v>3584525</v>
      </c>
      <c r="N36" s="63">
        <f t="shared" si="6"/>
        <v>14876081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21020263</v>
      </c>
      <c r="X36" s="63">
        <f t="shared" si="6"/>
        <v>0</v>
      </c>
      <c r="Y36" s="63">
        <f t="shared" si="6"/>
        <v>21020263</v>
      </c>
      <c r="Z36" s="64">
        <f>+IF(X36&lt;&gt;0,+(Y36/X36)*100,0)</f>
        <v>0</v>
      </c>
      <c r="AA36" s="65">
        <f>SUM(AA32:AA35)</f>
        <v>56403500</v>
      </c>
    </row>
    <row r="37" spans="1:27" ht="13.5">
      <c r="A37" s="14" t="s">
        <v>127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128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129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130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95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131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1230000</v>
      </c>
      <c r="F5" s="18">
        <f t="shared" si="0"/>
        <v>1230000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1230000</v>
      </c>
      <c r="Y5" s="18">
        <f t="shared" si="0"/>
        <v>-1230000</v>
      </c>
      <c r="Z5" s="4">
        <f>+IF(X5&lt;&gt;0,+(Y5/X5)*100,0)</f>
        <v>-100</v>
      </c>
      <c r="AA5" s="16">
        <f>SUM(AA6:AA8)</f>
        <v>1230000</v>
      </c>
    </row>
    <row r="6" spans="1:27" ht="13.5">
      <c r="A6" s="5" t="s">
        <v>32</v>
      </c>
      <c r="B6" s="3"/>
      <c r="C6" s="19"/>
      <c r="D6" s="19"/>
      <c r="E6" s="20">
        <v>1200000</v>
      </c>
      <c r="F6" s="21">
        <v>1200000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1200000</v>
      </c>
      <c r="Y6" s="21">
        <v>-1200000</v>
      </c>
      <c r="Z6" s="6">
        <v>-100</v>
      </c>
      <c r="AA6" s="28">
        <v>1200000</v>
      </c>
    </row>
    <row r="7" spans="1:27" ht="13.5">
      <c r="A7" s="5" t="s">
        <v>33</v>
      </c>
      <c r="B7" s="3"/>
      <c r="C7" s="22"/>
      <c r="D7" s="22"/>
      <c r="E7" s="23">
        <v>30000</v>
      </c>
      <c r="F7" s="24">
        <v>30000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30000</v>
      </c>
      <c r="Y7" s="24">
        <v>-30000</v>
      </c>
      <c r="Z7" s="7">
        <v>-100</v>
      </c>
      <c r="AA7" s="29">
        <v>30000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5400000</v>
      </c>
      <c r="F9" s="18">
        <f t="shared" si="1"/>
        <v>5400000</v>
      </c>
      <c r="G9" s="18">
        <f t="shared" si="1"/>
        <v>1918216</v>
      </c>
      <c r="H9" s="18">
        <f t="shared" si="1"/>
        <v>80298</v>
      </c>
      <c r="I9" s="18">
        <f t="shared" si="1"/>
        <v>0</v>
      </c>
      <c r="J9" s="18">
        <f t="shared" si="1"/>
        <v>1998514</v>
      </c>
      <c r="K9" s="18">
        <f t="shared" si="1"/>
        <v>658603</v>
      </c>
      <c r="L9" s="18">
        <f t="shared" si="1"/>
        <v>346818</v>
      </c>
      <c r="M9" s="18">
        <f t="shared" si="1"/>
        <v>912134</v>
      </c>
      <c r="N9" s="18">
        <f t="shared" si="1"/>
        <v>1917555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3916069</v>
      </c>
      <c r="X9" s="18">
        <f t="shared" si="1"/>
        <v>1800000</v>
      </c>
      <c r="Y9" s="18">
        <f t="shared" si="1"/>
        <v>2116069</v>
      </c>
      <c r="Z9" s="4">
        <f>+IF(X9&lt;&gt;0,+(Y9/X9)*100,0)</f>
        <v>117.55938888888889</v>
      </c>
      <c r="AA9" s="30">
        <f>SUM(AA10:AA14)</f>
        <v>5400000</v>
      </c>
    </row>
    <row r="10" spans="1:27" ht="13.5">
      <c r="A10" s="5" t="s">
        <v>36</v>
      </c>
      <c r="B10" s="3"/>
      <c r="C10" s="19"/>
      <c r="D10" s="19"/>
      <c r="E10" s="20">
        <v>4750000</v>
      </c>
      <c r="F10" s="21">
        <v>4750000</v>
      </c>
      <c r="G10" s="21">
        <v>1918216</v>
      </c>
      <c r="H10" s="21">
        <v>80298</v>
      </c>
      <c r="I10" s="21"/>
      <c r="J10" s="21">
        <v>1998514</v>
      </c>
      <c r="K10" s="21">
        <v>658603</v>
      </c>
      <c r="L10" s="21">
        <v>346818</v>
      </c>
      <c r="M10" s="21">
        <v>912134</v>
      </c>
      <c r="N10" s="21">
        <v>1917555</v>
      </c>
      <c r="O10" s="21"/>
      <c r="P10" s="21"/>
      <c r="Q10" s="21"/>
      <c r="R10" s="21"/>
      <c r="S10" s="21"/>
      <c r="T10" s="21"/>
      <c r="U10" s="21"/>
      <c r="V10" s="21"/>
      <c r="W10" s="21">
        <v>3916069</v>
      </c>
      <c r="X10" s="21">
        <v>1483334</v>
      </c>
      <c r="Y10" s="21">
        <v>2432735</v>
      </c>
      <c r="Z10" s="6">
        <v>164</v>
      </c>
      <c r="AA10" s="28">
        <v>4750000</v>
      </c>
    </row>
    <row r="11" spans="1:27" ht="13.5">
      <c r="A11" s="5" t="s">
        <v>37</v>
      </c>
      <c r="B11" s="3"/>
      <c r="C11" s="19"/>
      <c r="D11" s="19"/>
      <c r="E11" s="20">
        <v>500000</v>
      </c>
      <c r="F11" s="21">
        <v>500000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166666</v>
      </c>
      <c r="Y11" s="21">
        <v>-166666</v>
      </c>
      <c r="Z11" s="6">
        <v>-100</v>
      </c>
      <c r="AA11" s="28">
        <v>500000</v>
      </c>
    </row>
    <row r="12" spans="1:27" ht="13.5">
      <c r="A12" s="5" t="s">
        <v>38</v>
      </c>
      <c r="B12" s="3"/>
      <c r="C12" s="19"/>
      <c r="D12" s="19"/>
      <c r="E12" s="20">
        <v>150000</v>
      </c>
      <c r="F12" s="21">
        <v>150000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150000</v>
      </c>
      <c r="Y12" s="21">
        <v>-150000</v>
      </c>
      <c r="Z12" s="6">
        <v>-100</v>
      </c>
      <c r="AA12" s="28">
        <v>150000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9898000</v>
      </c>
      <c r="F15" s="18">
        <f t="shared" si="2"/>
        <v>9898000</v>
      </c>
      <c r="G15" s="18">
        <f t="shared" si="2"/>
        <v>1085722</v>
      </c>
      <c r="H15" s="18">
        <f t="shared" si="2"/>
        <v>2092079</v>
      </c>
      <c r="I15" s="18">
        <f t="shared" si="2"/>
        <v>1077682</v>
      </c>
      <c r="J15" s="18">
        <f t="shared" si="2"/>
        <v>4255483</v>
      </c>
      <c r="K15" s="18">
        <f t="shared" si="2"/>
        <v>522482</v>
      </c>
      <c r="L15" s="18">
        <f t="shared" si="2"/>
        <v>1756688</v>
      </c>
      <c r="M15" s="18">
        <f t="shared" si="2"/>
        <v>2585980</v>
      </c>
      <c r="N15" s="18">
        <f t="shared" si="2"/>
        <v>4865150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9120633</v>
      </c>
      <c r="X15" s="18">
        <f t="shared" si="2"/>
        <v>4399312</v>
      </c>
      <c r="Y15" s="18">
        <f t="shared" si="2"/>
        <v>4721321</v>
      </c>
      <c r="Z15" s="4">
        <f>+IF(X15&lt;&gt;0,+(Y15/X15)*100,0)</f>
        <v>107.3195308721</v>
      </c>
      <c r="AA15" s="30">
        <f>SUM(AA16:AA18)</f>
        <v>9898000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>
        <v>8648000</v>
      </c>
      <c r="F17" s="21">
        <v>8648000</v>
      </c>
      <c r="G17" s="21">
        <v>1085722</v>
      </c>
      <c r="H17" s="21">
        <v>2092079</v>
      </c>
      <c r="I17" s="21">
        <v>1077682</v>
      </c>
      <c r="J17" s="21">
        <v>4255483</v>
      </c>
      <c r="K17" s="21">
        <v>522482</v>
      </c>
      <c r="L17" s="21">
        <v>1756688</v>
      </c>
      <c r="M17" s="21">
        <v>2585980</v>
      </c>
      <c r="N17" s="21">
        <v>4865150</v>
      </c>
      <c r="O17" s="21"/>
      <c r="P17" s="21"/>
      <c r="Q17" s="21"/>
      <c r="R17" s="21"/>
      <c r="S17" s="21"/>
      <c r="T17" s="21"/>
      <c r="U17" s="21"/>
      <c r="V17" s="21"/>
      <c r="W17" s="21">
        <v>9120633</v>
      </c>
      <c r="X17" s="21">
        <v>3149311</v>
      </c>
      <c r="Y17" s="21">
        <v>5971322</v>
      </c>
      <c r="Z17" s="6">
        <v>189.61</v>
      </c>
      <c r="AA17" s="28">
        <v>8648000</v>
      </c>
    </row>
    <row r="18" spans="1:27" ht="13.5">
      <c r="A18" s="5" t="s">
        <v>44</v>
      </c>
      <c r="B18" s="3"/>
      <c r="C18" s="19"/>
      <c r="D18" s="19"/>
      <c r="E18" s="20">
        <v>1250000</v>
      </c>
      <c r="F18" s="21">
        <v>1250000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1250001</v>
      </c>
      <c r="Y18" s="21">
        <v>-1250001</v>
      </c>
      <c r="Z18" s="6">
        <v>-100</v>
      </c>
      <c r="AA18" s="28">
        <v>1250000</v>
      </c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9500000</v>
      </c>
      <c r="F19" s="18">
        <f t="shared" si="3"/>
        <v>9500000</v>
      </c>
      <c r="G19" s="18">
        <f t="shared" si="3"/>
        <v>456000</v>
      </c>
      <c r="H19" s="18">
        <f t="shared" si="3"/>
        <v>112500</v>
      </c>
      <c r="I19" s="18">
        <f t="shared" si="3"/>
        <v>118380</v>
      </c>
      <c r="J19" s="18">
        <f t="shared" si="3"/>
        <v>686880</v>
      </c>
      <c r="K19" s="18">
        <f t="shared" si="3"/>
        <v>118380</v>
      </c>
      <c r="L19" s="18">
        <f t="shared" si="3"/>
        <v>2000000</v>
      </c>
      <c r="M19" s="18">
        <f t="shared" si="3"/>
        <v>1000000</v>
      </c>
      <c r="N19" s="18">
        <f t="shared" si="3"/>
        <v>3118380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3805260</v>
      </c>
      <c r="X19" s="18">
        <f t="shared" si="3"/>
        <v>4222224</v>
      </c>
      <c r="Y19" s="18">
        <f t="shared" si="3"/>
        <v>-416964</v>
      </c>
      <c r="Z19" s="4">
        <f>+IF(X19&lt;&gt;0,+(Y19/X19)*100,0)</f>
        <v>-9.875458999806737</v>
      </c>
      <c r="AA19" s="30">
        <f>SUM(AA20:AA23)</f>
        <v>9500000</v>
      </c>
    </row>
    <row r="20" spans="1:27" ht="13.5">
      <c r="A20" s="5" t="s">
        <v>46</v>
      </c>
      <c r="B20" s="3"/>
      <c r="C20" s="19"/>
      <c r="D20" s="19"/>
      <c r="E20" s="20">
        <v>9500000</v>
      </c>
      <c r="F20" s="21">
        <v>9500000</v>
      </c>
      <c r="G20" s="21">
        <v>456000</v>
      </c>
      <c r="H20" s="21">
        <v>112500</v>
      </c>
      <c r="I20" s="21">
        <v>118380</v>
      </c>
      <c r="J20" s="21">
        <v>686880</v>
      </c>
      <c r="K20" s="21">
        <v>118380</v>
      </c>
      <c r="L20" s="21">
        <v>2000000</v>
      </c>
      <c r="M20" s="21">
        <v>1000000</v>
      </c>
      <c r="N20" s="21">
        <v>3118380</v>
      </c>
      <c r="O20" s="21"/>
      <c r="P20" s="21"/>
      <c r="Q20" s="21"/>
      <c r="R20" s="21"/>
      <c r="S20" s="21"/>
      <c r="T20" s="21"/>
      <c r="U20" s="21"/>
      <c r="V20" s="21"/>
      <c r="W20" s="21">
        <v>3805260</v>
      </c>
      <c r="X20" s="21">
        <v>4222224</v>
      </c>
      <c r="Y20" s="21">
        <v>-416964</v>
      </c>
      <c r="Z20" s="6">
        <v>-9.88</v>
      </c>
      <c r="AA20" s="28">
        <v>9500000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26028000</v>
      </c>
      <c r="F25" s="52">
        <f t="shared" si="4"/>
        <v>26028000</v>
      </c>
      <c r="G25" s="52">
        <f t="shared" si="4"/>
        <v>3459938</v>
      </c>
      <c r="H25" s="52">
        <f t="shared" si="4"/>
        <v>2284877</v>
      </c>
      <c r="I25" s="52">
        <f t="shared" si="4"/>
        <v>1196062</v>
      </c>
      <c r="J25" s="52">
        <f t="shared" si="4"/>
        <v>6940877</v>
      </c>
      <c r="K25" s="52">
        <f t="shared" si="4"/>
        <v>1299465</v>
      </c>
      <c r="L25" s="52">
        <f t="shared" si="4"/>
        <v>4103506</v>
      </c>
      <c r="M25" s="52">
        <f t="shared" si="4"/>
        <v>4498114</v>
      </c>
      <c r="N25" s="52">
        <f t="shared" si="4"/>
        <v>9901085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16841962</v>
      </c>
      <c r="X25" s="52">
        <f t="shared" si="4"/>
        <v>11651536</v>
      </c>
      <c r="Y25" s="52">
        <f t="shared" si="4"/>
        <v>5190426</v>
      </c>
      <c r="Z25" s="53">
        <f>+IF(X25&lt;&gt;0,+(Y25/X25)*100,0)</f>
        <v>44.54713953593758</v>
      </c>
      <c r="AA25" s="54">
        <f>+AA5+AA9+AA15+AA19+AA24</f>
        <v>26028000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24198000</v>
      </c>
      <c r="F28" s="21">
        <v>24198000</v>
      </c>
      <c r="G28" s="21">
        <v>3459938</v>
      </c>
      <c r="H28" s="21">
        <v>2284877</v>
      </c>
      <c r="I28" s="21">
        <v>1196062</v>
      </c>
      <c r="J28" s="21">
        <v>6940877</v>
      </c>
      <c r="K28" s="21">
        <v>1299465</v>
      </c>
      <c r="L28" s="21">
        <v>4103506</v>
      </c>
      <c r="M28" s="21">
        <v>4498114</v>
      </c>
      <c r="N28" s="21">
        <v>9901085</v>
      </c>
      <c r="O28" s="21"/>
      <c r="P28" s="21"/>
      <c r="Q28" s="21"/>
      <c r="R28" s="21"/>
      <c r="S28" s="21"/>
      <c r="T28" s="21"/>
      <c r="U28" s="21"/>
      <c r="V28" s="21"/>
      <c r="W28" s="21">
        <v>16841962</v>
      </c>
      <c r="X28" s="21"/>
      <c r="Y28" s="21">
        <v>16841962</v>
      </c>
      <c r="Z28" s="6"/>
      <c r="AA28" s="19">
        <v>24198000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24198000</v>
      </c>
      <c r="F32" s="27">
        <f t="shared" si="5"/>
        <v>24198000</v>
      </c>
      <c r="G32" s="27">
        <f t="shared" si="5"/>
        <v>3459938</v>
      </c>
      <c r="H32" s="27">
        <f t="shared" si="5"/>
        <v>2284877</v>
      </c>
      <c r="I32" s="27">
        <f t="shared" si="5"/>
        <v>1196062</v>
      </c>
      <c r="J32" s="27">
        <f t="shared" si="5"/>
        <v>6940877</v>
      </c>
      <c r="K32" s="27">
        <f t="shared" si="5"/>
        <v>1299465</v>
      </c>
      <c r="L32" s="27">
        <f t="shared" si="5"/>
        <v>4103506</v>
      </c>
      <c r="M32" s="27">
        <f t="shared" si="5"/>
        <v>4498114</v>
      </c>
      <c r="N32" s="27">
        <f t="shared" si="5"/>
        <v>9901085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16841962</v>
      </c>
      <c r="X32" s="27">
        <f t="shared" si="5"/>
        <v>0</v>
      </c>
      <c r="Y32" s="27">
        <f t="shared" si="5"/>
        <v>16841962</v>
      </c>
      <c r="Z32" s="13">
        <f>+IF(X32&lt;&gt;0,+(Y32/X32)*100,0)</f>
        <v>0</v>
      </c>
      <c r="AA32" s="31">
        <f>SUM(AA28:AA31)</f>
        <v>24198000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>
        <v>1830000</v>
      </c>
      <c r="F35" s="21">
        <v>1830000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1830000</v>
      </c>
    </row>
    <row r="36" spans="1:27" ht="13.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26028000</v>
      </c>
      <c r="F36" s="63">
        <f t="shared" si="6"/>
        <v>26028000</v>
      </c>
      <c r="G36" s="63">
        <f t="shared" si="6"/>
        <v>3459938</v>
      </c>
      <c r="H36" s="63">
        <f t="shared" si="6"/>
        <v>2284877</v>
      </c>
      <c r="I36" s="63">
        <f t="shared" si="6"/>
        <v>1196062</v>
      </c>
      <c r="J36" s="63">
        <f t="shared" si="6"/>
        <v>6940877</v>
      </c>
      <c r="K36" s="63">
        <f t="shared" si="6"/>
        <v>1299465</v>
      </c>
      <c r="L36" s="63">
        <f t="shared" si="6"/>
        <v>4103506</v>
      </c>
      <c r="M36" s="63">
        <f t="shared" si="6"/>
        <v>4498114</v>
      </c>
      <c r="N36" s="63">
        <f t="shared" si="6"/>
        <v>9901085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16841962</v>
      </c>
      <c r="X36" s="63">
        <f t="shared" si="6"/>
        <v>0</v>
      </c>
      <c r="Y36" s="63">
        <f t="shared" si="6"/>
        <v>16841962</v>
      </c>
      <c r="Z36" s="64">
        <f>+IF(X36&lt;&gt;0,+(Y36/X36)*100,0)</f>
        <v>0</v>
      </c>
      <c r="AA36" s="65">
        <f>SUM(AA32:AA35)</f>
        <v>26028000</v>
      </c>
    </row>
    <row r="37" spans="1:27" ht="13.5">
      <c r="A37" s="14" t="s">
        <v>127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128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129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130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96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131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8924700</v>
      </c>
      <c r="F5" s="18">
        <f t="shared" si="0"/>
        <v>8924700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539131</v>
      </c>
      <c r="L5" s="18">
        <f t="shared" si="0"/>
        <v>729615</v>
      </c>
      <c r="M5" s="18">
        <f t="shared" si="0"/>
        <v>0</v>
      </c>
      <c r="N5" s="18">
        <f t="shared" si="0"/>
        <v>1268746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1268746</v>
      </c>
      <c r="X5" s="18">
        <f t="shared" si="0"/>
        <v>8124700</v>
      </c>
      <c r="Y5" s="18">
        <f t="shared" si="0"/>
        <v>-6855954</v>
      </c>
      <c r="Z5" s="4">
        <f>+IF(X5&lt;&gt;0,+(Y5/X5)*100,0)</f>
        <v>-84.38408802786564</v>
      </c>
      <c r="AA5" s="16">
        <f>SUM(AA6:AA8)</f>
        <v>8924700</v>
      </c>
    </row>
    <row r="6" spans="1:27" ht="13.5">
      <c r="A6" s="5" t="s">
        <v>32</v>
      </c>
      <c r="B6" s="3"/>
      <c r="C6" s="19"/>
      <c r="D6" s="19"/>
      <c r="E6" s="20">
        <v>700000</v>
      </c>
      <c r="F6" s="21">
        <v>700000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700000</v>
      </c>
      <c r="Y6" s="21">
        <v>-700000</v>
      </c>
      <c r="Z6" s="6">
        <v>-100</v>
      </c>
      <c r="AA6" s="28">
        <v>700000</v>
      </c>
    </row>
    <row r="7" spans="1:27" ht="13.5">
      <c r="A7" s="5" t="s">
        <v>33</v>
      </c>
      <c r="B7" s="3"/>
      <c r="C7" s="22"/>
      <c r="D7" s="22"/>
      <c r="E7" s="23">
        <v>25000</v>
      </c>
      <c r="F7" s="24">
        <v>25000</v>
      </c>
      <c r="G7" s="24"/>
      <c r="H7" s="24"/>
      <c r="I7" s="24"/>
      <c r="J7" s="24"/>
      <c r="K7" s="24"/>
      <c r="L7" s="24">
        <v>21416</v>
      </c>
      <c r="M7" s="24"/>
      <c r="N7" s="24">
        <v>21416</v>
      </c>
      <c r="O7" s="24"/>
      <c r="P7" s="24"/>
      <c r="Q7" s="24"/>
      <c r="R7" s="24"/>
      <c r="S7" s="24"/>
      <c r="T7" s="24"/>
      <c r="U7" s="24"/>
      <c r="V7" s="24"/>
      <c r="W7" s="24">
        <v>21416</v>
      </c>
      <c r="X7" s="24">
        <v>25000</v>
      </c>
      <c r="Y7" s="24">
        <v>-3584</v>
      </c>
      <c r="Z7" s="7">
        <v>-14.34</v>
      </c>
      <c r="AA7" s="29">
        <v>25000</v>
      </c>
    </row>
    <row r="8" spans="1:27" ht="13.5">
      <c r="A8" s="5" t="s">
        <v>34</v>
      </c>
      <c r="B8" s="3"/>
      <c r="C8" s="19"/>
      <c r="D8" s="19"/>
      <c r="E8" s="20">
        <v>8199700</v>
      </c>
      <c r="F8" s="21">
        <v>8199700</v>
      </c>
      <c r="G8" s="21"/>
      <c r="H8" s="21"/>
      <c r="I8" s="21"/>
      <c r="J8" s="21"/>
      <c r="K8" s="21">
        <v>539131</v>
      </c>
      <c r="L8" s="21">
        <v>708199</v>
      </c>
      <c r="M8" s="21"/>
      <c r="N8" s="21">
        <v>1247330</v>
      </c>
      <c r="O8" s="21"/>
      <c r="P8" s="21"/>
      <c r="Q8" s="21"/>
      <c r="R8" s="21"/>
      <c r="S8" s="21"/>
      <c r="T8" s="21"/>
      <c r="U8" s="21"/>
      <c r="V8" s="21"/>
      <c r="W8" s="21">
        <v>1247330</v>
      </c>
      <c r="X8" s="21">
        <v>7399700</v>
      </c>
      <c r="Y8" s="21">
        <v>-6152370</v>
      </c>
      <c r="Z8" s="6">
        <v>-83.14</v>
      </c>
      <c r="AA8" s="28">
        <v>8199700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2557250</v>
      </c>
      <c r="F9" s="18">
        <f t="shared" si="1"/>
        <v>2557250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299250</v>
      </c>
      <c r="Y9" s="18">
        <f t="shared" si="1"/>
        <v>-299250</v>
      </c>
      <c r="Z9" s="4">
        <f>+IF(X9&lt;&gt;0,+(Y9/X9)*100,0)</f>
        <v>-100</v>
      </c>
      <c r="AA9" s="30">
        <f>SUM(AA10:AA14)</f>
        <v>2557250</v>
      </c>
    </row>
    <row r="10" spans="1:27" ht="13.5">
      <c r="A10" s="5" t="s">
        <v>36</v>
      </c>
      <c r="B10" s="3"/>
      <c r="C10" s="19"/>
      <c r="D10" s="19"/>
      <c r="E10" s="20">
        <v>81000</v>
      </c>
      <c r="F10" s="21">
        <v>81000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73000</v>
      </c>
      <c r="Y10" s="21">
        <v>-73000</v>
      </c>
      <c r="Z10" s="6">
        <v>-100</v>
      </c>
      <c r="AA10" s="28">
        <v>81000</v>
      </c>
    </row>
    <row r="11" spans="1:27" ht="13.5">
      <c r="A11" s="5" t="s">
        <v>37</v>
      </c>
      <c r="B11" s="3"/>
      <c r="C11" s="19"/>
      <c r="D11" s="19"/>
      <c r="E11" s="20">
        <v>1776250</v>
      </c>
      <c r="F11" s="21">
        <v>1776250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76250</v>
      </c>
      <c r="Y11" s="21">
        <v>-76250</v>
      </c>
      <c r="Z11" s="6">
        <v>-100</v>
      </c>
      <c r="AA11" s="28">
        <v>1776250</v>
      </c>
    </row>
    <row r="12" spans="1:27" ht="13.5">
      <c r="A12" s="5" t="s">
        <v>38</v>
      </c>
      <c r="B12" s="3"/>
      <c r="C12" s="19"/>
      <c r="D12" s="19"/>
      <c r="E12" s="20">
        <v>700000</v>
      </c>
      <c r="F12" s="21">
        <v>700000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150000</v>
      </c>
      <c r="Y12" s="21">
        <v>-150000</v>
      </c>
      <c r="Z12" s="6">
        <v>-100</v>
      </c>
      <c r="AA12" s="28">
        <v>700000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31633437</v>
      </c>
      <c r="D15" s="16">
        <f>SUM(D16:D18)</f>
        <v>0</v>
      </c>
      <c r="E15" s="17">
        <f t="shared" si="2"/>
        <v>30254000</v>
      </c>
      <c r="F15" s="18">
        <f t="shared" si="2"/>
        <v>30254000</v>
      </c>
      <c r="G15" s="18">
        <f t="shared" si="2"/>
        <v>2147302</v>
      </c>
      <c r="H15" s="18">
        <f t="shared" si="2"/>
        <v>2597450</v>
      </c>
      <c r="I15" s="18">
        <f t="shared" si="2"/>
        <v>1395776</v>
      </c>
      <c r="J15" s="18">
        <f t="shared" si="2"/>
        <v>6140528</v>
      </c>
      <c r="K15" s="18">
        <f t="shared" si="2"/>
        <v>3289303</v>
      </c>
      <c r="L15" s="18">
        <f t="shared" si="2"/>
        <v>11461927</v>
      </c>
      <c r="M15" s="18">
        <f t="shared" si="2"/>
        <v>3405650</v>
      </c>
      <c r="N15" s="18">
        <f t="shared" si="2"/>
        <v>18156880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24297408</v>
      </c>
      <c r="X15" s="18">
        <f t="shared" si="2"/>
        <v>14659400</v>
      </c>
      <c r="Y15" s="18">
        <f t="shared" si="2"/>
        <v>9638008</v>
      </c>
      <c r="Z15" s="4">
        <f>+IF(X15&lt;&gt;0,+(Y15/X15)*100,0)</f>
        <v>65.74626519502844</v>
      </c>
      <c r="AA15" s="30">
        <f>SUM(AA16:AA18)</f>
        <v>30254000</v>
      </c>
    </row>
    <row r="16" spans="1:27" ht="13.5">
      <c r="A16" s="5" t="s">
        <v>42</v>
      </c>
      <c r="B16" s="3"/>
      <c r="C16" s="19">
        <v>12120099</v>
      </c>
      <c r="D16" s="19"/>
      <c r="E16" s="20">
        <v>27554000</v>
      </c>
      <c r="F16" s="21">
        <v>27554000</v>
      </c>
      <c r="G16" s="21">
        <v>2147302</v>
      </c>
      <c r="H16" s="21">
        <v>2597450</v>
      </c>
      <c r="I16" s="21">
        <v>1395776</v>
      </c>
      <c r="J16" s="21">
        <v>6140528</v>
      </c>
      <c r="K16" s="21">
        <v>754422</v>
      </c>
      <c r="L16" s="21">
        <v>11461927</v>
      </c>
      <c r="M16" s="21">
        <v>3405650</v>
      </c>
      <c r="N16" s="21">
        <v>15621999</v>
      </c>
      <c r="O16" s="21"/>
      <c r="P16" s="21"/>
      <c r="Q16" s="21"/>
      <c r="R16" s="21"/>
      <c r="S16" s="21"/>
      <c r="T16" s="21"/>
      <c r="U16" s="21"/>
      <c r="V16" s="21"/>
      <c r="W16" s="21">
        <v>21762527</v>
      </c>
      <c r="X16" s="21">
        <v>13159400</v>
      </c>
      <c r="Y16" s="21">
        <v>8603127</v>
      </c>
      <c r="Z16" s="6">
        <v>65.38</v>
      </c>
      <c r="AA16" s="28">
        <v>27554000</v>
      </c>
    </row>
    <row r="17" spans="1:27" ht="13.5">
      <c r="A17" s="5" t="s">
        <v>43</v>
      </c>
      <c r="B17" s="3"/>
      <c r="C17" s="19">
        <v>19513338</v>
      </c>
      <c r="D17" s="19"/>
      <c r="E17" s="20">
        <v>2700000</v>
      </c>
      <c r="F17" s="21">
        <v>2700000</v>
      </c>
      <c r="G17" s="21"/>
      <c r="H17" s="21"/>
      <c r="I17" s="21"/>
      <c r="J17" s="21"/>
      <c r="K17" s="21">
        <v>2534881</v>
      </c>
      <c r="L17" s="21"/>
      <c r="M17" s="21"/>
      <c r="N17" s="21">
        <v>2534881</v>
      </c>
      <c r="O17" s="21"/>
      <c r="P17" s="21"/>
      <c r="Q17" s="21"/>
      <c r="R17" s="21"/>
      <c r="S17" s="21"/>
      <c r="T17" s="21"/>
      <c r="U17" s="21"/>
      <c r="V17" s="21"/>
      <c r="W17" s="21">
        <v>2534881</v>
      </c>
      <c r="X17" s="21">
        <v>1500000</v>
      </c>
      <c r="Y17" s="21">
        <v>1034881</v>
      </c>
      <c r="Z17" s="6">
        <v>68.99</v>
      </c>
      <c r="AA17" s="28">
        <v>2700000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7539239</v>
      </c>
      <c r="D19" s="16">
        <f>SUM(D20:D23)</f>
        <v>0</v>
      </c>
      <c r="E19" s="17">
        <f t="shared" si="3"/>
        <v>14600000</v>
      </c>
      <c r="F19" s="18">
        <f t="shared" si="3"/>
        <v>14600000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2433306</v>
      </c>
      <c r="M19" s="18">
        <f t="shared" si="3"/>
        <v>3700453</v>
      </c>
      <c r="N19" s="18">
        <f t="shared" si="3"/>
        <v>6133759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6133759</v>
      </c>
      <c r="X19" s="18">
        <f t="shared" si="3"/>
        <v>7600000</v>
      </c>
      <c r="Y19" s="18">
        <f t="shared" si="3"/>
        <v>-1466241</v>
      </c>
      <c r="Z19" s="4">
        <f>+IF(X19&lt;&gt;0,+(Y19/X19)*100,0)</f>
        <v>-19.292644736842103</v>
      </c>
      <c r="AA19" s="30">
        <f>SUM(AA20:AA23)</f>
        <v>14600000</v>
      </c>
    </row>
    <row r="20" spans="1:27" ht="13.5">
      <c r="A20" s="5" t="s">
        <v>46</v>
      </c>
      <c r="B20" s="3"/>
      <c r="C20" s="19">
        <v>7539239</v>
      </c>
      <c r="D20" s="19"/>
      <c r="E20" s="20">
        <v>14600000</v>
      </c>
      <c r="F20" s="21">
        <v>14600000</v>
      </c>
      <c r="G20" s="21"/>
      <c r="H20" s="21"/>
      <c r="I20" s="21"/>
      <c r="J20" s="21"/>
      <c r="K20" s="21"/>
      <c r="L20" s="21">
        <v>2433306</v>
      </c>
      <c r="M20" s="21">
        <v>3700453</v>
      </c>
      <c r="N20" s="21">
        <v>6133759</v>
      </c>
      <c r="O20" s="21"/>
      <c r="P20" s="21"/>
      <c r="Q20" s="21"/>
      <c r="R20" s="21"/>
      <c r="S20" s="21"/>
      <c r="T20" s="21"/>
      <c r="U20" s="21"/>
      <c r="V20" s="21"/>
      <c r="W20" s="21">
        <v>6133759</v>
      </c>
      <c r="X20" s="21">
        <v>7600000</v>
      </c>
      <c r="Y20" s="21">
        <v>-1466241</v>
      </c>
      <c r="Z20" s="6">
        <v>-19.29</v>
      </c>
      <c r="AA20" s="28">
        <v>14600000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39172676</v>
      </c>
      <c r="D25" s="50">
        <f>+D5+D9+D15+D19+D24</f>
        <v>0</v>
      </c>
      <c r="E25" s="51">
        <f t="shared" si="4"/>
        <v>56335950</v>
      </c>
      <c r="F25" s="52">
        <f t="shared" si="4"/>
        <v>56335950</v>
      </c>
      <c r="G25" s="52">
        <f t="shared" si="4"/>
        <v>2147302</v>
      </c>
      <c r="H25" s="52">
        <f t="shared" si="4"/>
        <v>2597450</v>
      </c>
      <c r="I25" s="52">
        <f t="shared" si="4"/>
        <v>1395776</v>
      </c>
      <c r="J25" s="52">
        <f t="shared" si="4"/>
        <v>6140528</v>
      </c>
      <c r="K25" s="52">
        <f t="shared" si="4"/>
        <v>3828434</v>
      </c>
      <c r="L25" s="52">
        <f t="shared" si="4"/>
        <v>14624848</v>
      </c>
      <c r="M25" s="52">
        <f t="shared" si="4"/>
        <v>7106103</v>
      </c>
      <c r="N25" s="52">
        <f t="shared" si="4"/>
        <v>25559385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31699913</v>
      </c>
      <c r="X25" s="52">
        <f t="shared" si="4"/>
        <v>30683350</v>
      </c>
      <c r="Y25" s="52">
        <f t="shared" si="4"/>
        <v>1016563</v>
      </c>
      <c r="Z25" s="53">
        <f>+IF(X25&lt;&gt;0,+(Y25/X25)*100,0)</f>
        <v>3.3130769619353817</v>
      </c>
      <c r="AA25" s="54">
        <f>+AA5+AA9+AA15+AA19+AA24</f>
        <v>56335950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35970739</v>
      </c>
      <c r="D28" s="19"/>
      <c r="E28" s="20">
        <v>38789000</v>
      </c>
      <c r="F28" s="21">
        <v>38789000</v>
      </c>
      <c r="G28" s="21">
        <v>2147302</v>
      </c>
      <c r="H28" s="21">
        <v>2597450</v>
      </c>
      <c r="I28" s="21">
        <v>1395776</v>
      </c>
      <c r="J28" s="21">
        <v>6140528</v>
      </c>
      <c r="K28" s="21">
        <v>2534881</v>
      </c>
      <c r="L28" s="21">
        <v>11456901</v>
      </c>
      <c r="M28" s="21">
        <v>6392542</v>
      </c>
      <c r="N28" s="21">
        <v>20384324</v>
      </c>
      <c r="O28" s="21"/>
      <c r="P28" s="21"/>
      <c r="Q28" s="21"/>
      <c r="R28" s="21"/>
      <c r="S28" s="21"/>
      <c r="T28" s="21"/>
      <c r="U28" s="21"/>
      <c r="V28" s="21"/>
      <c r="W28" s="21">
        <v>26524852</v>
      </c>
      <c r="X28" s="21"/>
      <c r="Y28" s="21">
        <v>26524852</v>
      </c>
      <c r="Z28" s="6"/>
      <c r="AA28" s="19">
        <v>38789000</v>
      </c>
    </row>
    <row r="29" spans="1:27" ht="13.5">
      <c r="A29" s="56" t="s">
        <v>55</v>
      </c>
      <c r="B29" s="3"/>
      <c r="C29" s="19">
        <v>3201937</v>
      </c>
      <c r="D29" s="19"/>
      <c r="E29" s="20"/>
      <c r="F29" s="21"/>
      <c r="G29" s="21"/>
      <c r="H29" s="21"/>
      <c r="I29" s="21"/>
      <c r="J29" s="21"/>
      <c r="K29" s="21">
        <v>754422</v>
      </c>
      <c r="L29" s="21">
        <v>2438332</v>
      </c>
      <c r="M29" s="21">
        <v>713561</v>
      </c>
      <c r="N29" s="21">
        <v>3906315</v>
      </c>
      <c r="O29" s="21"/>
      <c r="P29" s="21"/>
      <c r="Q29" s="21"/>
      <c r="R29" s="21"/>
      <c r="S29" s="21"/>
      <c r="T29" s="21"/>
      <c r="U29" s="21"/>
      <c r="V29" s="21"/>
      <c r="W29" s="21">
        <v>3906315</v>
      </c>
      <c r="X29" s="21"/>
      <c r="Y29" s="21">
        <v>3906315</v>
      </c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39172676</v>
      </c>
      <c r="D32" s="25">
        <f>SUM(D28:D31)</f>
        <v>0</v>
      </c>
      <c r="E32" s="26">
        <f t="shared" si="5"/>
        <v>38789000</v>
      </c>
      <c r="F32" s="27">
        <f t="shared" si="5"/>
        <v>38789000</v>
      </c>
      <c r="G32" s="27">
        <f t="shared" si="5"/>
        <v>2147302</v>
      </c>
      <c r="H32" s="27">
        <f t="shared" si="5"/>
        <v>2597450</v>
      </c>
      <c r="I32" s="27">
        <f t="shared" si="5"/>
        <v>1395776</v>
      </c>
      <c r="J32" s="27">
        <f t="shared" si="5"/>
        <v>6140528</v>
      </c>
      <c r="K32" s="27">
        <f t="shared" si="5"/>
        <v>3289303</v>
      </c>
      <c r="L32" s="27">
        <f t="shared" si="5"/>
        <v>13895233</v>
      </c>
      <c r="M32" s="27">
        <f t="shared" si="5"/>
        <v>7106103</v>
      </c>
      <c r="N32" s="27">
        <f t="shared" si="5"/>
        <v>24290639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30431167</v>
      </c>
      <c r="X32" s="27">
        <f t="shared" si="5"/>
        <v>0</v>
      </c>
      <c r="Y32" s="27">
        <f t="shared" si="5"/>
        <v>30431167</v>
      </c>
      <c r="Z32" s="13">
        <f>+IF(X32&lt;&gt;0,+(Y32/X32)*100,0)</f>
        <v>0</v>
      </c>
      <c r="AA32" s="31">
        <f>SUM(AA28:AA31)</f>
        <v>38789000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>
        <v>10215000</v>
      </c>
      <c r="F34" s="21">
        <v>10215000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>
        <v>10215000</v>
      </c>
    </row>
    <row r="35" spans="1:27" ht="13.5">
      <c r="A35" s="59" t="s">
        <v>63</v>
      </c>
      <c r="B35" s="3"/>
      <c r="C35" s="19"/>
      <c r="D35" s="19"/>
      <c r="E35" s="20">
        <v>7331950</v>
      </c>
      <c r="F35" s="21">
        <v>7331950</v>
      </c>
      <c r="G35" s="21"/>
      <c r="H35" s="21"/>
      <c r="I35" s="21"/>
      <c r="J35" s="21"/>
      <c r="K35" s="21">
        <v>539131</v>
      </c>
      <c r="L35" s="21">
        <v>729615</v>
      </c>
      <c r="M35" s="21"/>
      <c r="N35" s="21">
        <v>1268746</v>
      </c>
      <c r="O35" s="21"/>
      <c r="P35" s="21"/>
      <c r="Q35" s="21"/>
      <c r="R35" s="21"/>
      <c r="S35" s="21"/>
      <c r="T35" s="21"/>
      <c r="U35" s="21"/>
      <c r="V35" s="21"/>
      <c r="W35" s="21">
        <v>1268746</v>
      </c>
      <c r="X35" s="21"/>
      <c r="Y35" s="21">
        <v>1268746</v>
      </c>
      <c r="Z35" s="6"/>
      <c r="AA35" s="28">
        <v>7331950</v>
      </c>
    </row>
    <row r="36" spans="1:27" ht="13.5">
      <c r="A36" s="60" t="s">
        <v>64</v>
      </c>
      <c r="B36" s="10"/>
      <c r="C36" s="61">
        <f aca="true" t="shared" si="6" ref="C36:Y36">SUM(C32:C35)</f>
        <v>39172676</v>
      </c>
      <c r="D36" s="61">
        <f>SUM(D32:D35)</f>
        <v>0</v>
      </c>
      <c r="E36" s="62">
        <f t="shared" si="6"/>
        <v>56335950</v>
      </c>
      <c r="F36" s="63">
        <f t="shared" si="6"/>
        <v>56335950</v>
      </c>
      <c r="G36" s="63">
        <f t="shared" si="6"/>
        <v>2147302</v>
      </c>
      <c r="H36" s="63">
        <f t="shared" si="6"/>
        <v>2597450</v>
      </c>
      <c r="I36" s="63">
        <f t="shared" si="6"/>
        <v>1395776</v>
      </c>
      <c r="J36" s="63">
        <f t="shared" si="6"/>
        <v>6140528</v>
      </c>
      <c r="K36" s="63">
        <f t="shared" si="6"/>
        <v>3828434</v>
      </c>
      <c r="L36" s="63">
        <f t="shared" si="6"/>
        <v>14624848</v>
      </c>
      <c r="M36" s="63">
        <f t="shared" si="6"/>
        <v>7106103</v>
      </c>
      <c r="N36" s="63">
        <f t="shared" si="6"/>
        <v>25559385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31699913</v>
      </c>
      <c r="X36" s="63">
        <f t="shared" si="6"/>
        <v>0</v>
      </c>
      <c r="Y36" s="63">
        <f t="shared" si="6"/>
        <v>31699913</v>
      </c>
      <c r="Z36" s="64">
        <f>+IF(X36&lt;&gt;0,+(Y36/X36)*100,0)</f>
        <v>0</v>
      </c>
      <c r="AA36" s="65">
        <f>SUM(AA32:AA35)</f>
        <v>56335950</v>
      </c>
    </row>
    <row r="37" spans="1:27" ht="13.5">
      <c r="A37" s="14" t="s">
        <v>127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128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129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130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97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131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188522</v>
      </c>
      <c r="D5" s="16">
        <f>SUM(D6:D8)</f>
        <v>0</v>
      </c>
      <c r="E5" s="17">
        <f t="shared" si="0"/>
        <v>737200</v>
      </c>
      <c r="F5" s="18">
        <f t="shared" si="0"/>
        <v>737200</v>
      </c>
      <c r="G5" s="18">
        <f t="shared" si="0"/>
        <v>0</v>
      </c>
      <c r="H5" s="18">
        <f t="shared" si="0"/>
        <v>2614</v>
      </c>
      <c r="I5" s="18">
        <f t="shared" si="0"/>
        <v>10357</v>
      </c>
      <c r="J5" s="18">
        <f t="shared" si="0"/>
        <v>12971</v>
      </c>
      <c r="K5" s="18">
        <f t="shared" si="0"/>
        <v>36566</v>
      </c>
      <c r="L5" s="18">
        <f t="shared" si="0"/>
        <v>0</v>
      </c>
      <c r="M5" s="18">
        <f t="shared" si="0"/>
        <v>3057</v>
      </c>
      <c r="N5" s="18">
        <f t="shared" si="0"/>
        <v>39623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52594</v>
      </c>
      <c r="X5" s="18">
        <f t="shared" si="0"/>
        <v>366000</v>
      </c>
      <c r="Y5" s="18">
        <f t="shared" si="0"/>
        <v>-313406</v>
      </c>
      <c r="Z5" s="4">
        <f>+IF(X5&lt;&gt;0,+(Y5/X5)*100,0)</f>
        <v>-85.63005464480874</v>
      </c>
      <c r="AA5" s="16">
        <f>SUM(AA6:AA8)</f>
        <v>737200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38141</v>
      </c>
      <c r="D7" s="22"/>
      <c r="E7" s="23">
        <v>240000</v>
      </c>
      <c r="F7" s="24">
        <v>240000</v>
      </c>
      <c r="G7" s="24"/>
      <c r="H7" s="24">
        <v>2614</v>
      </c>
      <c r="I7" s="24"/>
      <c r="J7" s="24">
        <v>2614</v>
      </c>
      <c r="K7" s="24"/>
      <c r="L7" s="24"/>
      <c r="M7" s="24">
        <v>1311</v>
      </c>
      <c r="N7" s="24">
        <v>1311</v>
      </c>
      <c r="O7" s="24"/>
      <c r="P7" s="24"/>
      <c r="Q7" s="24"/>
      <c r="R7" s="24"/>
      <c r="S7" s="24"/>
      <c r="T7" s="24"/>
      <c r="U7" s="24"/>
      <c r="V7" s="24"/>
      <c r="W7" s="24">
        <v>3925</v>
      </c>
      <c r="X7" s="24">
        <v>120000</v>
      </c>
      <c r="Y7" s="24">
        <v>-116075</v>
      </c>
      <c r="Z7" s="7">
        <v>-96.73</v>
      </c>
      <c r="AA7" s="29">
        <v>240000</v>
      </c>
    </row>
    <row r="8" spans="1:27" ht="13.5">
      <c r="A8" s="5" t="s">
        <v>34</v>
      </c>
      <c r="B8" s="3"/>
      <c r="C8" s="19">
        <v>150381</v>
      </c>
      <c r="D8" s="19"/>
      <c r="E8" s="20">
        <v>497200</v>
      </c>
      <c r="F8" s="21">
        <v>497200</v>
      </c>
      <c r="G8" s="21"/>
      <c r="H8" s="21"/>
      <c r="I8" s="21">
        <v>10357</v>
      </c>
      <c r="J8" s="21">
        <v>10357</v>
      </c>
      <c r="K8" s="21">
        <v>36566</v>
      </c>
      <c r="L8" s="21"/>
      <c r="M8" s="21">
        <v>1746</v>
      </c>
      <c r="N8" s="21">
        <v>38312</v>
      </c>
      <c r="O8" s="21"/>
      <c r="P8" s="21"/>
      <c r="Q8" s="21"/>
      <c r="R8" s="21"/>
      <c r="S8" s="21"/>
      <c r="T8" s="21"/>
      <c r="U8" s="21"/>
      <c r="V8" s="21"/>
      <c r="W8" s="21">
        <v>48669</v>
      </c>
      <c r="X8" s="21">
        <v>246000</v>
      </c>
      <c r="Y8" s="21">
        <v>-197331</v>
      </c>
      <c r="Z8" s="6">
        <v>-80.22</v>
      </c>
      <c r="AA8" s="28">
        <v>497200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1160000</v>
      </c>
      <c r="F9" s="18">
        <f t="shared" si="1"/>
        <v>1160000</v>
      </c>
      <c r="G9" s="18">
        <f t="shared" si="1"/>
        <v>0</v>
      </c>
      <c r="H9" s="18">
        <f t="shared" si="1"/>
        <v>5175</v>
      </c>
      <c r="I9" s="18">
        <f t="shared" si="1"/>
        <v>0</v>
      </c>
      <c r="J9" s="18">
        <f t="shared" si="1"/>
        <v>5175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5175</v>
      </c>
      <c r="X9" s="18">
        <f t="shared" si="1"/>
        <v>576000</v>
      </c>
      <c r="Y9" s="18">
        <f t="shared" si="1"/>
        <v>-570825</v>
      </c>
      <c r="Z9" s="4">
        <f>+IF(X9&lt;&gt;0,+(Y9/X9)*100,0)</f>
        <v>-99.1015625</v>
      </c>
      <c r="AA9" s="30">
        <f>SUM(AA10:AA14)</f>
        <v>1160000</v>
      </c>
    </row>
    <row r="10" spans="1:27" ht="13.5">
      <c r="A10" s="5" t="s">
        <v>36</v>
      </c>
      <c r="B10" s="3"/>
      <c r="C10" s="19"/>
      <c r="D10" s="19"/>
      <c r="E10" s="20">
        <v>1040000</v>
      </c>
      <c r="F10" s="21">
        <v>1040000</v>
      </c>
      <c r="G10" s="21"/>
      <c r="H10" s="21">
        <v>5175</v>
      </c>
      <c r="I10" s="21"/>
      <c r="J10" s="21">
        <v>5175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5175</v>
      </c>
      <c r="X10" s="21">
        <v>516000</v>
      </c>
      <c r="Y10" s="21">
        <v>-510825</v>
      </c>
      <c r="Z10" s="6">
        <v>-99</v>
      </c>
      <c r="AA10" s="28">
        <v>1040000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>
        <v>120000</v>
      </c>
      <c r="F12" s="21">
        <v>120000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60000</v>
      </c>
      <c r="Y12" s="21">
        <v>-60000</v>
      </c>
      <c r="Z12" s="6">
        <v>-100</v>
      </c>
      <c r="AA12" s="28">
        <v>120000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28453532</v>
      </c>
      <c r="D15" s="16">
        <f>SUM(D16:D18)</f>
        <v>0</v>
      </c>
      <c r="E15" s="17">
        <f t="shared" si="2"/>
        <v>34534120</v>
      </c>
      <c r="F15" s="18">
        <f t="shared" si="2"/>
        <v>34534120</v>
      </c>
      <c r="G15" s="18">
        <f t="shared" si="2"/>
        <v>2182383</v>
      </c>
      <c r="H15" s="18">
        <f t="shared" si="2"/>
        <v>259683</v>
      </c>
      <c r="I15" s="18">
        <f t="shared" si="2"/>
        <v>1185837</v>
      </c>
      <c r="J15" s="18">
        <f t="shared" si="2"/>
        <v>3627903</v>
      </c>
      <c r="K15" s="18">
        <f t="shared" si="2"/>
        <v>2014482</v>
      </c>
      <c r="L15" s="18">
        <f t="shared" si="2"/>
        <v>0</v>
      </c>
      <c r="M15" s="18">
        <f t="shared" si="2"/>
        <v>0</v>
      </c>
      <c r="N15" s="18">
        <f t="shared" si="2"/>
        <v>2014482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5642385</v>
      </c>
      <c r="X15" s="18">
        <f t="shared" si="2"/>
        <v>17244000</v>
      </c>
      <c r="Y15" s="18">
        <f t="shared" si="2"/>
        <v>-11601615</v>
      </c>
      <c r="Z15" s="4">
        <f>+IF(X15&lt;&gt;0,+(Y15/X15)*100,0)</f>
        <v>-67.27914057063327</v>
      </c>
      <c r="AA15" s="30">
        <f>SUM(AA16:AA18)</f>
        <v>34534120</v>
      </c>
    </row>
    <row r="16" spans="1:27" ht="13.5">
      <c r="A16" s="5" t="s">
        <v>42</v>
      </c>
      <c r="B16" s="3"/>
      <c r="C16" s="19"/>
      <c r="D16" s="19"/>
      <c r="E16" s="20">
        <v>40000</v>
      </c>
      <c r="F16" s="21">
        <v>40000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>
        <v>40000</v>
      </c>
    </row>
    <row r="17" spans="1:27" ht="13.5">
      <c r="A17" s="5" t="s">
        <v>43</v>
      </c>
      <c r="B17" s="3"/>
      <c r="C17" s="19">
        <v>28453532</v>
      </c>
      <c r="D17" s="19"/>
      <c r="E17" s="20">
        <v>34494120</v>
      </c>
      <c r="F17" s="21">
        <v>34494120</v>
      </c>
      <c r="G17" s="21">
        <v>2182383</v>
      </c>
      <c r="H17" s="21">
        <v>259683</v>
      </c>
      <c r="I17" s="21">
        <v>1185837</v>
      </c>
      <c r="J17" s="21">
        <v>3627903</v>
      </c>
      <c r="K17" s="21">
        <v>2014482</v>
      </c>
      <c r="L17" s="21"/>
      <c r="M17" s="21"/>
      <c r="N17" s="21">
        <v>2014482</v>
      </c>
      <c r="O17" s="21"/>
      <c r="P17" s="21"/>
      <c r="Q17" s="21"/>
      <c r="R17" s="21"/>
      <c r="S17" s="21"/>
      <c r="T17" s="21"/>
      <c r="U17" s="21"/>
      <c r="V17" s="21"/>
      <c r="W17" s="21">
        <v>5642385</v>
      </c>
      <c r="X17" s="21">
        <v>17244000</v>
      </c>
      <c r="Y17" s="21">
        <v>-11601615</v>
      </c>
      <c r="Z17" s="6">
        <v>-67.28</v>
      </c>
      <c r="AA17" s="28">
        <v>34494120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1165534</v>
      </c>
      <c r="D19" s="16">
        <f>SUM(D20:D23)</f>
        <v>0</v>
      </c>
      <c r="E19" s="17">
        <f t="shared" si="3"/>
        <v>17982600</v>
      </c>
      <c r="F19" s="18">
        <f t="shared" si="3"/>
        <v>17982600</v>
      </c>
      <c r="G19" s="18">
        <f t="shared" si="3"/>
        <v>1682447</v>
      </c>
      <c r="H19" s="18">
        <f t="shared" si="3"/>
        <v>206366</v>
      </c>
      <c r="I19" s="18">
        <f t="shared" si="3"/>
        <v>913254</v>
      </c>
      <c r="J19" s="18">
        <f t="shared" si="3"/>
        <v>2802067</v>
      </c>
      <c r="K19" s="18">
        <f t="shared" si="3"/>
        <v>7979236</v>
      </c>
      <c r="L19" s="18">
        <f t="shared" si="3"/>
        <v>0</v>
      </c>
      <c r="M19" s="18">
        <f t="shared" si="3"/>
        <v>404</v>
      </c>
      <c r="N19" s="18">
        <f t="shared" si="3"/>
        <v>7979640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10781707</v>
      </c>
      <c r="X19" s="18">
        <f t="shared" si="3"/>
        <v>8940000</v>
      </c>
      <c r="Y19" s="18">
        <f t="shared" si="3"/>
        <v>1841707</v>
      </c>
      <c r="Z19" s="4">
        <f>+IF(X19&lt;&gt;0,+(Y19/X19)*100,0)</f>
        <v>20.600749440715884</v>
      </c>
      <c r="AA19" s="30">
        <f>SUM(AA20:AA23)</f>
        <v>17982600</v>
      </c>
    </row>
    <row r="20" spans="1:27" ht="13.5">
      <c r="A20" s="5" t="s">
        <v>46</v>
      </c>
      <c r="B20" s="3"/>
      <c r="C20" s="19">
        <v>1107765</v>
      </c>
      <c r="D20" s="19"/>
      <c r="E20" s="20">
        <v>13540000</v>
      </c>
      <c r="F20" s="21">
        <v>13540000</v>
      </c>
      <c r="G20" s="21">
        <v>1682447</v>
      </c>
      <c r="H20" s="21">
        <v>206366</v>
      </c>
      <c r="I20" s="21">
        <v>913254</v>
      </c>
      <c r="J20" s="21">
        <v>2802067</v>
      </c>
      <c r="K20" s="21">
        <v>7800316</v>
      </c>
      <c r="L20" s="21"/>
      <c r="M20" s="21">
        <v>404</v>
      </c>
      <c r="N20" s="21">
        <v>7800720</v>
      </c>
      <c r="O20" s="21"/>
      <c r="P20" s="21"/>
      <c r="Q20" s="21"/>
      <c r="R20" s="21"/>
      <c r="S20" s="21"/>
      <c r="T20" s="21"/>
      <c r="U20" s="21"/>
      <c r="V20" s="21"/>
      <c r="W20" s="21">
        <v>10602787</v>
      </c>
      <c r="X20" s="21">
        <v>6768000</v>
      </c>
      <c r="Y20" s="21">
        <v>3834787</v>
      </c>
      <c r="Z20" s="6">
        <v>56.66</v>
      </c>
      <c r="AA20" s="28">
        <v>13540000</v>
      </c>
    </row>
    <row r="21" spans="1:27" ht="13.5">
      <c r="A21" s="5" t="s">
        <v>47</v>
      </c>
      <c r="B21" s="3"/>
      <c r="C21" s="19">
        <v>57769</v>
      </c>
      <c r="D21" s="19"/>
      <c r="E21" s="20">
        <v>2085600</v>
      </c>
      <c r="F21" s="21">
        <v>2085600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1044000</v>
      </c>
      <c r="Y21" s="21">
        <v>-1044000</v>
      </c>
      <c r="Z21" s="6">
        <v>-100</v>
      </c>
      <c r="AA21" s="28">
        <v>2085600</v>
      </c>
    </row>
    <row r="22" spans="1:27" ht="13.5">
      <c r="A22" s="5" t="s">
        <v>48</v>
      </c>
      <c r="B22" s="3"/>
      <c r="C22" s="22"/>
      <c r="D22" s="22"/>
      <c r="E22" s="23">
        <v>2053500</v>
      </c>
      <c r="F22" s="24">
        <v>2053500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1026000</v>
      </c>
      <c r="Y22" s="24">
        <v>-1026000</v>
      </c>
      <c r="Z22" s="7">
        <v>-100</v>
      </c>
      <c r="AA22" s="29">
        <v>2053500</v>
      </c>
    </row>
    <row r="23" spans="1:27" ht="13.5">
      <c r="A23" s="5" t="s">
        <v>49</v>
      </c>
      <c r="B23" s="3"/>
      <c r="C23" s="19"/>
      <c r="D23" s="19"/>
      <c r="E23" s="20">
        <v>303500</v>
      </c>
      <c r="F23" s="21">
        <v>303500</v>
      </c>
      <c r="G23" s="21"/>
      <c r="H23" s="21"/>
      <c r="I23" s="21"/>
      <c r="J23" s="21"/>
      <c r="K23" s="21">
        <v>178920</v>
      </c>
      <c r="L23" s="21"/>
      <c r="M23" s="21"/>
      <c r="N23" s="21">
        <v>178920</v>
      </c>
      <c r="O23" s="21"/>
      <c r="P23" s="21"/>
      <c r="Q23" s="21"/>
      <c r="R23" s="21"/>
      <c r="S23" s="21"/>
      <c r="T23" s="21"/>
      <c r="U23" s="21"/>
      <c r="V23" s="21"/>
      <c r="W23" s="21">
        <v>178920</v>
      </c>
      <c r="X23" s="21">
        <v>102000</v>
      </c>
      <c r="Y23" s="21">
        <v>76920</v>
      </c>
      <c r="Z23" s="6">
        <v>75.41</v>
      </c>
      <c r="AA23" s="28">
        <v>303500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29807588</v>
      </c>
      <c r="D25" s="50">
        <f>+D5+D9+D15+D19+D24</f>
        <v>0</v>
      </c>
      <c r="E25" s="51">
        <f t="shared" si="4"/>
        <v>54413920</v>
      </c>
      <c r="F25" s="52">
        <f t="shared" si="4"/>
        <v>54413920</v>
      </c>
      <c r="G25" s="52">
        <f t="shared" si="4"/>
        <v>3864830</v>
      </c>
      <c r="H25" s="52">
        <f t="shared" si="4"/>
        <v>473838</v>
      </c>
      <c r="I25" s="52">
        <f t="shared" si="4"/>
        <v>2109448</v>
      </c>
      <c r="J25" s="52">
        <f t="shared" si="4"/>
        <v>6448116</v>
      </c>
      <c r="K25" s="52">
        <f t="shared" si="4"/>
        <v>10030284</v>
      </c>
      <c r="L25" s="52">
        <f t="shared" si="4"/>
        <v>0</v>
      </c>
      <c r="M25" s="52">
        <f t="shared" si="4"/>
        <v>3461</v>
      </c>
      <c r="N25" s="52">
        <f t="shared" si="4"/>
        <v>10033745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16481861</v>
      </c>
      <c r="X25" s="52">
        <f t="shared" si="4"/>
        <v>27126000</v>
      </c>
      <c r="Y25" s="52">
        <f t="shared" si="4"/>
        <v>-10644139</v>
      </c>
      <c r="Z25" s="53">
        <f>+IF(X25&lt;&gt;0,+(Y25/X25)*100,0)</f>
        <v>-39.239618815896186</v>
      </c>
      <c r="AA25" s="54">
        <f>+AA5+AA9+AA15+AA19+AA24</f>
        <v>54413920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28453532</v>
      </c>
      <c r="D28" s="19"/>
      <c r="E28" s="20">
        <v>43158000</v>
      </c>
      <c r="F28" s="21">
        <v>43158000</v>
      </c>
      <c r="G28" s="21">
        <v>3864830</v>
      </c>
      <c r="H28" s="21">
        <v>466049</v>
      </c>
      <c r="I28" s="21">
        <v>2099091</v>
      </c>
      <c r="J28" s="21">
        <v>6429970</v>
      </c>
      <c r="K28" s="21">
        <v>9814798</v>
      </c>
      <c r="L28" s="21"/>
      <c r="M28" s="21"/>
      <c r="N28" s="21">
        <v>9814798</v>
      </c>
      <c r="O28" s="21"/>
      <c r="P28" s="21"/>
      <c r="Q28" s="21"/>
      <c r="R28" s="21"/>
      <c r="S28" s="21"/>
      <c r="T28" s="21"/>
      <c r="U28" s="21"/>
      <c r="V28" s="21"/>
      <c r="W28" s="21">
        <v>16244768</v>
      </c>
      <c r="X28" s="21"/>
      <c r="Y28" s="21">
        <v>16244768</v>
      </c>
      <c r="Z28" s="6"/>
      <c r="AA28" s="19">
        <v>43158000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28453532</v>
      </c>
      <c r="D32" s="25">
        <f>SUM(D28:D31)</f>
        <v>0</v>
      </c>
      <c r="E32" s="26">
        <f t="shared" si="5"/>
        <v>43158000</v>
      </c>
      <c r="F32" s="27">
        <f t="shared" si="5"/>
        <v>43158000</v>
      </c>
      <c r="G32" s="27">
        <f t="shared" si="5"/>
        <v>3864830</v>
      </c>
      <c r="H32" s="27">
        <f t="shared" si="5"/>
        <v>466049</v>
      </c>
      <c r="I32" s="27">
        <f t="shared" si="5"/>
        <v>2099091</v>
      </c>
      <c r="J32" s="27">
        <f t="shared" si="5"/>
        <v>6429970</v>
      </c>
      <c r="K32" s="27">
        <f t="shared" si="5"/>
        <v>9814798</v>
      </c>
      <c r="L32" s="27">
        <f t="shared" si="5"/>
        <v>0</v>
      </c>
      <c r="M32" s="27">
        <f t="shared" si="5"/>
        <v>0</v>
      </c>
      <c r="N32" s="27">
        <f t="shared" si="5"/>
        <v>9814798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16244768</v>
      </c>
      <c r="X32" s="27">
        <f t="shared" si="5"/>
        <v>0</v>
      </c>
      <c r="Y32" s="27">
        <f t="shared" si="5"/>
        <v>16244768</v>
      </c>
      <c r="Z32" s="13">
        <f>+IF(X32&lt;&gt;0,+(Y32/X32)*100,0)</f>
        <v>0</v>
      </c>
      <c r="AA32" s="31">
        <f>SUM(AA28:AA31)</f>
        <v>43158000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1354056</v>
      </c>
      <c r="D35" s="19"/>
      <c r="E35" s="20">
        <v>11255920</v>
      </c>
      <c r="F35" s="21">
        <v>11255920</v>
      </c>
      <c r="G35" s="21"/>
      <c r="H35" s="21">
        <v>7789</v>
      </c>
      <c r="I35" s="21">
        <v>10357</v>
      </c>
      <c r="J35" s="21">
        <v>18146</v>
      </c>
      <c r="K35" s="21">
        <v>215486</v>
      </c>
      <c r="L35" s="21"/>
      <c r="M35" s="21">
        <v>3461</v>
      </c>
      <c r="N35" s="21">
        <v>218947</v>
      </c>
      <c r="O35" s="21"/>
      <c r="P35" s="21"/>
      <c r="Q35" s="21"/>
      <c r="R35" s="21"/>
      <c r="S35" s="21"/>
      <c r="T35" s="21"/>
      <c r="U35" s="21"/>
      <c r="V35" s="21"/>
      <c r="W35" s="21">
        <v>237093</v>
      </c>
      <c r="X35" s="21"/>
      <c r="Y35" s="21">
        <v>237093</v>
      </c>
      <c r="Z35" s="6"/>
      <c r="AA35" s="28">
        <v>11255920</v>
      </c>
    </row>
    <row r="36" spans="1:27" ht="13.5">
      <c r="A36" s="60" t="s">
        <v>64</v>
      </c>
      <c r="B36" s="10"/>
      <c r="C36" s="61">
        <f aca="true" t="shared" si="6" ref="C36:Y36">SUM(C32:C35)</f>
        <v>29807588</v>
      </c>
      <c r="D36" s="61">
        <f>SUM(D32:D35)</f>
        <v>0</v>
      </c>
      <c r="E36" s="62">
        <f t="shared" si="6"/>
        <v>54413920</v>
      </c>
      <c r="F36" s="63">
        <f t="shared" si="6"/>
        <v>54413920</v>
      </c>
      <c r="G36" s="63">
        <f t="shared" si="6"/>
        <v>3864830</v>
      </c>
      <c r="H36" s="63">
        <f t="shared" si="6"/>
        <v>473838</v>
      </c>
      <c r="I36" s="63">
        <f t="shared" si="6"/>
        <v>2109448</v>
      </c>
      <c r="J36" s="63">
        <f t="shared" si="6"/>
        <v>6448116</v>
      </c>
      <c r="K36" s="63">
        <f t="shared" si="6"/>
        <v>10030284</v>
      </c>
      <c r="L36" s="63">
        <f t="shared" si="6"/>
        <v>0</v>
      </c>
      <c r="M36" s="63">
        <f t="shared" si="6"/>
        <v>3461</v>
      </c>
      <c r="N36" s="63">
        <f t="shared" si="6"/>
        <v>10033745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16481861</v>
      </c>
      <c r="X36" s="63">
        <f t="shared" si="6"/>
        <v>0</v>
      </c>
      <c r="Y36" s="63">
        <f t="shared" si="6"/>
        <v>16481861</v>
      </c>
      <c r="Z36" s="64">
        <f>+IF(X36&lt;&gt;0,+(Y36/X36)*100,0)</f>
        <v>0</v>
      </c>
      <c r="AA36" s="65">
        <f>SUM(AA32:AA35)</f>
        <v>54413920</v>
      </c>
    </row>
    <row r="37" spans="1:27" ht="13.5">
      <c r="A37" s="14" t="s">
        <v>127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128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129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130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98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131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2048000</v>
      </c>
      <c r="F5" s="18">
        <f t="shared" si="0"/>
        <v>2048000</v>
      </c>
      <c r="G5" s="18">
        <f t="shared" si="0"/>
        <v>0</v>
      </c>
      <c r="H5" s="18">
        <f t="shared" si="0"/>
        <v>0</v>
      </c>
      <c r="I5" s="18">
        <f t="shared" si="0"/>
        <v>10394</v>
      </c>
      <c r="J5" s="18">
        <f t="shared" si="0"/>
        <v>10394</v>
      </c>
      <c r="K5" s="18">
        <f t="shared" si="0"/>
        <v>29650</v>
      </c>
      <c r="L5" s="18">
        <f t="shared" si="0"/>
        <v>0</v>
      </c>
      <c r="M5" s="18">
        <f t="shared" si="0"/>
        <v>0</v>
      </c>
      <c r="N5" s="18">
        <f t="shared" si="0"/>
        <v>29650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40044</v>
      </c>
      <c r="X5" s="18">
        <f t="shared" si="0"/>
        <v>1023900</v>
      </c>
      <c r="Y5" s="18">
        <f t="shared" si="0"/>
        <v>-983856</v>
      </c>
      <c r="Z5" s="4">
        <f>+IF(X5&lt;&gt;0,+(Y5/X5)*100,0)</f>
        <v>-96.0890711983592</v>
      </c>
      <c r="AA5" s="16">
        <f>SUM(AA6:AA8)</f>
        <v>2048000</v>
      </c>
    </row>
    <row r="6" spans="1:27" ht="13.5">
      <c r="A6" s="5" t="s">
        <v>32</v>
      </c>
      <c r="B6" s="3"/>
      <c r="C6" s="19"/>
      <c r="D6" s="19"/>
      <c r="E6" s="20">
        <v>1075000</v>
      </c>
      <c r="F6" s="21">
        <v>1075000</v>
      </c>
      <c r="G6" s="21"/>
      <c r="H6" s="21"/>
      <c r="I6" s="21"/>
      <c r="J6" s="21"/>
      <c r="K6" s="21">
        <v>29650</v>
      </c>
      <c r="L6" s="21"/>
      <c r="M6" s="21"/>
      <c r="N6" s="21">
        <v>29650</v>
      </c>
      <c r="O6" s="21"/>
      <c r="P6" s="21"/>
      <c r="Q6" s="21"/>
      <c r="R6" s="21"/>
      <c r="S6" s="21"/>
      <c r="T6" s="21"/>
      <c r="U6" s="21"/>
      <c r="V6" s="21"/>
      <c r="W6" s="21">
        <v>29650</v>
      </c>
      <c r="X6" s="21">
        <v>537480</v>
      </c>
      <c r="Y6" s="21">
        <v>-507830</v>
      </c>
      <c r="Z6" s="6">
        <v>-94.48</v>
      </c>
      <c r="AA6" s="28">
        <v>1075000</v>
      </c>
    </row>
    <row r="7" spans="1:27" ht="13.5">
      <c r="A7" s="5" t="s">
        <v>33</v>
      </c>
      <c r="B7" s="3"/>
      <c r="C7" s="22"/>
      <c r="D7" s="22"/>
      <c r="E7" s="23">
        <v>176000</v>
      </c>
      <c r="F7" s="24">
        <v>176000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87960</v>
      </c>
      <c r="Y7" s="24">
        <v>-87960</v>
      </c>
      <c r="Z7" s="7">
        <v>-100</v>
      </c>
      <c r="AA7" s="29">
        <v>176000</v>
      </c>
    </row>
    <row r="8" spans="1:27" ht="13.5">
      <c r="A8" s="5" t="s">
        <v>34</v>
      </c>
      <c r="B8" s="3"/>
      <c r="C8" s="19"/>
      <c r="D8" s="19"/>
      <c r="E8" s="20">
        <v>797000</v>
      </c>
      <c r="F8" s="21">
        <v>797000</v>
      </c>
      <c r="G8" s="21"/>
      <c r="H8" s="21"/>
      <c r="I8" s="21">
        <v>10394</v>
      </c>
      <c r="J8" s="21">
        <v>10394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10394</v>
      </c>
      <c r="X8" s="21">
        <v>398460</v>
      </c>
      <c r="Y8" s="21">
        <v>-388066</v>
      </c>
      <c r="Z8" s="6">
        <v>-97.39</v>
      </c>
      <c r="AA8" s="28">
        <v>797000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7601000</v>
      </c>
      <c r="F9" s="18">
        <f t="shared" si="1"/>
        <v>7601000</v>
      </c>
      <c r="G9" s="18">
        <f t="shared" si="1"/>
        <v>25977</v>
      </c>
      <c r="H9" s="18">
        <f t="shared" si="1"/>
        <v>0</v>
      </c>
      <c r="I9" s="18">
        <f t="shared" si="1"/>
        <v>0</v>
      </c>
      <c r="J9" s="18">
        <f t="shared" si="1"/>
        <v>25977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25977</v>
      </c>
      <c r="X9" s="18">
        <f t="shared" si="1"/>
        <v>662940</v>
      </c>
      <c r="Y9" s="18">
        <f t="shared" si="1"/>
        <v>-636963</v>
      </c>
      <c r="Z9" s="4">
        <f>+IF(X9&lt;&gt;0,+(Y9/X9)*100,0)</f>
        <v>-96.0815458412526</v>
      </c>
      <c r="AA9" s="30">
        <f>SUM(AA10:AA14)</f>
        <v>7601000</v>
      </c>
    </row>
    <row r="10" spans="1:27" ht="13.5">
      <c r="A10" s="5" t="s">
        <v>36</v>
      </c>
      <c r="B10" s="3"/>
      <c r="C10" s="19"/>
      <c r="D10" s="19"/>
      <c r="E10" s="20">
        <v>1136000</v>
      </c>
      <c r="F10" s="21">
        <v>1136000</v>
      </c>
      <c r="G10" s="21">
        <v>25977</v>
      </c>
      <c r="H10" s="21"/>
      <c r="I10" s="21"/>
      <c r="J10" s="21">
        <v>25977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25977</v>
      </c>
      <c r="X10" s="21">
        <v>642960</v>
      </c>
      <c r="Y10" s="21">
        <v>-616983</v>
      </c>
      <c r="Z10" s="6">
        <v>-95.96</v>
      </c>
      <c r="AA10" s="28">
        <v>1136000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>
        <v>6465000</v>
      </c>
      <c r="F12" s="21">
        <v>6465000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19980</v>
      </c>
      <c r="Y12" s="21">
        <v>-19980</v>
      </c>
      <c r="Z12" s="6">
        <v>-100</v>
      </c>
      <c r="AA12" s="28">
        <v>6465000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46339000</v>
      </c>
      <c r="F15" s="18">
        <f t="shared" si="2"/>
        <v>46339000</v>
      </c>
      <c r="G15" s="18">
        <f t="shared" si="2"/>
        <v>818218</v>
      </c>
      <c r="H15" s="18">
        <f t="shared" si="2"/>
        <v>3129135</v>
      </c>
      <c r="I15" s="18">
        <f t="shared" si="2"/>
        <v>3046166</v>
      </c>
      <c r="J15" s="18">
        <f t="shared" si="2"/>
        <v>6993519</v>
      </c>
      <c r="K15" s="18">
        <f t="shared" si="2"/>
        <v>5864014</v>
      </c>
      <c r="L15" s="18">
        <f t="shared" si="2"/>
        <v>4319729</v>
      </c>
      <c r="M15" s="18">
        <f t="shared" si="2"/>
        <v>6388596</v>
      </c>
      <c r="N15" s="18">
        <f t="shared" si="2"/>
        <v>16572339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23565858</v>
      </c>
      <c r="X15" s="18">
        <f t="shared" si="2"/>
        <v>26306940</v>
      </c>
      <c r="Y15" s="18">
        <f t="shared" si="2"/>
        <v>-2741082</v>
      </c>
      <c r="Z15" s="4">
        <f>+IF(X15&lt;&gt;0,+(Y15/X15)*100,0)</f>
        <v>-10.419615508303131</v>
      </c>
      <c r="AA15" s="30">
        <f>SUM(AA16:AA18)</f>
        <v>46339000</v>
      </c>
    </row>
    <row r="16" spans="1:27" ht="13.5">
      <c r="A16" s="5" t="s">
        <v>42</v>
      </c>
      <c r="B16" s="3"/>
      <c r="C16" s="19"/>
      <c r="D16" s="19"/>
      <c r="E16" s="20">
        <v>210000</v>
      </c>
      <c r="F16" s="21">
        <v>210000</v>
      </c>
      <c r="G16" s="21"/>
      <c r="H16" s="21">
        <v>17350</v>
      </c>
      <c r="I16" s="21">
        <v>15975</v>
      </c>
      <c r="J16" s="21">
        <v>33325</v>
      </c>
      <c r="K16" s="21"/>
      <c r="L16" s="21">
        <v>37917</v>
      </c>
      <c r="M16" s="21"/>
      <c r="N16" s="21">
        <v>37917</v>
      </c>
      <c r="O16" s="21"/>
      <c r="P16" s="21"/>
      <c r="Q16" s="21"/>
      <c r="R16" s="21"/>
      <c r="S16" s="21"/>
      <c r="T16" s="21"/>
      <c r="U16" s="21"/>
      <c r="V16" s="21"/>
      <c r="W16" s="21">
        <v>71242</v>
      </c>
      <c r="X16" s="21">
        <v>23169480</v>
      </c>
      <c r="Y16" s="21">
        <v>-23098238</v>
      </c>
      <c r="Z16" s="6">
        <v>-99.69</v>
      </c>
      <c r="AA16" s="28">
        <v>210000</v>
      </c>
    </row>
    <row r="17" spans="1:27" ht="13.5">
      <c r="A17" s="5" t="s">
        <v>43</v>
      </c>
      <c r="B17" s="3"/>
      <c r="C17" s="19"/>
      <c r="D17" s="19"/>
      <c r="E17" s="20">
        <v>46129000</v>
      </c>
      <c r="F17" s="21">
        <v>46129000</v>
      </c>
      <c r="G17" s="21">
        <v>818218</v>
      </c>
      <c r="H17" s="21">
        <v>3111785</v>
      </c>
      <c r="I17" s="21">
        <v>3030191</v>
      </c>
      <c r="J17" s="21">
        <v>6960194</v>
      </c>
      <c r="K17" s="21">
        <v>5864014</v>
      </c>
      <c r="L17" s="21">
        <v>4281812</v>
      </c>
      <c r="M17" s="21">
        <v>6388596</v>
      </c>
      <c r="N17" s="21">
        <v>16534422</v>
      </c>
      <c r="O17" s="21"/>
      <c r="P17" s="21"/>
      <c r="Q17" s="21"/>
      <c r="R17" s="21"/>
      <c r="S17" s="21"/>
      <c r="T17" s="21"/>
      <c r="U17" s="21"/>
      <c r="V17" s="21"/>
      <c r="W17" s="21">
        <v>23494616</v>
      </c>
      <c r="X17" s="21">
        <v>3137460</v>
      </c>
      <c r="Y17" s="21">
        <v>20357156</v>
      </c>
      <c r="Z17" s="6">
        <v>648.84</v>
      </c>
      <c r="AA17" s="28">
        <v>46129000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1950000</v>
      </c>
      <c r="F19" s="18">
        <f t="shared" si="3"/>
        <v>1950000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975000</v>
      </c>
      <c r="Y19" s="18">
        <f t="shared" si="3"/>
        <v>-975000</v>
      </c>
      <c r="Z19" s="4">
        <f>+IF(X19&lt;&gt;0,+(Y19/X19)*100,0)</f>
        <v>-100</v>
      </c>
      <c r="AA19" s="30">
        <f>SUM(AA20:AA23)</f>
        <v>1950000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>
        <v>1950000</v>
      </c>
      <c r="F23" s="21">
        <v>1950000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975000</v>
      </c>
      <c r="Y23" s="21">
        <v>-975000</v>
      </c>
      <c r="Z23" s="6">
        <v>-100</v>
      </c>
      <c r="AA23" s="28">
        <v>1950000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57938000</v>
      </c>
      <c r="F25" s="52">
        <f t="shared" si="4"/>
        <v>57938000</v>
      </c>
      <c r="G25" s="52">
        <f t="shared" si="4"/>
        <v>844195</v>
      </c>
      <c r="H25" s="52">
        <f t="shared" si="4"/>
        <v>3129135</v>
      </c>
      <c r="I25" s="52">
        <f t="shared" si="4"/>
        <v>3056560</v>
      </c>
      <c r="J25" s="52">
        <f t="shared" si="4"/>
        <v>7029890</v>
      </c>
      <c r="K25" s="52">
        <f t="shared" si="4"/>
        <v>5893664</v>
      </c>
      <c r="L25" s="52">
        <f t="shared" si="4"/>
        <v>4319729</v>
      </c>
      <c r="M25" s="52">
        <f t="shared" si="4"/>
        <v>6388596</v>
      </c>
      <c r="N25" s="52">
        <f t="shared" si="4"/>
        <v>16601989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23631879</v>
      </c>
      <c r="X25" s="52">
        <f t="shared" si="4"/>
        <v>28968780</v>
      </c>
      <c r="Y25" s="52">
        <f t="shared" si="4"/>
        <v>-5336901</v>
      </c>
      <c r="Z25" s="53">
        <f>+IF(X25&lt;&gt;0,+(Y25/X25)*100,0)</f>
        <v>-18.422940144528006</v>
      </c>
      <c r="AA25" s="54">
        <f>+AA5+AA9+AA15+AA19+AA24</f>
        <v>57938000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45679000</v>
      </c>
      <c r="F28" s="21">
        <v>45679000</v>
      </c>
      <c r="G28" s="21">
        <v>593217</v>
      </c>
      <c r="H28" s="21">
        <v>3111784</v>
      </c>
      <c r="I28" s="21">
        <v>3030190</v>
      </c>
      <c r="J28" s="21">
        <v>6735191</v>
      </c>
      <c r="K28" s="21">
        <v>5864014</v>
      </c>
      <c r="L28" s="21">
        <v>4281812</v>
      </c>
      <c r="M28" s="21">
        <v>6213597</v>
      </c>
      <c r="N28" s="21">
        <v>16359423</v>
      </c>
      <c r="O28" s="21"/>
      <c r="P28" s="21"/>
      <c r="Q28" s="21"/>
      <c r="R28" s="21"/>
      <c r="S28" s="21"/>
      <c r="T28" s="21"/>
      <c r="U28" s="21"/>
      <c r="V28" s="21"/>
      <c r="W28" s="21">
        <v>23094614</v>
      </c>
      <c r="X28" s="21"/>
      <c r="Y28" s="21">
        <v>23094614</v>
      </c>
      <c r="Z28" s="6"/>
      <c r="AA28" s="19">
        <v>45679000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>
        <v>225000</v>
      </c>
      <c r="H29" s="21"/>
      <c r="I29" s="21"/>
      <c r="J29" s="21">
        <v>225000</v>
      </c>
      <c r="K29" s="21"/>
      <c r="L29" s="21"/>
      <c r="M29" s="21">
        <v>175000</v>
      </c>
      <c r="N29" s="21">
        <v>175000</v>
      </c>
      <c r="O29" s="21"/>
      <c r="P29" s="21"/>
      <c r="Q29" s="21"/>
      <c r="R29" s="21"/>
      <c r="S29" s="21"/>
      <c r="T29" s="21"/>
      <c r="U29" s="21"/>
      <c r="V29" s="21"/>
      <c r="W29" s="21">
        <v>400000</v>
      </c>
      <c r="X29" s="21"/>
      <c r="Y29" s="21">
        <v>400000</v>
      </c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45679000</v>
      </c>
      <c r="F32" s="27">
        <f t="shared" si="5"/>
        <v>45679000</v>
      </c>
      <c r="G32" s="27">
        <f t="shared" si="5"/>
        <v>818217</v>
      </c>
      <c r="H32" s="27">
        <f t="shared" si="5"/>
        <v>3111784</v>
      </c>
      <c r="I32" s="27">
        <f t="shared" si="5"/>
        <v>3030190</v>
      </c>
      <c r="J32" s="27">
        <f t="shared" si="5"/>
        <v>6960191</v>
      </c>
      <c r="K32" s="27">
        <f t="shared" si="5"/>
        <v>5864014</v>
      </c>
      <c r="L32" s="27">
        <f t="shared" si="5"/>
        <v>4281812</v>
      </c>
      <c r="M32" s="27">
        <f t="shared" si="5"/>
        <v>6388597</v>
      </c>
      <c r="N32" s="27">
        <f t="shared" si="5"/>
        <v>16534423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23494614</v>
      </c>
      <c r="X32" s="27">
        <f t="shared" si="5"/>
        <v>0</v>
      </c>
      <c r="Y32" s="27">
        <f t="shared" si="5"/>
        <v>23494614</v>
      </c>
      <c r="Z32" s="13">
        <f>+IF(X32&lt;&gt;0,+(Y32/X32)*100,0)</f>
        <v>0</v>
      </c>
      <c r="AA32" s="31">
        <f>SUM(AA28:AA31)</f>
        <v>45679000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>
        <v>7950000</v>
      </c>
      <c r="F34" s="21">
        <v>7950000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>
        <v>7950000</v>
      </c>
    </row>
    <row r="35" spans="1:27" ht="13.5">
      <c r="A35" s="59" t="s">
        <v>63</v>
      </c>
      <c r="B35" s="3"/>
      <c r="C35" s="19"/>
      <c r="D35" s="19"/>
      <c r="E35" s="20">
        <v>4309000</v>
      </c>
      <c r="F35" s="21">
        <v>4309000</v>
      </c>
      <c r="G35" s="21">
        <v>25977</v>
      </c>
      <c r="H35" s="21">
        <v>17350</v>
      </c>
      <c r="I35" s="21">
        <v>26369</v>
      </c>
      <c r="J35" s="21">
        <v>69696</v>
      </c>
      <c r="K35" s="21">
        <v>29650</v>
      </c>
      <c r="L35" s="21">
        <v>37917</v>
      </c>
      <c r="M35" s="21"/>
      <c r="N35" s="21">
        <v>67567</v>
      </c>
      <c r="O35" s="21"/>
      <c r="P35" s="21"/>
      <c r="Q35" s="21"/>
      <c r="R35" s="21"/>
      <c r="S35" s="21"/>
      <c r="T35" s="21"/>
      <c r="U35" s="21"/>
      <c r="V35" s="21"/>
      <c r="W35" s="21">
        <v>137263</v>
      </c>
      <c r="X35" s="21"/>
      <c r="Y35" s="21">
        <v>137263</v>
      </c>
      <c r="Z35" s="6"/>
      <c r="AA35" s="28">
        <v>4309000</v>
      </c>
    </row>
    <row r="36" spans="1:27" ht="13.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57938000</v>
      </c>
      <c r="F36" s="63">
        <f t="shared" si="6"/>
        <v>57938000</v>
      </c>
      <c r="G36" s="63">
        <f t="shared" si="6"/>
        <v>844194</v>
      </c>
      <c r="H36" s="63">
        <f t="shared" si="6"/>
        <v>3129134</v>
      </c>
      <c r="I36" s="63">
        <f t="shared" si="6"/>
        <v>3056559</v>
      </c>
      <c r="J36" s="63">
        <f t="shared" si="6"/>
        <v>7029887</v>
      </c>
      <c r="K36" s="63">
        <f t="shared" si="6"/>
        <v>5893664</v>
      </c>
      <c r="L36" s="63">
        <f t="shared" si="6"/>
        <v>4319729</v>
      </c>
      <c r="M36" s="63">
        <f t="shared" si="6"/>
        <v>6388597</v>
      </c>
      <c r="N36" s="63">
        <f t="shared" si="6"/>
        <v>16601990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23631877</v>
      </c>
      <c r="X36" s="63">
        <f t="shared" si="6"/>
        <v>0</v>
      </c>
      <c r="Y36" s="63">
        <f t="shared" si="6"/>
        <v>23631877</v>
      </c>
      <c r="Z36" s="64">
        <f>+IF(X36&lt;&gt;0,+(Y36/X36)*100,0)</f>
        <v>0</v>
      </c>
      <c r="AA36" s="65">
        <f>SUM(AA32:AA35)</f>
        <v>57938000</v>
      </c>
    </row>
    <row r="37" spans="1:27" ht="13.5">
      <c r="A37" s="14" t="s">
        <v>127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128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129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130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99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131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12564000</v>
      </c>
      <c r="F9" s="18">
        <f t="shared" si="1"/>
        <v>12564000</v>
      </c>
      <c r="G9" s="18">
        <f t="shared" si="1"/>
        <v>1724178</v>
      </c>
      <c r="H9" s="18">
        <f t="shared" si="1"/>
        <v>1795593</v>
      </c>
      <c r="I9" s="18">
        <f t="shared" si="1"/>
        <v>950155</v>
      </c>
      <c r="J9" s="18">
        <f t="shared" si="1"/>
        <v>4469926</v>
      </c>
      <c r="K9" s="18">
        <f t="shared" si="1"/>
        <v>0</v>
      </c>
      <c r="L9" s="18">
        <f t="shared" si="1"/>
        <v>1019240</v>
      </c>
      <c r="M9" s="18">
        <f t="shared" si="1"/>
        <v>0</v>
      </c>
      <c r="N9" s="18">
        <f t="shared" si="1"/>
        <v>1019240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5489166</v>
      </c>
      <c r="X9" s="18">
        <f t="shared" si="1"/>
        <v>0</v>
      </c>
      <c r="Y9" s="18">
        <f t="shared" si="1"/>
        <v>5489166</v>
      </c>
      <c r="Z9" s="4">
        <f>+IF(X9&lt;&gt;0,+(Y9/X9)*100,0)</f>
        <v>0</v>
      </c>
      <c r="AA9" s="30">
        <f>SUM(AA10:AA14)</f>
        <v>12564000</v>
      </c>
    </row>
    <row r="10" spans="1:27" ht="13.5">
      <c r="A10" s="5" t="s">
        <v>36</v>
      </c>
      <c r="B10" s="3"/>
      <c r="C10" s="19"/>
      <c r="D10" s="19"/>
      <c r="E10" s="20">
        <v>11954000</v>
      </c>
      <c r="F10" s="21">
        <v>11954000</v>
      </c>
      <c r="G10" s="21">
        <v>1724178</v>
      </c>
      <c r="H10" s="21">
        <v>1795593</v>
      </c>
      <c r="I10" s="21">
        <v>950155</v>
      </c>
      <c r="J10" s="21">
        <v>4469926</v>
      </c>
      <c r="K10" s="21"/>
      <c r="L10" s="21">
        <v>1019240</v>
      </c>
      <c r="M10" s="21"/>
      <c r="N10" s="21">
        <v>1019240</v>
      </c>
      <c r="O10" s="21"/>
      <c r="P10" s="21"/>
      <c r="Q10" s="21"/>
      <c r="R10" s="21"/>
      <c r="S10" s="21"/>
      <c r="T10" s="21"/>
      <c r="U10" s="21"/>
      <c r="V10" s="21"/>
      <c r="W10" s="21">
        <v>5489166</v>
      </c>
      <c r="X10" s="21"/>
      <c r="Y10" s="21">
        <v>5489166</v>
      </c>
      <c r="Z10" s="6"/>
      <c r="AA10" s="28">
        <v>11954000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>
        <v>610000</v>
      </c>
      <c r="F12" s="21">
        <v>610000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>
        <v>610000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17046000</v>
      </c>
      <c r="F15" s="18">
        <f t="shared" si="2"/>
        <v>17046000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14805000</v>
      </c>
      <c r="Y15" s="18">
        <f t="shared" si="2"/>
        <v>-14805000</v>
      </c>
      <c r="Z15" s="4">
        <f>+IF(X15&lt;&gt;0,+(Y15/X15)*100,0)</f>
        <v>-100</v>
      </c>
      <c r="AA15" s="30">
        <f>SUM(AA16:AA18)</f>
        <v>17046000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>
        <v>17046000</v>
      </c>
      <c r="F17" s="21">
        <v>17046000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14805000</v>
      </c>
      <c r="Y17" s="21">
        <v>-14805000</v>
      </c>
      <c r="Z17" s="6">
        <v>-100</v>
      </c>
      <c r="AA17" s="28">
        <v>17046000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5000000</v>
      </c>
      <c r="F19" s="18">
        <f t="shared" si="3"/>
        <v>5000000</v>
      </c>
      <c r="G19" s="18">
        <f t="shared" si="3"/>
        <v>1073651</v>
      </c>
      <c r="H19" s="18">
        <f t="shared" si="3"/>
        <v>1044961</v>
      </c>
      <c r="I19" s="18">
        <f t="shared" si="3"/>
        <v>1348033</v>
      </c>
      <c r="J19" s="18">
        <f t="shared" si="3"/>
        <v>3466645</v>
      </c>
      <c r="K19" s="18">
        <f t="shared" si="3"/>
        <v>1348033</v>
      </c>
      <c r="L19" s="18">
        <f t="shared" si="3"/>
        <v>0</v>
      </c>
      <c r="M19" s="18">
        <f t="shared" si="3"/>
        <v>169513</v>
      </c>
      <c r="N19" s="18">
        <f t="shared" si="3"/>
        <v>1517546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4984191</v>
      </c>
      <c r="X19" s="18">
        <f t="shared" si="3"/>
        <v>2500002</v>
      </c>
      <c r="Y19" s="18">
        <f t="shared" si="3"/>
        <v>2484189</v>
      </c>
      <c r="Z19" s="4">
        <f>+IF(X19&lt;&gt;0,+(Y19/X19)*100,0)</f>
        <v>99.3674805060156</v>
      </c>
      <c r="AA19" s="30">
        <f>SUM(AA20:AA23)</f>
        <v>5000000</v>
      </c>
    </row>
    <row r="20" spans="1:27" ht="13.5">
      <c r="A20" s="5" t="s">
        <v>46</v>
      </c>
      <c r="B20" s="3"/>
      <c r="C20" s="19"/>
      <c r="D20" s="19"/>
      <c r="E20" s="20">
        <v>5000000</v>
      </c>
      <c r="F20" s="21">
        <v>5000000</v>
      </c>
      <c r="G20" s="21">
        <v>1073651</v>
      </c>
      <c r="H20" s="21">
        <v>1044961</v>
      </c>
      <c r="I20" s="21">
        <v>1348033</v>
      </c>
      <c r="J20" s="21">
        <v>3466645</v>
      </c>
      <c r="K20" s="21">
        <v>1348033</v>
      </c>
      <c r="L20" s="21"/>
      <c r="M20" s="21">
        <v>169513</v>
      </c>
      <c r="N20" s="21">
        <v>1517546</v>
      </c>
      <c r="O20" s="21"/>
      <c r="P20" s="21"/>
      <c r="Q20" s="21"/>
      <c r="R20" s="21"/>
      <c r="S20" s="21"/>
      <c r="T20" s="21"/>
      <c r="U20" s="21"/>
      <c r="V20" s="21"/>
      <c r="W20" s="21">
        <v>4984191</v>
      </c>
      <c r="X20" s="21">
        <v>2500002</v>
      </c>
      <c r="Y20" s="21">
        <v>2484189</v>
      </c>
      <c r="Z20" s="6">
        <v>99.37</v>
      </c>
      <c r="AA20" s="28">
        <v>5000000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34610000</v>
      </c>
      <c r="F25" s="52">
        <f t="shared" si="4"/>
        <v>34610000</v>
      </c>
      <c r="G25" s="52">
        <f t="shared" si="4"/>
        <v>2797829</v>
      </c>
      <c r="H25" s="52">
        <f t="shared" si="4"/>
        <v>2840554</v>
      </c>
      <c r="I25" s="52">
        <f t="shared" si="4"/>
        <v>2298188</v>
      </c>
      <c r="J25" s="52">
        <f t="shared" si="4"/>
        <v>7936571</v>
      </c>
      <c r="K25" s="52">
        <f t="shared" si="4"/>
        <v>1348033</v>
      </c>
      <c r="L25" s="52">
        <f t="shared" si="4"/>
        <v>1019240</v>
      </c>
      <c r="M25" s="52">
        <f t="shared" si="4"/>
        <v>169513</v>
      </c>
      <c r="N25" s="52">
        <f t="shared" si="4"/>
        <v>2536786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10473357</v>
      </c>
      <c r="X25" s="52">
        <f t="shared" si="4"/>
        <v>17305002</v>
      </c>
      <c r="Y25" s="52">
        <f t="shared" si="4"/>
        <v>-6831645</v>
      </c>
      <c r="Z25" s="53">
        <f>+IF(X25&lt;&gt;0,+(Y25/X25)*100,0)</f>
        <v>-39.47786310570782</v>
      </c>
      <c r="AA25" s="54">
        <f>+AA5+AA9+AA15+AA19+AA24</f>
        <v>34610000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34000000</v>
      </c>
      <c r="F28" s="21">
        <v>34000000</v>
      </c>
      <c r="G28" s="21">
        <v>2797829</v>
      </c>
      <c r="H28" s="21">
        <v>2840554</v>
      </c>
      <c r="I28" s="21">
        <v>2298188</v>
      </c>
      <c r="J28" s="21">
        <v>7936571</v>
      </c>
      <c r="K28" s="21">
        <v>1348033</v>
      </c>
      <c r="L28" s="21">
        <v>1019240</v>
      </c>
      <c r="M28" s="21">
        <v>169513</v>
      </c>
      <c r="N28" s="21">
        <v>2536786</v>
      </c>
      <c r="O28" s="21"/>
      <c r="P28" s="21"/>
      <c r="Q28" s="21"/>
      <c r="R28" s="21"/>
      <c r="S28" s="21"/>
      <c r="T28" s="21"/>
      <c r="U28" s="21"/>
      <c r="V28" s="21"/>
      <c r="W28" s="21">
        <v>10473357</v>
      </c>
      <c r="X28" s="21"/>
      <c r="Y28" s="21">
        <v>10473357</v>
      </c>
      <c r="Z28" s="6"/>
      <c r="AA28" s="19">
        <v>34000000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34000000</v>
      </c>
      <c r="F32" s="27">
        <f t="shared" si="5"/>
        <v>34000000</v>
      </c>
      <c r="G32" s="27">
        <f t="shared" si="5"/>
        <v>2797829</v>
      </c>
      <c r="H32" s="27">
        <f t="shared" si="5"/>
        <v>2840554</v>
      </c>
      <c r="I32" s="27">
        <f t="shared" si="5"/>
        <v>2298188</v>
      </c>
      <c r="J32" s="27">
        <f t="shared" si="5"/>
        <v>7936571</v>
      </c>
      <c r="K32" s="27">
        <f t="shared" si="5"/>
        <v>1348033</v>
      </c>
      <c r="L32" s="27">
        <f t="shared" si="5"/>
        <v>1019240</v>
      </c>
      <c r="M32" s="27">
        <f t="shared" si="5"/>
        <v>169513</v>
      </c>
      <c r="N32" s="27">
        <f t="shared" si="5"/>
        <v>2536786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10473357</v>
      </c>
      <c r="X32" s="27">
        <f t="shared" si="5"/>
        <v>0</v>
      </c>
      <c r="Y32" s="27">
        <f t="shared" si="5"/>
        <v>10473357</v>
      </c>
      <c r="Z32" s="13">
        <f>+IF(X32&lt;&gt;0,+(Y32/X32)*100,0)</f>
        <v>0</v>
      </c>
      <c r="AA32" s="31">
        <f>SUM(AA28:AA31)</f>
        <v>34000000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>
        <v>610000</v>
      </c>
      <c r="F35" s="21">
        <v>610000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610000</v>
      </c>
    </row>
    <row r="36" spans="1:27" ht="13.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34610000</v>
      </c>
      <c r="F36" s="63">
        <f t="shared" si="6"/>
        <v>34610000</v>
      </c>
      <c r="G36" s="63">
        <f t="shared" si="6"/>
        <v>2797829</v>
      </c>
      <c r="H36" s="63">
        <f t="shared" si="6"/>
        <v>2840554</v>
      </c>
      <c r="I36" s="63">
        <f t="shared" si="6"/>
        <v>2298188</v>
      </c>
      <c r="J36" s="63">
        <f t="shared" si="6"/>
        <v>7936571</v>
      </c>
      <c r="K36" s="63">
        <f t="shared" si="6"/>
        <v>1348033</v>
      </c>
      <c r="L36" s="63">
        <f t="shared" si="6"/>
        <v>1019240</v>
      </c>
      <c r="M36" s="63">
        <f t="shared" si="6"/>
        <v>169513</v>
      </c>
      <c r="N36" s="63">
        <f t="shared" si="6"/>
        <v>2536786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10473357</v>
      </c>
      <c r="X36" s="63">
        <f t="shared" si="6"/>
        <v>0</v>
      </c>
      <c r="Y36" s="63">
        <f t="shared" si="6"/>
        <v>10473357</v>
      </c>
      <c r="Z36" s="64">
        <f>+IF(X36&lt;&gt;0,+(Y36/X36)*100,0)</f>
        <v>0</v>
      </c>
      <c r="AA36" s="65">
        <f>SUM(AA32:AA35)</f>
        <v>34610000</v>
      </c>
    </row>
    <row r="37" spans="1:27" ht="13.5">
      <c r="A37" s="14" t="s">
        <v>127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128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129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130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100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131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12571134</v>
      </c>
      <c r="D5" s="16">
        <f>SUM(D6:D8)</f>
        <v>0</v>
      </c>
      <c r="E5" s="17">
        <f t="shared" si="0"/>
        <v>9015000</v>
      </c>
      <c r="F5" s="18">
        <f t="shared" si="0"/>
        <v>9015000</v>
      </c>
      <c r="G5" s="18">
        <f t="shared" si="0"/>
        <v>0</v>
      </c>
      <c r="H5" s="18">
        <f t="shared" si="0"/>
        <v>276071</v>
      </c>
      <c r="I5" s="18">
        <f t="shared" si="0"/>
        <v>0</v>
      </c>
      <c r="J5" s="18">
        <f t="shared" si="0"/>
        <v>276071</v>
      </c>
      <c r="K5" s="18">
        <f t="shared" si="0"/>
        <v>1132371</v>
      </c>
      <c r="L5" s="18">
        <f t="shared" si="0"/>
        <v>0</v>
      </c>
      <c r="M5" s="18">
        <f t="shared" si="0"/>
        <v>97535</v>
      </c>
      <c r="N5" s="18">
        <f t="shared" si="0"/>
        <v>1229906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1505977</v>
      </c>
      <c r="X5" s="18">
        <f t="shared" si="0"/>
        <v>4507500</v>
      </c>
      <c r="Y5" s="18">
        <f t="shared" si="0"/>
        <v>-3001523</v>
      </c>
      <c r="Z5" s="4">
        <f>+IF(X5&lt;&gt;0,+(Y5/X5)*100,0)</f>
        <v>-66.58952856350527</v>
      </c>
      <c r="AA5" s="16">
        <f>SUM(AA6:AA8)</f>
        <v>9015000</v>
      </c>
    </row>
    <row r="6" spans="1:27" ht="13.5">
      <c r="A6" s="5" t="s">
        <v>32</v>
      </c>
      <c r="B6" s="3"/>
      <c r="C6" s="19">
        <v>162974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7132787</v>
      </c>
      <c r="D7" s="22"/>
      <c r="E7" s="23">
        <v>2879000</v>
      </c>
      <c r="F7" s="24">
        <v>2879000</v>
      </c>
      <c r="G7" s="24"/>
      <c r="H7" s="24">
        <v>202904</v>
      </c>
      <c r="I7" s="24"/>
      <c r="J7" s="24">
        <v>202904</v>
      </c>
      <c r="K7" s="24">
        <v>166559</v>
      </c>
      <c r="L7" s="24"/>
      <c r="M7" s="24">
        <v>97535</v>
      </c>
      <c r="N7" s="24">
        <v>264094</v>
      </c>
      <c r="O7" s="24"/>
      <c r="P7" s="24"/>
      <c r="Q7" s="24"/>
      <c r="R7" s="24"/>
      <c r="S7" s="24"/>
      <c r="T7" s="24"/>
      <c r="U7" s="24"/>
      <c r="V7" s="24"/>
      <c r="W7" s="24">
        <v>466998</v>
      </c>
      <c r="X7" s="24">
        <v>1439502</v>
      </c>
      <c r="Y7" s="24">
        <v>-972504</v>
      </c>
      <c r="Z7" s="7">
        <v>-67.56</v>
      </c>
      <c r="AA7" s="29">
        <v>2879000</v>
      </c>
    </row>
    <row r="8" spans="1:27" ht="13.5">
      <c r="A8" s="5" t="s">
        <v>34</v>
      </c>
      <c r="B8" s="3"/>
      <c r="C8" s="19">
        <v>5275373</v>
      </c>
      <c r="D8" s="19"/>
      <c r="E8" s="20">
        <v>6136000</v>
      </c>
      <c r="F8" s="21">
        <v>6136000</v>
      </c>
      <c r="G8" s="21"/>
      <c r="H8" s="21">
        <v>73167</v>
      </c>
      <c r="I8" s="21"/>
      <c r="J8" s="21">
        <v>73167</v>
      </c>
      <c r="K8" s="21">
        <v>965812</v>
      </c>
      <c r="L8" s="21"/>
      <c r="M8" s="21"/>
      <c r="N8" s="21">
        <v>965812</v>
      </c>
      <c r="O8" s="21"/>
      <c r="P8" s="21"/>
      <c r="Q8" s="21"/>
      <c r="R8" s="21"/>
      <c r="S8" s="21"/>
      <c r="T8" s="21"/>
      <c r="U8" s="21"/>
      <c r="V8" s="21"/>
      <c r="W8" s="21">
        <v>1038979</v>
      </c>
      <c r="X8" s="21">
        <v>3067998</v>
      </c>
      <c r="Y8" s="21">
        <v>-2029019</v>
      </c>
      <c r="Z8" s="6">
        <v>-66.13</v>
      </c>
      <c r="AA8" s="28">
        <v>6136000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1500000</v>
      </c>
      <c r="F9" s="18">
        <f t="shared" si="1"/>
        <v>1500000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14800</v>
      </c>
      <c r="L9" s="18">
        <f t="shared" si="1"/>
        <v>0</v>
      </c>
      <c r="M9" s="18">
        <f t="shared" si="1"/>
        <v>0</v>
      </c>
      <c r="N9" s="18">
        <f t="shared" si="1"/>
        <v>14800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14800</v>
      </c>
      <c r="X9" s="18">
        <f t="shared" si="1"/>
        <v>499998</v>
      </c>
      <c r="Y9" s="18">
        <f t="shared" si="1"/>
        <v>-485198</v>
      </c>
      <c r="Z9" s="4">
        <f>+IF(X9&lt;&gt;0,+(Y9/X9)*100,0)</f>
        <v>-97.03998815995264</v>
      </c>
      <c r="AA9" s="30">
        <f>SUM(AA10:AA14)</f>
        <v>1500000</v>
      </c>
    </row>
    <row r="10" spans="1:27" ht="13.5">
      <c r="A10" s="5" t="s">
        <v>36</v>
      </c>
      <c r="B10" s="3"/>
      <c r="C10" s="19"/>
      <c r="D10" s="19"/>
      <c r="E10" s="20">
        <v>1500000</v>
      </c>
      <c r="F10" s="21">
        <v>1500000</v>
      </c>
      <c r="G10" s="21"/>
      <c r="H10" s="21"/>
      <c r="I10" s="21"/>
      <c r="J10" s="21"/>
      <c r="K10" s="21">
        <v>14800</v>
      </c>
      <c r="L10" s="21"/>
      <c r="M10" s="21"/>
      <c r="N10" s="21">
        <v>14800</v>
      </c>
      <c r="O10" s="21"/>
      <c r="P10" s="21"/>
      <c r="Q10" s="21"/>
      <c r="R10" s="21"/>
      <c r="S10" s="21"/>
      <c r="T10" s="21"/>
      <c r="U10" s="21"/>
      <c r="V10" s="21"/>
      <c r="W10" s="21">
        <v>14800</v>
      </c>
      <c r="X10" s="21">
        <v>499998</v>
      </c>
      <c r="Y10" s="21">
        <v>-485198</v>
      </c>
      <c r="Z10" s="6">
        <v>-97.04</v>
      </c>
      <c r="AA10" s="28">
        <v>1500000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1636842</v>
      </c>
      <c r="D15" s="16">
        <f>SUM(D16:D18)</f>
        <v>0</v>
      </c>
      <c r="E15" s="17">
        <f t="shared" si="2"/>
        <v>2167000</v>
      </c>
      <c r="F15" s="18">
        <f t="shared" si="2"/>
        <v>2167000</v>
      </c>
      <c r="G15" s="18">
        <f t="shared" si="2"/>
        <v>0</v>
      </c>
      <c r="H15" s="18">
        <f t="shared" si="2"/>
        <v>146344</v>
      </c>
      <c r="I15" s="18">
        <f t="shared" si="2"/>
        <v>0</v>
      </c>
      <c r="J15" s="18">
        <f t="shared" si="2"/>
        <v>146344</v>
      </c>
      <c r="K15" s="18">
        <f t="shared" si="2"/>
        <v>164683</v>
      </c>
      <c r="L15" s="18">
        <f t="shared" si="2"/>
        <v>0</v>
      </c>
      <c r="M15" s="18">
        <f t="shared" si="2"/>
        <v>0</v>
      </c>
      <c r="N15" s="18">
        <f t="shared" si="2"/>
        <v>164683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311027</v>
      </c>
      <c r="X15" s="18">
        <f t="shared" si="2"/>
        <v>1083498</v>
      </c>
      <c r="Y15" s="18">
        <f t="shared" si="2"/>
        <v>-772471</v>
      </c>
      <c r="Z15" s="4">
        <f>+IF(X15&lt;&gt;0,+(Y15/X15)*100,0)</f>
        <v>-71.29417866945764</v>
      </c>
      <c r="AA15" s="30">
        <f>SUM(AA16:AA18)</f>
        <v>2167000</v>
      </c>
    </row>
    <row r="16" spans="1:27" ht="13.5">
      <c r="A16" s="5" t="s">
        <v>42</v>
      </c>
      <c r="B16" s="3"/>
      <c r="C16" s="19">
        <v>1636842</v>
      </c>
      <c r="D16" s="19"/>
      <c r="E16" s="20">
        <v>2167000</v>
      </c>
      <c r="F16" s="21">
        <v>2167000</v>
      </c>
      <c r="G16" s="21"/>
      <c r="H16" s="21">
        <v>146344</v>
      </c>
      <c r="I16" s="21"/>
      <c r="J16" s="21">
        <v>146344</v>
      </c>
      <c r="K16" s="21">
        <v>164683</v>
      </c>
      <c r="L16" s="21"/>
      <c r="M16" s="21"/>
      <c r="N16" s="21">
        <v>164683</v>
      </c>
      <c r="O16" s="21"/>
      <c r="P16" s="21"/>
      <c r="Q16" s="21"/>
      <c r="R16" s="21"/>
      <c r="S16" s="21"/>
      <c r="T16" s="21"/>
      <c r="U16" s="21"/>
      <c r="V16" s="21"/>
      <c r="W16" s="21">
        <v>311027</v>
      </c>
      <c r="X16" s="21">
        <v>1083498</v>
      </c>
      <c r="Y16" s="21">
        <v>-772471</v>
      </c>
      <c r="Z16" s="6">
        <v>-71.29</v>
      </c>
      <c r="AA16" s="28">
        <v>2167000</v>
      </c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309466659</v>
      </c>
      <c r="D19" s="16">
        <f>SUM(D20:D23)</f>
        <v>0</v>
      </c>
      <c r="E19" s="17">
        <f t="shared" si="3"/>
        <v>342326000</v>
      </c>
      <c r="F19" s="18">
        <f t="shared" si="3"/>
        <v>342326000</v>
      </c>
      <c r="G19" s="18">
        <f t="shared" si="3"/>
        <v>35608100</v>
      </c>
      <c r="H19" s="18">
        <f t="shared" si="3"/>
        <v>22589311</v>
      </c>
      <c r="I19" s="18">
        <f t="shared" si="3"/>
        <v>11117253</v>
      </c>
      <c r="J19" s="18">
        <f t="shared" si="3"/>
        <v>69314664</v>
      </c>
      <c r="K19" s="18">
        <f t="shared" si="3"/>
        <v>5927990</v>
      </c>
      <c r="L19" s="18">
        <f t="shared" si="3"/>
        <v>23043862</v>
      </c>
      <c r="M19" s="18">
        <f t="shared" si="3"/>
        <v>22561724</v>
      </c>
      <c r="N19" s="18">
        <f t="shared" si="3"/>
        <v>51533576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120848240</v>
      </c>
      <c r="X19" s="18">
        <f t="shared" si="3"/>
        <v>171163002</v>
      </c>
      <c r="Y19" s="18">
        <f t="shared" si="3"/>
        <v>-50314762</v>
      </c>
      <c r="Z19" s="4">
        <f>+IF(X19&lt;&gt;0,+(Y19/X19)*100,0)</f>
        <v>-29.395816509458044</v>
      </c>
      <c r="AA19" s="30">
        <f>SUM(AA20:AA23)</f>
        <v>342326000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>
        <v>309466659</v>
      </c>
      <c r="D21" s="19"/>
      <c r="E21" s="20">
        <v>342326000</v>
      </c>
      <c r="F21" s="21">
        <v>342326000</v>
      </c>
      <c r="G21" s="21">
        <v>35608100</v>
      </c>
      <c r="H21" s="21">
        <v>22589311</v>
      </c>
      <c r="I21" s="21">
        <v>11117253</v>
      </c>
      <c r="J21" s="21">
        <v>69314664</v>
      </c>
      <c r="K21" s="21">
        <v>5927990</v>
      </c>
      <c r="L21" s="21">
        <v>23043862</v>
      </c>
      <c r="M21" s="21">
        <v>22561724</v>
      </c>
      <c r="N21" s="21">
        <v>51533576</v>
      </c>
      <c r="O21" s="21"/>
      <c r="P21" s="21"/>
      <c r="Q21" s="21"/>
      <c r="R21" s="21"/>
      <c r="S21" s="21"/>
      <c r="T21" s="21"/>
      <c r="U21" s="21"/>
      <c r="V21" s="21"/>
      <c r="W21" s="21">
        <v>120848240</v>
      </c>
      <c r="X21" s="21">
        <v>171163002</v>
      </c>
      <c r="Y21" s="21">
        <v>-50314762</v>
      </c>
      <c r="Z21" s="6">
        <v>-29.4</v>
      </c>
      <c r="AA21" s="28">
        <v>342326000</v>
      </c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323674635</v>
      </c>
      <c r="D25" s="50">
        <f>+D5+D9+D15+D19+D24</f>
        <v>0</v>
      </c>
      <c r="E25" s="51">
        <f t="shared" si="4"/>
        <v>355008000</v>
      </c>
      <c r="F25" s="52">
        <f t="shared" si="4"/>
        <v>355008000</v>
      </c>
      <c r="G25" s="52">
        <f t="shared" si="4"/>
        <v>35608100</v>
      </c>
      <c r="H25" s="52">
        <f t="shared" si="4"/>
        <v>23011726</v>
      </c>
      <c r="I25" s="52">
        <f t="shared" si="4"/>
        <v>11117253</v>
      </c>
      <c r="J25" s="52">
        <f t="shared" si="4"/>
        <v>69737079</v>
      </c>
      <c r="K25" s="52">
        <f t="shared" si="4"/>
        <v>7239844</v>
      </c>
      <c r="L25" s="52">
        <f t="shared" si="4"/>
        <v>23043862</v>
      </c>
      <c r="M25" s="52">
        <f t="shared" si="4"/>
        <v>22659259</v>
      </c>
      <c r="N25" s="52">
        <f t="shared" si="4"/>
        <v>52942965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122680044</v>
      </c>
      <c r="X25" s="52">
        <f t="shared" si="4"/>
        <v>177253998</v>
      </c>
      <c r="Y25" s="52">
        <f t="shared" si="4"/>
        <v>-54573954</v>
      </c>
      <c r="Z25" s="53">
        <f>+IF(X25&lt;&gt;0,+(Y25/X25)*100,0)</f>
        <v>-30.788560267058124</v>
      </c>
      <c r="AA25" s="54">
        <f>+AA5+AA9+AA15+AA19+AA24</f>
        <v>355008000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309552673</v>
      </c>
      <c r="D28" s="19"/>
      <c r="E28" s="20">
        <v>336993000</v>
      </c>
      <c r="F28" s="21">
        <v>336993000</v>
      </c>
      <c r="G28" s="21">
        <v>35608100</v>
      </c>
      <c r="H28" s="21">
        <v>22735655</v>
      </c>
      <c r="I28" s="21">
        <v>11117253</v>
      </c>
      <c r="J28" s="21">
        <v>69461008</v>
      </c>
      <c r="K28" s="21">
        <v>6092673</v>
      </c>
      <c r="L28" s="21">
        <v>22903750</v>
      </c>
      <c r="M28" s="21">
        <v>22447444</v>
      </c>
      <c r="N28" s="21">
        <v>51443867</v>
      </c>
      <c r="O28" s="21"/>
      <c r="P28" s="21"/>
      <c r="Q28" s="21"/>
      <c r="R28" s="21"/>
      <c r="S28" s="21"/>
      <c r="T28" s="21"/>
      <c r="U28" s="21"/>
      <c r="V28" s="21"/>
      <c r="W28" s="21">
        <v>120904875</v>
      </c>
      <c r="X28" s="21"/>
      <c r="Y28" s="21">
        <v>120904875</v>
      </c>
      <c r="Z28" s="6"/>
      <c r="AA28" s="19">
        <v>336993000</v>
      </c>
    </row>
    <row r="29" spans="1:27" ht="13.5">
      <c r="A29" s="56" t="s">
        <v>55</v>
      </c>
      <c r="B29" s="3"/>
      <c r="C29" s="19">
        <v>398774</v>
      </c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309951447</v>
      </c>
      <c r="D32" s="25">
        <f>SUM(D28:D31)</f>
        <v>0</v>
      </c>
      <c r="E32" s="26">
        <f t="shared" si="5"/>
        <v>336993000</v>
      </c>
      <c r="F32" s="27">
        <f t="shared" si="5"/>
        <v>336993000</v>
      </c>
      <c r="G32" s="27">
        <f t="shared" si="5"/>
        <v>35608100</v>
      </c>
      <c r="H32" s="27">
        <f t="shared" si="5"/>
        <v>22735655</v>
      </c>
      <c r="I32" s="27">
        <f t="shared" si="5"/>
        <v>11117253</v>
      </c>
      <c r="J32" s="27">
        <f t="shared" si="5"/>
        <v>69461008</v>
      </c>
      <c r="K32" s="27">
        <f t="shared" si="5"/>
        <v>6092673</v>
      </c>
      <c r="L32" s="27">
        <f t="shared" si="5"/>
        <v>22903750</v>
      </c>
      <c r="M32" s="27">
        <f t="shared" si="5"/>
        <v>22447444</v>
      </c>
      <c r="N32" s="27">
        <f t="shared" si="5"/>
        <v>51443867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120904875</v>
      </c>
      <c r="X32" s="27">
        <f t="shared" si="5"/>
        <v>0</v>
      </c>
      <c r="Y32" s="27">
        <f t="shared" si="5"/>
        <v>120904875</v>
      </c>
      <c r="Z32" s="13">
        <f>+IF(X32&lt;&gt;0,+(Y32/X32)*100,0)</f>
        <v>0</v>
      </c>
      <c r="AA32" s="31">
        <f>SUM(AA28:AA31)</f>
        <v>336993000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13723188</v>
      </c>
      <c r="D35" s="19"/>
      <c r="E35" s="20">
        <v>18015000</v>
      </c>
      <c r="F35" s="21">
        <v>18015000</v>
      </c>
      <c r="G35" s="21"/>
      <c r="H35" s="21">
        <v>276071</v>
      </c>
      <c r="I35" s="21"/>
      <c r="J35" s="21">
        <v>276071</v>
      </c>
      <c r="K35" s="21">
        <v>1147171</v>
      </c>
      <c r="L35" s="21">
        <v>140112</v>
      </c>
      <c r="M35" s="21">
        <v>211815</v>
      </c>
      <c r="N35" s="21">
        <v>1499098</v>
      </c>
      <c r="O35" s="21"/>
      <c r="P35" s="21"/>
      <c r="Q35" s="21"/>
      <c r="R35" s="21"/>
      <c r="S35" s="21"/>
      <c r="T35" s="21"/>
      <c r="U35" s="21"/>
      <c r="V35" s="21"/>
      <c r="W35" s="21">
        <v>1775169</v>
      </c>
      <c r="X35" s="21"/>
      <c r="Y35" s="21">
        <v>1775169</v>
      </c>
      <c r="Z35" s="6"/>
      <c r="AA35" s="28">
        <v>18015000</v>
      </c>
    </row>
    <row r="36" spans="1:27" ht="13.5">
      <c r="A36" s="60" t="s">
        <v>64</v>
      </c>
      <c r="B36" s="10"/>
      <c r="C36" s="61">
        <f aca="true" t="shared" si="6" ref="C36:Y36">SUM(C32:C35)</f>
        <v>323674635</v>
      </c>
      <c r="D36" s="61">
        <f>SUM(D32:D35)</f>
        <v>0</v>
      </c>
      <c r="E36" s="62">
        <f t="shared" si="6"/>
        <v>355008000</v>
      </c>
      <c r="F36" s="63">
        <f t="shared" si="6"/>
        <v>355008000</v>
      </c>
      <c r="G36" s="63">
        <f t="shared" si="6"/>
        <v>35608100</v>
      </c>
      <c r="H36" s="63">
        <f t="shared" si="6"/>
        <v>23011726</v>
      </c>
      <c r="I36" s="63">
        <f t="shared" si="6"/>
        <v>11117253</v>
      </c>
      <c r="J36" s="63">
        <f t="shared" si="6"/>
        <v>69737079</v>
      </c>
      <c r="K36" s="63">
        <f t="shared" si="6"/>
        <v>7239844</v>
      </c>
      <c r="L36" s="63">
        <f t="shared" si="6"/>
        <v>23043862</v>
      </c>
      <c r="M36" s="63">
        <f t="shared" si="6"/>
        <v>22659259</v>
      </c>
      <c r="N36" s="63">
        <f t="shared" si="6"/>
        <v>52942965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122680044</v>
      </c>
      <c r="X36" s="63">
        <f t="shared" si="6"/>
        <v>0</v>
      </c>
      <c r="Y36" s="63">
        <f t="shared" si="6"/>
        <v>122680044</v>
      </c>
      <c r="Z36" s="64">
        <f>+IF(X36&lt;&gt;0,+(Y36/X36)*100,0)</f>
        <v>0</v>
      </c>
      <c r="AA36" s="65">
        <f>SUM(AA32:AA35)</f>
        <v>355008000</v>
      </c>
    </row>
    <row r="37" spans="1:27" ht="13.5">
      <c r="A37" s="14" t="s">
        <v>127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128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129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130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101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131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3504177</v>
      </c>
      <c r="D5" s="16">
        <f>SUM(D6:D8)</f>
        <v>0</v>
      </c>
      <c r="E5" s="17">
        <f t="shared" si="0"/>
        <v>555000</v>
      </c>
      <c r="F5" s="18">
        <f t="shared" si="0"/>
        <v>555000</v>
      </c>
      <c r="G5" s="18">
        <f t="shared" si="0"/>
        <v>0</v>
      </c>
      <c r="H5" s="18">
        <f t="shared" si="0"/>
        <v>85500</v>
      </c>
      <c r="I5" s="18">
        <f t="shared" si="0"/>
        <v>0</v>
      </c>
      <c r="J5" s="18">
        <f t="shared" si="0"/>
        <v>85500</v>
      </c>
      <c r="K5" s="18">
        <f t="shared" si="0"/>
        <v>29214</v>
      </c>
      <c r="L5" s="18">
        <f t="shared" si="0"/>
        <v>26965</v>
      </c>
      <c r="M5" s="18">
        <f t="shared" si="0"/>
        <v>0</v>
      </c>
      <c r="N5" s="18">
        <f t="shared" si="0"/>
        <v>56179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141679</v>
      </c>
      <c r="X5" s="18">
        <f t="shared" si="0"/>
        <v>327504</v>
      </c>
      <c r="Y5" s="18">
        <f t="shared" si="0"/>
        <v>-185825</v>
      </c>
      <c r="Z5" s="4">
        <f>+IF(X5&lt;&gt;0,+(Y5/X5)*100,0)</f>
        <v>-56.73976501050368</v>
      </c>
      <c r="AA5" s="16">
        <f>SUM(AA6:AA8)</f>
        <v>555000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83554</v>
      </c>
      <c r="D7" s="22"/>
      <c r="E7" s="23">
        <v>455000</v>
      </c>
      <c r="F7" s="24">
        <v>455000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227502</v>
      </c>
      <c r="Y7" s="24">
        <v>-227502</v>
      </c>
      <c r="Z7" s="7">
        <v>-100</v>
      </c>
      <c r="AA7" s="29">
        <v>455000</v>
      </c>
    </row>
    <row r="8" spans="1:27" ht="13.5">
      <c r="A8" s="5" t="s">
        <v>34</v>
      </c>
      <c r="B8" s="3"/>
      <c r="C8" s="19">
        <v>3420623</v>
      </c>
      <c r="D8" s="19"/>
      <c r="E8" s="20">
        <v>100000</v>
      </c>
      <c r="F8" s="21">
        <v>100000</v>
      </c>
      <c r="G8" s="21"/>
      <c r="H8" s="21">
        <v>85500</v>
      </c>
      <c r="I8" s="21"/>
      <c r="J8" s="21">
        <v>85500</v>
      </c>
      <c r="K8" s="21">
        <v>29214</v>
      </c>
      <c r="L8" s="21">
        <v>26965</v>
      </c>
      <c r="M8" s="21"/>
      <c r="N8" s="21">
        <v>56179</v>
      </c>
      <c r="O8" s="21"/>
      <c r="P8" s="21"/>
      <c r="Q8" s="21"/>
      <c r="R8" s="21"/>
      <c r="S8" s="21"/>
      <c r="T8" s="21"/>
      <c r="U8" s="21"/>
      <c r="V8" s="21"/>
      <c r="W8" s="21">
        <v>141679</v>
      </c>
      <c r="X8" s="21">
        <v>100002</v>
      </c>
      <c r="Y8" s="21">
        <v>41677</v>
      </c>
      <c r="Z8" s="6">
        <v>41.68</v>
      </c>
      <c r="AA8" s="28">
        <v>100000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170000</v>
      </c>
      <c r="F9" s="18">
        <f t="shared" si="1"/>
        <v>170000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305004</v>
      </c>
      <c r="Y9" s="18">
        <f t="shared" si="1"/>
        <v>-305004</v>
      </c>
      <c r="Z9" s="4">
        <f>+IF(X9&lt;&gt;0,+(Y9/X9)*100,0)</f>
        <v>-100</v>
      </c>
      <c r="AA9" s="30">
        <f>SUM(AA10:AA14)</f>
        <v>170000</v>
      </c>
    </row>
    <row r="10" spans="1:27" ht="13.5">
      <c r="A10" s="5" t="s">
        <v>36</v>
      </c>
      <c r="B10" s="3"/>
      <c r="C10" s="19"/>
      <c r="D10" s="19"/>
      <c r="E10" s="20">
        <v>20000</v>
      </c>
      <c r="F10" s="21">
        <v>20000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100002</v>
      </c>
      <c r="Y10" s="21">
        <v>-100002</v>
      </c>
      <c r="Z10" s="6">
        <v>-100</v>
      </c>
      <c r="AA10" s="28">
        <v>20000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>
        <v>150000</v>
      </c>
      <c r="F12" s="21">
        <v>150000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205002</v>
      </c>
      <c r="Y12" s="21">
        <v>-205002</v>
      </c>
      <c r="Z12" s="6">
        <v>-100</v>
      </c>
      <c r="AA12" s="28">
        <v>150000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182791186</v>
      </c>
      <c r="D15" s="16">
        <f>SUM(D16:D18)</f>
        <v>0</v>
      </c>
      <c r="E15" s="17">
        <f t="shared" si="2"/>
        <v>52978132</v>
      </c>
      <c r="F15" s="18">
        <f t="shared" si="2"/>
        <v>52978132</v>
      </c>
      <c r="G15" s="18">
        <f t="shared" si="2"/>
        <v>3953586</v>
      </c>
      <c r="H15" s="18">
        <f t="shared" si="2"/>
        <v>842232</v>
      </c>
      <c r="I15" s="18">
        <f t="shared" si="2"/>
        <v>2370862</v>
      </c>
      <c r="J15" s="18">
        <f t="shared" si="2"/>
        <v>7166680</v>
      </c>
      <c r="K15" s="18">
        <f t="shared" si="2"/>
        <v>4032039</v>
      </c>
      <c r="L15" s="18">
        <f t="shared" si="2"/>
        <v>3629904</v>
      </c>
      <c r="M15" s="18">
        <f t="shared" si="2"/>
        <v>4028118</v>
      </c>
      <c r="N15" s="18">
        <f t="shared" si="2"/>
        <v>11690061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18856741</v>
      </c>
      <c r="X15" s="18">
        <f t="shared" si="2"/>
        <v>19025747</v>
      </c>
      <c r="Y15" s="18">
        <f t="shared" si="2"/>
        <v>-169006</v>
      </c>
      <c r="Z15" s="4">
        <f>+IF(X15&lt;&gt;0,+(Y15/X15)*100,0)</f>
        <v>-0.8883015210913926</v>
      </c>
      <c r="AA15" s="30">
        <f>SUM(AA16:AA18)</f>
        <v>52978132</v>
      </c>
    </row>
    <row r="16" spans="1:27" ht="13.5">
      <c r="A16" s="5" t="s">
        <v>42</v>
      </c>
      <c r="B16" s="3"/>
      <c r="C16" s="19">
        <v>182791186</v>
      </c>
      <c r="D16" s="19"/>
      <c r="E16" s="20">
        <v>52978132</v>
      </c>
      <c r="F16" s="21">
        <v>52978132</v>
      </c>
      <c r="G16" s="21">
        <v>3953586</v>
      </c>
      <c r="H16" s="21">
        <v>842232</v>
      </c>
      <c r="I16" s="21">
        <v>2370862</v>
      </c>
      <c r="J16" s="21">
        <v>7166680</v>
      </c>
      <c r="K16" s="21">
        <v>4032039</v>
      </c>
      <c r="L16" s="21">
        <v>3629904</v>
      </c>
      <c r="M16" s="21">
        <v>4028118</v>
      </c>
      <c r="N16" s="21">
        <v>11690061</v>
      </c>
      <c r="O16" s="21"/>
      <c r="P16" s="21"/>
      <c r="Q16" s="21"/>
      <c r="R16" s="21"/>
      <c r="S16" s="21"/>
      <c r="T16" s="21"/>
      <c r="U16" s="21"/>
      <c r="V16" s="21"/>
      <c r="W16" s="21">
        <v>18856741</v>
      </c>
      <c r="X16" s="21">
        <v>19025747</v>
      </c>
      <c r="Y16" s="21">
        <v>-169006</v>
      </c>
      <c r="Z16" s="6">
        <v>-0.89</v>
      </c>
      <c r="AA16" s="28">
        <v>52978132</v>
      </c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186295363</v>
      </c>
      <c r="D25" s="50">
        <f>+D5+D9+D15+D19+D24</f>
        <v>0</v>
      </c>
      <c r="E25" s="51">
        <f t="shared" si="4"/>
        <v>53703132</v>
      </c>
      <c r="F25" s="52">
        <f t="shared" si="4"/>
        <v>53703132</v>
      </c>
      <c r="G25" s="52">
        <f t="shared" si="4"/>
        <v>3953586</v>
      </c>
      <c r="H25" s="52">
        <f t="shared" si="4"/>
        <v>927732</v>
      </c>
      <c r="I25" s="52">
        <f t="shared" si="4"/>
        <v>2370862</v>
      </c>
      <c r="J25" s="52">
        <f t="shared" si="4"/>
        <v>7252180</v>
      </c>
      <c r="K25" s="52">
        <f t="shared" si="4"/>
        <v>4061253</v>
      </c>
      <c r="L25" s="52">
        <f t="shared" si="4"/>
        <v>3656869</v>
      </c>
      <c r="M25" s="52">
        <f t="shared" si="4"/>
        <v>4028118</v>
      </c>
      <c r="N25" s="52">
        <f t="shared" si="4"/>
        <v>11746240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18998420</v>
      </c>
      <c r="X25" s="52">
        <f t="shared" si="4"/>
        <v>19658255</v>
      </c>
      <c r="Y25" s="52">
        <f t="shared" si="4"/>
        <v>-659835</v>
      </c>
      <c r="Z25" s="53">
        <f>+IF(X25&lt;&gt;0,+(Y25/X25)*100,0)</f>
        <v>-3.3565288475503037</v>
      </c>
      <c r="AA25" s="54">
        <f>+AA5+AA9+AA15+AA19+AA24</f>
        <v>53703132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179172509</v>
      </c>
      <c r="D28" s="19"/>
      <c r="E28" s="20">
        <v>32490000</v>
      </c>
      <c r="F28" s="21">
        <v>32490000</v>
      </c>
      <c r="G28" s="21">
        <v>2282423</v>
      </c>
      <c r="H28" s="21">
        <v>448601</v>
      </c>
      <c r="I28" s="21">
        <v>2330862</v>
      </c>
      <c r="J28" s="21">
        <v>5061886</v>
      </c>
      <c r="K28" s="21">
        <v>3866044</v>
      </c>
      <c r="L28" s="21"/>
      <c r="M28" s="21">
        <v>3769327</v>
      </c>
      <c r="N28" s="21">
        <v>7635371</v>
      </c>
      <c r="O28" s="21"/>
      <c r="P28" s="21"/>
      <c r="Q28" s="21"/>
      <c r="R28" s="21"/>
      <c r="S28" s="21"/>
      <c r="T28" s="21"/>
      <c r="U28" s="21"/>
      <c r="V28" s="21"/>
      <c r="W28" s="21">
        <v>12697257</v>
      </c>
      <c r="X28" s="21"/>
      <c r="Y28" s="21">
        <v>12697257</v>
      </c>
      <c r="Z28" s="6"/>
      <c r="AA28" s="19">
        <v>32490000</v>
      </c>
    </row>
    <row r="29" spans="1:27" ht="13.5">
      <c r="A29" s="56" t="s">
        <v>55</v>
      </c>
      <c r="B29" s="3"/>
      <c r="C29" s="19"/>
      <c r="D29" s="19"/>
      <c r="E29" s="20">
        <v>2100000</v>
      </c>
      <c r="F29" s="21">
        <v>2100000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2100000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179172509</v>
      </c>
      <c r="D32" s="25">
        <f>SUM(D28:D31)</f>
        <v>0</v>
      </c>
      <c r="E32" s="26">
        <f t="shared" si="5"/>
        <v>34590000</v>
      </c>
      <c r="F32" s="27">
        <f t="shared" si="5"/>
        <v>34590000</v>
      </c>
      <c r="G32" s="27">
        <f t="shared" si="5"/>
        <v>2282423</v>
      </c>
      <c r="H32" s="27">
        <f t="shared" si="5"/>
        <v>448601</v>
      </c>
      <c r="I32" s="27">
        <f t="shared" si="5"/>
        <v>2330862</v>
      </c>
      <c r="J32" s="27">
        <f t="shared" si="5"/>
        <v>5061886</v>
      </c>
      <c r="K32" s="27">
        <f t="shared" si="5"/>
        <v>3866044</v>
      </c>
      <c r="L32" s="27">
        <f t="shared" si="5"/>
        <v>0</v>
      </c>
      <c r="M32" s="27">
        <f t="shared" si="5"/>
        <v>3769327</v>
      </c>
      <c r="N32" s="27">
        <f t="shared" si="5"/>
        <v>7635371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12697257</v>
      </c>
      <c r="X32" s="27">
        <f t="shared" si="5"/>
        <v>0</v>
      </c>
      <c r="Y32" s="27">
        <f t="shared" si="5"/>
        <v>12697257</v>
      </c>
      <c r="Z32" s="13">
        <f>+IF(X32&lt;&gt;0,+(Y32/X32)*100,0)</f>
        <v>0</v>
      </c>
      <c r="AA32" s="31">
        <f>SUM(AA28:AA31)</f>
        <v>34590000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>
        <v>3499272</v>
      </c>
      <c r="M33" s="21"/>
      <c r="N33" s="21">
        <v>3499272</v>
      </c>
      <c r="O33" s="21"/>
      <c r="P33" s="21"/>
      <c r="Q33" s="21"/>
      <c r="R33" s="21"/>
      <c r="S33" s="21"/>
      <c r="T33" s="21"/>
      <c r="U33" s="21"/>
      <c r="V33" s="21"/>
      <c r="W33" s="21">
        <v>3499272</v>
      </c>
      <c r="X33" s="21"/>
      <c r="Y33" s="21">
        <v>3499272</v>
      </c>
      <c r="Z33" s="6"/>
      <c r="AA33" s="28"/>
    </row>
    <row r="34" spans="1:27" ht="13.5">
      <c r="A34" s="59" t="s">
        <v>61</v>
      </c>
      <c r="B34" s="3" t="s">
        <v>62</v>
      </c>
      <c r="C34" s="19">
        <v>83554</v>
      </c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7039300</v>
      </c>
      <c r="D35" s="19"/>
      <c r="E35" s="20">
        <v>19113132</v>
      </c>
      <c r="F35" s="21">
        <v>19113132</v>
      </c>
      <c r="G35" s="21">
        <v>1671163</v>
      </c>
      <c r="H35" s="21">
        <v>479131</v>
      </c>
      <c r="I35" s="21">
        <v>40000</v>
      </c>
      <c r="J35" s="21">
        <v>2190294</v>
      </c>
      <c r="K35" s="21">
        <v>195209</v>
      </c>
      <c r="L35" s="21">
        <v>157597</v>
      </c>
      <c r="M35" s="21">
        <v>258791</v>
      </c>
      <c r="N35" s="21">
        <v>611597</v>
      </c>
      <c r="O35" s="21"/>
      <c r="P35" s="21"/>
      <c r="Q35" s="21"/>
      <c r="R35" s="21"/>
      <c r="S35" s="21"/>
      <c r="T35" s="21"/>
      <c r="U35" s="21"/>
      <c r="V35" s="21"/>
      <c r="W35" s="21">
        <v>2801891</v>
      </c>
      <c r="X35" s="21"/>
      <c r="Y35" s="21">
        <v>2801891</v>
      </c>
      <c r="Z35" s="6"/>
      <c r="AA35" s="28">
        <v>19113132</v>
      </c>
    </row>
    <row r="36" spans="1:27" ht="13.5">
      <c r="A36" s="60" t="s">
        <v>64</v>
      </c>
      <c r="B36" s="10"/>
      <c r="C36" s="61">
        <f aca="true" t="shared" si="6" ref="C36:Y36">SUM(C32:C35)</f>
        <v>186295363</v>
      </c>
      <c r="D36" s="61">
        <f>SUM(D32:D35)</f>
        <v>0</v>
      </c>
      <c r="E36" s="62">
        <f t="shared" si="6"/>
        <v>53703132</v>
      </c>
      <c r="F36" s="63">
        <f t="shared" si="6"/>
        <v>53703132</v>
      </c>
      <c r="G36" s="63">
        <f t="shared" si="6"/>
        <v>3953586</v>
      </c>
      <c r="H36" s="63">
        <f t="shared" si="6"/>
        <v>927732</v>
      </c>
      <c r="I36" s="63">
        <f t="shared" si="6"/>
        <v>2370862</v>
      </c>
      <c r="J36" s="63">
        <f t="shared" si="6"/>
        <v>7252180</v>
      </c>
      <c r="K36" s="63">
        <f t="shared" si="6"/>
        <v>4061253</v>
      </c>
      <c r="L36" s="63">
        <f t="shared" si="6"/>
        <v>3656869</v>
      </c>
      <c r="M36" s="63">
        <f t="shared" si="6"/>
        <v>4028118</v>
      </c>
      <c r="N36" s="63">
        <f t="shared" si="6"/>
        <v>11746240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18998420</v>
      </c>
      <c r="X36" s="63">
        <f t="shared" si="6"/>
        <v>0</v>
      </c>
      <c r="Y36" s="63">
        <f t="shared" si="6"/>
        <v>18998420</v>
      </c>
      <c r="Z36" s="64">
        <f>+IF(X36&lt;&gt;0,+(Y36/X36)*100,0)</f>
        <v>0</v>
      </c>
      <c r="AA36" s="65">
        <f>SUM(AA32:AA35)</f>
        <v>53703132</v>
      </c>
    </row>
    <row r="37" spans="1:27" ht="13.5">
      <c r="A37" s="14" t="s">
        <v>127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128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129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130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66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131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1911174</v>
      </c>
      <c r="D5" s="16">
        <f>SUM(D6:D8)</f>
        <v>0</v>
      </c>
      <c r="E5" s="17">
        <f t="shared" si="0"/>
        <v>635700</v>
      </c>
      <c r="F5" s="18">
        <f t="shared" si="0"/>
        <v>716153</v>
      </c>
      <c r="G5" s="18">
        <f t="shared" si="0"/>
        <v>0</v>
      </c>
      <c r="H5" s="18">
        <f t="shared" si="0"/>
        <v>75967</v>
      </c>
      <c r="I5" s="18">
        <f t="shared" si="0"/>
        <v>2500</v>
      </c>
      <c r="J5" s="18">
        <f t="shared" si="0"/>
        <v>78467</v>
      </c>
      <c r="K5" s="18">
        <f t="shared" si="0"/>
        <v>1028367</v>
      </c>
      <c r="L5" s="18">
        <f t="shared" si="0"/>
        <v>65262</v>
      </c>
      <c r="M5" s="18">
        <f t="shared" si="0"/>
        <v>0</v>
      </c>
      <c r="N5" s="18">
        <f t="shared" si="0"/>
        <v>1093629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1172096</v>
      </c>
      <c r="X5" s="18">
        <f t="shared" si="0"/>
        <v>635700</v>
      </c>
      <c r="Y5" s="18">
        <f t="shared" si="0"/>
        <v>536396</v>
      </c>
      <c r="Z5" s="4">
        <f>+IF(X5&lt;&gt;0,+(Y5/X5)*100,0)</f>
        <v>84.37879502910178</v>
      </c>
      <c r="AA5" s="16">
        <f>SUM(AA6:AA8)</f>
        <v>716153</v>
      </c>
    </row>
    <row r="6" spans="1:27" ht="13.5">
      <c r="A6" s="5" t="s">
        <v>32</v>
      </c>
      <c r="B6" s="3"/>
      <c r="C6" s="19">
        <v>21953</v>
      </c>
      <c r="D6" s="19"/>
      <c r="E6" s="20"/>
      <c r="F6" s="21">
        <v>25000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>
        <v>25000</v>
      </c>
    </row>
    <row r="7" spans="1:27" ht="13.5">
      <c r="A7" s="5" t="s">
        <v>33</v>
      </c>
      <c r="B7" s="3"/>
      <c r="C7" s="22">
        <v>144107</v>
      </c>
      <c r="D7" s="22"/>
      <c r="E7" s="23">
        <v>40200</v>
      </c>
      <c r="F7" s="24">
        <v>96666</v>
      </c>
      <c r="G7" s="24"/>
      <c r="H7" s="24"/>
      <c r="I7" s="24">
        <v>2500</v>
      </c>
      <c r="J7" s="24">
        <v>2500</v>
      </c>
      <c r="K7" s="24"/>
      <c r="L7" s="24">
        <v>31996</v>
      </c>
      <c r="M7" s="24"/>
      <c r="N7" s="24">
        <v>31996</v>
      </c>
      <c r="O7" s="24"/>
      <c r="P7" s="24"/>
      <c r="Q7" s="24"/>
      <c r="R7" s="24"/>
      <c r="S7" s="24"/>
      <c r="T7" s="24"/>
      <c r="U7" s="24"/>
      <c r="V7" s="24"/>
      <c r="W7" s="24">
        <v>34496</v>
      </c>
      <c r="X7" s="24">
        <v>40200</v>
      </c>
      <c r="Y7" s="24">
        <v>-5704</v>
      </c>
      <c r="Z7" s="7">
        <v>-14.19</v>
      </c>
      <c r="AA7" s="29">
        <v>96666</v>
      </c>
    </row>
    <row r="8" spans="1:27" ht="13.5">
      <c r="A8" s="5" t="s">
        <v>34</v>
      </c>
      <c r="B8" s="3"/>
      <c r="C8" s="19">
        <v>1745114</v>
      </c>
      <c r="D8" s="19"/>
      <c r="E8" s="20">
        <v>595500</v>
      </c>
      <c r="F8" s="21">
        <v>594487</v>
      </c>
      <c r="G8" s="21"/>
      <c r="H8" s="21">
        <v>75967</v>
      </c>
      <c r="I8" s="21"/>
      <c r="J8" s="21">
        <v>75967</v>
      </c>
      <c r="K8" s="21">
        <v>1028367</v>
      </c>
      <c r="L8" s="21">
        <v>33266</v>
      </c>
      <c r="M8" s="21"/>
      <c r="N8" s="21">
        <v>1061633</v>
      </c>
      <c r="O8" s="21"/>
      <c r="P8" s="21"/>
      <c r="Q8" s="21"/>
      <c r="R8" s="21"/>
      <c r="S8" s="21"/>
      <c r="T8" s="21"/>
      <c r="U8" s="21"/>
      <c r="V8" s="21"/>
      <c r="W8" s="21">
        <v>1137600</v>
      </c>
      <c r="X8" s="21">
        <v>595500</v>
      </c>
      <c r="Y8" s="21">
        <v>542100</v>
      </c>
      <c r="Z8" s="6">
        <v>91.03</v>
      </c>
      <c r="AA8" s="28">
        <v>594487</v>
      </c>
    </row>
    <row r="9" spans="1:27" ht="13.5">
      <c r="A9" s="2" t="s">
        <v>35</v>
      </c>
      <c r="B9" s="3"/>
      <c r="C9" s="16">
        <f aca="true" t="shared" si="1" ref="C9:Y9">SUM(C10:C14)</f>
        <v>1573141</v>
      </c>
      <c r="D9" s="16">
        <f>SUM(D10:D14)</f>
        <v>0</v>
      </c>
      <c r="E9" s="17">
        <f t="shared" si="1"/>
        <v>2434400</v>
      </c>
      <c r="F9" s="18">
        <f t="shared" si="1"/>
        <v>2708195</v>
      </c>
      <c r="G9" s="18">
        <f t="shared" si="1"/>
        <v>0</v>
      </c>
      <c r="H9" s="18">
        <f t="shared" si="1"/>
        <v>0</v>
      </c>
      <c r="I9" s="18">
        <f t="shared" si="1"/>
        <v>30354</v>
      </c>
      <c r="J9" s="18">
        <f t="shared" si="1"/>
        <v>30354</v>
      </c>
      <c r="K9" s="18">
        <f t="shared" si="1"/>
        <v>31543</v>
      </c>
      <c r="L9" s="18">
        <f t="shared" si="1"/>
        <v>82348</v>
      </c>
      <c r="M9" s="18">
        <f t="shared" si="1"/>
        <v>134458</v>
      </c>
      <c r="N9" s="18">
        <f t="shared" si="1"/>
        <v>248349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278703</v>
      </c>
      <c r="X9" s="18">
        <f t="shared" si="1"/>
        <v>1976400</v>
      </c>
      <c r="Y9" s="18">
        <f t="shared" si="1"/>
        <v>-1697697</v>
      </c>
      <c r="Z9" s="4">
        <f>+IF(X9&lt;&gt;0,+(Y9/X9)*100,0)</f>
        <v>-85.89845173041894</v>
      </c>
      <c r="AA9" s="30">
        <f>SUM(AA10:AA14)</f>
        <v>2708195</v>
      </c>
    </row>
    <row r="10" spans="1:27" ht="13.5">
      <c r="A10" s="5" t="s">
        <v>36</v>
      </c>
      <c r="B10" s="3"/>
      <c r="C10" s="19">
        <v>261419</v>
      </c>
      <c r="D10" s="19"/>
      <c r="E10" s="20">
        <v>1245000</v>
      </c>
      <c r="F10" s="21">
        <v>576166</v>
      </c>
      <c r="G10" s="21"/>
      <c r="H10" s="21"/>
      <c r="I10" s="21">
        <v>30354</v>
      </c>
      <c r="J10" s="21">
        <v>30354</v>
      </c>
      <c r="K10" s="21">
        <v>11827</v>
      </c>
      <c r="L10" s="21">
        <v>10098</v>
      </c>
      <c r="M10" s="21">
        <v>19856</v>
      </c>
      <c r="N10" s="21">
        <v>41781</v>
      </c>
      <c r="O10" s="21"/>
      <c r="P10" s="21"/>
      <c r="Q10" s="21"/>
      <c r="R10" s="21"/>
      <c r="S10" s="21"/>
      <c r="T10" s="21"/>
      <c r="U10" s="21"/>
      <c r="V10" s="21"/>
      <c r="W10" s="21">
        <v>72135</v>
      </c>
      <c r="X10" s="21">
        <v>360700</v>
      </c>
      <c r="Y10" s="21">
        <v>-288565</v>
      </c>
      <c r="Z10" s="6">
        <v>-80</v>
      </c>
      <c r="AA10" s="28">
        <v>576166</v>
      </c>
    </row>
    <row r="11" spans="1:27" ht="13.5">
      <c r="A11" s="5" t="s">
        <v>37</v>
      </c>
      <c r="B11" s="3"/>
      <c r="C11" s="19">
        <v>414172</v>
      </c>
      <c r="D11" s="19"/>
      <c r="E11" s="20">
        <v>359000</v>
      </c>
      <c r="F11" s="21">
        <v>328115</v>
      </c>
      <c r="G11" s="21"/>
      <c r="H11" s="21"/>
      <c r="I11" s="21"/>
      <c r="J11" s="21"/>
      <c r="K11" s="21">
        <v>19716</v>
      </c>
      <c r="L11" s="21">
        <v>42699</v>
      </c>
      <c r="M11" s="21"/>
      <c r="N11" s="21">
        <v>62415</v>
      </c>
      <c r="O11" s="21"/>
      <c r="P11" s="21"/>
      <c r="Q11" s="21"/>
      <c r="R11" s="21"/>
      <c r="S11" s="21"/>
      <c r="T11" s="21"/>
      <c r="U11" s="21"/>
      <c r="V11" s="21"/>
      <c r="W11" s="21">
        <v>62415</v>
      </c>
      <c r="X11" s="21">
        <v>217000</v>
      </c>
      <c r="Y11" s="21">
        <v>-154585</v>
      </c>
      <c r="Z11" s="6">
        <v>-71.24</v>
      </c>
      <c r="AA11" s="28">
        <v>328115</v>
      </c>
    </row>
    <row r="12" spans="1:27" ht="13.5">
      <c r="A12" s="5" t="s">
        <v>38</v>
      </c>
      <c r="B12" s="3"/>
      <c r="C12" s="19">
        <v>897550</v>
      </c>
      <c r="D12" s="19"/>
      <c r="E12" s="20">
        <v>814500</v>
      </c>
      <c r="F12" s="21">
        <v>1786662</v>
      </c>
      <c r="G12" s="21"/>
      <c r="H12" s="21"/>
      <c r="I12" s="21"/>
      <c r="J12" s="21"/>
      <c r="K12" s="21"/>
      <c r="L12" s="21">
        <v>18979</v>
      </c>
      <c r="M12" s="21">
        <v>114602</v>
      </c>
      <c r="N12" s="21">
        <v>133581</v>
      </c>
      <c r="O12" s="21"/>
      <c r="P12" s="21"/>
      <c r="Q12" s="21"/>
      <c r="R12" s="21"/>
      <c r="S12" s="21"/>
      <c r="T12" s="21"/>
      <c r="U12" s="21"/>
      <c r="V12" s="21"/>
      <c r="W12" s="21">
        <v>133581</v>
      </c>
      <c r="X12" s="21">
        <v>1382800</v>
      </c>
      <c r="Y12" s="21">
        <v>-1249219</v>
      </c>
      <c r="Z12" s="6">
        <v>-90.34</v>
      </c>
      <c r="AA12" s="28">
        <v>1786662</v>
      </c>
    </row>
    <row r="13" spans="1:27" ht="13.5">
      <c r="A13" s="5" t="s">
        <v>39</v>
      </c>
      <c r="B13" s="3"/>
      <c r="C13" s="19"/>
      <c r="D13" s="19"/>
      <c r="E13" s="20">
        <v>15900</v>
      </c>
      <c r="F13" s="21">
        <v>17252</v>
      </c>
      <c r="G13" s="21"/>
      <c r="H13" s="21"/>
      <c r="I13" s="21"/>
      <c r="J13" s="21"/>
      <c r="K13" s="21"/>
      <c r="L13" s="21">
        <v>10572</v>
      </c>
      <c r="M13" s="21"/>
      <c r="N13" s="21">
        <v>10572</v>
      </c>
      <c r="O13" s="21"/>
      <c r="P13" s="21"/>
      <c r="Q13" s="21"/>
      <c r="R13" s="21"/>
      <c r="S13" s="21"/>
      <c r="T13" s="21"/>
      <c r="U13" s="21"/>
      <c r="V13" s="21"/>
      <c r="W13" s="21">
        <v>10572</v>
      </c>
      <c r="X13" s="21">
        <v>15900</v>
      </c>
      <c r="Y13" s="21">
        <v>-5328</v>
      </c>
      <c r="Z13" s="6">
        <v>-33.51</v>
      </c>
      <c r="AA13" s="28">
        <v>17252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28582956</v>
      </c>
      <c r="D15" s="16">
        <f>SUM(D16:D18)</f>
        <v>0</v>
      </c>
      <c r="E15" s="17">
        <f t="shared" si="2"/>
        <v>29473150</v>
      </c>
      <c r="F15" s="18">
        <f t="shared" si="2"/>
        <v>49280693</v>
      </c>
      <c r="G15" s="18">
        <f t="shared" si="2"/>
        <v>0</v>
      </c>
      <c r="H15" s="18">
        <f t="shared" si="2"/>
        <v>374386</v>
      </c>
      <c r="I15" s="18">
        <f t="shared" si="2"/>
        <v>3894043</v>
      </c>
      <c r="J15" s="18">
        <f t="shared" si="2"/>
        <v>4268429</v>
      </c>
      <c r="K15" s="18">
        <f t="shared" si="2"/>
        <v>120000</v>
      </c>
      <c r="L15" s="18">
        <f t="shared" si="2"/>
        <v>454853</v>
      </c>
      <c r="M15" s="18">
        <f t="shared" si="2"/>
        <v>653985</v>
      </c>
      <c r="N15" s="18">
        <f t="shared" si="2"/>
        <v>1228838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5497267</v>
      </c>
      <c r="X15" s="18">
        <f t="shared" si="2"/>
        <v>17082500</v>
      </c>
      <c r="Y15" s="18">
        <f t="shared" si="2"/>
        <v>-11585233</v>
      </c>
      <c r="Z15" s="4">
        <f>+IF(X15&lt;&gt;0,+(Y15/X15)*100,0)</f>
        <v>-67.81930630762476</v>
      </c>
      <c r="AA15" s="30">
        <f>SUM(AA16:AA18)</f>
        <v>49280693</v>
      </c>
    </row>
    <row r="16" spans="1:27" ht="13.5">
      <c r="A16" s="5" t="s">
        <v>42</v>
      </c>
      <c r="B16" s="3"/>
      <c r="C16" s="19">
        <v>223768</v>
      </c>
      <c r="D16" s="19"/>
      <c r="E16" s="20">
        <v>324500</v>
      </c>
      <c r="F16" s="21">
        <v>188702</v>
      </c>
      <c r="G16" s="21"/>
      <c r="H16" s="21"/>
      <c r="I16" s="21"/>
      <c r="J16" s="21"/>
      <c r="K16" s="21"/>
      <c r="L16" s="21">
        <v>46973</v>
      </c>
      <c r="M16" s="21"/>
      <c r="N16" s="21">
        <v>46973</v>
      </c>
      <c r="O16" s="21"/>
      <c r="P16" s="21"/>
      <c r="Q16" s="21"/>
      <c r="R16" s="21"/>
      <c r="S16" s="21"/>
      <c r="T16" s="21"/>
      <c r="U16" s="21"/>
      <c r="V16" s="21"/>
      <c r="W16" s="21">
        <v>46973</v>
      </c>
      <c r="X16" s="21">
        <v>324500</v>
      </c>
      <c r="Y16" s="21">
        <v>-277527</v>
      </c>
      <c r="Z16" s="6">
        <v>-85.52</v>
      </c>
      <c r="AA16" s="28">
        <v>188702</v>
      </c>
    </row>
    <row r="17" spans="1:27" ht="13.5">
      <c r="A17" s="5" t="s">
        <v>43</v>
      </c>
      <c r="B17" s="3"/>
      <c r="C17" s="19">
        <v>28359188</v>
      </c>
      <c r="D17" s="19"/>
      <c r="E17" s="20">
        <v>29148650</v>
      </c>
      <c r="F17" s="21">
        <v>49091991</v>
      </c>
      <c r="G17" s="21"/>
      <c r="H17" s="21">
        <v>374386</v>
      </c>
      <c r="I17" s="21">
        <v>3894043</v>
      </c>
      <c r="J17" s="21">
        <v>4268429</v>
      </c>
      <c r="K17" s="21">
        <v>120000</v>
      </c>
      <c r="L17" s="21">
        <v>407880</v>
      </c>
      <c r="M17" s="21">
        <v>653985</v>
      </c>
      <c r="N17" s="21">
        <v>1181865</v>
      </c>
      <c r="O17" s="21"/>
      <c r="P17" s="21"/>
      <c r="Q17" s="21"/>
      <c r="R17" s="21"/>
      <c r="S17" s="21"/>
      <c r="T17" s="21"/>
      <c r="U17" s="21"/>
      <c r="V17" s="21"/>
      <c r="W17" s="21">
        <v>5450294</v>
      </c>
      <c r="X17" s="21">
        <v>16758000</v>
      </c>
      <c r="Y17" s="21">
        <v>-11307706</v>
      </c>
      <c r="Z17" s="6">
        <v>-67.48</v>
      </c>
      <c r="AA17" s="28">
        <v>49091991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1925731</v>
      </c>
      <c r="D19" s="16">
        <f>SUM(D20:D23)</f>
        <v>0</v>
      </c>
      <c r="E19" s="17">
        <f t="shared" si="3"/>
        <v>950000</v>
      </c>
      <c r="F19" s="18">
        <f t="shared" si="3"/>
        <v>1546470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250000</v>
      </c>
      <c r="Y19" s="18">
        <f t="shared" si="3"/>
        <v>-250000</v>
      </c>
      <c r="Z19" s="4">
        <f>+IF(X19&lt;&gt;0,+(Y19/X19)*100,0)</f>
        <v>-100</v>
      </c>
      <c r="AA19" s="30">
        <f>SUM(AA20:AA23)</f>
        <v>1546470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>
        <v>700000</v>
      </c>
      <c r="F22" s="24">
        <v>1300000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>
        <v>1300000</v>
      </c>
    </row>
    <row r="23" spans="1:27" ht="13.5">
      <c r="A23" s="5" t="s">
        <v>49</v>
      </c>
      <c r="B23" s="3"/>
      <c r="C23" s="19">
        <v>1925731</v>
      </c>
      <c r="D23" s="19"/>
      <c r="E23" s="20">
        <v>250000</v>
      </c>
      <c r="F23" s="21">
        <v>246470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250000</v>
      </c>
      <c r="Y23" s="21">
        <v>-250000</v>
      </c>
      <c r="Z23" s="6">
        <v>-100</v>
      </c>
      <c r="AA23" s="28">
        <v>246470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33993002</v>
      </c>
      <c r="D25" s="50">
        <f>+D5+D9+D15+D19+D24</f>
        <v>0</v>
      </c>
      <c r="E25" s="51">
        <f t="shared" si="4"/>
        <v>33493250</v>
      </c>
      <c r="F25" s="52">
        <f t="shared" si="4"/>
        <v>54251511</v>
      </c>
      <c r="G25" s="52">
        <f t="shared" si="4"/>
        <v>0</v>
      </c>
      <c r="H25" s="52">
        <f t="shared" si="4"/>
        <v>450353</v>
      </c>
      <c r="I25" s="52">
        <f t="shared" si="4"/>
        <v>3926897</v>
      </c>
      <c r="J25" s="52">
        <f t="shared" si="4"/>
        <v>4377250</v>
      </c>
      <c r="K25" s="52">
        <f t="shared" si="4"/>
        <v>1179910</v>
      </c>
      <c r="L25" s="52">
        <f t="shared" si="4"/>
        <v>602463</v>
      </c>
      <c r="M25" s="52">
        <f t="shared" si="4"/>
        <v>788443</v>
      </c>
      <c r="N25" s="52">
        <f t="shared" si="4"/>
        <v>2570816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6948066</v>
      </c>
      <c r="X25" s="52">
        <f t="shared" si="4"/>
        <v>19944600</v>
      </c>
      <c r="Y25" s="52">
        <f t="shared" si="4"/>
        <v>-12996534</v>
      </c>
      <c r="Z25" s="53">
        <f>+IF(X25&lt;&gt;0,+(Y25/X25)*100,0)</f>
        <v>-65.16317198640233</v>
      </c>
      <c r="AA25" s="54">
        <f>+AA5+AA9+AA15+AA19+AA24</f>
        <v>54251511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27424270</v>
      </c>
      <c r="D28" s="19"/>
      <c r="E28" s="20">
        <v>18398650</v>
      </c>
      <c r="F28" s="21">
        <v>23379699</v>
      </c>
      <c r="G28" s="21"/>
      <c r="H28" s="21">
        <v>374386</v>
      </c>
      <c r="I28" s="21">
        <v>3894043</v>
      </c>
      <c r="J28" s="21">
        <v>4268429</v>
      </c>
      <c r="K28" s="21">
        <v>1148367</v>
      </c>
      <c r="L28" s="21">
        <v>407880</v>
      </c>
      <c r="M28" s="21">
        <v>488280</v>
      </c>
      <c r="N28" s="21">
        <v>2044527</v>
      </c>
      <c r="O28" s="21"/>
      <c r="P28" s="21"/>
      <c r="Q28" s="21"/>
      <c r="R28" s="21"/>
      <c r="S28" s="21"/>
      <c r="T28" s="21"/>
      <c r="U28" s="21"/>
      <c r="V28" s="21"/>
      <c r="W28" s="21">
        <v>6312956</v>
      </c>
      <c r="X28" s="21"/>
      <c r="Y28" s="21">
        <v>6312956</v>
      </c>
      <c r="Z28" s="6"/>
      <c r="AA28" s="19">
        <v>23379699</v>
      </c>
    </row>
    <row r="29" spans="1:27" ht="13.5">
      <c r="A29" s="56" t="s">
        <v>55</v>
      </c>
      <c r="B29" s="3"/>
      <c r="C29" s="19">
        <v>2094813</v>
      </c>
      <c r="D29" s="19"/>
      <c r="E29" s="20">
        <v>110800</v>
      </c>
      <c r="F29" s="21">
        <v>198908</v>
      </c>
      <c r="G29" s="21"/>
      <c r="H29" s="21"/>
      <c r="I29" s="21">
        <v>26375</v>
      </c>
      <c r="J29" s="21">
        <v>26375</v>
      </c>
      <c r="K29" s="21">
        <v>8829</v>
      </c>
      <c r="L29" s="21">
        <v>10098</v>
      </c>
      <c r="M29" s="21"/>
      <c r="N29" s="21">
        <v>18927</v>
      </c>
      <c r="O29" s="21"/>
      <c r="P29" s="21"/>
      <c r="Q29" s="21"/>
      <c r="R29" s="21"/>
      <c r="S29" s="21"/>
      <c r="T29" s="21"/>
      <c r="U29" s="21"/>
      <c r="V29" s="21"/>
      <c r="W29" s="21">
        <v>45302</v>
      </c>
      <c r="X29" s="21"/>
      <c r="Y29" s="21">
        <v>45302</v>
      </c>
      <c r="Z29" s="6"/>
      <c r="AA29" s="28">
        <v>198908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29519083</v>
      </c>
      <c r="D32" s="25">
        <f>SUM(D28:D31)</f>
        <v>0</v>
      </c>
      <c r="E32" s="26">
        <f t="shared" si="5"/>
        <v>18509450</v>
      </c>
      <c r="F32" s="27">
        <f t="shared" si="5"/>
        <v>23578607</v>
      </c>
      <c r="G32" s="27">
        <f t="shared" si="5"/>
        <v>0</v>
      </c>
      <c r="H32" s="27">
        <f t="shared" si="5"/>
        <v>374386</v>
      </c>
      <c r="I32" s="27">
        <f t="shared" si="5"/>
        <v>3920418</v>
      </c>
      <c r="J32" s="27">
        <f t="shared" si="5"/>
        <v>4294804</v>
      </c>
      <c r="K32" s="27">
        <f t="shared" si="5"/>
        <v>1157196</v>
      </c>
      <c r="L32" s="27">
        <f t="shared" si="5"/>
        <v>417978</v>
      </c>
      <c r="M32" s="27">
        <f t="shared" si="5"/>
        <v>488280</v>
      </c>
      <c r="N32" s="27">
        <f t="shared" si="5"/>
        <v>2063454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6358258</v>
      </c>
      <c r="X32" s="27">
        <f t="shared" si="5"/>
        <v>0</v>
      </c>
      <c r="Y32" s="27">
        <f t="shared" si="5"/>
        <v>6358258</v>
      </c>
      <c r="Z32" s="13">
        <f>+IF(X32&lt;&gt;0,+(Y32/X32)*100,0)</f>
        <v>0</v>
      </c>
      <c r="AA32" s="31">
        <f>SUM(AA28:AA31)</f>
        <v>23578607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>
        <v>625900</v>
      </c>
      <c r="D34" s="19"/>
      <c r="E34" s="20"/>
      <c r="F34" s="21">
        <v>6600000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>
        <v>6600000</v>
      </c>
    </row>
    <row r="35" spans="1:27" ht="13.5">
      <c r="A35" s="59" t="s">
        <v>63</v>
      </c>
      <c r="B35" s="3"/>
      <c r="C35" s="19">
        <v>3848019</v>
      </c>
      <c r="D35" s="19"/>
      <c r="E35" s="20">
        <v>14983800</v>
      </c>
      <c r="F35" s="21">
        <v>24072904</v>
      </c>
      <c r="G35" s="21"/>
      <c r="H35" s="21">
        <v>75967</v>
      </c>
      <c r="I35" s="21">
        <v>6479</v>
      </c>
      <c r="J35" s="21">
        <v>82446</v>
      </c>
      <c r="K35" s="21">
        <v>22714</v>
      </c>
      <c r="L35" s="21">
        <v>184485</v>
      </c>
      <c r="M35" s="21">
        <v>300163</v>
      </c>
      <c r="N35" s="21">
        <v>507362</v>
      </c>
      <c r="O35" s="21"/>
      <c r="P35" s="21"/>
      <c r="Q35" s="21"/>
      <c r="R35" s="21"/>
      <c r="S35" s="21"/>
      <c r="T35" s="21"/>
      <c r="U35" s="21"/>
      <c r="V35" s="21"/>
      <c r="W35" s="21">
        <v>589808</v>
      </c>
      <c r="X35" s="21"/>
      <c r="Y35" s="21">
        <v>589808</v>
      </c>
      <c r="Z35" s="6"/>
      <c r="AA35" s="28">
        <v>24072904</v>
      </c>
    </row>
    <row r="36" spans="1:27" ht="13.5">
      <c r="A36" s="60" t="s">
        <v>64</v>
      </c>
      <c r="B36" s="10"/>
      <c r="C36" s="61">
        <f aca="true" t="shared" si="6" ref="C36:Y36">SUM(C32:C35)</f>
        <v>33993002</v>
      </c>
      <c r="D36" s="61">
        <f>SUM(D32:D35)</f>
        <v>0</v>
      </c>
      <c r="E36" s="62">
        <f t="shared" si="6"/>
        <v>33493250</v>
      </c>
      <c r="F36" s="63">
        <f t="shared" si="6"/>
        <v>54251511</v>
      </c>
      <c r="G36" s="63">
        <f t="shared" si="6"/>
        <v>0</v>
      </c>
      <c r="H36" s="63">
        <f t="shared" si="6"/>
        <v>450353</v>
      </c>
      <c r="I36" s="63">
        <f t="shared" si="6"/>
        <v>3926897</v>
      </c>
      <c r="J36" s="63">
        <f t="shared" si="6"/>
        <v>4377250</v>
      </c>
      <c r="K36" s="63">
        <f t="shared" si="6"/>
        <v>1179910</v>
      </c>
      <c r="L36" s="63">
        <f t="shared" si="6"/>
        <v>602463</v>
      </c>
      <c r="M36" s="63">
        <f t="shared" si="6"/>
        <v>788443</v>
      </c>
      <c r="N36" s="63">
        <f t="shared" si="6"/>
        <v>2570816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6948066</v>
      </c>
      <c r="X36" s="63">
        <f t="shared" si="6"/>
        <v>0</v>
      </c>
      <c r="Y36" s="63">
        <f t="shared" si="6"/>
        <v>6948066</v>
      </c>
      <c r="Z36" s="64">
        <f>+IF(X36&lt;&gt;0,+(Y36/X36)*100,0)</f>
        <v>0</v>
      </c>
      <c r="AA36" s="65">
        <f>SUM(AA32:AA35)</f>
        <v>54251511</v>
      </c>
    </row>
    <row r="37" spans="1:27" ht="13.5">
      <c r="A37" s="14" t="s">
        <v>127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128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129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130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102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131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1450000</v>
      </c>
      <c r="F5" s="18">
        <f t="shared" si="0"/>
        <v>1450000</v>
      </c>
      <c r="G5" s="18">
        <f t="shared" si="0"/>
        <v>0</v>
      </c>
      <c r="H5" s="18">
        <f t="shared" si="0"/>
        <v>48603</v>
      </c>
      <c r="I5" s="18">
        <f t="shared" si="0"/>
        <v>0</v>
      </c>
      <c r="J5" s="18">
        <f t="shared" si="0"/>
        <v>48603</v>
      </c>
      <c r="K5" s="18">
        <f t="shared" si="0"/>
        <v>22694</v>
      </c>
      <c r="L5" s="18">
        <f t="shared" si="0"/>
        <v>47748</v>
      </c>
      <c r="M5" s="18">
        <f t="shared" si="0"/>
        <v>4397965</v>
      </c>
      <c r="N5" s="18">
        <f t="shared" si="0"/>
        <v>4468407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4517010</v>
      </c>
      <c r="X5" s="18">
        <f t="shared" si="0"/>
        <v>796362</v>
      </c>
      <c r="Y5" s="18">
        <f t="shared" si="0"/>
        <v>3720648</v>
      </c>
      <c r="Z5" s="4">
        <f>+IF(X5&lt;&gt;0,+(Y5/X5)*100,0)</f>
        <v>467.2056175457895</v>
      </c>
      <c r="AA5" s="16">
        <f>SUM(AA6:AA8)</f>
        <v>1450000</v>
      </c>
    </row>
    <row r="6" spans="1:27" ht="13.5">
      <c r="A6" s="5" t="s">
        <v>32</v>
      </c>
      <c r="B6" s="3"/>
      <c r="C6" s="19"/>
      <c r="D6" s="19"/>
      <c r="E6" s="20">
        <v>250000</v>
      </c>
      <c r="F6" s="21">
        <v>250000</v>
      </c>
      <c r="G6" s="21"/>
      <c r="H6" s="21"/>
      <c r="I6" s="21"/>
      <c r="J6" s="21"/>
      <c r="K6" s="21"/>
      <c r="L6" s="21"/>
      <c r="M6" s="21">
        <v>4385965</v>
      </c>
      <c r="N6" s="21">
        <v>4385965</v>
      </c>
      <c r="O6" s="21"/>
      <c r="P6" s="21"/>
      <c r="Q6" s="21"/>
      <c r="R6" s="21"/>
      <c r="S6" s="21"/>
      <c r="T6" s="21"/>
      <c r="U6" s="21"/>
      <c r="V6" s="21"/>
      <c r="W6" s="21">
        <v>4385965</v>
      </c>
      <c r="X6" s="21">
        <v>261816</v>
      </c>
      <c r="Y6" s="21">
        <v>4124149</v>
      </c>
      <c r="Z6" s="6">
        <v>1575.21</v>
      </c>
      <c r="AA6" s="28">
        <v>250000</v>
      </c>
    </row>
    <row r="7" spans="1:27" ht="13.5">
      <c r="A7" s="5" t="s">
        <v>33</v>
      </c>
      <c r="B7" s="3"/>
      <c r="C7" s="22"/>
      <c r="D7" s="22"/>
      <c r="E7" s="23">
        <v>50000</v>
      </c>
      <c r="F7" s="24">
        <v>50000</v>
      </c>
      <c r="G7" s="24"/>
      <c r="H7" s="24">
        <v>29108</v>
      </c>
      <c r="I7" s="24"/>
      <c r="J7" s="24">
        <v>29108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29108</v>
      </c>
      <c r="X7" s="24">
        <v>81816</v>
      </c>
      <c r="Y7" s="24">
        <v>-52708</v>
      </c>
      <c r="Z7" s="7">
        <v>-64.42</v>
      </c>
      <c r="AA7" s="29">
        <v>50000</v>
      </c>
    </row>
    <row r="8" spans="1:27" ht="13.5">
      <c r="A8" s="5" t="s">
        <v>34</v>
      </c>
      <c r="B8" s="3"/>
      <c r="C8" s="19"/>
      <c r="D8" s="19"/>
      <c r="E8" s="20">
        <v>1150000</v>
      </c>
      <c r="F8" s="21">
        <v>1150000</v>
      </c>
      <c r="G8" s="21"/>
      <c r="H8" s="21">
        <v>19495</v>
      </c>
      <c r="I8" s="21"/>
      <c r="J8" s="21">
        <v>19495</v>
      </c>
      <c r="K8" s="21">
        <v>22694</v>
      </c>
      <c r="L8" s="21">
        <v>47748</v>
      </c>
      <c r="M8" s="21">
        <v>12000</v>
      </c>
      <c r="N8" s="21">
        <v>82442</v>
      </c>
      <c r="O8" s="21"/>
      <c r="P8" s="21"/>
      <c r="Q8" s="21"/>
      <c r="R8" s="21"/>
      <c r="S8" s="21"/>
      <c r="T8" s="21"/>
      <c r="U8" s="21"/>
      <c r="V8" s="21"/>
      <c r="W8" s="21">
        <v>101937</v>
      </c>
      <c r="X8" s="21">
        <v>452730</v>
      </c>
      <c r="Y8" s="21">
        <v>-350793</v>
      </c>
      <c r="Z8" s="6">
        <v>-77.48</v>
      </c>
      <c r="AA8" s="28">
        <v>1150000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25700684</v>
      </c>
      <c r="F9" s="18">
        <f t="shared" si="1"/>
        <v>25700684</v>
      </c>
      <c r="G9" s="18">
        <f t="shared" si="1"/>
        <v>298626</v>
      </c>
      <c r="H9" s="18">
        <f t="shared" si="1"/>
        <v>52091</v>
      </c>
      <c r="I9" s="18">
        <f t="shared" si="1"/>
        <v>1350</v>
      </c>
      <c r="J9" s="18">
        <f t="shared" si="1"/>
        <v>352067</v>
      </c>
      <c r="K9" s="18">
        <f t="shared" si="1"/>
        <v>23930</v>
      </c>
      <c r="L9" s="18">
        <f t="shared" si="1"/>
        <v>4691</v>
      </c>
      <c r="M9" s="18">
        <f t="shared" si="1"/>
        <v>0</v>
      </c>
      <c r="N9" s="18">
        <f t="shared" si="1"/>
        <v>28621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380688</v>
      </c>
      <c r="X9" s="18">
        <f t="shared" si="1"/>
        <v>1944546</v>
      </c>
      <c r="Y9" s="18">
        <f t="shared" si="1"/>
        <v>-1563858</v>
      </c>
      <c r="Z9" s="4">
        <f>+IF(X9&lt;&gt;0,+(Y9/X9)*100,0)</f>
        <v>-80.42278249010309</v>
      </c>
      <c r="AA9" s="30">
        <f>SUM(AA10:AA14)</f>
        <v>25700684</v>
      </c>
    </row>
    <row r="10" spans="1:27" ht="13.5">
      <c r="A10" s="5" t="s">
        <v>36</v>
      </c>
      <c r="B10" s="3"/>
      <c r="C10" s="19"/>
      <c r="D10" s="19"/>
      <c r="E10" s="20">
        <v>25250684</v>
      </c>
      <c r="F10" s="21">
        <v>25250684</v>
      </c>
      <c r="G10" s="21">
        <v>298626</v>
      </c>
      <c r="H10" s="21"/>
      <c r="I10" s="21">
        <v>1500</v>
      </c>
      <c r="J10" s="21">
        <v>300126</v>
      </c>
      <c r="K10" s="21"/>
      <c r="L10" s="21">
        <v>4691</v>
      </c>
      <c r="M10" s="21"/>
      <c r="N10" s="21">
        <v>4691</v>
      </c>
      <c r="O10" s="21"/>
      <c r="P10" s="21"/>
      <c r="Q10" s="21"/>
      <c r="R10" s="21"/>
      <c r="S10" s="21"/>
      <c r="T10" s="21"/>
      <c r="U10" s="21"/>
      <c r="V10" s="21"/>
      <c r="W10" s="21">
        <v>304817</v>
      </c>
      <c r="X10" s="21">
        <v>1636362</v>
      </c>
      <c r="Y10" s="21">
        <v>-1331545</v>
      </c>
      <c r="Z10" s="6">
        <v>-81.37</v>
      </c>
      <c r="AA10" s="28">
        <v>25250684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>
        <v>450000</v>
      </c>
      <c r="F12" s="21">
        <v>450000</v>
      </c>
      <c r="G12" s="21"/>
      <c r="H12" s="21">
        <v>52091</v>
      </c>
      <c r="I12" s="21">
        <v>-150</v>
      </c>
      <c r="J12" s="21">
        <v>51941</v>
      </c>
      <c r="K12" s="21">
        <v>23930</v>
      </c>
      <c r="L12" s="21"/>
      <c r="M12" s="21"/>
      <c r="N12" s="21">
        <v>23930</v>
      </c>
      <c r="O12" s="21"/>
      <c r="P12" s="21"/>
      <c r="Q12" s="21"/>
      <c r="R12" s="21"/>
      <c r="S12" s="21"/>
      <c r="T12" s="21"/>
      <c r="U12" s="21"/>
      <c r="V12" s="21"/>
      <c r="W12" s="21">
        <v>75871</v>
      </c>
      <c r="X12" s="21">
        <v>308184</v>
      </c>
      <c r="Y12" s="21">
        <v>-232313</v>
      </c>
      <c r="Z12" s="6">
        <v>-75.38</v>
      </c>
      <c r="AA12" s="28">
        <v>450000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46278954</v>
      </c>
      <c r="D15" s="16">
        <f>SUM(D16:D18)</f>
        <v>0</v>
      </c>
      <c r="E15" s="17">
        <f t="shared" si="2"/>
        <v>2497431</v>
      </c>
      <c r="F15" s="18">
        <f t="shared" si="2"/>
        <v>2497431</v>
      </c>
      <c r="G15" s="18">
        <f t="shared" si="2"/>
        <v>0</v>
      </c>
      <c r="H15" s="18">
        <f t="shared" si="2"/>
        <v>607640</v>
      </c>
      <c r="I15" s="18">
        <f t="shared" si="2"/>
        <v>6295754</v>
      </c>
      <c r="J15" s="18">
        <f t="shared" si="2"/>
        <v>6903394</v>
      </c>
      <c r="K15" s="18">
        <f t="shared" si="2"/>
        <v>2495755</v>
      </c>
      <c r="L15" s="18">
        <f t="shared" si="2"/>
        <v>1156320</v>
      </c>
      <c r="M15" s="18">
        <f t="shared" si="2"/>
        <v>4939513</v>
      </c>
      <c r="N15" s="18">
        <f t="shared" si="2"/>
        <v>8591588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15494982</v>
      </c>
      <c r="X15" s="18">
        <f t="shared" si="2"/>
        <v>35632044</v>
      </c>
      <c r="Y15" s="18">
        <f t="shared" si="2"/>
        <v>-20137062</v>
      </c>
      <c r="Z15" s="4">
        <f>+IF(X15&lt;&gt;0,+(Y15/X15)*100,0)</f>
        <v>-56.513912028173294</v>
      </c>
      <c r="AA15" s="30">
        <f>SUM(AA16:AA18)</f>
        <v>2497431</v>
      </c>
    </row>
    <row r="16" spans="1:27" ht="13.5">
      <c r="A16" s="5" t="s">
        <v>42</v>
      </c>
      <c r="B16" s="3"/>
      <c r="C16" s="19"/>
      <c r="D16" s="19"/>
      <c r="E16" s="20">
        <v>330000</v>
      </c>
      <c r="F16" s="21">
        <v>330000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190908</v>
      </c>
      <c r="Y16" s="21">
        <v>-190908</v>
      </c>
      <c r="Z16" s="6">
        <v>-100</v>
      </c>
      <c r="AA16" s="28">
        <v>330000</v>
      </c>
    </row>
    <row r="17" spans="1:27" ht="13.5">
      <c r="A17" s="5" t="s">
        <v>43</v>
      </c>
      <c r="B17" s="3"/>
      <c r="C17" s="19">
        <v>46278954</v>
      </c>
      <c r="D17" s="19"/>
      <c r="E17" s="20">
        <v>2167431</v>
      </c>
      <c r="F17" s="21">
        <v>2167431</v>
      </c>
      <c r="G17" s="21"/>
      <c r="H17" s="21">
        <v>607640</v>
      </c>
      <c r="I17" s="21">
        <v>6295754</v>
      </c>
      <c r="J17" s="21">
        <v>6903394</v>
      </c>
      <c r="K17" s="21">
        <v>2495755</v>
      </c>
      <c r="L17" s="21">
        <v>1156320</v>
      </c>
      <c r="M17" s="21">
        <v>4939513</v>
      </c>
      <c r="N17" s="21">
        <v>8591588</v>
      </c>
      <c r="O17" s="21"/>
      <c r="P17" s="21"/>
      <c r="Q17" s="21"/>
      <c r="R17" s="21"/>
      <c r="S17" s="21"/>
      <c r="T17" s="21"/>
      <c r="U17" s="21"/>
      <c r="V17" s="21"/>
      <c r="W17" s="21">
        <v>15494982</v>
      </c>
      <c r="X17" s="21">
        <v>35441136</v>
      </c>
      <c r="Y17" s="21">
        <v>-19946154</v>
      </c>
      <c r="Z17" s="6">
        <v>-56.28</v>
      </c>
      <c r="AA17" s="28">
        <v>2167431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28914307</v>
      </c>
      <c r="F19" s="18">
        <f t="shared" si="3"/>
        <v>28914307</v>
      </c>
      <c r="G19" s="18">
        <f t="shared" si="3"/>
        <v>2631558</v>
      </c>
      <c r="H19" s="18">
        <f t="shared" si="3"/>
        <v>0</v>
      </c>
      <c r="I19" s="18">
        <f t="shared" si="3"/>
        <v>22105</v>
      </c>
      <c r="J19" s="18">
        <f t="shared" si="3"/>
        <v>2653663</v>
      </c>
      <c r="K19" s="18">
        <f t="shared" si="3"/>
        <v>59743</v>
      </c>
      <c r="L19" s="18">
        <f t="shared" si="3"/>
        <v>0</v>
      </c>
      <c r="M19" s="18">
        <f t="shared" si="3"/>
        <v>69228</v>
      </c>
      <c r="N19" s="18">
        <f t="shared" si="3"/>
        <v>128971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2782634</v>
      </c>
      <c r="X19" s="18">
        <f t="shared" si="3"/>
        <v>268638</v>
      </c>
      <c r="Y19" s="18">
        <f t="shared" si="3"/>
        <v>2513996</v>
      </c>
      <c r="Z19" s="4">
        <f>+IF(X19&lt;&gt;0,+(Y19/X19)*100,0)</f>
        <v>935.830373960497</v>
      </c>
      <c r="AA19" s="30">
        <f>SUM(AA20:AA23)</f>
        <v>28914307</v>
      </c>
    </row>
    <row r="20" spans="1:27" ht="13.5">
      <c r="A20" s="5" t="s">
        <v>46</v>
      </c>
      <c r="B20" s="3"/>
      <c r="C20" s="19"/>
      <c r="D20" s="19"/>
      <c r="E20" s="20">
        <v>27400000</v>
      </c>
      <c r="F20" s="21">
        <v>27400000</v>
      </c>
      <c r="G20" s="21">
        <v>2631558</v>
      </c>
      <c r="H20" s="21"/>
      <c r="I20" s="21"/>
      <c r="J20" s="21">
        <v>2631558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2631558</v>
      </c>
      <c r="X20" s="21"/>
      <c r="Y20" s="21">
        <v>2631558</v>
      </c>
      <c r="Z20" s="6"/>
      <c r="AA20" s="28">
        <v>27400000</v>
      </c>
    </row>
    <row r="21" spans="1:27" ht="13.5">
      <c r="A21" s="5" t="s">
        <v>47</v>
      </c>
      <c r="B21" s="3"/>
      <c r="C21" s="19"/>
      <c r="D21" s="19"/>
      <c r="E21" s="20">
        <v>521807</v>
      </c>
      <c r="F21" s="21">
        <v>521807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>
        <v>521807</v>
      </c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>
        <v>992500</v>
      </c>
      <c r="F23" s="21">
        <v>992500</v>
      </c>
      <c r="G23" s="21"/>
      <c r="H23" s="21"/>
      <c r="I23" s="21">
        <v>22105</v>
      </c>
      <c r="J23" s="21">
        <v>22105</v>
      </c>
      <c r="K23" s="21">
        <v>59743</v>
      </c>
      <c r="L23" s="21"/>
      <c r="M23" s="21">
        <v>69228</v>
      </c>
      <c r="N23" s="21">
        <v>128971</v>
      </c>
      <c r="O23" s="21"/>
      <c r="P23" s="21"/>
      <c r="Q23" s="21"/>
      <c r="R23" s="21"/>
      <c r="S23" s="21"/>
      <c r="T23" s="21"/>
      <c r="U23" s="21"/>
      <c r="V23" s="21"/>
      <c r="W23" s="21">
        <v>151076</v>
      </c>
      <c r="X23" s="21">
        <v>268638</v>
      </c>
      <c r="Y23" s="21">
        <v>-117562</v>
      </c>
      <c r="Z23" s="6">
        <v>-43.76</v>
      </c>
      <c r="AA23" s="28">
        <v>992500</v>
      </c>
    </row>
    <row r="24" spans="1:27" ht="13.5">
      <c r="A24" s="2" t="s">
        <v>50</v>
      </c>
      <c r="B24" s="8"/>
      <c r="C24" s="16"/>
      <c r="D24" s="16"/>
      <c r="E24" s="17">
        <v>12888491</v>
      </c>
      <c r="F24" s="18">
        <v>12888491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>
        <v>12888491</v>
      </c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46278954</v>
      </c>
      <c r="D25" s="50">
        <f>+D5+D9+D15+D19+D24</f>
        <v>0</v>
      </c>
      <c r="E25" s="51">
        <f t="shared" si="4"/>
        <v>71450913</v>
      </c>
      <c r="F25" s="52">
        <f t="shared" si="4"/>
        <v>71450913</v>
      </c>
      <c r="G25" s="52">
        <f t="shared" si="4"/>
        <v>2930184</v>
      </c>
      <c r="H25" s="52">
        <f t="shared" si="4"/>
        <v>708334</v>
      </c>
      <c r="I25" s="52">
        <f t="shared" si="4"/>
        <v>6319209</v>
      </c>
      <c r="J25" s="52">
        <f t="shared" si="4"/>
        <v>9957727</v>
      </c>
      <c r="K25" s="52">
        <f t="shared" si="4"/>
        <v>2602122</v>
      </c>
      <c r="L25" s="52">
        <f t="shared" si="4"/>
        <v>1208759</v>
      </c>
      <c r="M25" s="52">
        <f t="shared" si="4"/>
        <v>9406706</v>
      </c>
      <c r="N25" s="52">
        <f t="shared" si="4"/>
        <v>13217587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23175314</v>
      </c>
      <c r="X25" s="52">
        <f t="shared" si="4"/>
        <v>38641590</v>
      </c>
      <c r="Y25" s="52">
        <f t="shared" si="4"/>
        <v>-15466276</v>
      </c>
      <c r="Z25" s="53">
        <f>+IF(X25&lt;&gt;0,+(Y25/X25)*100,0)</f>
        <v>-40.024947213611036</v>
      </c>
      <c r="AA25" s="54">
        <f>+AA5+AA9+AA15+AA19+AA24</f>
        <v>71450913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34761175</v>
      </c>
      <c r="D28" s="19"/>
      <c r="E28" s="20">
        <v>40169000</v>
      </c>
      <c r="F28" s="21">
        <v>40169000</v>
      </c>
      <c r="G28" s="21">
        <v>2798734</v>
      </c>
      <c r="H28" s="21">
        <v>595540</v>
      </c>
      <c r="I28" s="21">
        <v>1914127</v>
      </c>
      <c r="J28" s="21">
        <v>5308401</v>
      </c>
      <c r="K28" s="21">
        <v>2495755</v>
      </c>
      <c r="L28" s="21">
        <v>772959</v>
      </c>
      <c r="M28" s="21">
        <v>2643526</v>
      </c>
      <c r="N28" s="21">
        <v>5912240</v>
      </c>
      <c r="O28" s="21"/>
      <c r="P28" s="21"/>
      <c r="Q28" s="21"/>
      <c r="R28" s="21"/>
      <c r="S28" s="21"/>
      <c r="T28" s="21"/>
      <c r="U28" s="21"/>
      <c r="V28" s="21"/>
      <c r="W28" s="21">
        <v>11220641</v>
      </c>
      <c r="X28" s="21"/>
      <c r="Y28" s="21">
        <v>11220641</v>
      </c>
      <c r="Z28" s="6"/>
      <c r="AA28" s="19">
        <v>40169000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34761175</v>
      </c>
      <c r="D32" s="25">
        <f>SUM(D28:D31)</f>
        <v>0</v>
      </c>
      <c r="E32" s="26">
        <f t="shared" si="5"/>
        <v>40169000</v>
      </c>
      <c r="F32" s="27">
        <f t="shared" si="5"/>
        <v>40169000</v>
      </c>
      <c r="G32" s="27">
        <f t="shared" si="5"/>
        <v>2798734</v>
      </c>
      <c r="H32" s="27">
        <f t="shared" si="5"/>
        <v>595540</v>
      </c>
      <c r="I32" s="27">
        <f t="shared" si="5"/>
        <v>1914127</v>
      </c>
      <c r="J32" s="27">
        <f t="shared" si="5"/>
        <v>5308401</v>
      </c>
      <c r="K32" s="27">
        <f t="shared" si="5"/>
        <v>2495755</v>
      </c>
      <c r="L32" s="27">
        <f t="shared" si="5"/>
        <v>772959</v>
      </c>
      <c r="M32" s="27">
        <f t="shared" si="5"/>
        <v>2643526</v>
      </c>
      <c r="N32" s="27">
        <f t="shared" si="5"/>
        <v>5912240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11220641</v>
      </c>
      <c r="X32" s="27">
        <f t="shared" si="5"/>
        <v>0</v>
      </c>
      <c r="Y32" s="27">
        <f t="shared" si="5"/>
        <v>11220641</v>
      </c>
      <c r="Z32" s="13">
        <f>+IF(X32&lt;&gt;0,+(Y32/X32)*100,0)</f>
        <v>0</v>
      </c>
      <c r="AA32" s="31">
        <f>SUM(AA28:AA31)</f>
        <v>40169000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11517779</v>
      </c>
      <c r="D35" s="19"/>
      <c r="E35" s="20">
        <v>31281913</v>
      </c>
      <c r="F35" s="21">
        <v>31281913</v>
      </c>
      <c r="G35" s="21">
        <v>131450</v>
      </c>
      <c r="H35" s="21">
        <v>112794</v>
      </c>
      <c r="I35" s="21">
        <v>4405082</v>
      </c>
      <c r="J35" s="21">
        <v>4649326</v>
      </c>
      <c r="K35" s="21">
        <v>106367</v>
      </c>
      <c r="L35" s="21">
        <v>435800</v>
      </c>
      <c r="M35" s="21">
        <v>6763180</v>
      </c>
      <c r="N35" s="21">
        <v>7305347</v>
      </c>
      <c r="O35" s="21"/>
      <c r="P35" s="21"/>
      <c r="Q35" s="21"/>
      <c r="R35" s="21"/>
      <c r="S35" s="21"/>
      <c r="T35" s="21"/>
      <c r="U35" s="21"/>
      <c r="V35" s="21"/>
      <c r="W35" s="21">
        <v>11954673</v>
      </c>
      <c r="X35" s="21"/>
      <c r="Y35" s="21">
        <v>11954673</v>
      </c>
      <c r="Z35" s="6"/>
      <c r="AA35" s="28">
        <v>31281913</v>
      </c>
    </row>
    <row r="36" spans="1:27" ht="13.5">
      <c r="A36" s="60" t="s">
        <v>64</v>
      </c>
      <c r="B36" s="10"/>
      <c r="C36" s="61">
        <f aca="true" t="shared" si="6" ref="C36:Y36">SUM(C32:C35)</f>
        <v>46278954</v>
      </c>
      <c r="D36" s="61">
        <f>SUM(D32:D35)</f>
        <v>0</v>
      </c>
      <c r="E36" s="62">
        <f t="shared" si="6"/>
        <v>71450913</v>
      </c>
      <c r="F36" s="63">
        <f t="shared" si="6"/>
        <v>71450913</v>
      </c>
      <c r="G36" s="63">
        <f t="shared" si="6"/>
        <v>2930184</v>
      </c>
      <c r="H36" s="63">
        <f t="shared" si="6"/>
        <v>708334</v>
      </c>
      <c r="I36" s="63">
        <f t="shared" si="6"/>
        <v>6319209</v>
      </c>
      <c r="J36" s="63">
        <f t="shared" si="6"/>
        <v>9957727</v>
      </c>
      <c r="K36" s="63">
        <f t="shared" si="6"/>
        <v>2602122</v>
      </c>
      <c r="L36" s="63">
        <f t="shared" si="6"/>
        <v>1208759</v>
      </c>
      <c r="M36" s="63">
        <f t="shared" si="6"/>
        <v>9406706</v>
      </c>
      <c r="N36" s="63">
        <f t="shared" si="6"/>
        <v>13217587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23175314</v>
      </c>
      <c r="X36" s="63">
        <f t="shared" si="6"/>
        <v>0</v>
      </c>
      <c r="Y36" s="63">
        <f t="shared" si="6"/>
        <v>23175314</v>
      </c>
      <c r="Z36" s="64">
        <f>+IF(X36&lt;&gt;0,+(Y36/X36)*100,0)</f>
        <v>0</v>
      </c>
      <c r="AA36" s="65">
        <f>SUM(AA32:AA35)</f>
        <v>71450913</v>
      </c>
    </row>
    <row r="37" spans="1:27" ht="13.5">
      <c r="A37" s="14" t="s">
        <v>127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128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129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130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103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131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143224</v>
      </c>
      <c r="D5" s="16">
        <f>SUM(D6:D8)</f>
        <v>0</v>
      </c>
      <c r="E5" s="17">
        <f t="shared" si="0"/>
        <v>200000</v>
      </c>
      <c r="F5" s="18">
        <f t="shared" si="0"/>
        <v>200000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150000</v>
      </c>
      <c r="Y5" s="18">
        <f t="shared" si="0"/>
        <v>-150000</v>
      </c>
      <c r="Z5" s="4">
        <f>+IF(X5&lt;&gt;0,+(Y5/X5)*100,0)</f>
        <v>-100</v>
      </c>
      <c r="AA5" s="16">
        <f>SUM(AA6:AA8)</f>
        <v>200000</v>
      </c>
    </row>
    <row r="6" spans="1:27" ht="13.5">
      <c r="A6" s="5" t="s">
        <v>32</v>
      </c>
      <c r="B6" s="3"/>
      <c r="C6" s="19"/>
      <c r="D6" s="19"/>
      <c r="E6" s="20">
        <v>100000</v>
      </c>
      <c r="F6" s="21">
        <v>100000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50000</v>
      </c>
      <c r="Y6" s="21">
        <v>-50000</v>
      </c>
      <c r="Z6" s="6">
        <v>-100</v>
      </c>
      <c r="AA6" s="28">
        <v>100000</v>
      </c>
    </row>
    <row r="7" spans="1:27" ht="13.5">
      <c r="A7" s="5" t="s">
        <v>33</v>
      </c>
      <c r="B7" s="3"/>
      <c r="C7" s="22">
        <v>143224</v>
      </c>
      <c r="D7" s="22"/>
      <c r="E7" s="23">
        <v>50000</v>
      </c>
      <c r="F7" s="24">
        <v>50000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50000</v>
      </c>
      <c r="Y7" s="24">
        <v>-50000</v>
      </c>
      <c r="Z7" s="7">
        <v>-100</v>
      </c>
      <c r="AA7" s="29">
        <v>50000</v>
      </c>
    </row>
    <row r="8" spans="1:27" ht="13.5">
      <c r="A8" s="5" t="s">
        <v>34</v>
      </c>
      <c r="B8" s="3"/>
      <c r="C8" s="19"/>
      <c r="D8" s="19"/>
      <c r="E8" s="20">
        <v>50000</v>
      </c>
      <c r="F8" s="21">
        <v>50000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50000</v>
      </c>
      <c r="Y8" s="21">
        <v>-50000</v>
      </c>
      <c r="Z8" s="6">
        <v>-100</v>
      </c>
      <c r="AA8" s="28">
        <v>50000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100000</v>
      </c>
      <c r="F9" s="18">
        <f t="shared" si="1"/>
        <v>100000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50000</v>
      </c>
      <c r="Y9" s="18">
        <f t="shared" si="1"/>
        <v>-50000</v>
      </c>
      <c r="Z9" s="4">
        <f>+IF(X9&lt;&gt;0,+(Y9/X9)*100,0)</f>
        <v>-100</v>
      </c>
      <c r="AA9" s="30">
        <f>SUM(AA10:AA14)</f>
        <v>100000</v>
      </c>
    </row>
    <row r="10" spans="1:27" ht="13.5">
      <c r="A10" s="5" t="s">
        <v>36</v>
      </c>
      <c r="B10" s="3"/>
      <c r="C10" s="19"/>
      <c r="D10" s="19"/>
      <c r="E10" s="20">
        <v>100000</v>
      </c>
      <c r="F10" s="21">
        <v>100000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50000</v>
      </c>
      <c r="Y10" s="21">
        <v>-50000</v>
      </c>
      <c r="Z10" s="6">
        <v>-100</v>
      </c>
      <c r="AA10" s="28">
        <v>100000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8595533</v>
      </c>
      <c r="D15" s="16">
        <f>SUM(D16:D18)</f>
        <v>0</v>
      </c>
      <c r="E15" s="17">
        <f t="shared" si="2"/>
        <v>11256000</v>
      </c>
      <c r="F15" s="18">
        <f t="shared" si="2"/>
        <v>11256000</v>
      </c>
      <c r="G15" s="18">
        <f t="shared" si="2"/>
        <v>353322</v>
      </c>
      <c r="H15" s="18">
        <f t="shared" si="2"/>
        <v>283355</v>
      </c>
      <c r="I15" s="18">
        <f t="shared" si="2"/>
        <v>177140</v>
      </c>
      <c r="J15" s="18">
        <f t="shared" si="2"/>
        <v>813817</v>
      </c>
      <c r="K15" s="18">
        <f t="shared" si="2"/>
        <v>2929651</v>
      </c>
      <c r="L15" s="18">
        <f t="shared" si="2"/>
        <v>1406945</v>
      </c>
      <c r="M15" s="18">
        <f t="shared" si="2"/>
        <v>2487674</v>
      </c>
      <c r="N15" s="18">
        <f t="shared" si="2"/>
        <v>6824270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7638087</v>
      </c>
      <c r="X15" s="18">
        <f t="shared" si="2"/>
        <v>5680000</v>
      </c>
      <c r="Y15" s="18">
        <f t="shared" si="2"/>
        <v>1958087</v>
      </c>
      <c r="Z15" s="4">
        <f>+IF(X15&lt;&gt;0,+(Y15/X15)*100,0)</f>
        <v>34.47336267605634</v>
      </c>
      <c r="AA15" s="30">
        <f>SUM(AA16:AA18)</f>
        <v>11256000</v>
      </c>
    </row>
    <row r="16" spans="1:27" ht="13.5">
      <c r="A16" s="5" t="s">
        <v>42</v>
      </c>
      <c r="B16" s="3"/>
      <c r="C16" s="19">
        <v>280031</v>
      </c>
      <c r="D16" s="19"/>
      <c r="E16" s="20">
        <v>11256000</v>
      </c>
      <c r="F16" s="21">
        <v>11256000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100000</v>
      </c>
      <c r="Y16" s="21">
        <v>-100000</v>
      </c>
      <c r="Z16" s="6">
        <v>-100</v>
      </c>
      <c r="AA16" s="28">
        <v>11256000</v>
      </c>
    </row>
    <row r="17" spans="1:27" ht="13.5">
      <c r="A17" s="5" t="s">
        <v>43</v>
      </c>
      <c r="B17" s="3"/>
      <c r="C17" s="19">
        <v>8315502</v>
      </c>
      <c r="D17" s="19"/>
      <c r="E17" s="20"/>
      <c r="F17" s="21"/>
      <c r="G17" s="21">
        <v>353322</v>
      </c>
      <c r="H17" s="21">
        <v>283355</v>
      </c>
      <c r="I17" s="21">
        <v>177140</v>
      </c>
      <c r="J17" s="21">
        <v>813817</v>
      </c>
      <c r="K17" s="21">
        <v>2929651</v>
      </c>
      <c r="L17" s="21">
        <v>1406945</v>
      </c>
      <c r="M17" s="21">
        <v>2487674</v>
      </c>
      <c r="N17" s="21">
        <v>6824270</v>
      </c>
      <c r="O17" s="21"/>
      <c r="P17" s="21"/>
      <c r="Q17" s="21"/>
      <c r="R17" s="21"/>
      <c r="S17" s="21"/>
      <c r="T17" s="21"/>
      <c r="U17" s="21"/>
      <c r="V17" s="21"/>
      <c r="W17" s="21">
        <v>7638087</v>
      </c>
      <c r="X17" s="21">
        <v>5580000</v>
      </c>
      <c r="Y17" s="21">
        <v>2058087</v>
      </c>
      <c r="Z17" s="6">
        <v>36.88</v>
      </c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8738757</v>
      </c>
      <c r="D25" s="50">
        <f>+D5+D9+D15+D19+D24</f>
        <v>0</v>
      </c>
      <c r="E25" s="51">
        <f t="shared" si="4"/>
        <v>11556000</v>
      </c>
      <c r="F25" s="52">
        <f t="shared" si="4"/>
        <v>11556000</v>
      </c>
      <c r="G25" s="52">
        <f t="shared" si="4"/>
        <v>353322</v>
      </c>
      <c r="H25" s="52">
        <f t="shared" si="4"/>
        <v>283355</v>
      </c>
      <c r="I25" s="52">
        <f t="shared" si="4"/>
        <v>177140</v>
      </c>
      <c r="J25" s="52">
        <f t="shared" si="4"/>
        <v>813817</v>
      </c>
      <c r="K25" s="52">
        <f t="shared" si="4"/>
        <v>2929651</v>
      </c>
      <c r="L25" s="52">
        <f t="shared" si="4"/>
        <v>1406945</v>
      </c>
      <c r="M25" s="52">
        <f t="shared" si="4"/>
        <v>2487674</v>
      </c>
      <c r="N25" s="52">
        <f t="shared" si="4"/>
        <v>6824270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7638087</v>
      </c>
      <c r="X25" s="52">
        <f t="shared" si="4"/>
        <v>5880000</v>
      </c>
      <c r="Y25" s="52">
        <f t="shared" si="4"/>
        <v>1758087</v>
      </c>
      <c r="Z25" s="53">
        <f>+IF(X25&lt;&gt;0,+(Y25/X25)*100,0)</f>
        <v>29.899438775510205</v>
      </c>
      <c r="AA25" s="54">
        <f>+AA5+AA9+AA15+AA19+AA24</f>
        <v>11556000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8738757</v>
      </c>
      <c r="D28" s="19"/>
      <c r="E28" s="20">
        <v>11156000</v>
      </c>
      <c r="F28" s="21">
        <v>11156000</v>
      </c>
      <c r="G28" s="21">
        <v>353322</v>
      </c>
      <c r="H28" s="21">
        <v>283355</v>
      </c>
      <c r="I28" s="21">
        <v>177140</v>
      </c>
      <c r="J28" s="21">
        <v>813817</v>
      </c>
      <c r="K28" s="21">
        <v>2929651</v>
      </c>
      <c r="L28" s="21">
        <v>1406945</v>
      </c>
      <c r="M28" s="21">
        <v>2487674</v>
      </c>
      <c r="N28" s="21">
        <v>6824270</v>
      </c>
      <c r="O28" s="21"/>
      <c r="P28" s="21"/>
      <c r="Q28" s="21"/>
      <c r="R28" s="21"/>
      <c r="S28" s="21"/>
      <c r="T28" s="21"/>
      <c r="U28" s="21"/>
      <c r="V28" s="21"/>
      <c r="W28" s="21">
        <v>7638087</v>
      </c>
      <c r="X28" s="21"/>
      <c r="Y28" s="21">
        <v>7638087</v>
      </c>
      <c r="Z28" s="6"/>
      <c r="AA28" s="19">
        <v>11156000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8738757</v>
      </c>
      <c r="D32" s="25">
        <f>SUM(D28:D31)</f>
        <v>0</v>
      </c>
      <c r="E32" s="26">
        <f t="shared" si="5"/>
        <v>11156000</v>
      </c>
      <c r="F32" s="27">
        <f t="shared" si="5"/>
        <v>11156000</v>
      </c>
      <c r="G32" s="27">
        <f t="shared" si="5"/>
        <v>353322</v>
      </c>
      <c r="H32" s="27">
        <f t="shared" si="5"/>
        <v>283355</v>
      </c>
      <c r="I32" s="27">
        <f t="shared" si="5"/>
        <v>177140</v>
      </c>
      <c r="J32" s="27">
        <f t="shared" si="5"/>
        <v>813817</v>
      </c>
      <c r="K32" s="27">
        <f t="shared" si="5"/>
        <v>2929651</v>
      </c>
      <c r="L32" s="27">
        <f t="shared" si="5"/>
        <v>1406945</v>
      </c>
      <c r="M32" s="27">
        <f t="shared" si="5"/>
        <v>2487674</v>
      </c>
      <c r="N32" s="27">
        <f t="shared" si="5"/>
        <v>6824270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7638087</v>
      </c>
      <c r="X32" s="27">
        <f t="shared" si="5"/>
        <v>0</v>
      </c>
      <c r="Y32" s="27">
        <f t="shared" si="5"/>
        <v>7638087</v>
      </c>
      <c r="Z32" s="13">
        <f>+IF(X32&lt;&gt;0,+(Y32/X32)*100,0)</f>
        <v>0</v>
      </c>
      <c r="AA32" s="31">
        <f>SUM(AA28:AA31)</f>
        <v>11156000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>
        <v>400000</v>
      </c>
      <c r="F35" s="21">
        <v>400000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400000</v>
      </c>
    </row>
    <row r="36" spans="1:27" ht="13.5">
      <c r="A36" s="60" t="s">
        <v>64</v>
      </c>
      <c r="B36" s="10"/>
      <c r="C36" s="61">
        <f aca="true" t="shared" si="6" ref="C36:Y36">SUM(C32:C35)</f>
        <v>8738757</v>
      </c>
      <c r="D36" s="61">
        <f>SUM(D32:D35)</f>
        <v>0</v>
      </c>
      <c r="E36" s="62">
        <f t="shared" si="6"/>
        <v>11556000</v>
      </c>
      <c r="F36" s="63">
        <f t="shared" si="6"/>
        <v>11556000</v>
      </c>
      <c r="G36" s="63">
        <f t="shared" si="6"/>
        <v>353322</v>
      </c>
      <c r="H36" s="63">
        <f t="shared" si="6"/>
        <v>283355</v>
      </c>
      <c r="I36" s="63">
        <f t="shared" si="6"/>
        <v>177140</v>
      </c>
      <c r="J36" s="63">
        <f t="shared" si="6"/>
        <v>813817</v>
      </c>
      <c r="K36" s="63">
        <f t="shared" si="6"/>
        <v>2929651</v>
      </c>
      <c r="L36" s="63">
        <f t="shared" si="6"/>
        <v>1406945</v>
      </c>
      <c r="M36" s="63">
        <f t="shared" si="6"/>
        <v>2487674</v>
      </c>
      <c r="N36" s="63">
        <f t="shared" si="6"/>
        <v>6824270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7638087</v>
      </c>
      <c r="X36" s="63">
        <f t="shared" si="6"/>
        <v>0</v>
      </c>
      <c r="Y36" s="63">
        <f t="shared" si="6"/>
        <v>7638087</v>
      </c>
      <c r="Z36" s="64">
        <f>+IF(X36&lt;&gt;0,+(Y36/X36)*100,0)</f>
        <v>0</v>
      </c>
      <c r="AA36" s="65">
        <f>SUM(AA32:AA35)</f>
        <v>11556000</v>
      </c>
    </row>
    <row r="37" spans="1:27" ht="13.5">
      <c r="A37" s="14" t="s">
        <v>127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128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129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130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104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131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356397</v>
      </c>
      <c r="D5" s="16">
        <f>SUM(D6:D8)</f>
        <v>0</v>
      </c>
      <c r="E5" s="17">
        <f t="shared" si="0"/>
        <v>250000</v>
      </c>
      <c r="F5" s="18">
        <f t="shared" si="0"/>
        <v>250000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105335</v>
      </c>
      <c r="N5" s="18">
        <f t="shared" si="0"/>
        <v>105335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105335</v>
      </c>
      <c r="X5" s="18">
        <f t="shared" si="0"/>
        <v>250000</v>
      </c>
      <c r="Y5" s="18">
        <f t="shared" si="0"/>
        <v>-144665</v>
      </c>
      <c r="Z5" s="4">
        <f>+IF(X5&lt;&gt;0,+(Y5/X5)*100,0)</f>
        <v>-57.86599999999999</v>
      </c>
      <c r="AA5" s="16">
        <f>SUM(AA6:AA8)</f>
        <v>250000</v>
      </c>
    </row>
    <row r="6" spans="1:27" ht="13.5">
      <c r="A6" s="5" t="s">
        <v>32</v>
      </c>
      <c r="B6" s="3"/>
      <c r="C6" s="19">
        <v>356397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>
        <v>250000</v>
      </c>
      <c r="F7" s="24">
        <v>250000</v>
      </c>
      <c r="G7" s="24"/>
      <c r="H7" s="24"/>
      <c r="I7" s="24"/>
      <c r="J7" s="24"/>
      <c r="K7" s="24"/>
      <c r="L7" s="24"/>
      <c r="M7" s="24">
        <v>105335</v>
      </c>
      <c r="N7" s="24">
        <v>105335</v>
      </c>
      <c r="O7" s="24"/>
      <c r="P7" s="24"/>
      <c r="Q7" s="24"/>
      <c r="R7" s="24"/>
      <c r="S7" s="24"/>
      <c r="T7" s="24"/>
      <c r="U7" s="24"/>
      <c r="V7" s="24"/>
      <c r="W7" s="24">
        <v>105335</v>
      </c>
      <c r="X7" s="24">
        <v>250000</v>
      </c>
      <c r="Y7" s="24">
        <v>-144665</v>
      </c>
      <c r="Z7" s="7">
        <v>-57.87</v>
      </c>
      <c r="AA7" s="29">
        <v>250000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11052000</v>
      </c>
      <c r="F9" s="18">
        <f t="shared" si="1"/>
        <v>11052000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100000</v>
      </c>
      <c r="Y9" s="18">
        <f t="shared" si="1"/>
        <v>-100000</v>
      </c>
      <c r="Z9" s="4">
        <f>+IF(X9&lt;&gt;0,+(Y9/X9)*100,0)</f>
        <v>-100</v>
      </c>
      <c r="AA9" s="30">
        <f>SUM(AA10:AA14)</f>
        <v>11052000</v>
      </c>
    </row>
    <row r="10" spans="1:27" ht="13.5">
      <c r="A10" s="5" t="s">
        <v>36</v>
      </c>
      <c r="B10" s="3"/>
      <c r="C10" s="19"/>
      <c r="D10" s="19"/>
      <c r="E10" s="20">
        <v>8866700</v>
      </c>
      <c r="F10" s="21">
        <v>8866700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>
        <v>8866700</v>
      </c>
    </row>
    <row r="11" spans="1:27" ht="13.5">
      <c r="A11" s="5" t="s">
        <v>37</v>
      </c>
      <c r="B11" s="3"/>
      <c r="C11" s="19"/>
      <c r="D11" s="19"/>
      <c r="E11" s="20">
        <v>2085300</v>
      </c>
      <c r="F11" s="21">
        <v>2085300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>
        <v>2085300</v>
      </c>
    </row>
    <row r="12" spans="1:27" ht="13.5">
      <c r="A12" s="5" t="s">
        <v>38</v>
      </c>
      <c r="B12" s="3"/>
      <c r="C12" s="19"/>
      <c r="D12" s="19"/>
      <c r="E12" s="20">
        <v>100000</v>
      </c>
      <c r="F12" s="21">
        <v>100000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100000</v>
      </c>
      <c r="Y12" s="21">
        <v>-100000</v>
      </c>
      <c r="Z12" s="6">
        <v>-100</v>
      </c>
      <c r="AA12" s="28">
        <v>100000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9896447</v>
      </c>
      <c r="D15" s="16">
        <f>SUM(D16:D18)</f>
        <v>0</v>
      </c>
      <c r="E15" s="17">
        <f t="shared" si="2"/>
        <v>3238000</v>
      </c>
      <c r="F15" s="18">
        <f t="shared" si="2"/>
        <v>3238000</v>
      </c>
      <c r="G15" s="18">
        <f t="shared" si="2"/>
        <v>0</v>
      </c>
      <c r="H15" s="18">
        <f t="shared" si="2"/>
        <v>942570</v>
      </c>
      <c r="I15" s="18">
        <f t="shared" si="2"/>
        <v>95121</v>
      </c>
      <c r="J15" s="18">
        <f t="shared" si="2"/>
        <v>1037691</v>
      </c>
      <c r="K15" s="18">
        <f t="shared" si="2"/>
        <v>625983</v>
      </c>
      <c r="L15" s="18">
        <f t="shared" si="2"/>
        <v>187860</v>
      </c>
      <c r="M15" s="18">
        <f t="shared" si="2"/>
        <v>847007</v>
      </c>
      <c r="N15" s="18">
        <f t="shared" si="2"/>
        <v>1660850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2698541</v>
      </c>
      <c r="X15" s="18">
        <f t="shared" si="2"/>
        <v>1899664</v>
      </c>
      <c r="Y15" s="18">
        <f t="shared" si="2"/>
        <v>798877</v>
      </c>
      <c r="Z15" s="4">
        <f>+IF(X15&lt;&gt;0,+(Y15/X15)*100,0)</f>
        <v>42.05359474096472</v>
      </c>
      <c r="AA15" s="30">
        <f>SUM(AA16:AA18)</f>
        <v>3238000</v>
      </c>
    </row>
    <row r="16" spans="1:27" ht="13.5">
      <c r="A16" s="5" t="s">
        <v>42</v>
      </c>
      <c r="B16" s="3"/>
      <c r="C16" s="19">
        <v>9896447</v>
      </c>
      <c r="D16" s="19"/>
      <c r="E16" s="20">
        <v>3238000</v>
      </c>
      <c r="F16" s="21">
        <v>3238000</v>
      </c>
      <c r="G16" s="21"/>
      <c r="H16" s="21">
        <v>942570</v>
      </c>
      <c r="I16" s="21">
        <v>95121</v>
      </c>
      <c r="J16" s="21">
        <v>1037691</v>
      </c>
      <c r="K16" s="21">
        <v>625983</v>
      </c>
      <c r="L16" s="21">
        <v>187860</v>
      </c>
      <c r="M16" s="21">
        <v>847007</v>
      </c>
      <c r="N16" s="21">
        <v>1660850</v>
      </c>
      <c r="O16" s="21"/>
      <c r="P16" s="21"/>
      <c r="Q16" s="21"/>
      <c r="R16" s="21"/>
      <c r="S16" s="21"/>
      <c r="T16" s="21"/>
      <c r="U16" s="21"/>
      <c r="V16" s="21"/>
      <c r="W16" s="21">
        <v>2698541</v>
      </c>
      <c r="X16" s="21">
        <v>1899664</v>
      </c>
      <c r="Y16" s="21">
        <v>798877</v>
      </c>
      <c r="Z16" s="6">
        <v>42.05</v>
      </c>
      <c r="AA16" s="28">
        <v>3238000</v>
      </c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10252844</v>
      </c>
      <c r="D25" s="50">
        <f>+D5+D9+D15+D19+D24</f>
        <v>0</v>
      </c>
      <c r="E25" s="51">
        <f t="shared" si="4"/>
        <v>14540000</v>
      </c>
      <c r="F25" s="52">
        <f t="shared" si="4"/>
        <v>14540000</v>
      </c>
      <c r="G25" s="52">
        <f t="shared" si="4"/>
        <v>0</v>
      </c>
      <c r="H25" s="52">
        <f t="shared" si="4"/>
        <v>942570</v>
      </c>
      <c r="I25" s="52">
        <f t="shared" si="4"/>
        <v>95121</v>
      </c>
      <c r="J25" s="52">
        <f t="shared" si="4"/>
        <v>1037691</v>
      </c>
      <c r="K25" s="52">
        <f t="shared" si="4"/>
        <v>625983</v>
      </c>
      <c r="L25" s="52">
        <f t="shared" si="4"/>
        <v>187860</v>
      </c>
      <c r="M25" s="52">
        <f t="shared" si="4"/>
        <v>952342</v>
      </c>
      <c r="N25" s="52">
        <f t="shared" si="4"/>
        <v>1766185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2803876</v>
      </c>
      <c r="X25" s="52">
        <f t="shared" si="4"/>
        <v>2249664</v>
      </c>
      <c r="Y25" s="52">
        <f t="shared" si="4"/>
        <v>554212</v>
      </c>
      <c r="Z25" s="53">
        <f>+IF(X25&lt;&gt;0,+(Y25/X25)*100,0)</f>
        <v>24.635323319393475</v>
      </c>
      <c r="AA25" s="54">
        <f>+AA5+AA9+AA15+AA19+AA24</f>
        <v>14540000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9896447</v>
      </c>
      <c r="D28" s="19"/>
      <c r="E28" s="20">
        <v>13902000</v>
      </c>
      <c r="F28" s="21">
        <v>13902000</v>
      </c>
      <c r="G28" s="21"/>
      <c r="H28" s="21">
        <v>942570</v>
      </c>
      <c r="I28" s="21">
        <v>95121</v>
      </c>
      <c r="J28" s="21">
        <v>1037691</v>
      </c>
      <c r="K28" s="21">
        <v>363706</v>
      </c>
      <c r="L28" s="21">
        <v>187860</v>
      </c>
      <c r="M28" s="21">
        <v>847007</v>
      </c>
      <c r="N28" s="21">
        <v>1398573</v>
      </c>
      <c r="O28" s="21"/>
      <c r="P28" s="21"/>
      <c r="Q28" s="21"/>
      <c r="R28" s="21"/>
      <c r="S28" s="21"/>
      <c r="T28" s="21"/>
      <c r="U28" s="21"/>
      <c r="V28" s="21"/>
      <c r="W28" s="21">
        <v>2436264</v>
      </c>
      <c r="X28" s="21"/>
      <c r="Y28" s="21">
        <v>2436264</v>
      </c>
      <c r="Z28" s="6"/>
      <c r="AA28" s="19">
        <v>13902000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>
        <v>262277</v>
      </c>
      <c r="L29" s="21"/>
      <c r="M29" s="21"/>
      <c r="N29" s="21">
        <v>262277</v>
      </c>
      <c r="O29" s="21"/>
      <c r="P29" s="21"/>
      <c r="Q29" s="21"/>
      <c r="R29" s="21"/>
      <c r="S29" s="21"/>
      <c r="T29" s="21"/>
      <c r="U29" s="21"/>
      <c r="V29" s="21"/>
      <c r="W29" s="21">
        <v>262277</v>
      </c>
      <c r="X29" s="21"/>
      <c r="Y29" s="21">
        <v>262277</v>
      </c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9896447</v>
      </c>
      <c r="D32" s="25">
        <f>SUM(D28:D31)</f>
        <v>0</v>
      </c>
      <c r="E32" s="26">
        <f t="shared" si="5"/>
        <v>13902000</v>
      </c>
      <c r="F32" s="27">
        <f t="shared" si="5"/>
        <v>13902000</v>
      </c>
      <c r="G32" s="27">
        <f t="shared" si="5"/>
        <v>0</v>
      </c>
      <c r="H32" s="27">
        <f t="shared" si="5"/>
        <v>942570</v>
      </c>
      <c r="I32" s="27">
        <f t="shared" si="5"/>
        <v>95121</v>
      </c>
      <c r="J32" s="27">
        <f t="shared" si="5"/>
        <v>1037691</v>
      </c>
      <c r="K32" s="27">
        <f t="shared" si="5"/>
        <v>625983</v>
      </c>
      <c r="L32" s="27">
        <f t="shared" si="5"/>
        <v>187860</v>
      </c>
      <c r="M32" s="27">
        <f t="shared" si="5"/>
        <v>847007</v>
      </c>
      <c r="N32" s="27">
        <f t="shared" si="5"/>
        <v>1660850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2698541</v>
      </c>
      <c r="X32" s="27">
        <f t="shared" si="5"/>
        <v>0</v>
      </c>
      <c r="Y32" s="27">
        <f t="shared" si="5"/>
        <v>2698541</v>
      </c>
      <c r="Z32" s="13">
        <f>+IF(X32&lt;&gt;0,+(Y32/X32)*100,0)</f>
        <v>0</v>
      </c>
      <c r="AA32" s="31">
        <f>SUM(AA28:AA31)</f>
        <v>13902000</v>
      </c>
    </row>
    <row r="33" spans="1:27" ht="13.5">
      <c r="A33" s="59" t="s">
        <v>59</v>
      </c>
      <c r="B33" s="3" t="s">
        <v>60</v>
      </c>
      <c r="C33" s="19">
        <v>356397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>
        <v>638000</v>
      </c>
      <c r="F35" s="21">
        <v>638000</v>
      </c>
      <c r="G35" s="21"/>
      <c r="H35" s="21"/>
      <c r="I35" s="21"/>
      <c r="J35" s="21"/>
      <c r="K35" s="21"/>
      <c r="L35" s="21"/>
      <c r="M35" s="21">
        <v>105335</v>
      </c>
      <c r="N35" s="21">
        <v>105335</v>
      </c>
      <c r="O35" s="21"/>
      <c r="P35" s="21"/>
      <c r="Q35" s="21"/>
      <c r="R35" s="21"/>
      <c r="S35" s="21"/>
      <c r="T35" s="21"/>
      <c r="U35" s="21"/>
      <c r="V35" s="21"/>
      <c r="W35" s="21">
        <v>105335</v>
      </c>
      <c r="X35" s="21"/>
      <c r="Y35" s="21">
        <v>105335</v>
      </c>
      <c r="Z35" s="6"/>
      <c r="AA35" s="28">
        <v>638000</v>
      </c>
    </row>
    <row r="36" spans="1:27" ht="13.5">
      <c r="A36" s="60" t="s">
        <v>64</v>
      </c>
      <c r="B36" s="10"/>
      <c r="C36" s="61">
        <f aca="true" t="shared" si="6" ref="C36:Y36">SUM(C32:C35)</f>
        <v>10252844</v>
      </c>
      <c r="D36" s="61">
        <f>SUM(D32:D35)</f>
        <v>0</v>
      </c>
      <c r="E36" s="62">
        <f t="shared" si="6"/>
        <v>14540000</v>
      </c>
      <c r="F36" s="63">
        <f t="shared" si="6"/>
        <v>14540000</v>
      </c>
      <c r="G36" s="63">
        <f t="shared" si="6"/>
        <v>0</v>
      </c>
      <c r="H36" s="63">
        <f t="shared" si="6"/>
        <v>942570</v>
      </c>
      <c r="I36" s="63">
        <f t="shared" si="6"/>
        <v>95121</v>
      </c>
      <c r="J36" s="63">
        <f t="shared" si="6"/>
        <v>1037691</v>
      </c>
      <c r="K36" s="63">
        <f t="shared" si="6"/>
        <v>625983</v>
      </c>
      <c r="L36" s="63">
        <f t="shared" si="6"/>
        <v>187860</v>
      </c>
      <c r="M36" s="63">
        <f t="shared" si="6"/>
        <v>952342</v>
      </c>
      <c r="N36" s="63">
        <f t="shared" si="6"/>
        <v>1766185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2803876</v>
      </c>
      <c r="X36" s="63">
        <f t="shared" si="6"/>
        <v>0</v>
      </c>
      <c r="Y36" s="63">
        <f t="shared" si="6"/>
        <v>2803876</v>
      </c>
      <c r="Z36" s="64">
        <f>+IF(X36&lt;&gt;0,+(Y36/X36)*100,0)</f>
        <v>0</v>
      </c>
      <c r="AA36" s="65">
        <f>SUM(AA32:AA35)</f>
        <v>14540000</v>
      </c>
    </row>
    <row r="37" spans="1:27" ht="13.5">
      <c r="A37" s="14" t="s">
        <v>127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128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129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130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105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131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379175</v>
      </c>
      <c r="D5" s="16">
        <f>SUM(D6:D8)</f>
        <v>0</v>
      </c>
      <c r="E5" s="17">
        <f t="shared" si="0"/>
        <v>1077200</v>
      </c>
      <c r="F5" s="18">
        <f t="shared" si="0"/>
        <v>1077200</v>
      </c>
      <c r="G5" s="18">
        <f t="shared" si="0"/>
        <v>0</v>
      </c>
      <c r="H5" s="18">
        <f t="shared" si="0"/>
        <v>13500</v>
      </c>
      <c r="I5" s="18">
        <f t="shared" si="0"/>
        <v>14902</v>
      </c>
      <c r="J5" s="18">
        <f t="shared" si="0"/>
        <v>28402</v>
      </c>
      <c r="K5" s="18">
        <f t="shared" si="0"/>
        <v>0</v>
      </c>
      <c r="L5" s="18">
        <f t="shared" si="0"/>
        <v>199180</v>
      </c>
      <c r="M5" s="18">
        <f t="shared" si="0"/>
        <v>0</v>
      </c>
      <c r="N5" s="18">
        <f t="shared" si="0"/>
        <v>199180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227582</v>
      </c>
      <c r="X5" s="18">
        <f t="shared" si="0"/>
        <v>538500</v>
      </c>
      <c r="Y5" s="18">
        <f t="shared" si="0"/>
        <v>-310918</v>
      </c>
      <c r="Z5" s="4">
        <f>+IF(X5&lt;&gt;0,+(Y5/X5)*100,0)</f>
        <v>-57.73779015784587</v>
      </c>
      <c r="AA5" s="16">
        <f>SUM(AA6:AA8)</f>
        <v>1077200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>
        <v>379175</v>
      </c>
      <c r="D8" s="19"/>
      <c r="E8" s="20">
        <v>1077200</v>
      </c>
      <c r="F8" s="21">
        <v>1077200</v>
      </c>
      <c r="G8" s="21"/>
      <c r="H8" s="21">
        <v>13500</v>
      </c>
      <c r="I8" s="21">
        <v>14902</v>
      </c>
      <c r="J8" s="21">
        <v>28402</v>
      </c>
      <c r="K8" s="21"/>
      <c r="L8" s="21">
        <v>199180</v>
      </c>
      <c r="M8" s="21"/>
      <c r="N8" s="21">
        <v>199180</v>
      </c>
      <c r="O8" s="21"/>
      <c r="P8" s="21"/>
      <c r="Q8" s="21"/>
      <c r="R8" s="21"/>
      <c r="S8" s="21"/>
      <c r="T8" s="21"/>
      <c r="U8" s="21"/>
      <c r="V8" s="21"/>
      <c r="W8" s="21">
        <v>227582</v>
      </c>
      <c r="X8" s="21">
        <v>538500</v>
      </c>
      <c r="Y8" s="21">
        <v>-310918</v>
      </c>
      <c r="Z8" s="6">
        <v>-57.74</v>
      </c>
      <c r="AA8" s="28">
        <v>1077200</v>
      </c>
    </row>
    <row r="9" spans="1:27" ht="13.5">
      <c r="A9" s="2" t="s">
        <v>35</v>
      </c>
      <c r="B9" s="3"/>
      <c r="C9" s="16">
        <f aca="true" t="shared" si="1" ref="C9:Y9">SUM(C10:C14)</f>
        <v>794539</v>
      </c>
      <c r="D9" s="16">
        <f>SUM(D10:D14)</f>
        <v>0</v>
      </c>
      <c r="E9" s="17">
        <f t="shared" si="1"/>
        <v>2580000</v>
      </c>
      <c r="F9" s="18">
        <f t="shared" si="1"/>
        <v>2580000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1290000</v>
      </c>
      <c r="Y9" s="18">
        <f t="shared" si="1"/>
        <v>-1290000</v>
      </c>
      <c r="Z9" s="4">
        <f>+IF(X9&lt;&gt;0,+(Y9/X9)*100,0)</f>
        <v>-100</v>
      </c>
      <c r="AA9" s="30">
        <f>SUM(AA10:AA14)</f>
        <v>2580000</v>
      </c>
    </row>
    <row r="10" spans="1:27" ht="13.5">
      <c r="A10" s="5" t="s">
        <v>36</v>
      </c>
      <c r="B10" s="3"/>
      <c r="C10" s="19">
        <v>624539</v>
      </c>
      <c r="D10" s="19"/>
      <c r="E10" s="20">
        <v>2000000</v>
      </c>
      <c r="F10" s="21">
        <v>2000000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1000002</v>
      </c>
      <c r="Y10" s="21">
        <v>-1000002</v>
      </c>
      <c r="Z10" s="6">
        <v>-100</v>
      </c>
      <c r="AA10" s="28">
        <v>2000000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>
        <v>170000</v>
      </c>
      <c r="D12" s="19"/>
      <c r="E12" s="20">
        <v>580000</v>
      </c>
      <c r="F12" s="21">
        <v>580000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289998</v>
      </c>
      <c r="Y12" s="21">
        <v>-289998</v>
      </c>
      <c r="Z12" s="6">
        <v>-100</v>
      </c>
      <c r="AA12" s="28">
        <v>580000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33379952</v>
      </c>
      <c r="D15" s="16">
        <f>SUM(D16:D18)</f>
        <v>0</v>
      </c>
      <c r="E15" s="17">
        <f t="shared" si="2"/>
        <v>41700000</v>
      </c>
      <c r="F15" s="18">
        <f t="shared" si="2"/>
        <v>41700000</v>
      </c>
      <c r="G15" s="18">
        <f t="shared" si="2"/>
        <v>2419877</v>
      </c>
      <c r="H15" s="18">
        <f t="shared" si="2"/>
        <v>592084</v>
      </c>
      <c r="I15" s="18">
        <f t="shared" si="2"/>
        <v>840139</v>
      </c>
      <c r="J15" s="18">
        <f t="shared" si="2"/>
        <v>3852100</v>
      </c>
      <c r="K15" s="18">
        <f t="shared" si="2"/>
        <v>3539269</v>
      </c>
      <c r="L15" s="18">
        <f t="shared" si="2"/>
        <v>2555749</v>
      </c>
      <c r="M15" s="18">
        <f t="shared" si="2"/>
        <v>2023719</v>
      </c>
      <c r="N15" s="18">
        <f t="shared" si="2"/>
        <v>8118737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11970837</v>
      </c>
      <c r="X15" s="18">
        <f t="shared" si="2"/>
        <v>20850000</v>
      </c>
      <c r="Y15" s="18">
        <f t="shared" si="2"/>
        <v>-8879163</v>
      </c>
      <c r="Z15" s="4">
        <f>+IF(X15&lt;&gt;0,+(Y15/X15)*100,0)</f>
        <v>-42.585913669064745</v>
      </c>
      <c r="AA15" s="30">
        <f>SUM(AA16:AA18)</f>
        <v>41700000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33379952</v>
      </c>
      <c r="D17" s="19"/>
      <c r="E17" s="20">
        <v>41700000</v>
      </c>
      <c r="F17" s="21">
        <v>41700000</v>
      </c>
      <c r="G17" s="21">
        <v>2419877</v>
      </c>
      <c r="H17" s="21">
        <v>592084</v>
      </c>
      <c r="I17" s="21">
        <v>840139</v>
      </c>
      <c r="J17" s="21">
        <v>3852100</v>
      </c>
      <c r="K17" s="21">
        <v>3539269</v>
      </c>
      <c r="L17" s="21">
        <v>2555749</v>
      </c>
      <c r="M17" s="21">
        <v>2023719</v>
      </c>
      <c r="N17" s="21">
        <v>8118737</v>
      </c>
      <c r="O17" s="21"/>
      <c r="P17" s="21"/>
      <c r="Q17" s="21"/>
      <c r="R17" s="21"/>
      <c r="S17" s="21"/>
      <c r="T17" s="21"/>
      <c r="U17" s="21"/>
      <c r="V17" s="21"/>
      <c r="W17" s="21">
        <v>11970837</v>
      </c>
      <c r="X17" s="21">
        <v>20850000</v>
      </c>
      <c r="Y17" s="21">
        <v>-8879163</v>
      </c>
      <c r="Z17" s="6">
        <v>-42.59</v>
      </c>
      <c r="AA17" s="28">
        <v>41700000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450000</v>
      </c>
      <c r="F19" s="18">
        <f t="shared" si="3"/>
        <v>450000</v>
      </c>
      <c r="G19" s="18">
        <f t="shared" si="3"/>
        <v>0</v>
      </c>
      <c r="H19" s="18">
        <f t="shared" si="3"/>
        <v>0</v>
      </c>
      <c r="I19" s="18">
        <f t="shared" si="3"/>
        <v>149500</v>
      </c>
      <c r="J19" s="18">
        <f t="shared" si="3"/>
        <v>149500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149500</v>
      </c>
      <c r="X19" s="18">
        <f t="shared" si="3"/>
        <v>225000</v>
      </c>
      <c r="Y19" s="18">
        <f t="shared" si="3"/>
        <v>-75500</v>
      </c>
      <c r="Z19" s="4">
        <f>+IF(X19&lt;&gt;0,+(Y19/X19)*100,0)</f>
        <v>-33.55555555555556</v>
      </c>
      <c r="AA19" s="30">
        <f>SUM(AA20:AA23)</f>
        <v>450000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>
        <v>450000</v>
      </c>
      <c r="F23" s="21">
        <v>450000</v>
      </c>
      <c r="G23" s="21"/>
      <c r="H23" s="21"/>
      <c r="I23" s="21">
        <v>149500</v>
      </c>
      <c r="J23" s="21">
        <v>149500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149500</v>
      </c>
      <c r="X23" s="21">
        <v>225000</v>
      </c>
      <c r="Y23" s="21">
        <v>-75500</v>
      </c>
      <c r="Z23" s="6">
        <v>-33.56</v>
      </c>
      <c r="AA23" s="28">
        <v>450000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34553666</v>
      </c>
      <c r="D25" s="50">
        <f>+D5+D9+D15+D19+D24</f>
        <v>0</v>
      </c>
      <c r="E25" s="51">
        <f t="shared" si="4"/>
        <v>45807200</v>
      </c>
      <c r="F25" s="52">
        <f t="shared" si="4"/>
        <v>45807200</v>
      </c>
      <c r="G25" s="52">
        <f t="shared" si="4"/>
        <v>2419877</v>
      </c>
      <c r="H25" s="52">
        <f t="shared" si="4"/>
        <v>605584</v>
      </c>
      <c r="I25" s="52">
        <f t="shared" si="4"/>
        <v>1004541</v>
      </c>
      <c r="J25" s="52">
        <f t="shared" si="4"/>
        <v>4030002</v>
      </c>
      <c r="K25" s="52">
        <f t="shared" si="4"/>
        <v>3539269</v>
      </c>
      <c r="L25" s="52">
        <f t="shared" si="4"/>
        <v>2754929</v>
      </c>
      <c r="M25" s="52">
        <f t="shared" si="4"/>
        <v>2023719</v>
      </c>
      <c r="N25" s="52">
        <f t="shared" si="4"/>
        <v>8317917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12347919</v>
      </c>
      <c r="X25" s="52">
        <f t="shared" si="4"/>
        <v>22903500</v>
      </c>
      <c r="Y25" s="52">
        <f t="shared" si="4"/>
        <v>-10555581</v>
      </c>
      <c r="Z25" s="53">
        <f>+IF(X25&lt;&gt;0,+(Y25/X25)*100,0)</f>
        <v>-46.08719628004454</v>
      </c>
      <c r="AA25" s="54">
        <f>+AA5+AA9+AA15+AA19+AA24</f>
        <v>45807200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34553666</v>
      </c>
      <c r="D28" s="19"/>
      <c r="E28" s="20">
        <v>28048000</v>
      </c>
      <c r="F28" s="21">
        <v>28048000</v>
      </c>
      <c r="G28" s="21">
        <v>2419877</v>
      </c>
      <c r="H28" s="21">
        <v>540085</v>
      </c>
      <c r="I28" s="21">
        <v>989639</v>
      </c>
      <c r="J28" s="21">
        <v>3949601</v>
      </c>
      <c r="K28" s="21">
        <v>3539269</v>
      </c>
      <c r="L28" s="21">
        <v>2555749</v>
      </c>
      <c r="M28" s="21">
        <v>2023719</v>
      </c>
      <c r="N28" s="21">
        <v>8118737</v>
      </c>
      <c r="O28" s="21"/>
      <c r="P28" s="21"/>
      <c r="Q28" s="21"/>
      <c r="R28" s="21"/>
      <c r="S28" s="21"/>
      <c r="T28" s="21"/>
      <c r="U28" s="21"/>
      <c r="V28" s="21"/>
      <c r="W28" s="21">
        <v>12068338</v>
      </c>
      <c r="X28" s="21"/>
      <c r="Y28" s="21">
        <v>12068338</v>
      </c>
      <c r="Z28" s="6"/>
      <c r="AA28" s="19">
        <v>28048000</v>
      </c>
    </row>
    <row r="29" spans="1:27" ht="13.5">
      <c r="A29" s="56" t="s">
        <v>55</v>
      </c>
      <c r="B29" s="3"/>
      <c r="C29" s="19"/>
      <c r="D29" s="19"/>
      <c r="E29" s="20">
        <v>2100000</v>
      </c>
      <c r="F29" s="21">
        <v>2100000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2100000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34553666</v>
      </c>
      <c r="D32" s="25">
        <f>SUM(D28:D31)</f>
        <v>0</v>
      </c>
      <c r="E32" s="26">
        <f t="shared" si="5"/>
        <v>30148000</v>
      </c>
      <c r="F32" s="27">
        <f t="shared" si="5"/>
        <v>30148000</v>
      </c>
      <c r="G32" s="27">
        <f t="shared" si="5"/>
        <v>2419877</v>
      </c>
      <c r="H32" s="27">
        <f t="shared" si="5"/>
        <v>540085</v>
      </c>
      <c r="I32" s="27">
        <f t="shared" si="5"/>
        <v>989639</v>
      </c>
      <c r="J32" s="27">
        <f t="shared" si="5"/>
        <v>3949601</v>
      </c>
      <c r="K32" s="27">
        <f t="shared" si="5"/>
        <v>3539269</v>
      </c>
      <c r="L32" s="27">
        <f t="shared" si="5"/>
        <v>2555749</v>
      </c>
      <c r="M32" s="27">
        <f t="shared" si="5"/>
        <v>2023719</v>
      </c>
      <c r="N32" s="27">
        <f t="shared" si="5"/>
        <v>8118737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12068338</v>
      </c>
      <c r="X32" s="27">
        <f t="shared" si="5"/>
        <v>0</v>
      </c>
      <c r="Y32" s="27">
        <f t="shared" si="5"/>
        <v>12068338</v>
      </c>
      <c r="Z32" s="13">
        <f>+IF(X32&lt;&gt;0,+(Y32/X32)*100,0)</f>
        <v>0</v>
      </c>
      <c r="AA32" s="31">
        <f>SUM(AA28:AA31)</f>
        <v>30148000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>
        <v>15659200</v>
      </c>
      <c r="F35" s="21">
        <v>15659200</v>
      </c>
      <c r="G35" s="21"/>
      <c r="H35" s="21">
        <v>65499</v>
      </c>
      <c r="I35" s="21">
        <v>14902</v>
      </c>
      <c r="J35" s="21">
        <v>80401</v>
      </c>
      <c r="K35" s="21"/>
      <c r="L35" s="21">
        <v>199180</v>
      </c>
      <c r="M35" s="21"/>
      <c r="N35" s="21">
        <v>199180</v>
      </c>
      <c r="O35" s="21"/>
      <c r="P35" s="21"/>
      <c r="Q35" s="21"/>
      <c r="R35" s="21"/>
      <c r="S35" s="21"/>
      <c r="T35" s="21"/>
      <c r="U35" s="21"/>
      <c r="V35" s="21"/>
      <c r="W35" s="21">
        <v>279581</v>
      </c>
      <c r="X35" s="21"/>
      <c r="Y35" s="21">
        <v>279581</v>
      </c>
      <c r="Z35" s="6"/>
      <c r="AA35" s="28">
        <v>15659200</v>
      </c>
    </row>
    <row r="36" spans="1:27" ht="13.5">
      <c r="A36" s="60" t="s">
        <v>64</v>
      </c>
      <c r="B36" s="10"/>
      <c r="C36" s="61">
        <f aca="true" t="shared" si="6" ref="C36:Y36">SUM(C32:C35)</f>
        <v>34553666</v>
      </c>
      <c r="D36" s="61">
        <f>SUM(D32:D35)</f>
        <v>0</v>
      </c>
      <c r="E36" s="62">
        <f t="shared" si="6"/>
        <v>45807200</v>
      </c>
      <c r="F36" s="63">
        <f t="shared" si="6"/>
        <v>45807200</v>
      </c>
      <c r="G36" s="63">
        <f t="shared" si="6"/>
        <v>2419877</v>
      </c>
      <c r="H36" s="63">
        <f t="shared" si="6"/>
        <v>605584</v>
      </c>
      <c r="I36" s="63">
        <f t="shared" si="6"/>
        <v>1004541</v>
      </c>
      <c r="J36" s="63">
        <f t="shared" si="6"/>
        <v>4030002</v>
      </c>
      <c r="K36" s="63">
        <f t="shared" si="6"/>
        <v>3539269</v>
      </c>
      <c r="L36" s="63">
        <f t="shared" si="6"/>
        <v>2754929</v>
      </c>
      <c r="M36" s="63">
        <f t="shared" si="6"/>
        <v>2023719</v>
      </c>
      <c r="N36" s="63">
        <f t="shared" si="6"/>
        <v>8317917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12347919</v>
      </c>
      <c r="X36" s="63">
        <f t="shared" si="6"/>
        <v>0</v>
      </c>
      <c r="Y36" s="63">
        <f t="shared" si="6"/>
        <v>12347919</v>
      </c>
      <c r="Z36" s="64">
        <f>+IF(X36&lt;&gt;0,+(Y36/X36)*100,0)</f>
        <v>0</v>
      </c>
      <c r="AA36" s="65">
        <f>SUM(AA32:AA35)</f>
        <v>45807200</v>
      </c>
    </row>
    <row r="37" spans="1:27" ht="13.5">
      <c r="A37" s="14" t="s">
        <v>127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128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129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130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106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131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6245605</v>
      </c>
      <c r="D5" s="16">
        <f>SUM(D6:D8)</f>
        <v>0</v>
      </c>
      <c r="E5" s="17">
        <f t="shared" si="0"/>
        <v>7000000</v>
      </c>
      <c r="F5" s="18">
        <f t="shared" si="0"/>
        <v>7000000</v>
      </c>
      <c r="G5" s="18">
        <f t="shared" si="0"/>
        <v>0</v>
      </c>
      <c r="H5" s="18">
        <f t="shared" si="0"/>
        <v>0</v>
      </c>
      <c r="I5" s="18">
        <f t="shared" si="0"/>
        <v>265289</v>
      </c>
      <c r="J5" s="18">
        <f t="shared" si="0"/>
        <v>265289</v>
      </c>
      <c r="K5" s="18">
        <f t="shared" si="0"/>
        <v>2481648</v>
      </c>
      <c r="L5" s="18">
        <f t="shared" si="0"/>
        <v>1369984</v>
      </c>
      <c r="M5" s="18">
        <f t="shared" si="0"/>
        <v>0</v>
      </c>
      <c r="N5" s="18">
        <f t="shared" si="0"/>
        <v>3851632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4116921</v>
      </c>
      <c r="X5" s="18">
        <f t="shared" si="0"/>
        <v>3499998</v>
      </c>
      <c r="Y5" s="18">
        <f t="shared" si="0"/>
        <v>616923</v>
      </c>
      <c r="Z5" s="4">
        <f>+IF(X5&lt;&gt;0,+(Y5/X5)*100,0)</f>
        <v>17.626381500789428</v>
      </c>
      <c r="AA5" s="16">
        <f>SUM(AA6:AA8)</f>
        <v>7000000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6245605</v>
      </c>
      <c r="D7" s="22"/>
      <c r="E7" s="23">
        <v>7000000</v>
      </c>
      <c r="F7" s="24">
        <v>7000000</v>
      </c>
      <c r="G7" s="24"/>
      <c r="H7" s="24"/>
      <c r="I7" s="24">
        <v>265289</v>
      </c>
      <c r="J7" s="24">
        <v>265289</v>
      </c>
      <c r="K7" s="24">
        <v>2481648</v>
      </c>
      <c r="L7" s="24">
        <v>1369984</v>
      </c>
      <c r="M7" s="24"/>
      <c r="N7" s="24">
        <v>3851632</v>
      </c>
      <c r="O7" s="24"/>
      <c r="P7" s="24"/>
      <c r="Q7" s="24"/>
      <c r="R7" s="24"/>
      <c r="S7" s="24"/>
      <c r="T7" s="24"/>
      <c r="U7" s="24"/>
      <c r="V7" s="24"/>
      <c r="W7" s="24">
        <v>4116921</v>
      </c>
      <c r="X7" s="24">
        <v>3499998</v>
      </c>
      <c r="Y7" s="24">
        <v>616923</v>
      </c>
      <c r="Z7" s="7">
        <v>17.63</v>
      </c>
      <c r="AA7" s="29">
        <v>7000000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3402163</v>
      </c>
      <c r="H9" s="18">
        <f t="shared" si="1"/>
        <v>816357</v>
      </c>
      <c r="I9" s="18">
        <f t="shared" si="1"/>
        <v>0</v>
      </c>
      <c r="J9" s="18">
        <f t="shared" si="1"/>
        <v>4218520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4218520</v>
      </c>
      <c r="X9" s="18">
        <f t="shared" si="1"/>
        <v>6</v>
      </c>
      <c r="Y9" s="18">
        <f t="shared" si="1"/>
        <v>4218514</v>
      </c>
      <c r="Z9" s="4">
        <f>+IF(X9&lt;&gt;0,+(Y9/X9)*100,0)</f>
        <v>70308566.66666666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>
        <v>3402163</v>
      </c>
      <c r="H10" s="21">
        <v>816357</v>
      </c>
      <c r="I10" s="21"/>
      <c r="J10" s="21">
        <v>4218520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4218520</v>
      </c>
      <c r="X10" s="21">
        <v>6</v>
      </c>
      <c r="Y10" s="21">
        <v>4218514</v>
      </c>
      <c r="Z10" s="6">
        <v>70308566.67</v>
      </c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307990281</v>
      </c>
      <c r="D15" s="16">
        <f>SUM(D16:D18)</f>
        <v>0</v>
      </c>
      <c r="E15" s="17">
        <f t="shared" si="2"/>
        <v>3566000</v>
      </c>
      <c r="F15" s="18">
        <f t="shared" si="2"/>
        <v>3566000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1783002</v>
      </c>
      <c r="Y15" s="18">
        <f t="shared" si="2"/>
        <v>-1783002</v>
      </c>
      <c r="Z15" s="4">
        <f>+IF(X15&lt;&gt;0,+(Y15/X15)*100,0)</f>
        <v>-100</v>
      </c>
      <c r="AA15" s="30">
        <f>SUM(AA16:AA18)</f>
        <v>3566000</v>
      </c>
    </row>
    <row r="16" spans="1:27" ht="13.5">
      <c r="A16" s="5" t="s">
        <v>42</v>
      </c>
      <c r="B16" s="3"/>
      <c r="C16" s="19">
        <v>307990281</v>
      </c>
      <c r="D16" s="19"/>
      <c r="E16" s="20">
        <v>3566000</v>
      </c>
      <c r="F16" s="21">
        <v>3566000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1783002</v>
      </c>
      <c r="Y16" s="21">
        <v>-1783002</v>
      </c>
      <c r="Z16" s="6">
        <v>-100</v>
      </c>
      <c r="AA16" s="28">
        <v>3566000</v>
      </c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195719000</v>
      </c>
      <c r="F19" s="18">
        <f t="shared" si="3"/>
        <v>195719000</v>
      </c>
      <c r="G19" s="18">
        <f t="shared" si="3"/>
        <v>14590136</v>
      </c>
      <c r="H19" s="18">
        <f t="shared" si="3"/>
        <v>10560930</v>
      </c>
      <c r="I19" s="18">
        <f t="shared" si="3"/>
        <v>10599316</v>
      </c>
      <c r="J19" s="18">
        <f t="shared" si="3"/>
        <v>35750382</v>
      </c>
      <c r="K19" s="18">
        <f t="shared" si="3"/>
        <v>16614821</v>
      </c>
      <c r="L19" s="18">
        <f t="shared" si="3"/>
        <v>11193416</v>
      </c>
      <c r="M19" s="18">
        <f t="shared" si="3"/>
        <v>0</v>
      </c>
      <c r="N19" s="18">
        <f t="shared" si="3"/>
        <v>27808237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63558619</v>
      </c>
      <c r="X19" s="18">
        <f t="shared" si="3"/>
        <v>97859502</v>
      </c>
      <c r="Y19" s="18">
        <f t="shared" si="3"/>
        <v>-34300883</v>
      </c>
      <c r="Z19" s="4">
        <f>+IF(X19&lt;&gt;0,+(Y19/X19)*100,0)</f>
        <v>-35.05115221207645</v>
      </c>
      <c r="AA19" s="30">
        <f>SUM(AA20:AA23)</f>
        <v>195719000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>
        <v>159719000</v>
      </c>
      <c r="F21" s="21">
        <v>159719000</v>
      </c>
      <c r="G21" s="21">
        <v>6733061</v>
      </c>
      <c r="H21" s="21">
        <v>8345446</v>
      </c>
      <c r="I21" s="21">
        <v>6061690</v>
      </c>
      <c r="J21" s="21">
        <v>21140197</v>
      </c>
      <c r="K21" s="21">
        <v>10729000</v>
      </c>
      <c r="L21" s="21">
        <v>9196603</v>
      </c>
      <c r="M21" s="21"/>
      <c r="N21" s="21">
        <v>19925603</v>
      </c>
      <c r="O21" s="21"/>
      <c r="P21" s="21"/>
      <c r="Q21" s="21"/>
      <c r="R21" s="21"/>
      <c r="S21" s="21"/>
      <c r="T21" s="21"/>
      <c r="U21" s="21"/>
      <c r="V21" s="21"/>
      <c r="W21" s="21">
        <v>41065800</v>
      </c>
      <c r="X21" s="21">
        <v>79859502</v>
      </c>
      <c r="Y21" s="21">
        <v>-38793702</v>
      </c>
      <c r="Z21" s="6">
        <v>-48.58</v>
      </c>
      <c r="AA21" s="28">
        <v>159719000</v>
      </c>
    </row>
    <row r="22" spans="1:27" ht="13.5">
      <c r="A22" s="5" t="s">
        <v>48</v>
      </c>
      <c r="B22" s="3"/>
      <c r="C22" s="22"/>
      <c r="D22" s="22"/>
      <c r="E22" s="23">
        <v>36000000</v>
      </c>
      <c r="F22" s="24">
        <v>36000000</v>
      </c>
      <c r="G22" s="24">
        <v>7857075</v>
      </c>
      <c r="H22" s="24">
        <v>2215484</v>
      </c>
      <c r="I22" s="24">
        <v>4537626</v>
      </c>
      <c r="J22" s="24">
        <v>14610185</v>
      </c>
      <c r="K22" s="24">
        <v>5885821</v>
      </c>
      <c r="L22" s="24">
        <v>1996813</v>
      </c>
      <c r="M22" s="24"/>
      <c r="N22" s="24">
        <v>7882634</v>
      </c>
      <c r="O22" s="24"/>
      <c r="P22" s="24"/>
      <c r="Q22" s="24"/>
      <c r="R22" s="24"/>
      <c r="S22" s="24"/>
      <c r="T22" s="24"/>
      <c r="U22" s="24"/>
      <c r="V22" s="24"/>
      <c r="W22" s="24">
        <v>22492819</v>
      </c>
      <c r="X22" s="24">
        <v>18000000</v>
      </c>
      <c r="Y22" s="24">
        <v>4492819</v>
      </c>
      <c r="Z22" s="7">
        <v>24.96</v>
      </c>
      <c r="AA22" s="29">
        <v>36000000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314235886</v>
      </c>
      <c r="D25" s="50">
        <f>+D5+D9+D15+D19+D24</f>
        <v>0</v>
      </c>
      <c r="E25" s="51">
        <f t="shared" si="4"/>
        <v>206285000</v>
      </c>
      <c r="F25" s="52">
        <f t="shared" si="4"/>
        <v>206285000</v>
      </c>
      <c r="G25" s="52">
        <f t="shared" si="4"/>
        <v>17992299</v>
      </c>
      <c r="H25" s="52">
        <f t="shared" si="4"/>
        <v>11377287</v>
      </c>
      <c r="I25" s="52">
        <f t="shared" si="4"/>
        <v>10864605</v>
      </c>
      <c r="J25" s="52">
        <f t="shared" si="4"/>
        <v>40234191</v>
      </c>
      <c r="K25" s="52">
        <f t="shared" si="4"/>
        <v>19096469</v>
      </c>
      <c r="L25" s="52">
        <f t="shared" si="4"/>
        <v>12563400</v>
      </c>
      <c r="M25" s="52">
        <f t="shared" si="4"/>
        <v>0</v>
      </c>
      <c r="N25" s="52">
        <f t="shared" si="4"/>
        <v>31659869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71894060</v>
      </c>
      <c r="X25" s="52">
        <f t="shared" si="4"/>
        <v>103142508</v>
      </c>
      <c r="Y25" s="52">
        <f t="shared" si="4"/>
        <v>-31248448</v>
      </c>
      <c r="Z25" s="53">
        <f>+IF(X25&lt;&gt;0,+(Y25/X25)*100,0)</f>
        <v>-30.296381778887906</v>
      </c>
      <c r="AA25" s="54">
        <f>+AA5+AA9+AA15+AA19+AA24</f>
        <v>206285000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307990281</v>
      </c>
      <c r="D28" s="19"/>
      <c r="E28" s="20">
        <v>199285000</v>
      </c>
      <c r="F28" s="21">
        <v>199285000</v>
      </c>
      <c r="G28" s="21">
        <v>17992299</v>
      </c>
      <c r="H28" s="21">
        <v>9472014</v>
      </c>
      <c r="I28" s="21">
        <v>10599316</v>
      </c>
      <c r="J28" s="21">
        <v>38063629</v>
      </c>
      <c r="K28" s="21">
        <v>16614821</v>
      </c>
      <c r="L28" s="21">
        <v>11193416</v>
      </c>
      <c r="M28" s="21"/>
      <c r="N28" s="21">
        <v>27808237</v>
      </c>
      <c r="O28" s="21"/>
      <c r="P28" s="21"/>
      <c r="Q28" s="21"/>
      <c r="R28" s="21"/>
      <c r="S28" s="21"/>
      <c r="T28" s="21"/>
      <c r="U28" s="21"/>
      <c r="V28" s="21"/>
      <c r="W28" s="21">
        <v>65871866</v>
      </c>
      <c r="X28" s="21"/>
      <c r="Y28" s="21">
        <v>65871866</v>
      </c>
      <c r="Z28" s="6"/>
      <c r="AA28" s="19">
        <v>199285000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307990281</v>
      </c>
      <c r="D32" s="25">
        <f>SUM(D28:D31)</f>
        <v>0</v>
      </c>
      <c r="E32" s="26">
        <f t="shared" si="5"/>
        <v>199285000</v>
      </c>
      <c r="F32" s="27">
        <f t="shared" si="5"/>
        <v>199285000</v>
      </c>
      <c r="G32" s="27">
        <f t="shared" si="5"/>
        <v>17992299</v>
      </c>
      <c r="H32" s="27">
        <f t="shared" si="5"/>
        <v>9472014</v>
      </c>
      <c r="I32" s="27">
        <f t="shared" si="5"/>
        <v>10599316</v>
      </c>
      <c r="J32" s="27">
        <f t="shared" si="5"/>
        <v>38063629</v>
      </c>
      <c r="K32" s="27">
        <f t="shared" si="5"/>
        <v>16614821</v>
      </c>
      <c r="L32" s="27">
        <f t="shared" si="5"/>
        <v>11193416</v>
      </c>
      <c r="M32" s="27">
        <f t="shared" si="5"/>
        <v>0</v>
      </c>
      <c r="N32" s="27">
        <f t="shared" si="5"/>
        <v>27808237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65871866</v>
      </c>
      <c r="X32" s="27">
        <f t="shared" si="5"/>
        <v>0</v>
      </c>
      <c r="Y32" s="27">
        <f t="shared" si="5"/>
        <v>65871866</v>
      </c>
      <c r="Z32" s="13">
        <f>+IF(X32&lt;&gt;0,+(Y32/X32)*100,0)</f>
        <v>0</v>
      </c>
      <c r="AA32" s="31">
        <f>SUM(AA28:AA31)</f>
        <v>199285000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6245605</v>
      </c>
      <c r="D35" s="19"/>
      <c r="E35" s="20">
        <v>7000000</v>
      </c>
      <c r="F35" s="21">
        <v>7000000</v>
      </c>
      <c r="G35" s="21"/>
      <c r="H35" s="21">
        <v>1905273</v>
      </c>
      <c r="I35" s="21">
        <v>265289</v>
      </c>
      <c r="J35" s="21">
        <v>2170562</v>
      </c>
      <c r="K35" s="21">
        <v>2481648</v>
      </c>
      <c r="L35" s="21">
        <v>1369984</v>
      </c>
      <c r="M35" s="21"/>
      <c r="N35" s="21">
        <v>3851632</v>
      </c>
      <c r="O35" s="21"/>
      <c r="P35" s="21"/>
      <c r="Q35" s="21"/>
      <c r="R35" s="21"/>
      <c r="S35" s="21"/>
      <c r="T35" s="21"/>
      <c r="U35" s="21"/>
      <c r="V35" s="21"/>
      <c r="W35" s="21">
        <v>6022194</v>
      </c>
      <c r="X35" s="21"/>
      <c r="Y35" s="21">
        <v>6022194</v>
      </c>
      <c r="Z35" s="6"/>
      <c r="AA35" s="28">
        <v>7000000</v>
      </c>
    </row>
    <row r="36" spans="1:27" ht="13.5">
      <c r="A36" s="60" t="s">
        <v>64</v>
      </c>
      <c r="B36" s="10"/>
      <c r="C36" s="61">
        <f aca="true" t="shared" si="6" ref="C36:Y36">SUM(C32:C35)</f>
        <v>314235886</v>
      </c>
      <c r="D36" s="61">
        <f>SUM(D32:D35)</f>
        <v>0</v>
      </c>
      <c r="E36" s="62">
        <f t="shared" si="6"/>
        <v>206285000</v>
      </c>
      <c r="F36" s="63">
        <f t="shared" si="6"/>
        <v>206285000</v>
      </c>
      <c r="G36" s="63">
        <f t="shared" si="6"/>
        <v>17992299</v>
      </c>
      <c r="H36" s="63">
        <f t="shared" si="6"/>
        <v>11377287</v>
      </c>
      <c r="I36" s="63">
        <f t="shared" si="6"/>
        <v>10864605</v>
      </c>
      <c r="J36" s="63">
        <f t="shared" si="6"/>
        <v>40234191</v>
      </c>
      <c r="K36" s="63">
        <f t="shared" si="6"/>
        <v>19096469</v>
      </c>
      <c r="L36" s="63">
        <f t="shared" si="6"/>
        <v>12563400</v>
      </c>
      <c r="M36" s="63">
        <f t="shared" si="6"/>
        <v>0</v>
      </c>
      <c r="N36" s="63">
        <f t="shared" si="6"/>
        <v>31659869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71894060</v>
      </c>
      <c r="X36" s="63">
        <f t="shared" si="6"/>
        <v>0</v>
      </c>
      <c r="Y36" s="63">
        <f t="shared" si="6"/>
        <v>71894060</v>
      </c>
      <c r="Z36" s="64">
        <f>+IF(X36&lt;&gt;0,+(Y36/X36)*100,0)</f>
        <v>0</v>
      </c>
      <c r="AA36" s="65">
        <f>SUM(AA32:AA35)</f>
        <v>206285000</v>
      </c>
    </row>
    <row r="37" spans="1:27" ht="13.5">
      <c r="A37" s="14" t="s">
        <v>127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128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129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130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107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131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29088851</v>
      </c>
      <c r="D5" s="16">
        <f>SUM(D6:D8)</f>
        <v>0</v>
      </c>
      <c r="E5" s="17">
        <f t="shared" si="0"/>
        <v>60652000</v>
      </c>
      <c r="F5" s="18">
        <f t="shared" si="0"/>
        <v>60652000</v>
      </c>
      <c r="G5" s="18">
        <f t="shared" si="0"/>
        <v>3575937</v>
      </c>
      <c r="H5" s="18">
        <f t="shared" si="0"/>
        <v>4737587</v>
      </c>
      <c r="I5" s="18">
        <f t="shared" si="0"/>
        <v>2074017</v>
      </c>
      <c r="J5" s="18">
        <f t="shared" si="0"/>
        <v>10387541</v>
      </c>
      <c r="K5" s="18">
        <f t="shared" si="0"/>
        <v>4054014</v>
      </c>
      <c r="L5" s="18">
        <f t="shared" si="0"/>
        <v>3125459</v>
      </c>
      <c r="M5" s="18">
        <f t="shared" si="0"/>
        <v>3125458</v>
      </c>
      <c r="N5" s="18">
        <f t="shared" si="0"/>
        <v>10304931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20692472</v>
      </c>
      <c r="X5" s="18">
        <f t="shared" si="0"/>
        <v>0</v>
      </c>
      <c r="Y5" s="18">
        <f t="shared" si="0"/>
        <v>20692472</v>
      </c>
      <c r="Z5" s="4">
        <f>+IF(X5&lt;&gt;0,+(Y5/X5)*100,0)</f>
        <v>0</v>
      </c>
      <c r="AA5" s="16">
        <f>SUM(AA6:AA8)</f>
        <v>60652000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29088851</v>
      </c>
      <c r="D7" s="22"/>
      <c r="E7" s="23">
        <v>60652000</v>
      </c>
      <c r="F7" s="24">
        <v>60652000</v>
      </c>
      <c r="G7" s="24">
        <v>3575937</v>
      </c>
      <c r="H7" s="24">
        <v>4737587</v>
      </c>
      <c r="I7" s="24">
        <v>2074017</v>
      </c>
      <c r="J7" s="24">
        <v>10387541</v>
      </c>
      <c r="K7" s="24">
        <v>4054014</v>
      </c>
      <c r="L7" s="24">
        <v>3125459</v>
      </c>
      <c r="M7" s="24">
        <v>3125458</v>
      </c>
      <c r="N7" s="24">
        <v>10304931</v>
      </c>
      <c r="O7" s="24"/>
      <c r="P7" s="24"/>
      <c r="Q7" s="24"/>
      <c r="R7" s="24"/>
      <c r="S7" s="24"/>
      <c r="T7" s="24"/>
      <c r="U7" s="24"/>
      <c r="V7" s="24"/>
      <c r="W7" s="24">
        <v>20692472</v>
      </c>
      <c r="X7" s="24"/>
      <c r="Y7" s="24">
        <v>20692472</v>
      </c>
      <c r="Z7" s="7"/>
      <c r="AA7" s="29">
        <v>60652000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11725998</v>
      </c>
      <c r="Y9" s="18">
        <f t="shared" si="1"/>
        <v>-11725998</v>
      </c>
      <c r="Z9" s="4">
        <f>+IF(X9&lt;&gt;0,+(Y9/X9)*100,0)</f>
        <v>-100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11725998</v>
      </c>
      <c r="Y10" s="21">
        <v>-11725998</v>
      </c>
      <c r="Z10" s="6">
        <v>-100</v>
      </c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3600000</v>
      </c>
      <c r="Y24" s="18">
        <v>-3600000</v>
      </c>
      <c r="Z24" s="4">
        <v>-100</v>
      </c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29088851</v>
      </c>
      <c r="D25" s="50">
        <f>+D5+D9+D15+D19+D24</f>
        <v>0</v>
      </c>
      <c r="E25" s="51">
        <f t="shared" si="4"/>
        <v>60652000</v>
      </c>
      <c r="F25" s="52">
        <f t="shared" si="4"/>
        <v>60652000</v>
      </c>
      <c r="G25" s="52">
        <f t="shared" si="4"/>
        <v>3575937</v>
      </c>
      <c r="H25" s="52">
        <f t="shared" si="4"/>
        <v>4737587</v>
      </c>
      <c r="I25" s="52">
        <f t="shared" si="4"/>
        <v>2074017</v>
      </c>
      <c r="J25" s="52">
        <f t="shared" si="4"/>
        <v>10387541</v>
      </c>
      <c r="K25" s="52">
        <f t="shared" si="4"/>
        <v>4054014</v>
      </c>
      <c r="L25" s="52">
        <f t="shared" si="4"/>
        <v>3125459</v>
      </c>
      <c r="M25" s="52">
        <f t="shared" si="4"/>
        <v>3125458</v>
      </c>
      <c r="N25" s="52">
        <f t="shared" si="4"/>
        <v>10304931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20692472</v>
      </c>
      <c r="X25" s="52">
        <f t="shared" si="4"/>
        <v>15325998</v>
      </c>
      <c r="Y25" s="52">
        <f t="shared" si="4"/>
        <v>5366474</v>
      </c>
      <c r="Z25" s="53">
        <f>+IF(X25&lt;&gt;0,+(Y25/X25)*100,0)</f>
        <v>35.015494586388435</v>
      </c>
      <c r="AA25" s="54">
        <f>+AA5+AA9+AA15+AA19+AA24</f>
        <v>60652000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26571435</v>
      </c>
      <c r="D28" s="19"/>
      <c r="E28" s="20">
        <v>36452000</v>
      </c>
      <c r="F28" s="21">
        <v>36452000</v>
      </c>
      <c r="G28" s="21">
        <v>3432425</v>
      </c>
      <c r="H28" s="21">
        <v>4737587</v>
      </c>
      <c r="I28" s="21">
        <v>2071917</v>
      </c>
      <c r="J28" s="21">
        <v>10241929</v>
      </c>
      <c r="K28" s="21">
        <v>3987054</v>
      </c>
      <c r="L28" s="21">
        <v>3105254</v>
      </c>
      <c r="M28" s="21">
        <v>3105254</v>
      </c>
      <c r="N28" s="21">
        <v>10197562</v>
      </c>
      <c r="O28" s="21"/>
      <c r="P28" s="21"/>
      <c r="Q28" s="21"/>
      <c r="R28" s="21"/>
      <c r="S28" s="21"/>
      <c r="T28" s="21"/>
      <c r="U28" s="21"/>
      <c r="V28" s="21"/>
      <c r="W28" s="21">
        <v>20439491</v>
      </c>
      <c r="X28" s="21"/>
      <c r="Y28" s="21">
        <v>20439491</v>
      </c>
      <c r="Z28" s="6"/>
      <c r="AA28" s="19">
        <v>36452000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26571435</v>
      </c>
      <c r="D32" s="25">
        <f>SUM(D28:D31)</f>
        <v>0</v>
      </c>
      <c r="E32" s="26">
        <f t="shared" si="5"/>
        <v>36452000</v>
      </c>
      <c r="F32" s="27">
        <f t="shared" si="5"/>
        <v>36452000</v>
      </c>
      <c r="G32" s="27">
        <f t="shared" si="5"/>
        <v>3432425</v>
      </c>
      <c r="H32" s="27">
        <f t="shared" si="5"/>
        <v>4737587</v>
      </c>
      <c r="I32" s="27">
        <f t="shared" si="5"/>
        <v>2071917</v>
      </c>
      <c r="J32" s="27">
        <f t="shared" si="5"/>
        <v>10241929</v>
      </c>
      <c r="K32" s="27">
        <f t="shared" si="5"/>
        <v>3987054</v>
      </c>
      <c r="L32" s="27">
        <f t="shared" si="5"/>
        <v>3105254</v>
      </c>
      <c r="M32" s="27">
        <f t="shared" si="5"/>
        <v>3105254</v>
      </c>
      <c r="N32" s="27">
        <f t="shared" si="5"/>
        <v>10197562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20439491</v>
      </c>
      <c r="X32" s="27">
        <f t="shared" si="5"/>
        <v>0</v>
      </c>
      <c r="Y32" s="27">
        <f t="shared" si="5"/>
        <v>20439491</v>
      </c>
      <c r="Z32" s="13">
        <f>+IF(X32&lt;&gt;0,+(Y32/X32)*100,0)</f>
        <v>0</v>
      </c>
      <c r="AA32" s="31">
        <f>SUM(AA28:AA31)</f>
        <v>36452000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>
        <v>36653</v>
      </c>
      <c r="H33" s="21"/>
      <c r="I33" s="21">
        <v>2100</v>
      </c>
      <c r="J33" s="21">
        <v>38753</v>
      </c>
      <c r="K33" s="21">
        <v>66960</v>
      </c>
      <c r="L33" s="21">
        <v>20205</v>
      </c>
      <c r="M33" s="21">
        <v>20205</v>
      </c>
      <c r="N33" s="21">
        <v>107370</v>
      </c>
      <c r="O33" s="21"/>
      <c r="P33" s="21"/>
      <c r="Q33" s="21"/>
      <c r="R33" s="21"/>
      <c r="S33" s="21"/>
      <c r="T33" s="21"/>
      <c r="U33" s="21"/>
      <c r="V33" s="21"/>
      <c r="W33" s="21">
        <v>146123</v>
      </c>
      <c r="X33" s="21"/>
      <c r="Y33" s="21">
        <v>146123</v>
      </c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>
        <v>17000000</v>
      </c>
      <c r="F34" s="21">
        <v>17000000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>
        <v>17000000</v>
      </c>
    </row>
    <row r="35" spans="1:27" ht="13.5">
      <c r="A35" s="59" t="s">
        <v>63</v>
      </c>
      <c r="B35" s="3"/>
      <c r="C35" s="19">
        <v>2517416</v>
      </c>
      <c r="D35" s="19"/>
      <c r="E35" s="20">
        <v>7200000</v>
      </c>
      <c r="F35" s="21">
        <v>7200000</v>
      </c>
      <c r="G35" s="21">
        <v>106859</v>
      </c>
      <c r="H35" s="21"/>
      <c r="I35" s="21"/>
      <c r="J35" s="21">
        <v>106859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106859</v>
      </c>
      <c r="X35" s="21"/>
      <c r="Y35" s="21">
        <v>106859</v>
      </c>
      <c r="Z35" s="6"/>
      <c r="AA35" s="28">
        <v>7200000</v>
      </c>
    </row>
    <row r="36" spans="1:27" ht="13.5">
      <c r="A36" s="60" t="s">
        <v>64</v>
      </c>
      <c r="B36" s="10"/>
      <c r="C36" s="61">
        <f aca="true" t="shared" si="6" ref="C36:Y36">SUM(C32:C35)</f>
        <v>29088851</v>
      </c>
      <c r="D36" s="61">
        <f>SUM(D32:D35)</f>
        <v>0</v>
      </c>
      <c r="E36" s="62">
        <f t="shared" si="6"/>
        <v>60652000</v>
      </c>
      <c r="F36" s="63">
        <f t="shared" si="6"/>
        <v>60652000</v>
      </c>
      <c r="G36" s="63">
        <f t="shared" si="6"/>
        <v>3575937</v>
      </c>
      <c r="H36" s="63">
        <f t="shared" si="6"/>
        <v>4737587</v>
      </c>
      <c r="I36" s="63">
        <f t="shared" si="6"/>
        <v>2074017</v>
      </c>
      <c r="J36" s="63">
        <f t="shared" si="6"/>
        <v>10387541</v>
      </c>
      <c r="K36" s="63">
        <f t="shared" si="6"/>
        <v>4054014</v>
      </c>
      <c r="L36" s="63">
        <f t="shared" si="6"/>
        <v>3125459</v>
      </c>
      <c r="M36" s="63">
        <f t="shared" si="6"/>
        <v>3125459</v>
      </c>
      <c r="N36" s="63">
        <f t="shared" si="6"/>
        <v>10304932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20692473</v>
      </c>
      <c r="X36" s="63">
        <f t="shared" si="6"/>
        <v>0</v>
      </c>
      <c r="Y36" s="63">
        <f t="shared" si="6"/>
        <v>20692473</v>
      </c>
      <c r="Z36" s="64">
        <f>+IF(X36&lt;&gt;0,+(Y36/X36)*100,0)</f>
        <v>0</v>
      </c>
      <c r="AA36" s="65">
        <f>SUM(AA32:AA35)</f>
        <v>60652000</v>
      </c>
    </row>
    <row r="37" spans="1:27" ht="13.5">
      <c r="A37" s="14" t="s">
        <v>127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128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129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130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108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131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33075733</v>
      </c>
      <c r="D5" s="16">
        <f>SUM(D6:D8)</f>
        <v>0</v>
      </c>
      <c r="E5" s="17">
        <f t="shared" si="0"/>
        <v>53162400</v>
      </c>
      <c r="F5" s="18">
        <f t="shared" si="0"/>
        <v>53162400</v>
      </c>
      <c r="G5" s="18">
        <f t="shared" si="0"/>
        <v>0</v>
      </c>
      <c r="H5" s="18">
        <f t="shared" si="0"/>
        <v>5812920</v>
      </c>
      <c r="I5" s="18">
        <f t="shared" si="0"/>
        <v>1202643</v>
      </c>
      <c r="J5" s="18">
        <f t="shared" si="0"/>
        <v>7015563</v>
      </c>
      <c r="K5" s="18">
        <f t="shared" si="0"/>
        <v>323374</v>
      </c>
      <c r="L5" s="18">
        <f t="shared" si="0"/>
        <v>4869681</v>
      </c>
      <c r="M5" s="18">
        <f t="shared" si="0"/>
        <v>11698835</v>
      </c>
      <c r="N5" s="18">
        <f t="shared" si="0"/>
        <v>16891890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23907453</v>
      </c>
      <c r="X5" s="18">
        <f t="shared" si="0"/>
        <v>38474500</v>
      </c>
      <c r="Y5" s="18">
        <f t="shared" si="0"/>
        <v>-14567047</v>
      </c>
      <c r="Z5" s="4">
        <f>+IF(X5&lt;&gt;0,+(Y5/X5)*100,0)</f>
        <v>-37.86156285331843</v>
      </c>
      <c r="AA5" s="16">
        <f>SUM(AA6:AA8)</f>
        <v>53162400</v>
      </c>
    </row>
    <row r="6" spans="1:27" ht="13.5">
      <c r="A6" s="5" t="s">
        <v>32</v>
      </c>
      <c r="B6" s="3"/>
      <c r="C6" s="19">
        <v>352162</v>
      </c>
      <c r="D6" s="19"/>
      <c r="E6" s="20">
        <v>211300</v>
      </c>
      <c r="F6" s="21">
        <v>211300</v>
      </c>
      <c r="G6" s="21"/>
      <c r="H6" s="21">
        <v>315</v>
      </c>
      <c r="I6" s="21"/>
      <c r="J6" s="21">
        <v>315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315</v>
      </c>
      <c r="X6" s="21">
        <v>211300</v>
      </c>
      <c r="Y6" s="21">
        <v>-210985</v>
      </c>
      <c r="Z6" s="6">
        <v>-99.85</v>
      </c>
      <c r="AA6" s="28">
        <v>211300</v>
      </c>
    </row>
    <row r="7" spans="1:27" ht="13.5">
      <c r="A7" s="5" t="s">
        <v>33</v>
      </c>
      <c r="B7" s="3"/>
      <c r="C7" s="22">
        <v>132303</v>
      </c>
      <c r="D7" s="22"/>
      <c r="E7" s="23">
        <v>5463900</v>
      </c>
      <c r="F7" s="24">
        <v>5463900</v>
      </c>
      <c r="G7" s="24"/>
      <c r="H7" s="24"/>
      <c r="I7" s="24"/>
      <c r="J7" s="24"/>
      <c r="K7" s="24"/>
      <c r="L7" s="24">
        <v>358011</v>
      </c>
      <c r="M7" s="24">
        <v>490666</v>
      </c>
      <c r="N7" s="24">
        <v>848677</v>
      </c>
      <c r="O7" s="24"/>
      <c r="P7" s="24"/>
      <c r="Q7" s="24"/>
      <c r="R7" s="24"/>
      <c r="S7" s="24"/>
      <c r="T7" s="24"/>
      <c r="U7" s="24"/>
      <c r="V7" s="24"/>
      <c r="W7" s="24">
        <v>848677</v>
      </c>
      <c r="X7" s="24">
        <v>2402000</v>
      </c>
      <c r="Y7" s="24">
        <v>-1553323</v>
      </c>
      <c r="Z7" s="7">
        <v>-64.67</v>
      </c>
      <c r="AA7" s="29">
        <v>5463900</v>
      </c>
    </row>
    <row r="8" spans="1:27" ht="13.5">
      <c r="A8" s="5" t="s">
        <v>34</v>
      </c>
      <c r="B8" s="3"/>
      <c r="C8" s="19">
        <v>32591268</v>
      </c>
      <c r="D8" s="19"/>
      <c r="E8" s="20">
        <v>47487200</v>
      </c>
      <c r="F8" s="21">
        <v>47487200</v>
      </c>
      <c r="G8" s="21"/>
      <c r="H8" s="21">
        <v>5812605</v>
      </c>
      <c r="I8" s="21">
        <v>1202643</v>
      </c>
      <c r="J8" s="21">
        <v>7015248</v>
      </c>
      <c r="K8" s="21">
        <v>323374</v>
      </c>
      <c r="L8" s="21">
        <v>4511670</v>
      </c>
      <c r="M8" s="21">
        <v>11208169</v>
      </c>
      <c r="N8" s="21">
        <v>16043213</v>
      </c>
      <c r="O8" s="21"/>
      <c r="P8" s="21"/>
      <c r="Q8" s="21"/>
      <c r="R8" s="21"/>
      <c r="S8" s="21"/>
      <c r="T8" s="21"/>
      <c r="U8" s="21"/>
      <c r="V8" s="21"/>
      <c r="W8" s="21">
        <v>23058461</v>
      </c>
      <c r="X8" s="21">
        <v>35861200</v>
      </c>
      <c r="Y8" s="21">
        <v>-12802739</v>
      </c>
      <c r="Z8" s="6">
        <v>-35.7</v>
      </c>
      <c r="AA8" s="28">
        <v>47487200</v>
      </c>
    </row>
    <row r="9" spans="1:27" ht="13.5">
      <c r="A9" s="2" t="s">
        <v>35</v>
      </c>
      <c r="B9" s="3"/>
      <c r="C9" s="16">
        <f aca="true" t="shared" si="1" ref="C9:Y9">SUM(C10:C14)</f>
        <v>33790825</v>
      </c>
      <c r="D9" s="16">
        <f>SUM(D10:D14)</f>
        <v>0</v>
      </c>
      <c r="E9" s="17">
        <f t="shared" si="1"/>
        <v>117319200</v>
      </c>
      <c r="F9" s="18">
        <f t="shared" si="1"/>
        <v>117319200</v>
      </c>
      <c r="G9" s="18">
        <f t="shared" si="1"/>
        <v>190256</v>
      </c>
      <c r="H9" s="18">
        <f t="shared" si="1"/>
        <v>3492675</v>
      </c>
      <c r="I9" s="18">
        <f t="shared" si="1"/>
        <v>3220003</v>
      </c>
      <c r="J9" s="18">
        <f t="shared" si="1"/>
        <v>6902934</v>
      </c>
      <c r="K9" s="18">
        <f t="shared" si="1"/>
        <v>5182821</v>
      </c>
      <c r="L9" s="18">
        <f t="shared" si="1"/>
        <v>8570861</v>
      </c>
      <c r="M9" s="18">
        <f t="shared" si="1"/>
        <v>3745030</v>
      </c>
      <c r="N9" s="18">
        <f t="shared" si="1"/>
        <v>17498712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24401646</v>
      </c>
      <c r="X9" s="18">
        <f t="shared" si="1"/>
        <v>69693400</v>
      </c>
      <c r="Y9" s="18">
        <f t="shared" si="1"/>
        <v>-45291754</v>
      </c>
      <c r="Z9" s="4">
        <f>+IF(X9&lt;&gt;0,+(Y9/X9)*100,0)</f>
        <v>-64.98714942878378</v>
      </c>
      <c r="AA9" s="30">
        <f>SUM(AA10:AA14)</f>
        <v>117319200</v>
      </c>
    </row>
    <row r="10" spans="1:27" ht="13.5">
      <c r="A10" s="5" t="s">
        <v>36</v>
      </c>
      <c r="B10" s="3"/>
      <c r="C10" s="19">
        <v>12846833</v>
      </c>
      <c r="D10" s="19"/>
      <c r="E10" s="20">
        <v>26937700</v>
      </c>
      <c r="F10" s="21">
        <v>26937700</v>
      </c>
      <c r="G10" s="21">
        <v>2920</v>
      </c>
      <c r="H10" s="21">
        <v>857765</v>
      </c>
      <c r="I10" s="21">
        <v>1259980</v>
      </c>
      <c r="J10" s="21">
        <v>2120665</v>
      </c>
      <c r="K10" s="21">
        <v>2220563</v>
      </c>
      <c r="L10" s="21">
        <v>1890829</v>
      </c>
      <c r="M10" s="21">
        <v>1491002</v>
      </c>
      <c r="N10" s="21">
        <v>5602394</v>
      </c>
      <c r="O10" s="21"/>
      <c r="P10" s="21"/>
      <c r="Q10" s="21"/>
      <c r="R10" s="21"/>
      <c r="S10" s="21"/>
      <c r="T10" s="21"/>
      <c r="U10" s="21"/>
      <c r="V10" s="21"/>
      <c r="W10" s="21">
        <v>7723059</v>
      </c>
      <c r="X10" s="21">
        <v>16718000</v>
      </c>
      <c r="Y10" s="21">
        <v>-8994941</v>
      </c>
      <c r="Z10" s="6">
        <v>-53.8</v>
      </c>
      <c r="AA10" s="28">
        <v>26937700</v>
      </c>
    </row>
    <row r="11" spans="1:27" ht="13.5">
      <c r="A11" s="5" t="s">
        <v>37</v>
      </c>
      <c r="B11" s="3"/>
      <c r="C11" s="19">
        <v>9301428</v>
      </c>
      <c r="D11" s="19"/>
      <c r="E11" s="20">
        <v>32162000</v>
      </c>
      <c r="F11" s="21">
        <v>32162000</v>
      </c>
      <c r="G11" s="21">
        <v>105289</v>
      </c>
      <c r="H11" s="21">
        <v>282743</v>
      </c>
      <c r="I11" s="21">
        <v>1067183</v>
      </c>
      <c r="J11" s="21">
        <v>1455215</v>
      </c>
      <c r="K11" s="21">
        <v>626136</v>
      </c>
      <c r="L11" s="21">
        <v>551856</v>
      </c>
      <c r="M11" s="21">
        <v>543598</v>
      </c>
      <c r="N11" s="21">
        <v>1721590</v>
      </c>
      <c r="O11" s="21"/>
      <c r="P11" s="21"/>
      <c r="Q11" s="21"/>
      <c r="R11" s="21"/>
      <c r="S11" s="21"/>
      <c r="T11" s="21"/>
      <c r="U11" s="21"/>
      <c r="V11" s="21"/>
      <c r="W11" s="21">
        <v>3176805</v>
      </c>
      <c r="X11" s="21">
        <v>18662000</v>
      </c>
      <c r="Y11" s="21">
        <v>-15485195</v>
      </c>
      <c r="Z11" s="6">
        <v>-82.98</v>
      </c>
      <c r="AA11" s="28">
        <v>32162000</v>
      </c>
    </row>
    <row r="12" spans="1:27" ht="13.5">
      <c r="A12" s="5" t="s">
        <v>38</v>
      </c>
      <c r="B12" s="3"/>
      <c r="C12" s="19">
        <v>5113723</v>
      </c>
      <c r="D12" s="19"/>
      <c r="E12" s="20">
        <v>27662500</v>
      </c>
      <c r="F12" s="21">
        <v>27662500</v>
      </c>
      <c r="G12" s="21">
        <v>82047</v>
      </c>
      <c r="H12" s="21">
        <v>428424</v>
      </c>
      <c r="I12" s="21">
        <v>56630</v>
      </c>
      <c r="J12" s="21">
        <v>567101</v>
      </c>
      <c r="K12" s="21">
        <v>1669832</v>
      </c>
      <c r="L12" s="21">
        <v>4626993</v>
      </c>
      <c r="M12" s="21">
        <v>793877</v>
      </c>
      <c r="N12" s="21">
        <v>7090702</v>
      </c>
      <c r="O12" s="21"/>
      <c r="P12" s="21"/>
      <c r="Q12" s="21"/>
      <c r="R12" s="21"/>
      <c r="S12" s="21"/>
      <c r="T12" s="21"/>
      <c r="U12" s="21"/>
      <c r="V12" s="21"/>
      <c r="W12" s="21">
        <v>7657803</v>
      </c>
      <c r="X12" s="21">
        <v>16664200</v>
      </c>
      <c r="Y12" s="21">
        <v>-9006397</v>
      </c>
      <c r="Z12" s="6">
        <v>-54.05</v>
      </c>
      <c r="AA12" s="28">
        <v>27662500</v>
      </c>
    </row>
    <row r="13" spans="1:27" ht="13.5">
      <c r="A13" s="5" t="s">
        <v>39</v>
      </c>
      <c r="B13" s="3"/>
      <c r="C13" s="19">
        <v>5755664</v>
      </c>
      <c r="D13" s="19"/>
      <c r="E13" s="20">
        <v>22442000</v>
      </c>
      <c r="F13" s="21">
        <v>22442000</v>
      </c>
      <c r="G13" s="21"/>
      <c r="H13" s="21">
        <v>1919891</v>
      </c>
      <c r="I13" s="21">
        <v>825420</v>
      </c>
      <c r="J13" s="21">
        <v>2745311</v>
      </c>
      <c r="K13" s="21">
        <v>666290</v>
      </c>
      <c r="L13" s="21">
        <v>1353728</v>
      </c>
      <c r="M13" s="21">
        <v>630143</v>
      </c>
      <c r="N13" s="21">
        <v>2650161</v>
      </c>
      <c r="O13" s="21"/>
      <c r="P13" s="21"/>
      <c r="Q13" s="21"/>
      <c r="R13" s="21"/>
      <c r="S13" s="21"/>
      <c r="T13" s="21"/>
      <c r="U13" s="21"/>
      <c r="V13" s="21"/>
      <c r="W13" s="21">
        <v>5395472</v>
      </c>
      <c r="X13" s="21">
        <v>12800000</v>
      </c>
      <c r="Y13" s="21">
        <v>-7404528</v>
      </c>
      <c r="Z13" s="6">
        <v>-57.85</v>
      </c>
      <c r="AA13" s="28">
        <v>22442000</v>
      </c>
    </row>
    <row r="14" spans="1:27" ht="13.5">
      <c r="A14" s="5" t="s">
        <v>40</v>
      </c>
      <c r="B14" s="3"/>
      <c r="C14" s="22">
        <v>773177</v>
      </c>
      <c r="D14" s="22"/>
      <c r="E14" s="23">
        <v>8115000</v>
      </c>
      <c r="F14" s="24">
        <v>8115000</v>
      </c>
      <c r="G14" s="24"/>
      <c r="H14" s="24">
        <v>3852</v>
      </c>
      <c r="I14" s="24">
        <v>10790</v>
      </c>
      <c r="J14" s="24">
        <v>14642</v>
      </c>
      <c r="K14" s="24"/>
      <c r="L14" s="24">
        <v>147455</v>
      </c>
      <c r="M14" s="24">
        <v>286410</v>
      </c>
      <c r="N14" s="24">
        <v>433865</v>
      </c>
      <c r="O14" s="24"/>
      <c r="P14" s="24"/>
      <c r="Q14" s="24"/>
      <c r="R14" s="24"/>
      <c r="S14" s="24"/>
      <c r="T14" s="24"/>
      <c r="U14" s="24"/>
      <c r="V14" s="24"/>
      <c r="W14" s="24">
        <v>448507</v>
      </c>
      <c r="X14" s="24">
        <v>4849200</v>
      </c>
      <c r="Y14" s="24">
        <v>-4400693</v>
      </c>
      <c r="Z14" s="7">
        <v>-90.75</v>
      </c>
      <c r="AA14" s="29">
        <v>8115000</v>
      </c>
    </row>
    <row r="15" spans="1:27" ht="13.5">
      <c r="A15" s="2" t="s">
        <v>41</v>
      </c>
      <c r="B15" s="8"/>
      <c r="C15" s="16">
        <f aca="true" t="shared" si="2" ref="C15:Y15">SUM(C16:C18)</f>
        <v>32321435</v>
      </c>
      <c r="D15" s="16">
        <f>SUM(D16:D18)</f>
        <v>0</v>
      </c>
      <c r="E15" s="17">
        <f t="shared" si="2"/>
        <v>20775100</v>
      </c>
      <c r="F15" s="18">
        <f t="shared" si="2"/>
        <v>20775100</v>
      </c>
      <c r="G15" s="18">
        <f t="shared" si="2"/>
        <v>0</v>
      </c>
      <c r="H15" s="18">
        <f t="shared" si="2"/>
        <v>392496</v>
      </c>
      <c r="I15" s="18">
        <f t="shared" si="2"/>
        <v>300728</v>
      </c>
      <c r="J15" s="18">
        <f t="shared" si="2"/>
        <v>693224</v>
      </c>
      <c r="K15" s="18">
        <f t="shared" si="2"/>
        <v>844041</v>
      </c>
      <c r="L15" s="18">
        <f t="shared" si="2"/>
        <v>5870054</v>
      </c>
      <c r="M15" s="18">
        <f t="shared" si="2"/>
        <v>5109002</v>
      </c>
      <c r="N15" s="18">
        <f t="shared" si="2"/>
        <v>11823097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12516321</v>
      </c>
      <c r="X15" s="18">
        <f t="shared" si="2"/>
        <v>14000500</v>
      </c>
      <c r="Y15" s="18">
        <f t="shared" si="2"/>
        <v>-1484179</v>
      </c>
      <c r="Z15" s="4">
        <f>+IF(X15&lt;&gt;0,+(Y15/X15)*100,0)</f>
        <v>-10.60089996785829</v>
      </c>
      <c r="AA15" s="30">
        <f>SUM(AA16:AA18)</f>
        <v>20775100</v>
      </c>
    </row>
    <row r="16" spans="1:27" ht="13.5">
      <c r="A16" s="5" t="s">
        <v>42</v>
      </c>
      <c r="B16" s="3"/>
      <c r="C16" s="19">
        <v>85634</v>
      </c>
      <c r="D16" s="19"/>
      <c r="E16" s="20">
        <v>168000</v>
      </c>
      <c r="F16" s="21">
        <v>168000</v>
      </c>
      <c r="G16" s="21"/>
      <c r="H16" s="21"/>
      <c r="I16" s="21"/>
      <c r="J16" s="21"/>
      <c r="K16" s="21">
        <v>37370</v>
      </c>
      <c r="L16" s="21">
        <v>8246</v>
      </c>
      <c r="M16" s="21"/>
      <c r="N16" s="21">
        <v>45616</v>
      </c>
      <c r="O16" s="21"/>
      <c r="P16" s="21"/>
      <c r="Q16" s="21"/>
      <c r="R16" s="21"/>
      <c r="S16" s="21"/>
      <c r="T16" s="21"/>
      <c r="U16" s="21"/>
      <c r="V16" s="21"/>
      <c r="W16" s="21">
        <v>45616</v>
      </c>
      <c r="X16" s="21">
        <v>35000</v>
      </c>
      <c r="Y16" s="21">
        <v>10616</v>
      </c>
      <c r="Z16" s="6">
        <v>30.33</v>
      </c>
      <c r="AA16" s="28">
        <v>168000</v>
      </c>
    </row>
    <row r="17" spans="1:27" ht="13.5">
      <c r="A17" s="5" t="s">
        <v>43</v>
      </c>
      <c r="B17" s="3"/>
      <c r="C17" s="19">
        <v>32235801</v>
      </c>
      <c r="D17" s="19"/>
      <c r="E17" s="20">
        <v>20607100</v>
      </c>
      <c r="F17" s="21">
        <v>20607100</v>
      </c>
      <c r="G17" s="21"/>
      <c r="H17" s="21">
        <v>392496</v>
      </c>
      <c r="I17" s="21">
        <v>300728</v>
      </c>
      <c r="J17" s="21">
        <v>693224</v>
      </c>
      <c r="K17" s="21">
        <v>806671</v>
      </c>
      <c r="L17" s="21">
        <v>5861808</v>
      </c>
      <c r="M17" s="21">
        <v>5109002</v>
      </c>
      <c r="N17" s="21">
        <v>11777481</v>
      </c>
      <c r="O17" s="21"/>
      <c r="P17" s="21"/>
      <c r="Q17" s="21"/>
      <c r="R17" s="21"/>
      <c r="S17" s="21"/>
      <c r="T17" s="21"/>
      <c r="U17" s="21"/>
      <c r="V17" s="21"/>
      <c r="W17" s="21">
        <v>12470705</v>
      </c>
      <c r="X17" s="21">
        <v>13965500</v>
      </c>
      <c r="Y17" s="21">
        <v>-1494795</v>
      </c>
      <c r="Z17" s="6">
        <v>-10.7</v>
      </c>
      <c r="AA17" s="28">
        <v>20607100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205187295</v>
      </c>
      <c r="D19" s="16">
        <f>SUM(D20:D23)</f>
        <v>0</v>
      </c>
      <c r="E19" s="17">
        <f t="shared" si="3"/>
        <v>228605400</v>
      </c>
      <c r="F19" s="18">
        <f t="shared" si="3"/>
        <v>228605400</v>
      </c>
      <c r="G19" s="18">
        <f t="shared" si="3"/>
        <v>6040234</v>
      </c>
      <c r="H19" s="18">
        <f t="shared" si="3"/>
        <v>14220669</v>
      </c>
      <c r="I19" s="18">
        <f t="shared" si="3"/>
        <v>21341207</v>
      </c>
      <c r="J19" s="18">
        <f t="shared" si="3"/>
        <v>41602110</v>
      </c>
      <c r="K19" s="18">
        <f t="shared" si="3"/>
        <v>18408700</v>
      </c>
      <c r="L19" s="18">
        <f t="shared" si="3"/>
        <v>14330019</v>
      </c>
      <c r="M19" s="18">
        <f t="shared" si="3"/>
        <v>37883364</v>
      </c>
      <c r="N19" s="18">
        <f t="shared" si="3"/>
        <v>70622083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112224193</v>
      </c>
      <c r="X19" s="18">
        <f t="shared" si="3"/>
        <v>139628500</v>
      </c>
      <c r="Y19" s="18">
        <f t="shared" si="3"/>
        <v>-27404307</v>
      </c>
      <c r="Z19" s="4">
        <f>+IF(X19&lt;&gt;0,+(Y19/X19)*100,0)</f>
        <v>-19.626585546646997</v>
      </c>
      <c r="AA19" s="30">
        <f>SUM(AA20:AA23)</f>
        <v>228605400</v>
      </c>
    </row>
    <row r="20" spans="1:27" ht="13.5">
      <c r="A20" s="5" t="s">
        <v>46</v>
      </c>
      <c r="B20" s="3"/>
      <c r="C20" s="19">
        <v>61606715</v>
      </c>
      <c r="D20" s="19"/>
      <c r="E20" s="20">
        <v>56030600</v>
      </c>
      <c r="F20" s="21">
        <v>56030600</v>
      </c>
      <c r="G20" s="21">
        <v>4730879</v>
      </c>
      <c r="H20" s="21">
        <v>1870806</v>
      </c>
      <c r="I20" s="21">
        <v>10543712</v>
      </c>
      <c r="J20" s="21">
        <v>17145397</v>
      </c>
      <c r="K20" s="21">
        <v>3686708</v>
      </c>
      <c r="L20" s="21">
        <v>2665769</v>
      </c>
      <c r="M20" s="21">
        <v>1620197</v>
      </c>
      <c r="N20" s="21">
        <v>7972674</v>
      </c>
      <c r="O20" s="21"/>
      <c r="P20" s="21"/>
      <c r="Q20" s="21"/>
      <c r="R20" s="21"/>
      <c r="S20" s="21"/>
      <c r="T20" s="21"/>
      <c r="U20" s="21"/>
      <c r="V20" s="21"/>
      <c r="W20" s="21">
        <v>25118071</v>
      </c>
      <c r="X20" s="21">
        <v>32270700</v>
      </c>
      <c r="Y20" s="21">
        <v>-7152629</v>
      </c>
      <c r="Z20" s="6">
        <v>-22.16</v>
      </c>
      <c r="AA20" s="28">
        <v>56030600</v>
      </c>
    </row>
    <row r="21" spans="1:27" ht="13.5">
      <c r="A21" s="5" t="s">
        <v>47</v>
      </c>
      <c r="B21" s="3"/>
      <c r="C21" s="19">
        <v>79627230</v>
      </c>
      <c r="D21" s="19"/>
      <c r="E21" s="20">
        <v>88124800</v>
      </c>
      <c r="F21" s="21">
        <v>88124800</v>
      </c>
      <c r="G21" s="21"/>
      <c r="H21" s="21">
        <v>6666846</v>
      </c>
      <c r="I21" s="21">
        <v>5458368</v>
      </c>
      <c r="J21" s="21">
        <v>12125214</v>
      </c>
      <c r="K21" s="21">
        <v>5520823</v>
      </c>
      <c r="L21" s="21">
        <v>5754222</v>
      </c>
      <c r="M21" s="21">
        <v>26224529</v>
      </c>
      <c r="N21" s="21">
        <v>37499574</v>
      </c>
      <c r="O21" s="21"/>
      <c r="P21" s="21"/>
      <c r="Q21" s="21"/>
      <c r="R21" s="21"/>
      <c r="S21" s="21"/>
      <c r="T21" s="21"/>
      <c r="U21" s="21"/>
      <c r="V21" s="21"/>
      <c r="W21" s="21">
        <v>49624788</v>
      </c>
      <c r="X21" s="21">
        <v>63218300</v>
      </c>
      <c r="Y21" s="21">
        <v>-13593512</v>
      </c>
      <c r="Z21" s="6">
        <v>-21.5</v>
      </c>
      <c r="AA21" s="28">
        <v>88124800</v>
      </c>
    </row>
    <row r="22" spans="1:27" ht="13.5">
      <c r="A22" s="5" t="s">
        <v>48</v>
      </c>
      <c r="B22" s="3"/>
      <c r="C22" s="22">
        <v>62646067</v>
      </c>
      <c r="D22" s="22"/>
      <c r="E22" s="23">
        <v>79451700</v>
      </c>
      <c r="F22" s="24">
        <v>79451700</v>
      </c>
      <c r="G22" s="24">
        <v>1309355</v>
      </c>
      <c r="H22" s="24">
        <v>5683017</v>
      </c>
      <c r="I22" s="24">
        <v>5339127</v>
      </c>
      <c r="J22" s="24">
        <v>12331499</v>
      </c>
      <c r="K22" s="24">
        <v>9115826</v>
      </c>
      <c r="L22" s="24">
        <v>5841960</v>
      </c>
      <c r="M22" s="24">
        <v>9859352</v>
      </c>
      <c r="N22" s="24">
        <v>24817138</v>
      </c>
      <c r="O22" s="24"/>
      <c r="P22" s="24"/>
      <c r="Q22" s="24"/>
      <c r="R22" s="24"/>
      <c r="S22" s="24"/>
      <c r="T22" s="24"/>
      <c r="U22" s="24"/>
      <c r="V22" s="24"/>
      <c r="W22" s="24">
        <v>37148637</v>
      </c>
      <c r="X22" s="24">
        <v>41661500</v>
      </c>
      <c r="Y22" s="24">
        <v>-4512863</v>
      </c>
      <c r="Z22" s="7">
        <v>-10.83</v>
      </c>
      <c r="AA22" s="29">
        <v>79451700</v>
      </c>
    </row>
    <row r="23" spans="1:27" ht="13.5">
      <c r="A23" s="5" t="s">
        <v>49</v>
      </c>
      <c r="B23" s="3"/>
      <c r="C23" s="19">
        <v>1307283</v>
      </c>
      <c r="D23" s="19"/>
      <c r="E23" s="20">
        <v>4998300</v>
      </c>
      <c r="F23" s="21">
        <v>4998300</v>
      </c>
      <c r="G23" s="21"/>
      <c r="H23" s="21"/>
      <c r="I23" s="21"/>
      <c r="J23" s="21"/>
      <c r="K23" s="21">
        <v>85343</v>
      </c>
      <c r="L23" s="21">
        <v>68068</v>
      </c>
      <c r="M23" s="21">
        <v>179286</v>
      </c>
      <c r="N23" s="21">
        <v>332697</v>
      </c>
      <c r="O23" s="21"/>
      <c r="P23" s="21"/>
      <c r="Q23" s="21"/>
      <c r="R23" s="21"/>
      <c r="S23" s="21"/>
      <c r="T23" s="21"/>
      <c r="U23" s="21"/>
      <c r="V23" s="21"/>
      <c r="W23" s="21">
        <v>332697</v>
      </c>
      <c r="X23" s="21">
        <v>2478000</v>
      </c>
      <c r="Y23" s="21">
        <v>-2145303</v>
      </c>
      <c r="Z23" s="6">
        <v>-86.57</v>
      </c>
      <c r="AA23" s="28">
        <v>4998300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304375288</v>
      </c>
      <c r="D25" s="50">
        <f>+D5+D9+D15+D19+D24</f>
        <v>0</v>
      </c>
      <c r="E25" s="51">
        <f t="shared" si="4"/>
        <v>419862100</v>
      </c>
      <c r="F25" s="52">
        <f t="shared" si="4"/>
        <v>419862100</v>
      </c>
      <c r="G25" s="52">
        <f t="shared" si="4"/>
        <v>6230490</v>
      </c>
      <c r="H25" s="52">
        <f t="shared" si="4"/>
        <v>23918760</v>
      </c>
      <c r="I25" s="52">
        <f t="shared" si="4"/>
        <v>26064581</v>
      </c>
      <c r="J25" s="52">
        <f t="shared" si="4"/>
        <v>56213831</v>
      </c>
      <c r="K25" s="52">
        <f t="shared" si="4"/>
        <v>24758936</v>
      </c>
      <c r="L25" s="52">
        <f t="shared" si="4"/>
        <v>33640615</v>
      </c>
      <c r="M25" s="52">
        <f t="shared" si="4"/>
        <v>58436231</v>
      </c>
      <c r="N25" s="52">
        <f t="shared" si="4"/>
        <v>116835782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173049613</v>
      </c>
      <c r="X25" s="52">
        <f t="shared" si="4"/>
        <v>261796900</v>
      </c>
      <c r="Y25" s="52">
        <f t="shared" si="4"/>
        <v>-88747287</v>
      </c>
      <c r="Z25" s="53">
        <f>+IF(X25&lt;&gt;0,+(Y25/X25)*100,0)</f>
        <v>-33.89928872343408</v>
      </c>
      <c r="AA25" s="54">
        <f>+AA5+AA9+AA15+AA19+AA24</f>
        <v>419862100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110840521</v>
      </c>
      <c r="D28" s="19"/>
      <c r="E28" s="20">
        <v>119456100</v>
      </c>
      <c r="F28" s="21">
        <v>119456100</v>
      </c>
      <c r="G28" s="21">
        <v>2362292</v>
      </c>
      <c r="H28" s="21">
        <v>11280640</v>
      </c>
      <c r="I28" s="21">
        <v>8330779</v>
      </c>
      <c r="J28" s="21">
        <v>21973711</v>
      </c>
      <c r="K28" s="21">
        <v>11555285</v>
      </c>
      <c r="L28" s="21">
        <v>10819343</v>
      </c>
      <c r="M28" s="21">
        <v>25276694</v>
      </c>
      <c r="N28" s="21">
        <v>47651322</v>
      </c>
      <c r="O28" s="21"/>
      <c r="P28" s="21"/>
      <c r="Q28" s="21"/>
      <c r="R28" s="21"/>
      <c r="S28" s="21"/>
      <c r="T28" s="21"/>
      <c r="U28" s="21"/>
      <c r="V28" s="21"/>
      <c r="W28" s="21">
        <v>69625033</v>
      </c>
      <c r="X28" s="21"/>
      <c r="Y28" s="21">
        <v>69625033</v>
      </c>
      <c r="Z28" s="6"/>
      <c r="AA28" s="19">
        <v>119456100</v>
      </c>
    </row>
    <row r="29" spans="1:27" ht="13.5">
      <c r="A29" s="56" t="s">
        <v>55</v>
      </c>
      <c r="B29" s="3"/>
      <c r="C29" s="19">
        <v>15246058</v>
      </c>
      <c r="D29" s="19"/>
      <c r="E29" s="20">
        <v>37765100</v>
      </c>
      <c r="F29" s="21">
        <v>37765100</v>
      </c>
      <c r="G29" s="21"/>
      <c r="H29" s="21">
        <v>2046088</v>
      </c>
      <c r="I29" s="21">
        <v>1039190</v>
      </c>
      <c r="J29" s="21">
        <v>3085278</v>
      </c>
      <c r="K29" s="21">
        <v>1600229</v>
      </c>
      <c r="L29" s="21">
        <v>1539824</v>
      </c>
      <c r="M29" s="21">
        <v>630143</v>
      </c>
      <c r="N29" s="21">
        <v>3770196</v>
      </c>
      <c r="O29" s="21"/>
      <c r="P29" s="21"/>
      <c r="Q29" s="21"/>
      <c r="R29" s="21"/>
      <c r="S29" s="21"/>
      <c r="T29" s="21"/>
      <c r="U29" s="21"/>
      <c r="V29" s="21"/>
      <c r="W29" s="21">
        <v>6855474</v>
      </c>
      <c r="X29" s="21"/>
      <c r="Y29" s="21">
        <v>6855474</v>
      </c>
      <c r="Z29" s="6"/>
      <c r="AA29" s="28">
        <v>37765100</v>
      </c>
    </row>
    <row r="30" spans="1:27" ht="13.5">
      <c r="A30" s="56" t="s">
        <v>56</v>
      </c>
      <c r="B30" s="3"/>
      <c r="C30" s="22">
        <v>110043</v>
      </c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>
        <v>132746</v>
      </c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126329368</v>
      </c>
      <c r="D32" s="25">
        <f>SUM(D28:D31)</f>
        <v>0</v>
      </c>
      <c r="E32" s="26">
        <f t="shared" si="5"/>
        <v>157221200</v>
      </c>
      <c r="F32" s="27">
        <f t="shared" si="5"/>
        <v>157221200</v>
      </c>
      <c r="G32" s="27">
        <f t="shared" si="5"/>
        <v>2362292</v>
      </c>
      <c r="H32" s="27">
        <f t="shared" si="5"/>
        <v>13326728</v>
      </c>
      <c r="I32" s="27">
        <f t="shared" si="5"/>
        <v>9369969</v>
      </c>
      <c r="J32" s="27">
        <f t="shared" si="5"/>
        <v>25058989</v>
      </c>
      <c r="K32" s="27">
        <f t="shared" si="5"/>
        <v>13155514</v>
      </c>
      <c r="L32" s="27">
        <f t="shared" si="5"/>
        <v>12359167</v>
      </c>
      <c r="M32" s="27">
        <f t="shared" si="5"/>
        <v>25906837</v>
      </c>
      <c r="N32" s="27">
        <f t="shared" si="5"/>
        <v>51421518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76480507</v>
      </c>
      <c r="X32" s="27">
        <f t="shared" si="5"/>
        <v>0</v>
      </c>
      <c r="Y32" s="27">
        <f t="shared" si="5"/>
        <v>76480507</v>
      </c>
      <c r="Z32" s="13">
        <f>+IF(X32&lt;&gt;0,+(Y32/X32)*100,0)</f>
        <v>0</v>
      </c>
      <c r="AA32" s="31">
        <f>SUM(AA28:AA31)</f>
        <v>157221200</v>
      </c>
    </row>
    <row r="33" spans="1:27" ht="13.5">
      <c r="A33" s="59" t="s">
        <v>59</v>
      </c>
      <c r="B33" s="3" t="s">
        <v>60</v>
      </c>
      <c r="C33" s="19">
        <v>62601650</v>
      </c>
      <c r="D33" s="19"/>
      <c r="E33" s="20">
        <v>11182000</v>
      </c>
      <c r="F33" s="21">
        <v>11182000</v>
      </c>
      <c r="G33" s="21">
        <v>256775</v>
      </c>
      <c r="H33" s="21">
        <v>827183</v>
      </c>
      <c r="I33" s="21">
        <v>1137313</v>
      </c>
      <c r="J33" s="21">
        <v>2221271</v>
      </c>
      <c r="K33" s="21">
        <v>1206361</v>
      </c>
      <c r="L33" s="21">
        <v>1091661</v>
      </c>
      <c r="M33" s="21">
        <v>664959</v>
      </c>
      <c r="N33" s="21">
        <v>2962981</v>
      </c>
      <c r="O33" s="21"/>
      <c r="P33" s="21"/>
      <c r="Q33" s="21"/>
      <c r="R33" s="21"/>
      <c r="S33" s="21"/>
      <c r="T33" s="21"/>
      <c r="U33" s="21"/>
      <c r="V33" s="21"/>
      <c r="W33" s="21">
        <v>5184252</v>
      </c>
      <c r="X33" s="21"/>
      <c r="Y33" s="21">
        <v>5184252</v>
      </c>
      <c r="Z33" s="6"/>
      <c r="AA33" s="28">
        <v>11182000</v>
      </c>
    </row>
    <row r="34" spans="1:27" ht="13.5">
      <c r="A34" s="59" t="s">
        <v>61</v>
      </c>
      <c r="B34" s="3" t="s">
        <v>62</v>
      </c>
      <c r="C34" s="19">
        <v>69346943</v>
      </c>
      <c r="D34" s="19"/>
      <c r="E34" s="20">
        <v>144738000</v>
      </c>
      <c r="F34" s="21">
        <v>144738000</v>
      </c>
      <c r="G34" s="21">
        <v>3503214</v>
      </c>
      <c r="H34" s="21">
        <v>1772740</v>
      </c>
      <c r="I34" s="21">
        <v>13710570</v>
      </c>
      <c r="J34" s="21">
        <v>18986524</v>
      </c>
      <c r="K34" s="21">
        <v>7975017</v>
      </c>
      <c r="L34" s="21">
        <v>9070854</v>
      </c>
      <c r="M34" s="21">
        <v>26926013</v>
      </c>
      <c r="N34" s="21">
        <v>43971884</v>
      </c>
      <c r="O34" s="21"/>
      <c r="P34" s="21"/>
      <c r="Q34" s="21"/>
      <c r="R34" s="21"/>
      <c r="S34" s="21"/>
      <c r="T34" s="21"/>
      <c r="U34" s="21"/>
      <c r="V34" s="21"/>
      <c r="W34" s="21">
        <v>62958408</v>
      </c>
      <c r="X34" s="21"/>
      <c r="Y34" s="21">
        <v>62958408</v>
      </c>
      <c r="Z34" s="6"/>
      <c r="AA34" s="28">
        <v>144738000</v>
      </c>
    </row>
    <row r="35" spans="1:27" ht="13.5">
      <c r="A35" s="59" t="s">
        <v>63</v>
      </c>
      <c r="B35" s="3"/>
      <c r="C35" s="19">
        <v>46097327</v>
      </c>
      <c r="D35" s="19"/>
      <c r="E35" s="20">
        <v>106720900</v>
      </c>
      <c r="F35" s="21">
        <v>106720900</v>
      </c>
      <c r="G35" s="21">
        <v>108209</v>
      </c>
      <c r="H35" s="21">
        <v>7992109</v>
      </c>
      <c r="I35" s="21">
        <v>1846729</v>
      </c>
      <c r="J35" s="21">
        <v>9947047</v>
      </c>
      <c r="K35" s="21">
        <v>2422044</v>
      </c>
      <c r="L35" s="21">
        <v>11118933</v>
      </c>
      <c r="M35" s="21">
        <v>4938422</v>
      </c>
      <c r="N35" s="21">
        <v>18479399</v>
      </c>
      <c r="O35" s="21"/>
      <c r="P35" s="21"/>
      <c r="Q35" s="21"/>
      <c r="R35" s="21"/>
      <c r="S35" s="21"/>
      <c r="T35" s="21"/>
      <c r="U35" s="21"/>
      <c r="V35" s="21"/>
      <c r="W35" s="21">
        <v>28426446</v>
      </c>
      <c r="X35" s="21"/>
      <c r="Y35" s="21">
        <v>28426446</v>
      </c>
      <c r="Z35" s="6"/>
      <c r="AA35" s="28">
        <v>106720900</v>
      </c>
    </row>
    <row r="36" spans="1:27" ht="13.5">
      <c r="A36" s="60" t="s">
        <v>64</v>
      </c>
      <c r="B36" s="10"/>
      <c r="C36" s="61">
        <f aca="true" t="shared" si="6" ref="C36:Y36">SUM(C32:C35)</f>
        <v>304375288</v>
      </c>
      <c r="D36" s="61">
        <f>SUM(D32:D35)</f>
        <v>0</v>
      </c>
      <c r="E36" s="62">
        <f t="shared" si="6"/>
        <v>419862100</v>
      </c>
      <c r="F36" s="63">
        <f t="shared" si="6"/>
        <v>419862100</v>
      </c>
      <c r="G36" s="63">
        <f t="shared" si="6"/>
        <v>6230490</v>
      </c>
      <c r="H36" s="63">
        <f t="shared" si="6"/>
        <v>23918760</v>
      </c>
      <c r="I36" s="63">
        <f t="shared" si="6"/>
        <v>26064581</v>
      </c>
      <c r="J36" s="63">
        <f t="shared" si="6"/>
        <v>56213831</v>
      </c>
      <c r="K36" s="63">
        <f t="shared" si="6"/>
        <v>24758936</v>
      </c>
      <c r="L36" s="63">
        <f t="shared" si="6"/>
        <v>33640615</v>
      </c>
      <c r="M36" s="63">
        <f t="shared" si="6"/>
        <v>58436231</v>
      </c>
      <c r="N36" s="63">
        <f t="shared" si="6"/>
        <v>116835782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173049613</v>
      </c>
      <c r="X36" s="63">
        <f t="shared" si="6"/>
        <v>0</v>
      </c>
      <c r="Y36" s="63">
        <f t="shared" si="6"/>
        <v>173049613</v>
      </c>
      <c r="Z36" s="64">
        <f>+IF(X36&lt;&gt;0,+(Y36/X36)*100,0)</f>
        <v>0</v>
      </c>
      <c r="AA36" s="65">
        <f>SUM(AA32:AA35)</f>
        <v>419862100</v>
      </c>
    </row>
    <row r="37" spans="1:27" ht="13.5">
      <c r="A37" s="14" t="s">
        <v>127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128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129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130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109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131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12874574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838873</v>
      </c>
      <c r="I5" s="18">
        <f t="shared" si="0"/>
        <v>0</v>
      </c>
      <c r="J5" s="18">
        <f t="shared" si="0"/>
        <v>838873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838873</v>
      </c>
      <c r="X5" s="18">
        <f t="shared" si="0"/>
        <v>0</v>
      </c>
      <c r="Y5" s="18">
        <f t="shared" si="0"/>
        <v>838873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>
        <v>12874574</v>
      </c>
      <c r="D6" s="19"/>
      <c r="E6" s="20"/>
      <c r="F6" s="21"/>
      <c r="G6" s="21"/>
      <c r="H6" s="21">
        <v>838873</v>
      </c>
      <c r="I6" s="21"/>
      <c r="J6" s="21">
        <v>838873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838873</v>
      </c>
      <c r="X6" s="21"/>
      <c r="Y6" s="21">
        <v>838873</v>
      </c>
      <c r="Z6" s="6"/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1597877</v>
      </c>
      <c r="N9" s="18">
        <f t="shared" si="1"/>
        <v>1597877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1597877</v>
      </c>
      <c r="X9" s="18">
        <f t="shared" si="1"/>
        <v>0</v>
      </c>
      <c r="Y9" s="18">
        <f t="shared" si="1"/>
        <v>1597877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>
        <v>1597877</v>
      </c>
      <c r="N10" s="21">
        <v>1597877</v>
      </c>
      <c r="O10" s="21"/>
      <c r="P10" s="21"/>
      <c r="Q10" s="21"/>
      <c r="R10" s="21"/>
      <c r="S10" s="21"/>
      <c r="T10" s="21"/>
      <c r="U10" s="21"/>
      <c r="V10" s="21"/>
      <c r="W10" s="21">
        <v>1597877</v>
      </c>
      <c r="X10" s="21"/>
      <c r="Y10" s="21">
        <v>1597877</v>
      </c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16975000</v>
      </c>
      <c r="F15" s="18">
        <f t="shared" si="2"/>
        <v>16975000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8487498</v>
      </c>
      <c r="Y15" s="18">
        <f t="shared" si="2"/>
        <v>-8487498</v>
      </c>
      <c r="Z15" s="4">
        <f>+IF(X15&lt;&gt;0,+(Y15/X15)*100,0)</f>
        <v>-100</v>
      </c>
      <c r="AA15" s="30">
        <f>SUM(AA16:AA18)</f>
        <v>16975000</v>
      </c>
    </row>
    <row r="16" spans="1:27" ht="13.5">
      <c r="A16" s="5" t="s">
        <v>42</v>
      </c>
      <c r="B16" s="3"/>
      <c r="C16" s="19"/>
      <c r="D16" s="19"/>
      <c r="E16" s="20">
        <v>16975000</v>
      </c>
      <c r="F16" s="21">
        <v>16975000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8487498</v>
      </c>
      <c r="Y16" s="21">
        <v>-8487498</v>
      </c>
      <c r="Z16" s="6">
        <v>-100</v>
      </c>
      <c r="AA16" s="28">
        <v>16975000</v>
      </c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12874574</v>
      </c>
      <c r="D25" s="50">
        <f>+D5+D9+D15+D19+D24</f>
        <v>0</v>
      </c>
      <c r="E25" s="51">
        <f t="shared" si="4"/>
        <v>16975000</v>
      </c>
      <c r="F25" s="52">
        <f t="shared" si="4"/>
        <v>16975000</v>
      </c>
      <c r="G25" s="52">
        <f t="shared" si="4"/>
        <v>0</v>
      </c>
      <c r="H25" s="52">
        <f t="shared" si="4"/>
        <v>838873</v>
      </c>
      <c r="I25" s="52">
        <f t="shared" si="4"/>
        <v>0</v>
      </c>
      <c r="J25" s="52">
        <f t="shared" si="4"/>
        <v>838873</v>
      </c>
      <c r="K25" s="52">
        <f t="shared" si="4"/>
        <v>0</v>
      </c>
      <c r="L25" s="52">
        <f t="shared" si="4"/>
        <v>0</v>
      </c>
      <c r="M25" s="52">
        <f t="shared" si="4"/>
        <v>1597877</v>
      </c>
      <c r="N25" s="52">
        <f t="shared" si="4"/>
        <v>1597877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2436750</v>
      </c>
      <c r="X25" s="52">
        <f t="shared" si="4"/>
        <v>8487498</v>
      </c>
      <c r="Y25" s="52">
        <f t="shared" si="4"/>
        <v>-6050748</v>
      </c>
      <c r="Z25" s="53">
        <f>+IF(X25&lt;&gt;0,+(Y25/X25)*100,0)</f>
        <v>-71.29012578265113</v>
      </c>
      <c r="AA25" s="54">
        <f>+AA5+AA9+AA15+AA19+AA24</f>
        <v>16975000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12874574</v>
      </c>
      <c r="D28" s="19"/>
      <c r="E28" s="20">
        <v>14596000</v>
      </c>
      <c r="F28" s="21">
        <v>14596000</v>
      </c>
      <c r="G28" s="21"/>
      <c r="H28" s="21">
        <v>153363</v>
      </c>
      <c r="I28" s="21"/>
      <c r="J28" s="21">
        <v>153363</v>
      </c>
      <c r="K28" s="21"/>
      <c r="L28" s="21"/>
      <c r="M28" s="21">
        <v>1412048</v>
      </c>
      <c r="N28" s="21">
        <v>1412048</v>
      </c>
      <c r="O28" s="21"/>
      <c r="P28" s="21"/>
      <c r="Q28" s="21"/>
      <c r="R28" s="21"/>
      <c r="S28" s="21"/>
      <c r="T28" s="21"/>
      <c r="U28" s="21"/>
      <c r="V28" s="21"/>
      <c r="W28" s="21">
        <v>1565411</v>
      </c>
      <c r="X28" s="21"/>
      <c r="Y28" s="21">
        <v>1565411</v>
      </c>
      <c r="Z28" s="6"/>
      <c r="AA28" s="19">
        <v>14596000</v>
      </c>
    </row>
    <row r="29" spans="1:27" ht="13.5">
      <c r="A29" s="56" t="s">
        <v>55</v>
      </c>
      <c r="B29" s="3"/>
      <c r="C29" s="19"/>
      <c r="D29" s="19"/>
      <c r="E29" s="20">
        <v>2100000</v>
      </c>
      <c r="F29" s="21">
        <v>2100000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2100000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>
        <v>685510</v>
      </c>
      <c r="I31" s="21"/>
      <c r="J31" s="21">
        <v>685510</v>
      </c>
      <c r="K31" s="21"/>
      <c r="L31" s="21"/>
      <c r="M31" s="21">
        <v>185829</v>
      </c>
      <c r="N31" s="21">
        <v>185829</v>
      </c>
      <c r="O31" s="21"/>
      <c r="P31" s="21"/>
      <c r="Q31" s="21"/>
      <c r="R31" s="21"/>
      <c r="S31" s="21"/>
      <c r="T31" s="21"/>
      <c r="U31" s="21"/>
      <c r="V31" s="21"/>
      <c r="W31" s="21">
        <v>871339</v>
      </c>
      <c r="X31" s="21"/>
      <c r="Y31" s="21">
        <v>871339</v>
      </c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12874574</v>
      </c>
      <c r="D32" s="25">
        <f>SUM(D28:D31)</f>
        <v>0</v>
      </c>
      <c r="E32" s="26">
        <f t="shared" si="5"/>
        <v>16696000</v>
      </c>
      <c r="F32" s="27">
        <f t="shared" si="5"/>
        <v>16696000</v>
      </c>
      <c r="G32" s="27">
        <f t="shared" si="5"/>
        <v>0</v>
      </c>
      <c r="H32" s="27">
        <f t="shared" si="5"/>
        <v>838873</v>
      </c>
      <c r="I32" s="27">
        <f t="shared" si="5"/>
        <v>0</v>
      </c>
      <c r="J32" s="27">
        <f t="shared" si="5"/>
        <v>838873</v>
      </c>
      <c r="K32" s="27">
        <f t="shared" si="5"/>
        <v>0</v>
      </c>
      <c r="L32" s="27">
        <f t="shared" si="5"/>
        <v>0</v>
      </c>
      <c r="M32" s="27">
        <f t="shared" si="5"/>
        <v>1597877</v>
      </c>
      <c r="N32" s="27">
        <f t="shared" si="5"/>
        <v>1597877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2436750</v>
      </c>
      <c r="X32" s="27">
        <f t="shared" si="5"/>
        <v>0</v>
      </c>
      <c r="Y32" s="27">
        <f t="shared" si="5"/>
        <v>2436750</v>
      </c>
      <c r="Z32" s="13">
        <f>+IF(X32&lt;&gt;0,+(Y32/X32)*100,0)</f>
        <v>0</v>
      </c>
      <c r="AA32" s="31">
        <f>SUM(AA28:AA31)</f>
        <v>16696000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>
        <v>279000</v>
      </c>
      <c r="F35" s="21">
        <v>279000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279000</v>
      </c>
    </row>
    <row r="36" spans="1:27" ht="13.5">
      <c r="A36" s="60" t="s">
        <v>64</v>
      </c>
      <c r="B36" s="10"/>
      <c r="C36" s="61">
        <f aca="true" t="shared" si="6" ref="C36:Y36">SUM(C32:C35)</f>
        <v>12874574</v>
      </c>
      <c r="D36" s="61">
        <f>SUM(D32:D35)</f>
        <v>0</v>
      </c>
      <c r="E36" s="62">
        <f t="shared" si="6"/>
        <v>16975000</v>
      </c>
      <c r="F36" s="63">
        <f t="shared" si="6"/>
        <v>16975000</v>
      </c>
      <c r="G36" s="63">
        <f t="shared" si="6"/>
        <v>0</v>
      </c>
      <c r="H36" s="63">
        <f t="shared" si="6"/>
        <v>838873</v>
      </c>
      <c r="I36" s="63">
        <f t="shared" si="6"/>
        <v>0</v>
      </c>
      <c r="J36" s="63">
        <f t="shared" si="6"/>
        <v>838873</v>
      </c>
      <c r="K36" s="63">
        <f t="shared" si="6"/>
        <v>0</v>
      </c>
      <c r="L36" s="63">
        <f t="shared" si="6"/>
        <v>0</v>
      </c>
      <c r="M36" s="63">
        <f t="shared" si="6"/>
        <v>1597877</v>
      </c>
      <c r="N36" s="63">
        <f t="shared" si="6"/>
        <v>1597877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2436750</v>
      </c>
      <c r="X36" s="63">
        <f t="shared" si="6"/>
        <v>0</v>
      </c>
      <c r="Y36" s="63">
        <f t="shared" si="6"/>
        <v>2436750</v>
      </c>
      <c r="Z36" s="64">
        <f>+IF(X36&lt;&gt;0,+(Y36/X36)*100,0)</f>
        <v>0</v>
      </c>
      <c r="AA36" s="65">
        <f>SUM(AA32:AA35)</f>
        <v>16975000</v>
      </c>
    </row>
    <row r="37" spans="1:27" ht="13.5">
      <c r="A37" s="14" t="s">
        <v>127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128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129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130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110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131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2723677</v>
      </c>
      <c r="D5" s="16">
        <f>SUM(D6:D8)</f>
        <v>0</v>
      </c>
      <c r="E5" s="17">
        <f t="shared" si="0"/>
        <v>7712210</v>
      </c>
      <c r="F5" s="18">
        <f t="shared" si="0"/>
        <v>7712210</v>
      </c>
      <c r="G5" s="18">
        <f t="shared" si="0"/>
        <v>0</v>
      </c>
      <c r="H5" s="18">
        <f t="shared" si="0"/>
        <v>0</v>
      </c>
      <c r="I5" s="18">
        <f t="shared" si="0"/>
        <v>19814</v>
      </c>
      <c r="J5" s="18">
        <f t="shared" si="0"/>
        <v>19814</v>
      </c>
      <c r="K5" s="18">
        <f t="shared" si="0"/>
        <v>2010170</v>
      </c>
      <c r="L5" s="18">
        <f t="shared" si="0"/>
        <v>46863</v>
      </c>
      <c r="M5" s="18">
        <f t="shared" si="0"/>
        <v>374541</v>
      </c>
      <c r="N5" s="18">
        <f t="shared" si="0"/>
        <v>2431574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2451388</v>
      </c>
      <c r="X5" s="18">
        <f t="shared" si="0"/>
        <v>3962210</v>
      </c>
      <c r="Y5" s="18">
        <f t="shared" si="0"/>
        <v>-1510822</v>
      </c>
      <c r="Z5" s="4">
        <f>+IF(X5&lt;&gt;0,+(Y5/X5)*100,0)</f>
        <v>-38.130790644615</v>
      </c>
      <c r="AA5" s="16">
        <f>SUM(AA6:AA8)</f>
        <v>7712210</v>
      </c>
    </row>
    <row r="6" spans="1:27" ht="13.5">
      <c r="A6" s="5" t="s">
        <v>32</v>
      </c>
      <c r="B6" s="3"/>
      <c r="C6" s="19">
        <v>1035296</v>
      </c>
      <c r="D6" s="19"/>
      <c r="E6" s="20">
        <v>228000</v>
      </c>
      <c r="F6" s="21">
        <v>228000</v>
      </c>
      <c r="G6" s="21"/>
      <c r="H6" s="21"/>
      <c r="I6" s="21"/>
      <c r="J6" s="21"/>
      <c r="K6" s="21"/>
      <c r="L6" s="21"/>
      <c r="M6" s="21">
        <v>1150</v>
      </c>
      <c r="N6" s="21">
        <v>1150</v>
      </c>
      <c r="O6" s="21"/>
      <c r="P6" s="21"/>
      <c r="Q6" s="21"/>
      <c r="R6" s="21"/>
      <c r="S6" s="21"/>
      <c r="T6" s="21"/>
      <c r="U6" s="21"/>
      <c r="V6" s="21"/>
      <c r="W6" s="21">
        <v>1150</v>
      </c>
      <c r="X6" s="21">
        <v>228000</v>
      </c>
      <c r="Y6" s="21">
        <v>-226850</v>
      </c>
      <c r="Z6" s="6">
        <v>-99.5</v>
      </c>
      <c r="AA6" s="28">
        <v>228000</v>
      </c>
    </row>
    <row r="7" spans="1:27" ht="13.5">
      <c r="A7" s="5" t="s">
        <v>33</v>
      </c>
      <c r="B7" s="3"/>
      <c r="C7" s="22">
        <v>283622</v>
      </c>
      <c r="D7" s="22"/>
      <c r="E7" s="23">
        <v>934210</v>
      </c>
      <c r="F7" s="24">
        <v>934210</v>
      </c>
      <c r="G7" s="24"/>
      <c r="H7" s="24"/>
      <c r="I7" s="24">
        <v>19814</v>
      </c>
      <c r="J7" s="24">
        <v>19814</v>
      </c>
      <c r="K7" s="24">
        <v>10170</v>
      </c>
      <c r="L7" s="24">
        <v>46863</v>
      </c>
      <c r="M7" s="24">
        <v>228016</v>
      </c>
      <c r="N7" s="24">
        <v>285049</v>
      </c>
      <c r="O7" s="24"/>
      <c r="P7" s="24"/>
      <c r="Q7" s="24"/>
      <c r="R7" s="24"/>
      <c r="S7" s="24"/>
      <c r="T7" s="24"/>
      <c r="U7" s="24"/>
      <c r="V7" s="24"/>
      <c r="W7" s="24">
        <v>304863</v>
      </c>
      <c r="X7" s="24">
        <v>934210</v>
      </c>
      <c r="Y7" s="24">
        <v>-629347</v>
      </c>
      <c r="Z7" s="7">
        <v>-67.37</v>
      </c>
      <c r="AA7" s="29">
        <v>934210</v>
      </c>
    </row>
    <row r="8" spans="1:27" ht="13.5">
      <c r="A8" s="5" t="s">
        <v>34</v>
      </c>
      <c r="B8" s="3"/>
      <c r="C8" s="19">
        <v>1404759</v>
      </c>
      <c r="D8" s="19"/>
      <c r="E8" s="20">
        <v>6550000</v>
      </c>
      <c r="F8" s="21">
        <v>6550000</v>
      </c>
      <c r="G8" s="21"/>
      <c r="H8" s="21"/>
      <c r="I8" s="21"/>
      <c r="J8" s="21"/>
      <c r="K8" s="21">
        <v>2000000</v>
      </c>
      <c r="L8" s="21"/>
      <c r="M8" s="21">
        <v>145375</v>
      </c>
      <c r="N8" s="21">
        <v>2145375</v>
      </c>
      <c r="O8" s="21"/>
      <c r="P8" s="21"/>
      <c r="Q8" s="21"/>
      <c r="R8" s="21"/>
      <c r="S8" s="21"/>
      <c r="T8" s="21"/>
      <c r="U8" s="21"/>
      <c r="V8" s="21"/>
      <c r="W8" s="21">
        <v>2145375</v>
      </c>
      <c r="X8" s="21">
        <v>2800000</v>
      </c>
      <c r="Y8" s="21">
        <v>-654625</v>
      </c>
      <c r="Z8" s="6">
        <v>-23.38</v>
      </c>
      <c r="AA8" s="28">
        <v>6550000</v>
      </c>
    </row>
    <row r="9" spans="1:27" ht="13.5">
      <c r="A9" s="2" t="s">
        <v>35</v>
      </c>
      <c r="B9" s="3"/>
      <c r="C9" s="16">
        <f aca="true" t="shared" si="1" ref="C9:Y9">SUM(C10:C14)</f>
        <v>4090383</v>
      </c>
      <c r="D9" s="16">
        <f>SUM(D10:D14)</f>
        <v>0</v>
      </c>
      <c r="E9" s="17">
        <f t="shared" si="1"/>
        <v>6775000</v>
      </c>
      <c r="F9" s="18">
        <f t="shared" si="1"/>
        <v>6775000</v>
      </c>
      <c r="G9" s="18">
        <f t="shared" si="1"/>
        <v>0</v>
      </c>
      <c r="H9" s="18">
        <f t="shared" si="1"/>
        <v>407525</v>
      </c>
      <c r="I9" s="18">
        <f t="shared" si="1"/>
        <v>0</v>
      </c>
      <c r="J9" s="18">
        <f t="shared" si="1"/>
        <v>407525</v>
      </c>
      <c r="K9" s="18">
        <f t="shared" si="1"/>
        <v>420869</v>
      </c>
      <c r="L9" s="18">
        <f t="shared" si="1"/>
        <v>302841</v>
      </c>
      <c r="M9" s="18">
        <f t="shared" si="1"/>
        <v>640392</v>
      </c>
      <c r="N9" s="18">
        <f t="shared" si="1"/>
        <v>1364102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1771627</v>
      </c>
      <c r="X9" s="18">
        <f t="shared" si="1"/>
        <v>4435000</v>
      </c>
      <c r="Y9" s="18">
        <f t="shared" si="1"/>
        <v>-2663373</v>
      </c>
      <c r="Z9" s="4">
        <f>+IF(X9&lt;&gt;0,+(Y9/X9)*100,0)</f>
        <v>-60.05350620067643</v>
      </c>
      <c r="AA9" s="30">
        <f>SUM(AA10:AA14)</f>
        <v>6775000</v>
      </c>
    </row>
    <row r="10" spans="1:27" ht="13.5">
      <c r="A10" s="5" t="s">
        <v>36</v>
      </c>
      <c r="B10" s="3"/>
      <c r="C10" s="19">
        <v>914477</v>
      </c>
      <c r="D10" s="19"/>
      <c r="E10" s="20">
        <v>410000</v>
      </c>
      <c r="F10" s="21">
        <v>410000</v>
      </c>
      <c r="G10" s="21"/>
      <c r="H10" s="21">
        <v>354151</v>
      </c>
      <c r="I10" s="21"/>
      <c r="J10" s="21">
        <v>354151</v>
      </c>
      <c r="K10" s="21">
        <v>309570</v>
      </c>
      <c r="L10" s="21">
        <v>232512</v>
      </c>
      <c r="M10" s="21"/>
      <c r="N10" s="21">
        <v>542082</v>
      </c>
      <c r="O10" s="21"/>
      <c r="P10" s="21"/>
      <c r="Q10" s="21"/>
      <c r="R10" s="21"/>
      <c r="S10" s="21"/>
      <c r="T10" s="21"/>
      <c r="U10" s="21"/>
      <c r="V10" s="21"/>
      <c r="W10" s="21">
        <v>896233</v>
      </c>
      <c r="X10" s="21">
        <v>10000</v>
      </c>
      <c r="Y10" s="21">
        <v>886233</v>
      </c>
      <c r="Z10" s="6">
        <v>8862.33</v>
      </c>
      <c r="AA10" s="28">
        <v>410000</v>
      </c>
    </row>
    <row r="11" spans="1:27" ht="13.5">
      <c r="A11" s="5" t="s">
        <v>37</v>
      </c>
      <c r="B11" s="3"/>
      <c r="C11" s="19">
        <v>2376117</v>
      </c>
      <c r="D11" s="19"/>
      <c r="E11" s="20">
        <v>5620000</v>
      </c>
      <c r="F11" s="21">
        <v>5620000</v>
      </c>
      <c r="G11" s="21"/>
      <c r="H11" s="21">
        <v>53374</v>
      </c>
      <c r="I11" s="21"/>
      <c r="J11" s="21">
        <v>53374</v>
      </c>
      <c r="K11" s="21">
        <v>111299</v>
      </c>
      <c r="L11" s="21">
        <v>52899</v>
      </c>
      <c r="M11" s="21">
        <v>622708</v>
      </c>
      <c r="N11" s="21">
        <v>786906</v>
      </c>
      <c r="O11" s="21"/>
      <c r="P11" s="21"/>
      <c r="Q11" s="21"/>
      <c r="R11" s="21"/>
      <c r="S11" s="21"/>
      <c r="T11" s="21"/>
      <c r="U11" s="21"/>
      <c r="V11" s="21"/>
      <c r="W11" s="21">
        <v>840280</v>
      </c>
      <c r="X11" s="21">
        <v>3720000</v>
      </c>
      <c r="Y11" s="21">
        <v>-2879720</v>
      </c>
      <c r="Z11" s="6">
        <v>-77.41</v>
      </c>
      <c r="AA11" s="28">
        <v>5620000</v>
      </c>
    </row>
    <row r="12" spans="1:27" ht="13.5">
      <c r="A12" s="5" t="s">
        <v>38</v>
      </c>
      <c r="B12" s="3"/>
      <c r="C12" s="19">
        <v>786026</v>
      </c>
      <c r="D12" s="19"/>
      <c r="E12" s="20">
        <v>690000</v>
      </c>
      <c r="F12" s="21">
        <v>690000</v>
      </c>
      <c r="G12" s="21"/>
      <c r="H12" s="21"/>
      <c r="I12" s="21"/>
      <c r="J12" s="21"/>
      <c r="K12" s="21"/>
      <c r="L12" s="21">
        <v>17430</v>
      </c>
      <c r="M12" s="21">
        <v>17684</v>
      </c>
      <c r="N12" s="21">
        <v>35114</v>
      </c>
      <c r="O12" s="21"/>
      <c r="P12" s="21"/>
      <c r="Q12" s="21"/>
      <c r="R12" s="21"/>
      <c r="S12" s="21"/>
      <c r="T12" s="21"/>
      <c r="U12" s="21"/>
      <c r="V12" s="21"/>
      <c r="W12" s="21">
        <v>35114</v>
      </c>
      <c r="X12" s="21">
        <v>690000</v>
      </c>
      <c r="Y12" s="21">
        <v>-654886</v>
      </c>
      <c r="Z12" s="6">
        <v>-94.91</v>
      </c>
      <c r="AA12" s="28">
        <v>690000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>
        <v>13763</v>
      </c>
      <c r="D14" s="22"/>
      <c r="E14" s="23">
        <v>55000</v>
      </c>
      <c r="F14" s="24">
        <v>55000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>
        <v>15000</v>
      </c>
      <c r="Y14" s="24">
        <v>-15000</v>
      </c>
      <c r="Z14" s="7">
        <v>-100</v>
      </c>
      <c r="AA14" s="29">
        <v>55000</v>
      </c>
    </row>
    <row r="15" spans="1:27" ht="13.5">
      <c r="A15" s="2" t="s">
        <v>41</v>
      </c>
      <c r="B15" s="8"/>
      <c r="C15" s="16">
        <f aca="true" t="shared" si="2" ref="C15:Y15">SUM(C16:C18)</f>
        <v>22178722</v>
      </c>
      <c r="D15" s="16">
        <f>SUM(D16:D18)</f>
        <v>0</v>
      </c>
      <c r="E15" s="17">
        <f t="shared" si="2"/>
        <v>45961000</v>
      </c>
      <c r="F15" s="18">
        <f t="shared" si="2"/>
        <v>45961000</v>
      </c>
      <c r="G15" s="18">
        <f t="shared" si="2"/>
        <v>0</v>
      </c>
      <c r="H15" s="18">
        <f t="shared" si="2"/>
        <v>4599604</v>
      </c>
      <c r="I15" s="18">
        <f t="shared" si="2"/>
        <v>3251703</v>
      </c>
      <c r="J15" s="18">
        <f t="shared" si="2"/>
        <v>7851307</v>
      </c>
      <c r="K15" s="18">
        <f t="shared" si="2"/>
        <v>3213882</v>
      </c>
      <c r="L15" s="18">
        <f t="shared" si="2"/>
        <v>2944454</v>
      </c>
      <c r="M15" s="18">
        <f t="shared" si="2"/>
        <v>4475966</v>
      </c>
      <c r="N15" s="18">
        <f t="shared" si="2"/>
        <v>10634302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18485609</v>
      </c>
      <c r="X15" s="18">
        <f t="shared" si="2"/>
        <v>28815264</v>
      </c>
      <c r="Y15" s="18">
        <f t="shared" si="2"/>
        <v>-10329655</v>
      </c>
      <c r="Z15" s="4">
        <f>+IF(X15&lt;&gt;0,+(Y15/X15)*100,0)</f>
        <v>-35.84785827400367</v>
      </c>
      <c r="AA15" s="30">
        <f>SUM(AA16:AA18)</f>
        <v>45961000</v>
      </c>
    </row>
    <row r="16" spans="1:27" ht="13.5">
      <c r="A16" s="5" t="s">
        <v>42</v>
      </c>
      <c r="B16" s="3"/>
      <c r="C16" s="19">
        <v>75280</v>
      </c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22103442</v>
      </c>
      <c r="D17" s="19"/>
      <c r="E17" s="20">
        <v>45961000</v>
      </c>
      <c r="F17" s="21">
        <v>45961000</v>
      </c>
      <c r="G17" s="21"/>
      <c r="H17" s="21">
        <v>4599604</v>
      </c>
      <c r="I17" s="21">
        <v>3251703</v>
      </c>
      <c r="J17" s="21">
        <v>7851307</v>
      </c>
      <c r="K17" s="21">
        <v>3213882</v>
      </c>
      <c r="L17" s="21">
        <v>2944454</v>
      </c>
      <c r="M17" s="21">
        <v>4475966</v>
      </c>
      <c r="N17" s="21">
        <v>10634302</v>
      </c>
      <c r="O17" s="21"/>
      <c r="P17" s="21"/>
      <c r="Q17" s="21"/>
      <c r="R17" s="21"/>
      <c r="S17" s="21"/>
      <c r="T17" s="21"/>
      <c r="U17" s="21"/>
      <c r="V17" s="21"/>
      <c r="W17" s="21">
        <v>18485609</v>
      </c>
      <c r="X17" s="21">
        <v>28815264</v>
      </c>
      <c r="Y17" s="21">
        <v>-10329655</v>
      </c>
      <c r="Z17" s="6">
        <v>-35.85</v>
      </c>
      <c r="AA17" s="28">
        <v>45961000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8172020</v>
      </c>
      <c r="D19" s="16">
        <f>SUM(D20:D23)</f>
        <v>0</v>
      </c>
      <c r="E19" s="17">
        <f t="shared" si="3"/>
        <v>2000000</v>
      </c>
      <c r="F19" s="18">
        <f t="shared" si="3"/>
        <v>2000000</v>
      </c>
      <c r="G19" s="18">
        <f t="shared" si="3"/>
        <v>0</v>
      </c>
      <c r="H19" s="18">
        <f t="shared" si="3"/>
        <v>0</v>
      </c>
      <c r="I19" s="18">
        <f t="shared" si="3"/>
        <v>11196</v>
      </c>
      <c r="J19" s="18">
        <f t="shared" si="3"/>
        <v>11196</v>
      </c>
      <c r="K19" s="18">
        <f t="shared" si="3"/>
        <v>0</v>
      </c>
      <c r="L19" s="18">
        <f t="shared" si="3"/>
        <v>5116</v>
      </c>
      <c r="M19" s="18">
        <f t="shared" si="3"/>
        <v>553761</v>
      </c>
      <c r="N19" s="18">
        <f t="shared" si="3"/>
        <v>558877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570073</v>
      </c>
      <c r="X19" s="18">
        <f t="shared" si="3"/>
        <v>2000000</v>
      </c>
      <c r="Y19" s="18">
        <f t="shared" si="3"/>
        <v>-1429927</v>
      </c>
      <c r="Z19" s="4">
        <f>+IF(X19&lt;&gt;0,+(Y19/X19)*100,0)</f>
        <v>-71.49634999999999</v>
      </c>
      <c r="AA19" s="30">
        <f>SUM(AA20:AA23)</f>
        <v>2000000</v>
      </c>
    </row>
    <row r="20" spans="1:27" ht="13.5">
      <c r="A20" s="5" t="s">
        <v>46</v>
      </c>
      <c r="B20" s="3"/>
      <c r="C20" s="19">
        <v>1547051</v>
      </c>
      <c r="D20" s="19"/>
      <c r="E20" s="20">
        <v>1100000</v>
      </c>
      <c r="F20" s="21">
        <v>1100000</v>
      </c>
      <c r="G20" s="21"/>
      <c r="H20" s="21"/>
      <c r="I20" s="21">
        <v>11196</v>
      </c>
      <c r="J20" s="21">
        <v>11196</v>
      </c>
      <c r="K20" s="21"/>
      <c r="L20" s="21">
        <v>5116</v>
      </c>
      <c r="M20" s="21">
        <v>353731</v>
      </c>
      <c r="N20" s="21">
        <v>358847</v>
      </c>
      <c r="O20" s="21"/>
      <c r="P20" s="21"/>
      <c r="Q20" s="21"/>
      <c r="R20" s="21"/>
      <c r="S20" s="21"/>
      <c r="T20" s="21"/>
      <c r="U20" s="21"/>
      <c r="V20" s="21"/>
      <c r="W20" s="21">
        <v>370043</v>
      </c>
      <c r="X20" s="21">
        <v>1100000</v>
      </c>
      <c r="Y20" s="21">
        <v>-729957</v>
      </c>
      <c r="Z20" s="6">
        <v>-66.36</v>
      </c>
      <c r="AA20" s="28">
        <v>1100000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>
        <v>6624969</v>
      </c>
      <c r="D23" s="19"/>
      <c r="E23" s="20">
        <v>900000</v>
      </c>
      <c r="F23" s="21">
        <v>900000</v>
      </c>
      <c r="G23" s="21"/>
      <c r="H23" s="21"/>
      <c r="I23" s="21"/>
      <c r="J23" s="21"/>
      <c r="K23" s="21"/>
      <c r="L23" s="21"/>
      <c r="M23" s="21">
        <v>200030</v>
      </c>
      <c r="N23" s="21">
        <v>200030</v>
      </c>
      <c r="O23" s="21"/>
      <c r="P23" s="21"/>
      <c r="Q23" s="21"/>
      <c r="R23" s="21"/>
      <c r="S23" s="21"/>
      <c r="T23" s="21"/>
      <c r="U23" s="21"/>
      <c r="V23" s="21"/>
      <c r="W23" s="21">
        <v>200030</v>
      </c>
      <c r="X23" s="21">
        <v>900000</v>
      </c>
      <c r="Y23" s="21">
        <v>-699970</v>
      </c>
      <c r="Z23" s="6">
        <v>-77.77</v>
      </c>
      <c r="AA23" s="28">
        <v>900000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37164802</v>
      </c>
      <c r="D25" s="50">
        <f>+D5+D9+D15+D19+D24</f>
        <v>0</v>
      </c>
      <c r="E25" s="51">
        <f t="shared" si="4"/>
        <v>62448210</v>
      </c>
      <c r="F25" s="52">
        <f t="shared" si="4"/>
        <v>62448210</v>
      </c>
      <c r="G25" s="52">
        <f t="shared" si="4"/>
        <v>0</v>
      </c>
      <c r="H25" s="52">
        <f t="shared" si="4"/>
        <v>5007129</v>
      </c>
      <c r="I25" s="52">
        <f t="shared" si="4"/>
        <v>3282713</v>
      </c>
      <c r="J25" s="52">
        <f t="shared" si="4"/>
        <v>8289842</v>
      </c>
      <c r="K25" s="52">
        <f t="shared" si="4"/>
        <v>5644921</v>
      </c>
      <c r="L25" s="52">
        <f t="shared" si="4"/>
        <v>3299274</v>
      </c>
      <c r="M25" s="52">
        <f t="shared" si="4"/>
        <v>6044660</v>
      </c>
      <c r="N25" s="52">
        <f t="shared" si="4"/>
        <v>14988855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23278697</v>
      </c>
      <c r="X25" s="52">
        <f t="shared" si="4"/>
        <v>39212474</v>
      </c>
      <c r="Y25" s="52">
        <f t="shared" si="4"/>
        <v>-15933777</v>
      </c>
      <c r="Z25" s="53">
        <f>+IF(X25&lt;&gt;0,+(Y25/X25)*100,0)</f>
        <v>-40.63445984050891</v>
      </c>
      <c r="AA25" s="54">
        <f>+AA5+AA9+AA15+AA19+AA24</f>
        <v>62448210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37164802</v>
      </c>
      <c r="D28" s="19"/>
      <c r="E28" s="20">
        <v>46538210</v>
      </c>
      <c r="F28" s="21">
        <v>46538210</v>
      </c>
      <c r="G28" s="21"/>
      <c r="H28" s="21">
        <v>5007129</v>
      </c>
      <c r="I28" s="21">
        <v>3282713</v>
      </c>
      <c r="J28" s="21">
        <v>8289842</v>
      </c>
      <c r="K28" s="21">
        <v>5644921</v>
      </c>
      <c r="L28" s="21">
        <v>3066762</v>
      </c>
      <c r="M28" s="21">
        <v>6044660</v>
      </c>
      <c r="N28" s="21">
        <v>14756343</v>
      </c>
      <c r="O28" s="21"/>
      <c r="P28" s="21"/>
      <c r="Q28" s="21"/>
      <c r="R28" s="21"/>
      <c r="S28" s="21"/>
      <c r="T28" s="21"/>
      <c r="U28" s="21"/>
      <c r="V28" s="21"/>
      <c r="W28" s="21">
        <v>23046185</v>
      </c>
      <c r="X28" s="21"/>
      <c r="Y28" s="21">
        <v>23046185</v>
      </c>
      <c r="Z28" s="6"/>
      <c r="AA28" s="19">
        <v>46538210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>
        <v>232512</v>
      </c>
      <c r="M29" s="21"/>
      <c r="N29" s="21">
        <v>232512</v>
      </c>
      <c r="O29" s="21"/>
      <c r="P29" s="21"/>
      <c r="Q29" s="21"/>
      <c r="R29" s="21"/>
      <c r="S29" s="21"/>
      <c r="T29" s="21"/>
      <c r="U29" s="21"/>
      <c r="V29" s="21"/>
      <c r="W29" s="21">
        <v>232512</v>
      </c>
      <c r="X29" s="21"/>
      <c r="Y29" s="21">
        <v>232512</v>
      </c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37164802</v>
      </c>
      <c r="D32" s="25">
        <f>SUM(D28:D31)</f>
        <v>0</v>
      </c>
      <c r="E32" s="26">
        <f t="shared" si="5"/>
        <v>46538210</v>
      </c>
      <c r="F32" s="27">
        <f t="shared" si="5"/>
        <v>46538210</v>
      </c>
      <c r="G32" s="27">
        <f t="shared" si="5"/>
        <v>0</v>
      </c>
      <c r="H32" s="27">
        <f t="shared" si="5"/>
        <v>5007129</v>
      </c>
      <c r="I32" s="27">
        <f t="shared" si="5"/>
        <v>3282713</v>
      </c>
      <c r="J32" s="27">
        <f t="shared" si="5"/>
        <v>8289842</v>
      </c>
      <c r="K32" s="27">
        <f t="shared" si="5"/>
        <v>5644921</v>
      </c>
      <c r="L32" s="27">
        <f t="shared" si="5"/>
        <v>3299274</v>
      </c>
      <c r="M32" s="27">
        <f t="shared" si="5"/>
        <v>6044660</v>
      </c>
      <c r="N32" s="27">
        <f t="shared" si="5"/>
        <v>14988855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23278697</v>
      </c>
      <c r="X32" s="27">
        <f t="shared" si="5"/>
        <v>0</v>
      </c>
      <c r="Y32" s="27">
        <f t="shared" si="5"/>
        <v>23278697</v>
      </c>
      <c r="Z32" s="13">
        <f>+IF(X32&lt;&gt;0,+(Y32/X32)*100,0)</f>
        <v>0</v>
      </c>
      <c r="AA32" s="31">
        <f>SUM(AA28:AA31)</f>
        <v>46538210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>
        <v>15910000</v>
      </c>
      <c r="F35" s="21">
        <v>15910000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15910000</v>
      </c>
    </row>
    <row r="36" spans="1:27" ht="13.5">
      <c r="A36" s="60" t="s">
        <v>64</v>
      </c>
      <c r="B36" s="10"/>
      <c r="C36" s="61">
        <f aca="true" t="shared" si="6" ref="C36:Y36">SUM(C32:C35)</f>
        <v>37164802</v>
      </c>
      <c r="D36" s="61">
        <f>SUM(D32:D35)</f>
        <v>0</v>
      </c>
      <c r="E36" s="62">
        <f t="shared" si="6"/>
        <v>62448210</v>
      </c>
      <c r="F36" s="63">
        <f t="shared" si="6"/>
        <v>62448210</v>
      </c>
      <c r="G36" s="63">
        <f t="shared" si="6"/>
        <v>0</v>
      </c>
      <c r="H36" s="63">
        <f t="shared" si="6"/>
        <v>5007129</v>
      </c>
      <c r="I36" s="63">
        <f t="shared" si="6"/>
        <v>3282713</v>
      </c>
      <c r="J36" s="63">
        <f t="shared" si="6"/>
        <v>8289842</v>
      </c>
      <c r="K36" s="63">
        <f t="shared" si="6"/>
        <v>5644921</v>
      </c>
      <c r="L36" s="63">
        <f t="shared" si="6"/>
        <v>3299274</v>
      </c>
      <c r="M36" s="63">
        <f t="shared" si="6"/>
        <v>6044660</v>
      </c>
      <c r="N36" s="63">
        <f t="shared" si="6"/>
        <v>14988855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23278697</v>
      </c>
      <c r="X36" s="63">
        <f t="shared" si="6"/>
        <v>0</v>
      </c>
      <c r="Y36" s="63">
        <f t="shared" si="6"/>
        <v>23278697</v>
      </c>
      <c r="Z36" s="64">
        <f>+IF(X36&lt;&gt;0,+(Y36/X36)*100,0)</f>
        <v>0</v>
      </c>
      <c r="AA36" s="65">
        <f>SUM(AA32:AA35)</f>
        <v>62448210</v>
      </c>
    </row>
    <row r="37" spans="1:27" ht="13.5">
      <c r="A37" s="14" t="s">
        <v>127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128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129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130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111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131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205000</v>
      </c>
      <c r="F5" s="18">
        <f t="shared" si="0"/>
        <v>205000</v>
      </c>
      <c r="G5" s="18">
        <f t="shared" si="0"/>
        <v>0</v>
      </c>
      <c r="H5" s="18">
        <f t="shared" si="0"/>
        <v>0</v>
      </c>
      <c r="I5" s="18">
        <f t="shared" si="0"/>
        <v>3479</v>
      </c>
      <c r="J5" s="18">
        <f t="shared" si="0"/>
        <v>3479</v>
      </c>
      <c r="K5" s="18">
        <f t="shared" si="0"/>
        <v>17775</v>
      </c>
      <c r="L5" s="18">
        <f t="shared" si="0"/>
        <v>27852</v>
      </c>
      <c r="M5" s="18">
        <f t="shared" si="0"/>
        <v>0</v>
      </c>
      <c r="N5" s="18">
        <f t="shared" si="0"/>
        <v>45627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49106</v>
      </c>
      <c r="X5" s="18">
        <f t="shared" si="0"/>
        <v>162000</v>
      </c>
      <c r="Y5" s="18">
        <f t="shared" si="0"/>
        <v>-112894</v>
      </c>
      <c r="Z5" s="4">
        <f>+IF(X5&lt;&gt;0,+(Y5/X5)*100,0)</f>
        <v>-69.68765432098766</v>
      </c>
      <c r="AA5" s="16">
        <f>SUM(AA6:AA8)</f>
        <v>205000</v>
      </c>
    </row>
    <row r="6" spans="1:27" ht="13.5">
      <c r="A6" s="5" t="s">
        <v>32</v>
      </c>
      <c r="B6" s="3"/>
      <c r="C6" s="19"/>
      <c r="D6" s="19"/>
      <c r="E6" s="20">
        <v>26000</v>
      </c>
      <c r="F6" s="21">
        <v>26000</v>
      </c>
      <c r="G6" s="21"/>
      <c r="H6" s="21"/>
      <c r="I6" s="21"/>
      <c r="J6" s="21"/>
      <c r="K6" s="21">
        <v>9290</v>
      </c>
      <c r="L6" s="21"/>
      <c r="M6" s="21"/>
      <c r="N6" s="21">
        <v>9290</v>
      </c>
      <c r="O6" s="21"/>
      <c r="P6" s="21"/>
      <c r="Q6" s="21"/>
      <c r="R6" s="21"/>
      <c r="S6" s="21"/>
      <c r="T6" s="21"/>
      <c r="U6" s="21"/>
      <c r="V6" s="21"/>
      <c r="W6" s="21">
        <v>9290</v>
      </c>
      <c r="X6" s="21">
        <v>26000</v>
      </c>
      <c r="Y6" s="21">
        <v>-16710</v>
      </c>
      <c r="Z6" s="6">
        <v>-64.27</v>
      </c>
      <c r="AA6" s="28">
        <v>26000</v>
      </c>
    </row>
    <row r="7" spans="1:27" ht="13.5">
      <c r="A7" s="5" t="s">
        <v>33</v>
      </c>
      <c r="B7" s="3"/>
      <c r="C7" s="22"/>
      <c r="D7" s="22"/>
      <c r="E7" s="23">
        <v>60000</v>
      </c>
      <c r="F7" s="24">
        <v>60000</v>
      </c>
      <c r="G7" s="24"/>
      <c r="H7" s="24"/>
      <c r="I7" s="24"/>
      <c r="J7" s="24"/>
      <c r="K7" s="24"/>
      <c r="L7" s="24">
        <v>2980</v>
      </c>
      <c r="M7" s="24"/>
      <c r="N7" s="24">
        <v>2980</v>
      </c>
      <c r="O7" s="24"/>
      <c r="P7" s="24"/>
      <c r="Q7" s="24"/>
      <c r="R7" s="24"/>
      <c r="S7" s="24"/>
      <c r="T7" s="24"/>
      <c r="U7" s="24"/>
      <c r="V7" s="24"/>
      <c r="W7" s="24">
        <v>2980</v>
      </c>
      <c r="X7" s="24">
        <v>60000</v>
      </c>
      <c r="Y7" s="24">
        <v>-57020</v>
      </c>
      <c r="Z7" s="7">
        <v>-95.03</v>
      </c>
      <c r="AA7" s="29">
        <v>60000</v>
      </c>
    </row>
    <row r="8" spans="1:27" ht="13.5">
      <c r="A8" s="5" t="s">
        <v>34</v>
      </c>
      <c r="B8" s="3"/>
      <c r="C8" s="19"/>
      <c r="D8" s="19"/>
      <c r="E8" s="20">
        <v>119000</v>
      </c>
      <c r="F8" s="21">
        <v>119000</v>
      </c>
      <c r="G8" s="21"/>
      <c r="H8" s="21"/>
      <c r="I8" s="21">
        <v>3479</v>
      </c>
      <c r="J8" s="21">
        <v>3479</v>
      </c>
      <c r="K8" s="21">
        <v>8485</v>
      </c>
      <c r="L8" s="21">
        <v>24872</v>
      </c>
      <c r="M8" s="21"/>
      <c r="N8" s="21">
        <v>33357</v>
      </c>
      <c r="O8" s="21"/>
      <c r="P8" s="21"/>
      <c r="Q8" s="21"/>
      <c r="R8" s="21"/>
      <c r="S8" s="21"/>
      <c r="T8" s="21"/>
      <c r="U8" s="21"/>
      <c r="V8" s="21"/>
      <c r="W8" s="21">
        <v>36836</v>
      </c>
      <c r="X8" s="21">
        <v>76000</v>
      </c>
      <c r="Y8" s="21">
        <v>-39164</v>
      </c>
      <c r="Z8" s="6">
        <v>-51.53</v>
      </c>
      <c r="AA8" s="28">
        <v>119000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1483000</v>
      </c>
      <c r="F9" s="18">
        <f t="shared" si="1"/>
        <v>1483000</v>
      </c>
      <c r="G9" s="18">
        <f t="shared" si="1"/>
        <v>0</v>
      </c>
      <c r="H9" s="18">
        <f t="shared" si="1"/>
        <v>8294</v>
      </c>
      <c r="I9" s="18">
        <f t="shared" si="1"/>
        <v>0</v>
      </c>
      <c r="J9" s="18">
        <f t="shared" si="1"/>
        <v>8294</v>
      </c>
      <c r="K9" s="18">
        <f t="shared" si="1"/>
        <v>2253</v>
      </c>
      <c r="L9" s="18">
        <f t="shared" si="1"/>
        <v>83319</v>
      </c>
      <c r="M9" s="18">
        <f t="shared" si="1"/>
        <v>0</v>
      </c>
      <c r="N9" s="18">
        <f t="shared" si="1"/>
        <v>85572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93866</v>
      </c>
      <c r="X9" s="18">
        <f t="shared" si="1"/>
        <v>1187666</v>
      </c>
      <c r="Y9" s="18">
        <f t="shared" si="1"/>
        <v>-1093800</v>
      </c>
      <c r="Z9" s="4">
        <f>+IF(X9&lt;&gt;0,+(Y9/X9)*100,0)</f>
        <v>-92.09659954903147</v>
      </c>
      <c r="AA9" s="30">
        <f>SUM(AA10:AA14)</f>
        <v>1483000</v>
      </c>
    </row>
    <row r="10" spans="1:27" ht="13.5">
      <c r="A10" s="5" t="s">
        <v>36</v>
      </c>
      <c r="B10" s="3"/>
      <c r="C10" s="19"/>
      <c r="D10" s="19"/>
      <c r="E10" s="20">
        <v>1483000</v>
      </c>
      <c r="F10" s="21">
        <v>1483000</v>
      </c>
      <c r="G10" s="21"/>
      <c r="H10" s="21">
        <v>8294</v>
      </c>
      <c r="I10" s="21"/>
      <c r="J10" s="21">
        <v>8294</v>
      </c>
      <c r="K10" s="21">
        <v>2253</v>
      </c>
      <c r="L10" s="21">
        <v>83319</v>
      </c>
      <c r="M10" s="21"/>
      <c r="N10" s="21">
        <v>85572</v>
      </c>
      <c r="O10" s="21"/>
      <c r="P10" s="21"/>
      <c r="Q10" s="21"/>
      <c r="R10" s="21"/>
      <c r="S10" s="21"/>
      <c r="T10" s="21"/>
      <c r="U10" s="21"/>
      <c r="V10" s="21"/>
      <c r="W10" s="21">
        <v>93866</v>
      </c>
      <c r="X10" s="21">
        <v>1187666</v>
      </c>
      <c r="Y10" s="21">
        <v>-1093800</v>
      </c>
      <c r="Z10" s="6">
        <v>-92.1</v>
      </c>
      <c r="AA10" s="28">
        <v>1483000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12879000</v>
      </c>
      <c r="F15" s="18">
        <f t="shared" si="2"/>
        <v>12879000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1674695</v>
      </c>
      <c r="L15" s="18">
        <f t="shared" si="2"/>
        <v>1083563</v>
      </c>
      <c r="M15" s="18">
        <f t="shared" si="2"/>
        <v>3179885</v>
      </c>
      <c r="N15" s="18">
        <f t="shared" si="2"/>
        <v>5938143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5938143</v>
      </c>
      <c r="X15" s="18">
        <f t="shared" si="2"/>
        <v>6464496</v>
      </c>
      <c r="Y15" s="18">
        <f t="shared" si="2"/>
        <v>-526353</v>
      </c>
      <c r="Z15" s="4">
        <f>+IF(X15&lt;&gt;0,+(Y15/X15)*100,0)</f>
        <v>-8.142212478745444</v>
      </c>
      <c r="AA15" s="30">
        <f>SUM(AA16:AA18)</f>
        <v>12879000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>
        <v>12879000</v>
      </c>
      <c r="F17" s="21">
        <v>12879000</v>
      </c>
      <c r="G17" s="21"/>
      <c r="H17" s="21"/>
      <c r="I17" s="21"/>
      <c r="J17" s="21"/>
      <c r="K17" s="21">
        <v>1674695</v>
      </c>
      <c r="L17" s="21">
        <v>1083563</v>
      </c>
      <c r="M17" s="21">
        <v>3179885</v>
      </c>
      <c r="N17" s="21">
        <v>5938143</v>
      </c>
      <c r="O17" s="21"/>
      <c r="P17" s="21"/>
      <c r="Q17" s="21"/>
      <c r="R17" s="21"/>
      <c r="S17" s="21"/>
      <c r="T17" s="21"/>
      <c r="U17" s="21"/>
      <c r="V17" s="21"/>
      <c r="W17" s="21">
        <v>5938143</v>
      </c>
      <c r="X17" s="21">
        <v>6464496</v>
      </c>
      <c r="Y17" s="21">
        <v>-526353</v>
      </c>
      <c r="Z17" s="6">
        <v>-8.14</v>
      </c>
      <c r="AA17" s="28">
        <v>12879000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16536000</v>
      </c>
      <c r="F19" s="18">
        <f t="shared" si="3"/>
        <v>16536000</v>
      </c>
      <c r="G19" s="18">
        <f t="shared" si="3"/>
        <v>874608</v>
      </c>
      <c r="H19" s="18">
        <f t="shared" si="3"/>
        <v>53356</v>
      </c>
      <c r="I19" s="18">
        <f t="shared" si="3"/>
        <v>479939</v>
      </c>
      <c r="J19" s="18">
        <f t="shared" si="3"/>
        <v>1407903</v>
      </c>
      <c r="K19" s="18">
        <f t="shared" si="3"/>
        <v>765066</v>
      </c>
      <c r="L19" s="18">
        <f t="shared" si="3"/>
        <v>101561</v>
      </c>
      <c r="M19" s="18">
        <f t="shared" si="3"/>
        <v>706039</v>
      </c>
      <c r="N19" s="18">
        <f t="shared" si="3"/>
        <v>1572666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2980569</v>
      </c>
      <c r="X19" s="18">
        <f t="shared" si="3"/>
        <v>16000480</v>
      </c>
      <c r="Y19" s="18">
        <f t="shared" si="3"/>
        <v>-13019911</v>
      </c>
      <c r="Z19" s="4">
        <f>+IF(X19&lt;&gt;0,+(Y19/X19)*100,0)</f>
        <v>-81.3720025899223</v>
      </c>
      <c r="AA19" s="30">
        <f>SUM(AA20:AA23)</f>
        <v>16536000</v>
      </c>
    </row>
    <row r="20" spans="1:27" ht="13.5">
      <c r="A20" s="5" t="s">
        <v>46</v>
      </c>
      <c r="B20" s="3"/>
      <c r="C20" s="19"/>
      <c r="D20" s="19"/>
      <c r="E20" s="20">
        <v>16536000</v>
      </c>
      <c r="F20" s="21">
        <v>16536000</v>
      </c>
      <c r="G20" s="21">
        <v>874608</v>
      </c>
      <c r="H20" s="21">
        <v>53356</v>
      </c>
      <c r="I20" s="21">
        <v>479939</v>
      </c>
      <c r="J20" s="21">
        <v>1407903</v>
      </c>
      <c r="K20" s="21">
        <v>765066</v>
      </c>
      <c r="L20" s="21">
        <v>101561</v>
      </c>
      <c r="M20" s="21">
        <v>706039</v>
      </c>
      <c r="N20" s="21">
        <v>1572666</v>
      </c>
      <c r="O20" s="21"/>
      <c r="P20" s="21"/>
      <c r="Q20" s="21"/>
      <c r="R20" s="21"/>
      <c r="S20" s="21"/>
      <c r="T20" s="21"/>
      <c r="U20" s="21"/>
      <c r="V20" s="21"/>
      <c r="W20" s="21">
        <v>2980569</v>
      </c>
      <c r="X20" s="21">
        <v>16000480</v>
      </c>
      <c r="Y20" s="21">
        <v>-13019911</v>
      </c>
      <c r="Z20" s="6">
        <v>-81.37</v>
      </c>
      <c r="AA20" s="28">
        <v>16536000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31103000</v>
      </c>
      <c r="F25" s="52">
        <f t="shared" si="4"/>
        <v>31103000</v>
      </c>
      <c r="G25" s="52">
        <f t="shared" si="4"/>
        <v>874608</v>
      </c>
      <c r="H25" s="52">
        <f t="shared" si="4"/>
        <v>61650</v>
      </c>
      <c r="I25" s="52">
        <f t="shared" si="4"/>
        <v>483418</v>
      </c>
      <c r="J25" s="52">
        <f t="shared" si="4"/>
        <v>1419676</v>
      </c>
      <c r="K25" s="52">
        <f t="shared" si="4"/>
        <v>2459789</v>
      </c>
      <c r="L25" s="52">
        <f t="shared" si="4"/>
        <v>1296295</v>
      </c>
      <c r="M25" s="52">
        <f t="shared" si="4"/>
        <v>3885924</v>
      </c>
      <c r="N25" s="52">
        <f t="shared" si="4"/>
        <v>7642008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9061684</v>
      </c>
      <c r="X25" s="52">
        <f t="shared" si="4"/>
        <v>23814642</v>
      </c>
      <c r="Y25" s="52">
        <f t="shared" si="4"/>
        <v>-14752958</v>
      </c>
      <c r="Z25" s="53">
        <f>+IF(X25&lt;&gt;0,+(Y25/X25)*100,0)</f>
        <v>-61.94910677221181</v>
      </c>
      <c r="AA25" s="54">
        <f>+AA5+AA9+AA15+AA19+AA24</f>
        <v>31103000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15610000</v>
      </c>
      <c r="F28" s="21">
        <v>15610000</v>
      </c>
      <c r="G28" s="21">
        <v>874608</v>
      </c>
      <c r="H28" s="21"/>
      <c r="I28" s="21">
        <v>483418</v>
      </c>
      <c r="J28" s="21">
        <v>1358026</v>
      </c>
      <c r="K28" s="21">
        <v>563820</v>
      </c>
      <c r="L28" s="21">
        <v>1076770</v>
      </c>
      <c r="M28" s="21">
        <v>3717738</v>
      </c>
      <c r="N28" s="21">
        <v>5358328</v>
      </c>
      <c r="O28" s="21"/>
      <c r="P28" s="21"/>
      <c r="Q28" s="21"/>
      <c r="R28" s="21"/>
      <c r="S28" s="21"/>
      <c r="T28" s="21"/>
      <c r="U28" s="21"/>
      <c r="V28" s="21"/>
      <c r="W28" s="21">
        <v>6716354</v>
      </c>
      <c r="X28" s="21"/>
      <c r="Y28" s="21">
        <v>6716354</v>
      </c>
      <c r="Z28" s="6"/>
      <c r="AA28" s="19">
        <v>15610000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15610000</v>
      </c>
      <c r="F32" s="27">
        <f t="shared" si="5"/>
        <v>15610000</v>
      </c>
      <c r="G32" s="27">
        <f t="shared" si="5"/>
        <v>874608</v>
      </c>
      <c r="H32" s="27">
        <f t="shared" si="5"/>
        <v>0</v>
      </c>
      <c r="I32" s="27">
        <f t="shared" si="5"/>
        <v>483418</v>
      </c>
      <c r="J32" s="27">
        <f t="shared" si="5"/>
        <v>1358026</v>
      </c>
      <c r="K32" s="27">
        <f t="shared" si="5"/>
        <v>563820</v>
      </c>
      <c r="L32" s="27">
        <f t="shared" si="5"/>
        <v>1076770</v>
      </c>
      <c r="M32" s="27">
        <f t="shared" si="5"/>
        <v>3717738</v>
      </c>
      <c r="N32" s="27">
        <f t="shared" si="5"/>
        <v>5358328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6716354</v>
      </c>
      <c r="X32" s="27">
        <f t="shared" si="5"/>
        <v>0</v>
      </c>
      <c r="Y32" s="27">
        <f t="shared" si="5"/>
        <v>6716354</v>
      </c>
      <c r="Z32" s="13">
        <f>+IF(X32&lt;&gt;0,+(Y32/X32)*100,0)</f>
        <v>0</v>
      </c>
      <c r="AA32" s="31">
        <f>SUM(AA28:AA31)</f>
        <v>15610000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>
        <v>15493000</v>
      </c>
      <c r="F35" s="21">
        <v>15493000</v>
      </c>
      <c r="G35" s="21"/>
      <c r="H35" s="21">
        <v>61650</v>
      </c>
      <c r="I35" s="21"/>
      <c r="J35" s="21">
        <v>61650</v>
      </c>
      <c r="K35" s="21">
        <v>1895969</v>
      </c>
      <c r="L35" s="21">
        <v>219525</v>
      </c>
      <c r="M35" s="21">
        <v>168186</v>
      </c>
      <c r="N35" s="21">
        <v>2283680</v>
      </c>
      <c r="O35" s="21"/>
      <c r="P35" s="21"/>
      <c r="Q35" s="21"/>
      <c r="R35" s="21"/>
      <c r="S35" s="21"/>
      <c r="T35" s="21"/>
      <c r="U35" s="21"/>
      <c r="V35" s="21"/>
      <c r="W35" s="21">
        <v>2345330</v>
      </c>
      <c r="X35" s="21"/>
      <c r="Y35" s="21">
        <v>2345330</v>
      </c>
      <c r="Z35" s="6"/>
      <c r="AA35" s="28">
        <v>15493000</v>
      </c>
    </row>
    <row r="36" spans="1:27" ht="13.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31103000</v>
      </c>
      <c r="F36" s="63">
        <f t="shared" si="6"/>
        <v>31103000</v>
      </c>
      <c r="G36" s="63">
        <f t="shared" si="6"/>
        <v>874608</v>
      </c>
      <c r="H36" s="63">
        <f t="shared" si="6"/>
        <v>61650</v>
      </c>
      <c r="I36" s="63">
        <f t="shared" si="6"/>
        <v>483418</v>
      </c>
      <c r="J36" s="63">
        <f t="shared" si="6"/>
        <v>1419676</v>
      </c>
      <c r="K36" s="63">
        <f t="shared" si="6"/>
        <v>2459789</v>
      </c>
      <c r="L36" s="63">
        <f t="shared" si="6"/>
        <v>1296295</v>
      </c>
      <c r="M36" s="63">
        <f t="shared" si="6"/>
        <v>3885924</v>
      </c>
      <c r="N36" s="63">
        <f t="shared" si="6"/>
        <v>7642008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9061684</v>
      </c>
      <c r="X36" s="63">
        <f t="shared" si="6"/>
        <v>0</v>
      </c>
      <c r="Y36" s="63">
        <f t="shared" si="6"/>
        <v>9061684</v>
      </c>
      <c r="Z36" s="64">
        <f>+IF(X36&lt;&gt;0,+(Y36/X36)*100,0)</f>
        <v>0</v>
      </c>
      <c r="AA36" s="65">
        <f>SUM(AA32:AA35)</f>
        <v>31103000</v>
      </c>
    </row>
    <row r="37" spans="1:27" ht="13.5">
      <c r="A37" s="14" t="s">
        <v>127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128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129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130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67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131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1290736</v>
      </c>
      <c r="D5" s="16">
        <f>SUM(D6:D8)</f>
        <v>0</v>
      </c>
      <c r="E5" s="17">
        <f t="shared" si="0"/>
        <v>3475493</v>
      </c>
      <c r="F5" s="18">
        <f t="shared" si="0"/>
        <v>3475493</v>
      </c>
      <c r="G5" s="18">
        <f t="shared" si="0"/>
        <v>230619</v>
      </c>
      <c r="H5" s="18">
        <f t="shared" si="0"/>
        <v>32248</v>
      </c>
      <c r="I5" s="18">
        <f t="shared" si="0"/>
        <v>46203</v>
      </c>
      <c r="J5" s="18">
        <f t="shared" si="0"/>
        <v>309070</v>
      </c>
      <c r="K5" s="18">
        <f t="shared" si="0"/>
        <v>0</v>
      </c>
      <c r="L5" s="18">
        <f t="shared" si="0"/>
        <v>1550916</v>
      </c>
      <c r="M5" s="18">
        <f t="shared" si="0"/>
        <v>0</v>
      </c>
      <c r="N5" s="18">
        <f t="shared" si="0"/>
        <v>1550916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1859986</v>
      </c>
      <c r="X5" s="18">
        <f t="shared" si="0"/>
        <v>1737498</v>
      </c>
      <c r="Y5" s="18">
        <f t="shared" si="0"/>
        <v>122488</v>
      </c>
      <c r="Z5" s="4">
        <f>+IF(X5&lt;&gt;0,+(Y5/X5)*100,0)</f>
        <v>7.049677179484523</v>
      </c>
      <c r="AA5" s="16">
        <f>SUM(AA6:AA8)</f>
        <v>3475493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>
        <v>1290736</v>
      </c>
      <c r="D8" s="19"/>
      <c r="E8" s="20">
        <v>3475493</v>
      </c>
      <c r="F8" s="21">
        <v>3475493</v>
      </c>
      <c r="G8" s="21">
        <v>230619</v>
      </c>
      <c r="H8" s="21">
        <v>32248</v>
      </c>
      <c r="I8" s="21">
        <v>46203</v>
      </c>
      <c r="J8" s="21">
        <v>309070</v>
      </c>
      <c r="K8" s="21"/>
      <c r="L8" s="21">
        <v>1550916</v>
      </c>
      <c r="M8" s="21"/>
      <c r="N8" s="21">
        <v>1550916</v>
      </c>
      <c r="O8" s="21"/>
      <c r="P8" s="21"/>
      <c r="Q8" s="21"/>
      <c r="R8" s="21"/>
      <c r="S8" s="21"/>
      <c r="T8" s="21"/>
      <c r="U8" s="21"/>
      <c r="V8" s="21"/>
      <c r="W8" s="21">
        <v>1859986</v>
      </c>
      <c r="X8" s="21">
        <v>1737498</v>
      </c>
      <c r="Y8" s="21">
        <v>122488</v>
      </c>
      <c r="Z8" s="6">
        <v>7.05</v>
      </c>
      <c r="AA8" s="28">
        <v>3475493</v>
      </c>
    </row>
    <row r="9" spans="1:27" ht="13.5">
      <c r="A9" s="2" t="s">
        <v>35</v>
      </c>
      <c r="B9" s="3"/>
      <c r="C9" s="16">
        <f aca="true" t="shared" si="1" ref="C9:Y9">SUM(C10:C14)</f>
        <v>46478028</v>
      </c>
      <c r="D9" s="16">
        <f>SUM(D10:D14)</f>
        <v>0</v>
      </c>
      <c r="E9" s="17">
        <f t="shared" si="1"/>
        <v>52051891</v>
      </c>
      <c r="F9" s="18">
        <f t="shared" si="1"/>
        <v>52051891</v>
      </c>
      <c r="G9" s="18">
        <f t="shared" si="1"/>
        <v>852514</v>
      </c>
      <c r="H9" s="18">
        <f t="shared" si="1"/>
        <v>1019552</v>
      </c>
      <c r="I9" s="18">
        <f t="shared" si="1"/>
        <v>6756268</v>
      </c>
      <c r="J9" s="18">
        <f t="shared" si="1"/>
        <v>8628334</v>
      </c>
      <c r="K9" s="18">
        <f t="shared" si="1"/>
        <v>7610321</v>
      </c>
      <c r="L9" s="18">
        <f t="shared" si="1"/>
        <v>5950540</v>
      </c>
      <c r="M9" s="18">
        <f t="shared" si="1"/>
        <v>0</v>
      </c>
      <c r="N9" s="18">
        <f t="shared" si="1"/>
        <v>13560861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22189195</v>
      </c>
      <c r="X9" s="18">
        <f t="shared" si="1"/>
        <v>26025996</v>
      </c>
      <c r="Y9" s="18">
        <f t="shared" si="1"/>
        <v>-3836801</v>
      </c>
      <c r="Z9" s="4">
        <f>+IF(X9&lt;&gt;0,+(Y9/X9)*100,0)</f>
        <v>-14.742187004101591</v>
      </c>
      <c r="AA9" s="30">
        <f>SUM(AA10:AA14)</f>
        <v>52051891</v>
      </c>
    </row>
    <row r="10" spans="1:27" ht="13.5">
      <c r="A10" s="5" t="s">
        <v>36</v>
      </c>
      <c r="B10" s="3"/>
      <c r="C10" s="19">
        <v>46478028</v>
      </c>
      <c r="D10" s="19"/>
      <c r="E10" s="20">
        <v>52051891</v>
      </c>
      <c r="F10" s="21">
        <v>52051891</v>
      </c>
      <c r="G10" s="21">
        <v>852514</v>
      </c>
      <c r="H10" s="21">
        <v>1019552</v>
      </c>
      <c r="I10" s="21">
        <v>6756268</v>
      </c>
      <c r="J10" s="21">
        <v>8628334</v>
      </c>
      <c r="K10" s="21">
        <v>7610321</v>
      </c>
      <c r="L10" s="21">
        <v>5950540</v>
      </c>
      <c r="M10" s="21"/>
      <c r="N10" s="21">
        <v>13560861</v>
      </c>
      <c r="O10" s="21"/>
      <c r="P10" s="21"/>
      <c r="Q10" s="21"/>
      <c r="R10" s="21"/>
      <c r="S10" s="21"/>
      <c r="T10" s="21"/>
      <c r="U10" s="21"/>
      <c r="V10" s="21"/>
      <c r="W10" s="21">
        <v>22189195</v>
      </c>
      <c r="X10" s="21">
        <v>26025996</v>
      </c>
      <c r="Y10" s="21">
        <v>-3836801</v>
      </c>
      <c r="Z10" s="6">
        <v>-14.74</v>
      </c>
      <c r="AA10" s="28">
        <v>52051891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47768764</v>
      </c>
      <c r="D25" s="50">
        <f>+D5+D9+D15+D19+D24</f>
        <v>0</v>
      </c>
      <c r="E25" s="51">
        <f t="shared" si="4"/>
        <v>55527384</v>
      </c>
      <c r="F25" s="52">
        <f t="shared" si="4"/>
        <v>55527384</v>
      </c>
      <c r="G25" s="52">
        <f t="shared" si="4"/>
        <v>1083133</v>
      </c>
      <c r="H25" s="52">
        <f t="shared" si="4"/>
        <v>1051800</v>
      </c>
      <c r="I25" s="52">
        <f t="shared" si="4"/>
        <v>6802471</v>
      </c>
      <c r="J25" s="52">
        <f t="shared" si="4"/>
        <v>8937404</v>
      </c>
      <c r="K25" s="52">
        <f t="shared" si="4"/>
        <v>7610321</v>
      </c>
      <c r="L25" s="52">
        <f t="shared" si="4"/>
        <v>7501456</v>
      </c>
      <c r="M25" s="52">
        <f t="shared" si="4"/>
        <v>0</v>
      </c>
      <c r="N25" s="52">
        <f t="shared" si="4"/>
        <v>15111777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24049181</v>
      </c>
      <c r="X25" s="52">
        <f t="shared" si="4"/>
        <v>27763494</v>
      </c>
      <c r="Y25" s="52">
        <f t="shared" si="4"/>
        <v>-3714313</v>
      </c>
      <c r="Z25" s="53">
        <f>+IF(X25&lt;&gt;0,+(Y25/X25)*100,0)</f>
        <v>-13.378406190517664</v>
      </c>
      <c r="AA25" s="54">
        <f>+AA5+AA9+AA15+AA19+AA24</f>
        <v>55527384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47768764</v>
      </c>
      <c r="D28" s="19"/>
      <c r="E28" s="20">
        <v>33370000</v>
      </c>
      <c r="F28" s="21">
        <v>33370000</v>
      </c>
      <c r="G28" s="21">
        <v>1083133</v>
      </c>
      <c r="H28" s="21">
        <v>1051800</v>
      </c>
      <c r="I28" s="21">
        <v>6802471</v>
      </c>
      <c r="J28" s="21">
        <v>8937404</v>
      </c>
      <c r="K28" s="21">
        <v>7610321</v>
      </c>
      <c r="L28" s="21">
        <v>7501456</v>
      </c>
      <c r="M28" s="21"/>
      <c r="N28" s="21">
        <v>15111777</v>
      </c>
      <c r="O28" s="21"/>
      <c r="P28" s="21"/>
      <c r="Q28" s="21"/>
      <c r="R28" s="21"/>
      <c r="S28" s="21"/>
      <c r="T28" s="21"/>
      <c r="U28" s="21"/>
      <c r="V28" s="21"/>
      <c r="W28" s="21">
        <v>24049181</v>
      </c>
      <c r="X28" s="21"/>
      <c r="Y28" s="21">
        <v>24049181</v>
      </c>
      <c r="Z28" s="6"/>
      <c r="AA28" s="19">
        <v>33370000</v>
      </c>
    </row>
    <row r="29" spans="1:27" ht="13.5">
      <c r="A29" s="56" t="s">
        <v>55</v>
      </c>
      <c r="B29" s="3"/>
      <c r="C29" s="19"/>
      <c r="D29" s="19"/>
      <c r="E29" s="20">
        <v>2250000</v>
      </c>
      <c r="F29" s="21">
        <v>2250000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2250000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47768764</v>
      </c>
      <c r="D32" s="25">
        <f>SUM(D28:D31)</f>
        <v>0</v>
      </c>
      <c r="E32" s="26">
        <f t="shared" si="5"/>
        <v>35620000</v>
      </c>
      <c r="F32" s="27">
        <f t="shared" si="5"/>
        <v>35620000</v>
      </c>
      <c r="G32" s="27">
        <f t="shared" si="5"/>
        <v>1083133</v>
      </c>
      <c r="H32" s="27">
        <f t="shared" si="5"/>
        <v>1051800</v>
      </c>
      <c r="I32" s="27">
        <f t="shared" si="5"/>
        <v>6802471</v>
      </c>
      <c r="J32" s="27">
        <f t="shared" si="5"/>
        <v>8937404</v>
      </c>
      <c r="K32" s="27">
        <f t="shared" si="5"/>
        <v>7610321</v>
      </c>
      <c r="L32" s="27">
        <f t="shared" si="5"/>
        <v>7501456</v>
      </c>
      <c r="M32" s="27">
        <f t="shared" si="5"/>
        <v>0</v>
      </c>
      <c r="N32" s="27">
        <f t="shared" si="5"/>
        <v>15111777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24049181</v>
      </c>
      <c r="X32" s="27">
        <f t="shared" si="5"/>
        <v>0</v>
      </c>
      <c r="Y32" s="27">
        <f t="shared" si="5"/>
        <v>24049181</v>
      </c>
      <c r="Z32" s="13">
        <f>+IF(X32&lt;&gt;0,+(Y32/X32)*100,0)</f>
        <v>0</v>
      </c>
      <c r="AA32" s="31">
        <f>SUM(AA28:AA31)</f>
        <v>35620000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>
        <v>19907384</v>
      </c>
      <c r="F35" s="21">
        <v>19907384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19907384</v>
      </c>
    </row>
    <row r="36" spans="1:27" ht="13.5">
      <c r="A36" s="60" t="s">
        <v>64</v>
      </c>
      <c r="B36" s="10"/>
      <c r="C36" s="61">
        <f aca="true" t="shared" si="6" ref="C36:Y36">SUM(C32:C35)</f>
        <v>47768764</v>
      </c>
      <c r="D36" s="61">
        <f>SUM(D32:D35)</f>
        <v>0</v>
      </c>
      <c r="E36" s="62">
        <f t="shared" si="6"/>
        <v>55527384</v>
      </c>
      <c r="F36" s="63">
        <f t="shared" si="6"/>
        <v>55527384</v>
      </c>
      <c r="G36" s="63">
        <f t="shared" si="6"/>
        <v>1083133</v>
      </c>
      <c r="H36" s="63">
        <f t="shared" si="6"/>
        <v>1051800</v>
      </c>
      <c r="I36" s="63">
        <f t="shared" si="6"/>
        <v>6802471</v>
      </c>
      <c r="J36" s="63">
        <f t="shared" si="6"/>
        <v>8937404</v>
      </c>
      <c r="K36" s="63">
        <f t="shared" si="6"/>
        <v>7610321</v>
      </c>
      <c r="L36" s="63">
        <f t="shared" si="6"/>
        <v>7501456</v>
      </c>
      <c r="M36" s="63">
        <f t="shared" si="6"/>
        <v>0</v>
      </c>
      <c r="N36" s="63">
        <f t="shared" si="6"/>
        <v>15111777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24049181</v>
      </c>
      <c r="X36" s="63">
        <f t="shared" si="6"/>
        <v>0</v>
      </c>
      <c r="Y36" s="63">
        <f t="shared" si="6"/>
        <v>24049181</v>
      </c>
      <c r="Z36" s="64">
        <f>+IF(X36&lt;&gt;0,+(Y36/X36)*100,0)</f>
        <v>0</v>
      </c>
      <c r="AA36" s="65">
        <f>SUM(AA32:AA35)</f>
        <v>55527384</v>
      </c>
    </row>
    <row r="37" spans="1:27" ht="13.5">
      <c r="A37" s="14" t="s">
        <v>127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128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129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130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112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131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1616235</v>
      </c>
      <c r="D5" s="16">
        <f>SUM(D6:D8)</f>
        <v>0</v>
      </c>
      <c r="E5" s="17">
        <f t="shared" si="0"/>
        <v>925000</v>
      </c>
      <c r="F5" s="18">
        <f t="shared" si="0"/>
        <v>925000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675000</v>
      </c>
      <c r="Y5" s="18">
        <f t="shared" si="0"/>
        <v>-675000</v>
      </c>
      <c r="Z5" s="4">
        <f>+IF(X5&lt;&gt;0,+(Y5/X5)*100,0)</f>
        <v>-100</v>
      </c>
      <c r="AA5" s="16">
        <f>SUM(AA6:AA8)</f>
        <v>925000</v>
      </c>
    </row>
    <row r="6" spans="1:27" ht="13.5">
      <c r="A6" s="5" t="s">
        <v>32</v>
      </c>
      <c r="B6" s="3"/>
      <c r="C6" s="19">
        <v>38576</v>
      </c>
      <c r="D6" s="19"/>
      <c r="E6" s="20">
        <v>30000</v>
      </c>
      <c r="F6" s="21">
        <v>30000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30000</v>
      </c>
      <c r="Y6" s="21">
        <v>-30000</v>
      </c>
      <c r="Z6" s="6">
        <v>-100</v>
      </c>
      <c r="AA6" s="28">
        <v>30000</v>
      </c>
    </row>
    <row r="7" spans="1:27" ht="13.5">
      <c r="A7" s="5" t="s">
        <v>33</v>
      </c>
      <c r="B7" s="3"/>
      <c r="C7" s="22">
        <v>258496</v>
      </c>
      <c r="D7" s="22"/>
      <c r="E7" s="23">
        <v>675000</v>
      </c>
      <c r="F7" s="24">
        <v>675000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425000</v>
      </c>
      <c r="Y7" s="24">
        <v>-425000</v>
      </c>
      <c r="Z7" s="7">
        <v>-100</v>
      </c>
      <c r="AA7" s="29">
        <v>675000</v>
      </c>
    </row>
    <row r="8" spans="1:27" ht="13.5">
      <c r="A8" s="5" t="s">
        <v>34</v>
      </c>
      <c r="B8" s="3"/>
      <c r="C8" s="19">
        <v>1319163</v>
      </c>
      <c r="D8" s="19"/>
      <c r="E8" s="20">
        <v>220000</v>
      </c>
      <c r="F8" s="21">
        <v>220000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220000</v>
      </c>
      <c r="Y8" s="21">
        <v>-220000</v>
      </c>
      <c r="Z8" s="6">
        <v>-100</v>
      </c>
      <c r="AA8" s="28">
        <v>220000</v>
      </c>
    </row>
    <row r="9" spans="1:27" ht="13.5">
      <c r="A9" s="2" t="s">
        <v>35</v>
      </c>
      <c r="B9" s="3"/>
      <c r="C9" s="16">
        <f aca="true" t="shared" si="1" ref="C9:Y9">SUM(C10:C14)</f>
        <v>463480</v>
      </c>
      <c r="D9" s="16">
        <f>SUM(D10:D14)</f>
        <v>0</v>
      </c>
      <c r="E9" s="17">
        <f t="shared" si="1"/>
        <v>110000</v>
      </c>
      <c r="F9" s="18">
        <f t="shared" si="1"/>
        <v>110000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55002</v>
      </c>
      <c r="Y9" s="18">
        <f t="shared" si="1"/>
        <v>-55002</v>
      </c>
      <c r="Z9" s="4">
        <f>+IF(X9&lt;&gt;0,+(Y9/X9)*100,0)</f>
        <v>-100</v>
      </c>
      <c r="AA9" s="30">
        <f>SUM(AA10:AA14)</f>
        <v>110000</v>
      </c>
    </row>
    <row r="10" spans="1:27" ht="13.5">
      <c r="A10" s="5" t="s">
        <v>36</v>
      </c>
      <c r="B10" s="3"/>
      <c r="C10" s="19">
        <v>463480</v>
      </c>
      <c r="D10" s="19"/>
      <c r="E10" s="20">
        <v>110000</v>
      </c>
      <c r="F10" s="21">
        <v>110000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55002</v>
      </c>
      <c r="Y10" s="21">
        <v>-55002</v>
      </c>
      <c r="Z10" s="6">
        <v>-100</v>
      </c>
      <c r="AA10" s="28">
        <v>110000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1233376</v>
      </c>
      <c r="D15" s="16">
        <f>SUM(D16:D18)</f>
        <v>0</v>
      </c>
      <c r="E15" s="17">
        <f t="shared" si="2"/>
        <v>25702000</v>
      </c>
      <c r="F15" s="18">
        <f t="shared" si="2"/>
        <v>25702000</v>
      </c>
      <c r="G15" s="18">
        <f t="shared" si="2"/>
        <v>830341</v>
      </c>
      <c r="H15" s="18">
        <f t="shared" si="2"/>
        <v>7995014</v>
      </c>
      <c r="I15" s="18">
        <f t="shared" si="2"/>
        <v>3765276</v>
      </c>
      <c r="J15" s="18">
        <f t="shared" si="2"/>
        <v>12590631</v>
      </c>
      <c r="K15" s="18">
        <f t="shared" si="2"/>
        <v>10900</v>
      </c>
      <c r="L15" s="18">
        <f t="shared" si="2"/>
        <v>2724553</v>
      </c>
      <c r="M15" s="18">
        <f t="shared" si="2"/>
        <v>2170771</v>
      </c>
      <c r="N15" s="18">
        <f t="shared" si="2"/>
        <v>4906224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17496855</v>
      </c>
      <c r="X15" s="18">
        <f t="shared" si="2"/>
        <v>12910998</v>
      </c>
      <c r="Y15" s="18">
        <f t="shared" si="2"/>
        <v>4585857</v>
      </c>
      <c r="Z15" s="4">
        <f>+IF(X15&lt;&gt;0,+(Y15/X15)*100,0)</f>
        <v>35.51899705971607</v>
      </c>
      <c r="AA15" s="30">
        <f>SUM(AA16:AA18)</f>
        <v>25702000</v>
      </c>
    </row>
    <row r="16" spans="1:27" ht="13.5">
      <c r="A16" s="5" t="s">
        <v>42</v>
      </c>
      <c r="B16" s="3"/>
      <c r="C16" s="19">
        <v>1233376</v>
      </c>
      <c r="D16" s="19"/>
      <c r="E16" s="20">
        <v>120000</v>
      </c>
      <c r="F16" s="21">
        <v>120000</v>
      </c>
      <c r="G16" s="21"/>
      <c r="H16" s="21"/>
      <c r="I16" s="21"/>
      <c r="J16" s="21"/>
      <c r="K16" s="21"/>
      <c r="L16" s="21">
        <v>2724553</v>
      </c>
      <c r="M16" s="21">
        <v>2170771</v>
      </c>
      <c r="N16" s="21">
        <v>4895324</v>
      </c>
      <c r="O16" s="21"/>
      <c r="P16" s="21"/>
      <c r="Q16" s="21"/>
      <c r="R16" s="21"/>
      <c r="S16" s="21"/>
      <c r="T16" s="21"/>
      <c r="U16" s="21"/>
      <c r="V16" s="21"/>
      <c r="W16" s="21">
        <v>4895324</v>
      </c>
      <c r="X16" s="21">
        <v>120000</v>
      </c>
      <c r="Y16" s="21">
        <v>4775324</v>
      </c>
      <c r="Z16" s="6">
        <v>3979.44</v>
      </c>
      <c r="AA16" s="28">
        <v>120000</v>
      </c>
    </row>
    <row r="17" spans="1:27" ht="13.5">
      <c r="A17" s="5" t="s">
        <v>43</v>
      </c>
      <c r="B17" s="3"/>
      <c r="C17" s="19"/>
      <c r="D17" s="19"/>
      <c r="E17" s="20">
        <v>25582000</v>
      </c>
      <c r="F17" s="21">
        <v>25582000</v>
      </c>
      <c r="G17" s="21">
        <v>830341</v>
      </c>
      <c r="H17" s="21">
        <v>7995014</v>
      </c>
      <c r="I17" s="21">
        <v>3765276</v>
      </c>
      <c r="J17" s="21">
        <v>12590631</v>
      </c>
      <c r="K17" s="21">
        <v>10900</v>
      </c>
      <c r="L17" s="21"/>
      <c r="M17" s="21"/>
      <c r="N17" s="21">
        <v>10900</v>
      </c>
      <c r="O17" s="21"/>
      <c r="P17" s="21"/>
      <c r="Q17" s="21"/>
      <c r="R17" s="21"/>
      <c r="S17" s="21"/>
      <c r="T17" s="21"/>
      <c r="U17" s="21"/>
      <c r="V17" s="21"/>
      <c r="W17" s="21">
        <v>12601531</v>
      </c>
      <c r="X17" s="21">
        <v>12790998</v>
      </c>
      <c r="Y17" s="21">
        <v>-189467</v>
      </c>
      <c r="Z17" s="6">
        <v>-1.48</v>
      </c>
      <c r="AA17" s="28">
        <v>25582000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3313091</v>
      </c>
      <c r="D25" s="50">
        <f>+D5+D9+D15+D19+D24</f>
        <v>0</v>
      </c>
      <c r="E25" s="51">
        <f t="shared" si="4"/>
        <v>26737000</v>
      </c>
      <c r="F25" s="52">
        <f t="shared" si="4"/>
        <v>26737000</v>
      </c>
      <c r="G25" s="52">
        <f t="shared" si="4"/>
        <v>830341</v>
      </c>
      <c r="H25" s="52">
        <f t="shared" si="4"/>
        <v>7995014</v>
      </c>
      <c r="I25" s="52">
        <f t="shared" si="4"/>
        <v>3765276</v>
      </c>
      <c r="J25" s="52">
        <f t="shared" si="4"/>
        <v>12590631</v>
      </c>
      <c r="K25" s="52">
        <f t="shared" si="4"/>
        <v>10900</v>
      </c>
      <c r="L25" s="52">
        <f t="shared" si="4"/>
        <v>2724553</v>
      </c>
      <c r="M25" s="52">
        <f t="shared" si="4"/>
        <v>2170771</v>
      </c>
      <c r="N25" s="52">
        <f t="shared" si="4"/>
        <v>4906224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17496855</v>
      </c>
      <c r="X25" s="52">
        <f t="shared" si="4"/>
        <v>13641000</v>
      </c>
      <c r="Y25" s="52">
        <f t="shared" si="4"/>
        <v>3855855</v>
      </c>
      <c r="Z25" s="53">
        <f>+IF(X25&lt;&gt;0,+(Y25/X25)*100,0)</f>
        <v>28.266659335825818</v>
      </c>
      <c r="AA25" s="54">
        <f>+AA5+AA9+AA15+AA19+AA24</f>
        <v>26737000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25702000</v>
      </c>
      <c r="F28" s="21">
        <v>25702000</v>
      </c>
      <c r="G28" s="21">
        <v>830341</v>
      </c>
      <c r="H28" s="21">
        <v>7995014</v>
      </c>
      <c r="I28" s="21">
        <v>3765276</v>
      </c>
      <c r="J28" s="21">
        <v>12590631</v>
      </c>
      <c r="K28" s="21"/>
      <c r="L28" s="21">
        <v>2724553</v>
      </c>
      <c r="M28" s="21">
        <v>2170771</v>
      </c>
      <c r="N28" s="21">
        <v>4895324</v>
      </c>
      <c r="O28" s="21"/>
      <c r="P28" s="21"/>
      <c r="Q28" s="21"/>
      <c r="R28" s="21"/>
      <c r="S28" s="21"/>
      <c r="T28" s="21"/>
      <c r="U28" s="21"/>
      <c r="V28" s="21"/>
      <c r="W28" s="21">
        <v>17485955</v>
      </c>
      <c r="X28" s="21"/>
      <c r="Y28" s="21">
        <v>17485955</v>
      </c>
      <c r="Z28" s="6"/>
      <c r="AA28" s="19">
        <v>25702000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25702000</v>
      </c>
      <c r="F32" s="27">
        <f t="shared" si="5"/>
        <v>25702000</v>
      </c>
      <c r="G32" s="27">
        <f t="shared" si="5"/>
        <v>830341</v>
      </c>
      <c r="H32" s="27">
        <f t="shared" si="5"/>
        <v>7995014</v>
      </c>
      <c r="I32" s="27">
        <f t="shared" si="5"/>
        <v>3765276</v>
      </c>
      <c r="J32" s="27">
        <f t="shared" si="5"/>
        <v>12590631</v>
      </c>
      <c r="K32" s="27">
        <f t="shared" si="5"/>
        <v>0</v>
      </c>
      <c r="L32" s="27">
        <f t="shared" si="5"/>
        <v>2724553</v>
      </c>
      <c r="M32" s="27">
        <f t="shared" si="5"/>
        <v>2170771</v>
      </c>
      <c r="N32" s="27">
        <f t="shared" si="5"/>
        <v>4895324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17485955</v>
      </c>
      <c r="X32" s="27">
        <f t="shared" si="5"/>
        <v>0</v>
      </c>
      <c r="Y32" s="27">
        <f t="shared" si="5"/>
        <v>17485955</v>
      </c>
      <c r="Z32" s="13">
        <f>+IF(X32&lt;&gt;0,+(Y32/X32)*100,0)</f>
        <v>0</v>
      </c>
      <c r="AA32" s="31">
        <f>SUM(AA28:AA31)</f>
        <v>25702000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3313091</v>
      </c>
      <c r="D35" s="19"/>
      <c r="E35" s="20">
        <v>1035000</v>
      </c>
      <c r="F35" s="21">
        <v>1035000</v>
      </c>
      <c r="G35" s="21"/>
      <c r="H35" s="21"/>
      <c r="I35" s="21"/>
      <c r="J35" s="21"/>
      <c r="K35" s="21">
        <v>10900</v>
      </c>
      <c r="L35" s="21"/>
      <c r="M35" s="21"/>
      <c r="N35" s="21">
        <v>10900</v>
      </c>
      <c r="O35" s="21"/>
      <c r="P35" s="21"/>
      <c r="Q35" s="21"/>
      <c r="R35" s="21"/>
      <c r="S35" s="21"/>
      <c r="T35" s="21"/>
      <c r="U35" s="21"/>
      <c r="V35" s="21"/>
      <c r="W35" s="21">
        <v>10900</v>
      </c>
      <c r="X35" s="21"/>
      <c r="Y35" s="21">
        <v>10900</v>
      </c>
      <c r="Z35" s="6"/>
      <c r="AA35" s="28">
        <v>1035000</v>
      </c>
    </row>
    <row r="36" spans="1:27" ht="13.5">
      <c r="A36" s="60" t="s">
        <v>64</v>
      </c>
      <c r="B36" s="10"/>
      <c r="C36" s="61">
        <f aca="true" t="shared" si="6" ref="C36:Y36">SUM(C32:C35)</f>
        <v>3313091</v>
      </c>
      <c r="D36" s="61">
        <f>SUM(D32:D35)</f>
        <v>0</v>
      </c>
      <c r="E36" s="62">
        <f t="shared" si="6"/>
        <v>26737000</v>
      </c>
      <c r="F36" s="63">
        <f t="shared" si="6"/>
        <v>26737000</v>
      </c>
      <c r="G36" s="63">
        <f t="shared" si="6"/>
        <v>830341</v>
      </c>
      <c r="H36" s="63">
        <f t="shared" si="6"/>
        <v>7995014</v>
      </c>
      <c r="I36" s="63">
        <f t="shared" si="6"/>
        <v>3765276</v>
      </c>
      <c r="J36" s="63">
        <f t="shared" si="6"/>
        <v>12590631</v>
      </c>
      <c r="K36" s="63">
        <f t="shared" si="6"/>
        <v>10900</v>
      </c>
      <c r="L36" s="63">
        <f t="shared" si="6"/>
        <v>2724553</v>
      </c>
      <c r="M36" s="63">
        <f t="shared" si="6"/>
        <v>2170771</v>
      </c>
      <c r="N36" s="63">
        <f t="shared" si="6"/>
        <v>4906224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17496855</v>
      </c>
      <c r="X36" s="63">
        <f t="shared" si="6"/>
        <v>0</v>
      </c>
      <c r="Y36" s="63">
        <f t="shared" si="6"/>
        <v>17496855</v>
      </c>
      <c r="Z36" s="64">
        <f>+IF(X36&lt;&gt;0,+(Y36/X36)*100,0)</f>
        <v>0</v>
      </c>
      <c r="AA36" s="65">
        <f>SUM(AA32:AA35)</f>
        <v>26737000</v>
      </c>
    </row>
    <row r="37" spans="1:27" ht="13.5">
      <c r="A37" s="14" t="s">
        <v>127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128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129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130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113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131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69086821</v>
      </c>
      <c r="D5" s="16">
        <f>SUM(D6:D8)</f>
        <v>0</v>
      </c>
      <c r="E5" s="17">
        <f t="shared" si="0"/>
        <v>2150000</v>
      </c>
      <c r="F5" s="18">
        <f t="shared" si="0"/>
        <v>13037022</v>
      </c>
      <c r="G5" s="18">
        <f t="shared" si="0"/>
        <v>0</v>
      </c>
      <c r="H5" s="18">
        <f t="shared" si="0"/>
        <v>0</v>
      </c>
      <c r="I5" s="18">
        <f t="shared" si="0"/>
        <v>283939</v>
      </c>
      <c r="J5" s="18">
        <f t="shared" si="0"/>
        <v>283939</v>
      </c>
      <c r="K5" s="18">
        <f t="shared" si="0"/>
        <v>739537</v>
      </c>
      <c r="L5" s="18">
        <f t="shared" si="0"/>
        <v>220505</v>
      </c>
      <c r="M5" s="18">
        <f t="shared" si="0"/>
        <v>98361</v>
      </c>
      <c r="N5" s="18">
        <f t="shared" si="0"/>
        <v>1058403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1342342</v>
      </c>
      <c r="X5" s="18">
        <f t="shared" si="0"/>
        <v>1075002</v>
      </c>
      <c r="Y5" s="18">
        <f t="shared" si="0"/>
        <v>267340</v>
      </c>
      <c r="Z5" s="4">
        <f>+IF(X5&lt;&gt;0,+(Y5/X5)*100,0)</f>
        <v>24.868790941784294</v>
      </c>
      <c r="AA5" s="16">
        <f>SUM(AA6:AA8)</f>
        <v>13037022</v>
      </c>
    </row>
    <row r="6" spans="1:27" ht="13.5">
      <c r="A6" s="5" t="s">
        <v>32</v>
      </c>
      <c r="B6" s="3"/>
      <c r="C6" s="19">
        <v>2738139</v>
      </c>
      <c r="D6" s="19"/>
      <c r="E6" s="20">
        <v>50000</v>
      </c>
      <c r="F6" s="21">
        <v>50000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25002</v>
      </c>
      <c r="Y6" s="21">
        <v>-25002</v>
      </c>
      <c r="Z6" s="6">
        <v>-100</v>
      </c>
      <c r="AA6" s="28">
        <v>50000</v>
      </c>
    </row>
    <row r="7" spans="1:27" ht="13.5">
      <c r="A7" s="5" t="s">
        <v>33</v>
      </c>
      <c r="B7" s="3"/>
      <c r="C7" s="22">
        <v>3868234</v>
      </c>
      <c r="D7" s="22"/>
      <c r="E7" s="23">
        <v>900000</v>
      </c>
      <c r="F7" s="24">
        <v>1293900</v>
      </c>
      <c r="G7" s="24"/>
      <c r="H7" s="24"/>
      <c r="I7" s="24"/>
      <c r="J7" s="24"/>
      <c r="K7" s="24"/>
      <c r="L7" s="24">
        <v>102233</v>
      </c>
      <c r="M7" s="24">
        <v>4758</v>
      </c>
      <c r="N7" s="24">
        <v>106991</v>
      </c>
      <c r="O7" s="24"/>
      <c r="P7" s="24"/>
      <c r="Q7" s="24"/>
      <c r="R7" s="24"/>
      <c r="S7" s="24"/>
      <c r="T7" s="24"/>
      <c r="U7" s="24"/>
      <c r="V7" s="24"/>
      <c r="W7" s="24">
        <v>106991</v>
      </c>
      <c r="X7" s="24">
        <v>450000</v>
      </c>
      <c r="Y7" s="24">
        <v>-343009</v>
      </c>
      <c r="Z7" s="7">
        <v>-76.22</v>
      </c>
      <c r="AA7" s="29">
        <v>1293900</v>
      </c>
    </row>
    <row r="8" spans="1:27" ht="13.5">
      <c r="A8" s="5" t="s">
        <v>34</v>
      </c>
      <c r="B8" s="3"/>
      <c r="C8" s="19">
        <v>62480448</v>
      </c>
      <c r="D8" s="19"/>
      <c r="E8" s="20">
        <v>1200000</v>
      </c>
      <c r="F8" s="21">
        <v>11693122</v>
      </c>
      <c r="G8" s="21"/>
      <c r="H8" s="21"/>
      <c r="I8" s="21">
        <v>283939</v>
      </c>
      <c r="J8" s="21">
        <v>283939</v>
      </c>
      <c r="K8" s="21">
        <v>739537</v>
      </c>
      <c r="L8" s="21">
        <v>118272</v>
      </c>
      <c r="M8" s="21">
        <v>93603</v>
      </c>
      <c r="N8" s="21">
        <v>951412</v>
      </c>
      <c r="O8" s="21"/>
      <c r="P8" s="21"/>
      <c r="Q8" s="21"/>
      <c r="R8" s="21"/>
      <c r="S8" s="21"/>
      <c r="T8" s="21"/>
      <c r="U8" s="21"/>
      <c r="V8" s="21"/>
      <c r="W8" s="21">
        <v>1235351</v>
      </c>
      <c r="X8" s="21">
        <v>600000</v>
      </c>
      <c r="Y8" s="21">
        <v>635351</v>
      </c>
      <c r="Z8" s="6">
        <v>105.89</v>
      </c>
      <c r="AA8" s="28">
        <v>11693122</v>
      </c>
    </row>
    <row r="9" spans="1:27" ht="13.5">
      <c r="A9" s="2" t="s">
        <v>35</v>
      </c>
      <c r="B9" s="3"/>
      <c r="C9" s="16">
        <f aca="true" t="shared" si="1" ref="C9:Y9">SUM(C10:C14)</f>
        <v>6278284</v>
      </c>
      <c r="D9" s="16">
        <f>SUM(D10:D14)</f>
        <v>0</v>
      </c>
      <c r="E9" s="17">
        <f t="shared" si="1"/>
        <v>8680000</v>
      </c>
      <c r="F9" s="18">
        <f t="shared" si="1"/>
        <v>15117617</v>
      </c>
      <c r="G9" s="18">
        <f t="shared" si="1"/>
        <v>119819</v>
      </c>
      <c r="H9" s="18">
        <f t="shared" si="1"/>
        <v>1580349</v>
      </c>
      <c r="I9" s="18">
        <f t="shared" si="1"/>
        <v>2476997</v>
      </c>
      <c r="J9" s="18">
        <f t="shared" si="1"/>
        <v>4177165</v>
      </c>
      <c r="K9" s="18">
        <f t="shared" si="1"/>
        <v>2007823</v>
      </c>
      <c r="L9" s="18">
        <f t="shared" si="1"/>
        <v>252303</v>
      </c>
      <c r="M9" s="18">
        <f t="shared" si="1"/>
        <v>257997</v>
      </c>
      <c r="N9" s="18">
        <f t="shared" si="1"/>
        <v>2518123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6695288</v>
      </c>
      <c r="X9" s="18">
        <f t="shared" si="1"/>
        <v>4339998</v>
      </c>
      <c r="Y9" s="18">
        <f t="shared" si="1"/>
        <v>2355290</v>
      </c>
      <c r="Z9" s="4">
        <f>+IF(X9&lt;&gt;0,+(Y9/X9)*100,0)</f>
        <v>54.26937984764049</v>
      </c>
      <c r="AA9" s="30">
        <f>SUM(AA10:AA14)</f>
        <v>15117617</v>
      </c>
    </row>
    <row r="10" spans="1:27" ht="13.5">
      <c r="A10" s="5" t="s">
        <v>36</v>
      </c>
      <c r="B10" s="3"/>
      <c r="C10" s="19">
        <v>6278284</v>
      </c>
      <c r="D10" s="19"/>
      <c r="E10" s="20">
        <v>7480000</v>
      </c>
      <c r="F10" s="21">
        <v>13667617</v>
      </c>
      <c r="G10" s="21">
        <v>119819</v>
      </c>
      <c r="H10" s="21">
        <v>1580349</v>
      </c>
      <c r="I10" s="21">
        <v>2476997</v>
      </c>
      <c r="J10" s="21">
        <v>4177165</v>
      </c>
      <c r="K10" s="21">
        <v>2007823</v>
      </c>
      <c r="L10" s="21">
        <v>218103</v>
      </c>
      <c r="M10" s="21">
        <v>257997</v>
      </c>
      <c r="N10" s="21">
        <v>2483923</v>
      </c>
      <c r="O10" s="21"/>
      <c r="P10" s="21"/>
      <c r="Q10" s="21"/>
      <c r="R10" s="21"/>
      <c r="S10" s="21"/>
      <c r="T10" s="21"/>
      <c r="U10" s="21"/>
      <c r="V10" s="21"/>
      <c r="W10" s="21">
        <v>6661088</v>
      </c>
      <c r="X10" s="21">
        <v>3739998</v>
      </c>
      <c r="Y10" s="21">
        <v>2921090</v>
      </c>
      <c r="Z10" s="6">
        <v>78.1</v>
      </c>
      <c r="AA10" s="28">
        <v>13667617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>
        <v>1200000</v>
      </c>
      <c r="F12" s="21">
        <v>1450000</v>
      </c>
      <c r="G12" s="21"/>
      <c r="H12" s="21"/>
      <c r="I12" s="21"/>
      <c r="J12" s="21"/>
      <c r="K12" s="21"/>
      <c r="L12" s="21">
        <v>34200</v>
      </c>
      <c r="M12" s="21"/>
      <c r="N12" s="21">
        <v>34200</v>
      </c>
      <c r="O12" s="21"/>
      <c r="P12" s="21"/>
      <c r="Q12" s="21"/>
      <c r="R12" s="21"/>
      <c r="S12" s="21"/>
      <c r="T12" s="21"/>
      <c r="U12" s="21"/>
      <c r="V12" s="21"/>
      <c r="W12" s="21">
        <v>34200</v>
      </c>
      <c r="X12" s="21">
        <v>600000</v>
      </c>
      <c r="Y12" s="21">
        <v>-565800</v>
      </c>
      <c r="Z12" s="6">
        <v>-94.3</v>
      </c>
      <c r="AA12" s="28">
        <v>1450000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339957</v>
      </c>
      <c r="D15" s="16">
        <f>SUM(D16:D18)</f>
        <v>0</v>
      </c>
      <c r="E15" s="17">
        <f t="shared" si="2"/>
        <v>40000</v>
      </c>
      <c r="F15" s="18">
        <f t="shared" si="2"/>
        <v>17899672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13240</v>
      </c>
      <c r="L15" s="18">
        <f t="shared" si="2"/>
        <v>215670</v>
      </c>
      <c r="M15" s="18">
        <f t="shared" si="2"/>
        <v>0</v>
      </c>
      <c r="N15" s="18">
        <f t="shared" si="2"/>
        <v>228910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228910</v>
      </c>
      <c r="X15" s="18">
        <f t="shared" si="2"/>
        <v>19998</v>
      </c>
      <c r="Y15" s="18">
        <f t="shared" si="2"/>
        <v>208912</v>
      </c>
      <c r="Z15" s="4">
        <f>+IF(X15&lt;&gt;0,+(Y15/X15)*100,0)</f>
        <v>1044.6644664466448</v>
      </c>
      <c r="AA15" s="30">
        <f>SUM(AA16:AA18)</f>
        <v>17899672</v>
      </c>
    </row>
    <row r="16" spans="1:27" ht="13.5">
      <c r="A16" s="5" t="s">
        <v>42</v>
      </c>
      <c r="B16" s="3"/>
      <c r="C16" s="19">
        <v>339957</v>
      </c>
      <c r="D16" s="19"/>
      <c r="E16" s="20">
        <v>40000</v>
      </c>
      <c r="F16" s="21">
        <v>17899672</v>
      </c>
      <c r="G16" s="21"/>
      <c r="H16" s="21"/>
      <c r="I16" s="21"/>
      <c r="J16" s="21"/>
      <c r="K16" s="21">
        <v>13240</v>
      </c>
      <c r="L16" s="21">
        <v>215670</v>
      </c>
      <c r="M16" s="21"/>
      <c r="N16" s="21">
        <v>228910</v>
      </c>
      <c r="O16" s="21"/>
      <c r="P16" s="21"/>
      <c r="Q16" s="21"/>
      <c r="R16" s="21"/>
      <c r="S16" s="21"/>
      <c r="T16" s="21"/>
      <c r="U16" s="21"/>
      <c r="V16" s="21"/>
      <c r="W16" s="21">
        <v>228910</v>
      </c>
      <c r="X16" s="21">
        <v>19998</v>
      </c>
      <c r="Y16" s="21">
        <v>208912</v>
      </c>
      <c r="Z16" s="6">
        <v>1044.66</v>
      </c>
      <c r="AA16" s="28">
        <v>17899672</v>
      </c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1267860697</v>
      </c>
      <c r="D19" s="16">
        <f>SUM(D20:D23)</f>
        <v>0</v>
      </c>
      <c r="E19" s="17">
        <f t="shared" si="3"/>
        <v>357826446</v>
      </c>
      <c r="F19" s="18">
        <f t="shared" si="3"/>
        <v>416813245</v>
      </c>
      <c r="G19" s="18">
        <f t="shared" si="3"/>
        <v>15791</v>
      </c>
      <c r="H19" s="18">
        <f t="shared" si="3"/>
        <v>7167378</v>
      </c>
      <c r="I19" s="18">
        <f t="shared" si="3"/>
        <v>8158447</v>
      </c>
      <c r="J19" s="18">
        <f t="shared" si="3"/>
        <v>15341616</v>
      </c>
      <c r="K19" s="18">
        <f t="shared" si="3"/>
        <v>12705467</v>
      </c>
      <c r="L19" s="18">
        <f t="shared" si="3"/>
        <v>12828119</v>
      </c>
      <c r="M19" s="18">
        <f t="shared" si="3"/>
        <v>7810761</v>
      </c>
      <c r="N19" s="18">
        <f t="shared" si="3"/>
        <v>33344347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48685963</v>
      </c>
      <c r="X19" s="18">
        <f t="shared" si="3"/>
        <v>178913226</v>
      </c>
      <c r="Y19" s="18">
        <f t="shared" si="3"/>
        <v>-130227263</v>
      </c>
      <c r="Z19" s="4">
        <f>+IF(X19&lt;&gt;0,+(Y19/X19)*100,0)</f>
        <v>-72.78794637574754</v>
      </c>
      <c r="AA19" s="30">
        <f>SUM(AA20:AA23)</f>
        <v>416813245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>
        <v>1100067806</v>
      </c>
      <c r="D21" s="19"/>
      <c r="E21" s="20">
        <v>352776446</v>
      </c>
      <c r="F21" s="21">
        <v>385973481</v>
      </c>
      <c r="G21" s="21">
        <v>15791</v>
      </c>
      <c r="H21" s="21">
        <v>7167378</v>
      </c>
      <c r="I21" s="21">
        <v>7962197</v>
      </c>
      <c r="J21" s="21">
        <v>15145366</v>
      </c>
      <c r="K21" s="21">
        <v>12652202</v>
      </c>
      <c r="L21" s="21">
        <v>12386835</v>
      </c>
      <c r="M21" s="21">
        <v>7248161</v>
      </c>
      <c r="N21" s="21">
        <v>32287198</v>
      </c>
      <c r="O21" s="21"/>
      <c r="P21" s="21"/>
      <c r="Q21" s="21"/>
      <c r="R21" s="21"/>
      <c r="S21" s="21"/>
      <c r="T21" s="21"/>
      <c r="U21" s="21"/>
      <c r="V21" s="21"/>
      <c r="W21" s="21">
        <v>47432564</v>
      </c>
      <c r="X21" s="21">
        <v>176388222</v>
      </c>
      <c r="Y21" s="21">
        <v>-128955658</v>
      </c>
      <c r="Z21" s="6">
        <v>-73.11</v>
      </c>
      <c r="AA21" s="28">
        <v>385973481</v>
      </c>
    </row>
    <row r="22" spans="1:27" ht="13.5">
      <c r="A22" s="5" t="s">
        <v>48</v>
      </c>
      <c r="B22" s="3"/>
      <c r="C22" s="22">
        <v>63406848</v>
      </c>
      <c r="D22" s="22"/>
      <c r="E22" s="23">
        <v>5000000</v>
      </c>
      <c r="F22" s="24">
        <v>17780073</v>
      </c>
      <c r="G22" s="24"/>
      <c r="H22" s="24"/>
      <c r="I22" s="24">
        <v>196250</v>
      </c>
      <c r="J22" s="24">
        <v>196250</v>
      </c>
      <c r="K22" s="24">
        <v>53265</v>
      </c>
      <c r="L22" s="24">
        <v>438727</v>
      </c>
      <c r="M22" s="24">
        <v>526032</v>
      </c>
      <c r="N22" s="24">
        <v>1018024</v>
      </c>
      <c r="O22" s="24"/>
      <c r="P22" s="24"/>
      <c r="Q22" s="24"/>
      <c r="R22" s="24"/>
      <c r="S22" s="24"/>
      <c r="T22" s="24"/>
      <c r="U22" s="24"/>
      <c r="V22" s="24"/>
      <c r="W22" s="24">
        <v>1214274</v>
      </c>
      <c r="X22" s="24">
        <v>2500002</v>
      </c>
      <c r="Y22" s="24">
        <v>-1285728</v>
      </c>
      <c r="Z22" s="7">
        <v>-51.43</v>
      </c>
      <c r="AA22" s="29">
        <v>17780073</v>
      </c>
    </row>
    <row r="23" spans="1:27" ht="13.5">
      <c r="A23" s="5" t="s">
        <v>49</v>
      </c>
      <c r="B23" s="3"/>
      <c r="C23" s="19">
        <v>104386043</v>
      </c>
      <c r="D23" s="19"/>
      <c r="E23" s="20">
        <v>50000</v>
      </c>
      <c r="F23" s="21">
        <v>13059691</v>
      </c>
      <c r="G23" s="21"/>
      <c r="H23" s="21"/>
      <c r="I23" s="21"/>
      <c r="J23" s="21"/>
      <c r="K23" s="21"/>
      <c r="L23" s="21">
        <v>2557</v>
      </c>
      <c r="M23" s="21">
        <v>36568</v>
      </c>
      <c r="N23" s="21">
        <v>39125</v>
      </c>
      <c r="O23" s="21"/>
      <c r="P23" s="21"/>
      <c r="Q23" s="21"/>
      <c r="R23" s="21"/>
      <c r="S23" s="21"/>
      <c r="T23" s="21"/>
      <c r="U23" s="21"/>
      <c r="V23" s="21"/>
      <c r="W23" s="21">
        <v>39125</v>
      </c>
      <c r="X23" s="21">
        <v>25002</v>
      </c>
      <c r="Y23" s="21">
        <v>14123</v>
      </c>
      <c r="Z23" s="6">
        <v>56.49</v>
      </c>
      <c r="AA23" s="28">
        <v>13059691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1343565759</v>
      </c>
      <c r="D25" s="50">
        <f>+D5+D9+D15+D19+D24</f>
        <v>0</v>
      </c>
      <c r="E25" s="51">
        <f t="shared" si="4"/>
        <v>368696446</v>
      </c>
      <c r="F25" s="52">
        <f t="shared" si="4"/>
        <v>462867556</v>
      </c>
      <c r="G25" s="52">
        <f t="shared" si="4"/>
        <v>135610</v>
      </c>
      <c r="H25" s="52">
        <f t="shared" si="4"/>
        <v>8747727</v>
      </c>
      <c r="I25" s="52">
        <f t="shared" si="4"/>
        <v>10919383</v>
      </c>
      <c r="J25" s="52">
        <f t="shared" si="4"/>
        <v>19802720</v>
      </c>
      <c r="K25" s="52">
        <f t="shared" si="4"/>
        <v>15466067</v>
      </c>
      <c r="L25" s="52">
        <f t="shared" si="4"/>
        <v>13516597</v>
      </c>
      <c r="M25" s="52">
        <f t="shared" si="4"/>
        <v>8167119</v>
      </c>
      <c r="N25" s="52">
        <f t="shared" si="4"/>
        <v>37149783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56952503</v>
      </c>
      <c r="X25" s="52">
        <f t="shared" si="4"/>
        <v>184348224</v>
      </c>
      <c r="Y25" s="52">
        <f t="shared" si="4"/>
        <v>-127395721</v>
      </c>
      <c r="Z25" s="53">
        <f>+IF(X25&lt;&gt;0,+(Y25/X25)*100,0)</f>
        <v>-69.10602024568459</v>
      </c>
      <c r="AA25" s="54">
        <f>+AA5+AA9+AA15+AA19+AA24</f>
        <v>462867556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969716754</v>
      </c>
      <c r="D28" s="19"/>
      <c r="E28" s="20">
        <v>343086446</v>
      </c>
      <c r="F28" s="21">
        <v>343086446</v>
      </c>
      <c r="G28" s="21">
        <v>13830</v>
      </c>
      <c r="H28" s="21">
        <v>6760060</v>
      </c>
      <c r="I28" s="21">
        <v>7192341</v>
      </c>
      <c r="J28" s="21">
        <v>13966231</v>
      </c>
      <c r="K28" s="21">
        <v>11031406</v>
      </c>
      <c r="L28" s="21">
        <v>10322754</v>
      </c>
      <c r="M28" s="21">
        <v>6726656</v>
      </c>
      <c r="N28" s="21">
        <v>28080816</v>
      </c>
      <c r="O28" s="21"/>
      <c r="P28" s="21"/>
      <c r="Q28" s="21"/>
      <c r="R28" s="21"/>
      <c r="S28" s="21"/>
      <c r="T28" s="21"/>
      <c r="U28" s="21"/>
      <c r="V28" s="21"/>
      <c r="W28" s="21">
        <v>42047047</v>
      </c>
      <c r="X28" s="21"/>
      <c r="Y28" s="21">
        <v>42047047</v>
      </c>
      <c r="Z28" s="6"/>
      <c r="AA28" s="19">
        <v>343086446</v>
      </c>
    </row>
    <row r="29" spans="1:27" ht="13.5">
      <c r="A29" s="56" t="s">
        <v>55</v>
      </c>
      <c r="B29" s="3"/>
      <c r="C29" s="19"/>
      <c r="D29" s="19"/>
      <c r="E29" s="20"/>
      <c r="F29" s="21">
        <v>18859672</v>
      </c>
      <c r="G29" s="21"/>
      <c r="H29" s="21"/>
      <c r="I29" s="21"/>
      <c r="J29" s="21"/>
      <c r="K29" s="21"/>
      <c r="L29" s="21">
        <v>215670</v>
      </c>
      <c r="M29" s="21"/>
      <c r="N29" s="21">
        <v>215670</v>
      </c>
      <c r="O29" s="21"/>
      <c r="P29" s="21"/>
      <c r="Q29" s="21"/>
      <c r="R29" s="21"/>
      <c r="S29" s="21"/>
      <c r="T29" s="21"/>
      <c r="U29" s="21"/>
      <c r="V29" s="21"/>
      <c r="W29" s="21">
        <v>215670</v>
      </c>
      <c r="X29" s="21"/>
      <c r="Y29" s="21">
        <v>215670</v>
      </c>
      <c r="Z29" s="6"/>
      <c r="AA29" s="28">
        <v>18859672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969716754</v>
      </c>
      <c r="D32" s="25">
        <f>SUM(D28:D31)</f>
        <v>0</v>
      </c>
      <c r="E32" s="26">
        <f t="shared" si="5"/>
        <v>343086446</v>
      </c>
      <c r="F32" s="27">
        <f t="shared" si="5"/>
        <v>361946118</v>
      </c>
      <c r="G32" s="27">
        <f t="shared" si="5"/>
        <v>13830</v>
      </c>
      <c r="H32" s="27">
        <f t="shared" si="5"/>
        <v>6760060</v>
      </c>
      <c r="I32" s="27">
        <f t="shared" si="5"/>
        <v>7192341</v>
      </c>
      <c r="J32" s="27">
        <f t="shared" si="5"/>
        <v>13966231</v>
      </c>
      <c r="K32" s="27">
        <f t="shared" si="5"/>
        <v>11031406</v>
      </c>
      <c r="L32" s="27">
        <f t="shared" si="5"/>
        <v>10538424</v>
      </c>
      <c r="M32" s="27">
        <f t="shared" si="5"/>
        <v>6726656</v>
      </c>
      <c r="N32" s="27">
        <f t="shared" si="5"/>
        <v>28296486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42262717</v>
      </c>
      <c r="X32" s="27">
        <f t="shared" si="5"/>
        <v>0</v>
      </c>
      <c r="Y32" s="27">
        <f t="shared" si="5"/>
        <v>42262717</v>
      </c>
      <c r="Z32" s="13">
        <f>+IF(X32&lt;&gt;0,+(Y32/X32)*100,0)</f>
        <v>0</v>
      </c>
      <c r="AA32" s="31">
        <f>SUM(AA28:AA31)</f>
        <v>361946118</v>
      </c>
    </row>
    <row r="33" spans="1:27" ht="13.5">
      <c r="A33" s="59" t="s">
        <v>59</v>
      </c>
      <c r="B33" s="3" t="s">
        <v>60</v>
      </c>
      <c r="C33" s="19">
        <v>342721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>
        <v>42228094</v>
      </c>
      <c r="D34" s="19"/>
      <c r="E34" s="20"/>
      <c r="F34" s="21">
        <v>11540640</v>
      </c>
      <c r="G34" s="21"/>
      <c r="H34" s="21"/>
      <c r="I34" s="21">
        <v>196250</v>
      </c>
      <c r="J34" s="21">
        <v>196250</v>
      </c>
      <c r="K34" s="21"/>
      <c r="L34" s="21"/>
      <c r="M34" s="21">
        <v>217593</v>
      </c>
      <c r="N34" s="21">
        <v>217593</v>
      </c>
      <c r="O34" s="21"/>
      <c r="P34" s="21"/>
      <c r="Q34" s="21"/>
      <c r="R34" s="21"/>
      <c r="S34" s="21"/>
      <c r="T34" s="21"/>
      <c r="U34" s="21"/>
      <c r="V34" s="21"/>
      <c r="W34" s="21">
        <v>413843</v>
      </c>
      <c r="X34" s="21"/>
      <c r="Y34" s="21">
        <v>413843</v>
      </c>
      <c r="Z34" s="6"/>
      <c r="AA34" s="28">
        <v>11540640</v>
      </c>
    </row>
    <row r="35" spans="1:27" ht="13.5">
      <c r="A35" s="59" t="s">
        <v>63</v>
      </c>
      <c r="B35" s="3"/>
      <c r="C35" s="19">
        <v>331278190</v>
      </c>
      <c r="D35" s="19"/>
      <c r="E35" s="20">
        <v>25610000</v>
      </c>
      <c r="F35" s="21">
        <v>89380798</v>
      </c>
      <c r="G35" s="21">
        <v>121780</v>
      </c>
      <c r="H35" s="21">
        <v>1987667</v>
      </c>
      <c r="I35" s="21">
        <v>3530792</v>
      </c>
      <c r="J35" s="21">
        <v>5640239</v>
      </c>
      <c r="K35" s="21">
        <v>4434661</v>
      </c>
      <c r="L35" s="21">
        <v>2978173</v>
      </c>
      <c r="M35" s="21">
        <v>1222870</v>
      </c>
      <c r="N35" s="21">
        <v>8635704</v>
      </c>
      <c r="O35" s="21"/>
      <c r="P35" s="21"/>
      <c r="Q35" s="21"/>
      <c r="R35" s="21"/>
      <c r="S35" s="21"/>
      <c r="T35" s="21"/>
      <c r="U35" s="21"/>
      <c r="V35" s="21"/>
      <c r="W35" s="21">
        <v>14275943</v>
      </c>
      <c r="X35" s="21"/>
      <c r="Y35" s="21">
        <v>14275943</v>
      </c>
      <c r="Z35" s="6"/>
      <c r="AA35" s="28">
        <v>89380798</v>
      </c>
    </row>
    <row r="36" spans="1:27" ht="13.5">
      <c r="A36" s="60" t="s">
        <v>64</v>
      </c>
      <c r="B36" s="10"/>
      <c r="C36" s="61">
        <f aca="true" t="shared" si="6" ref="C36:Y36">SUM(C32:C35)</f>
        <v>1343565759</v>
      </c>
      <c r="D36" s="61">
        <f>SUM(D32:D35)</f>
        <v>0</v>
      </c>
      <c r="E36" s="62">
        <f t="shared" si="6"/>
        <v>368696446</v>
      </c>
      <c r="F36" s="63">
        <f t="shared" si="6"/>
        <v>462867556</v>
      </c>
      <c r="G36" s="63">
        <f t="shared" si="6"/>
        <v>135610</v>
      </c>
      <c r="H36" s="63">
        <f t="shared" si="6"/>
        <v>8747727</v>
      </c>
      <c r="I36" s="63">
        <f t="shared" si="6"/>
        <v>10919383</v>
      </c>
      <c r="J36" s="63">
        <f t="shared" si="6"/>
        <v>19802720</v>
      </c>
      <c r="K36" s="63">
        <f t="shared" si="6"/>
        <v>15466067</v>
      </c>
      <c r="L36" s="63">
        <f t="shared" si="6"/>
        <v>13516597</v>
      </c>
      <c r="M36" s="63">
        <f t="shared" si="6"/>
        <v>8167119</v>
      </c>
      <c r="N36" s="63">
        <f t="shared" si="6"/>
        <v>37149783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56952503</v>
      </c>
      <c r="X36" s="63">
        <f t="shared" si="6"/>
        <v>0</v>
      </c>
      <c r="Y36" s="63">
        <f t="shared" si="6"/>
        <v>56952503</v>
      </c>
      <c r="Z36" s="64">
        <f>+IF(X36&lt;&gt;0,+(Y36/X36)*100,0)</f>
        <v>0</v>
      </c>
      <c r="AA36" s="65">
        <f>SUM(AA32:AA35)</f>
        <v>462867556</v>
      </c>
    </row>
    <row r="37" spans="1:27" ht="13.5">
      <c r="A37" s="14" t="s">
        <v>127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128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129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130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114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131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493000</v>
      </c>
      <c r="F5" s="18">
        <f t="shared" si="0"/>
        <v>493000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106464</v>
      </c>
      <c r="L5" s="18">
        <f t="shared" si="0"/>
        <v>14765</v>
      </c>
      <c r="M5" s="18">
        <f t="shared" si="0"/>
        <v>0</v>
      </c>
      <c r="N5" s="18">
        <f t="shared" si="0"/>
        <v>121229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121229</v>
      </c>
      <c r="X5" s="18">
        <f t="shared" si="0"/>
        <v>246252</v>
      </c>
      <c r="Y5" s="18">
        <f t="shared" si="0"/>
        <v>-125023</v>
      </c>
      <c r="Z5" s="4">
        <f>+IF(X5&lt;&gt;0,+(Y5/X5)*100,0)</f>
        <v>-50.77034907330702</v>
      </c>
      <c r="AA5" s="16">
        <f>SUM(AA6:AA8)</f>
        <v>493000</v>
      </c>
    </row>
    <row r="6" spans="1:27" ht="13.5">
      <c r="A6" s="5" t="s">
        <v>32</v>
      </c>
      <c r="B6" s="3"/>
      <c r="C6" s="19"/>
      <c r="D6" s="19"/>
      <c r="E6" s="20">
        <v>253000</v>
      </c>
      <c r="F6" s="21">
        <v>253000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126252</v>
      </c>
      <c r="Y6" s="21">
        <v>-126252</v>
      </c>
      <c r="Z6" s="6">
        <v>-100</v>
      </c>
      <c r="AA6" s="28">
        <v>253000</v>
      </c>
    </row>
    <row r="7" spans="1:27" ht="13.5">
      <c r="A7" s="5" t="s">
        <v>33</v>
      </c>
      <c r="B7" s="3"/>
      <c r="C7" s="22"/>
      <c r="D7" s="22"/>
      <c r="E7" s="23">
        <v>90000</v>
      </c>
      <c r="F7" s="24">
        <v>90000</v>
      </c>
      <c r="G7" s="24"/>
      <c r="H7" s="24"/>
      <c r="I7" s="24"/>
      <c r="J7" s="24"/>
      <c r="K7" s="24">
        <v>106464</v>
      </c>
      <c r="L7" s="24">
        <v>5202</v>
      </c>
      <c r="M7" s="24"/>
      <c r="N7" s="24">
        <v>111666</v>
      </c>
      <c r="O7" s="24"/>
      <c r="P7" s="24"/>
      <c r="Q7" s="24"/>
      <c r="R7" s="24"/>
      <c r="S7" s="24"/>
      <c r="T7" s="24"/>
      <c r="U7" s="24"/>
      <c r="V7" s="24"/>
      <c r="W7" s="24">
        <v>111666</v>
      </c>
      <c r="X7" s="24">
        <v>45000</v>
      </c>
      <c r="Y7" s="24">
        <v>66666</v>
      </c>
      <c r="Z7" s="7">
        <v>148.15</v>
      </c>
      <c r="AA7" s="29">
        <v>90000</v>
      </c>
    </row>
    <row r="8" spans="1:27" ht="13.5">
      <c r="A8" s="5" t="s">
        <v>34</v>
      </c>
      <c r="B8" s="3"/>
      <c r="C8" s="19"/>
      <c r="D8" s="19"/>
      <c r="E8" s="20">
        <v>150000</v>
      </c>
      <c r="F8" s="21">
        <v>150000</v>
      </c>
      <c r="G8" s="21"/>
      <c r="H8" s="21"/>
      <c r="I8" s="21"/>
      <c r="J8" s="21"/>
      <c r="K8" s="21"/>
      <c r="L8" s="21">
        <v>9563</v>
      </c>
      <c r="M8" s="21"/>
      <c r="N8" s="21">
        <v>9563</v>
      </c>
      <c r="O8" s="21"/>
      <c r="P8" s="21"/>
      <c r="Q8" s="21"/>
      <c r="R8" s="21"/>
      <c r="S8" s="21"/>
      <c r="T8" s="21"/>
      <c r="U8" s="21"/>
      <c r="V8" s="21"/>
      <c r="W8" s="21">
        <v>9563</v>
      </c>
      <c r="X8" s="21">
        <v>75000</v>
      </c>
      <c r="Y8" s="21">
        <v>-65437</v>
      </c>
      <c r="Z8" s="6">
        <v>-87.25</v>
      </c>
      <c r="AA8" s="28">
        <v>150000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3730450</v>
      </c>
      <c r="F9" s="18">
        <f t="shared" si="1"/>
        <v>3730450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1865250</v>
      </c>
      <c r="Y9" s="18">
        <f t="shared" si="1"/>
        <v>-1865250</v>
      </c>
      <c r="Z9" s="4">
        <f>+IF(X9&lt;&gt;0,+(Y9/X9)*100,0)</f>
        <v>-100</v>
      </c>
      <c r="AA9" s="30">
        <f>SUM(AA10:AA14)</f>
        <v>3730450</v>
      </c>
    </row>
    <row r="10" spans="1:27" ht="13.5">
      <c r="A10" s="5" t="s">
        <v>36</v>
      </c>
      <c r="B10" s="3"/>
      <c r="C10" s="19"/>
      <c r="D10" s="19"/>
      <c r="E10" s="20">
        <v>2082950</v>
      </c>
      <c r="F10" s="21">
        <v>2082950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1041498</v>
      </c>
      <c r="Y10" s="21">
        <v>-1041498</v>
      </c>
      <c r="Z10" s="6">
        <v>-100</v>
      </c>
      <c r="AA10" s="28">
        <v>2082950</v>
      </c>
    </row>
    <row r="11" spans="1:27" ht="13.5">
      <c r="A11" s="5" t="s">
        <v>37</v>
      </c>
      <c r="B11" s="3"/>
      <c r="C11" s="19"/>
      <c r="D11" s="19"/>
      <c r="E11" s="20">
        <v>750000</v>
      </c>
      <c r="F11" s="21">
        <v>750000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375000</v>
      </c>
      <c r="Y11" s="21">
        <v>-375000</v>
      </c>
      <c r="Z11" s="6">
        <v>-100</v>
      </c>
      <c r="AA11" s="28">
        <v>750000</v>
      </c>
    </row>
    <row r="12" spans="1:27" ht="13.5">
      <c r="A12" s="5" t="s">
        <v>38</v>
      </c>
      <c r="B12" s="3"/>
      <c r="C12" s="19"/>
      <c r="D12" s="19"/>
      <c r="E12" s="20">
        <v>897500</v>
      </c>
      <c r="F12" s="21">
        <v>897500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448752</v>
      </c>
      <c r="Y12" s="21">
        <v>-448752</v>
      </c>
      <c r="Z12" s="6">
        <v>-100</v>
      </c>
      <c r="AA12" s="28">
        <v>897500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747008</v>
      </c>
      <c r="D15" s="16">
        <f>SUM(D16:D18)</f>
        <v>0</v>
      </c>
      <c r="E15" s="17">
        <f t="shared" si="2"/>
        <v>74724000</v>
      </c>
      <c r="F15" s="18">
        <f t="shared" si="2"/>
        <v>74724000</v>
      </c>
      <c r="G15" s="18">
        <f t="shared" si="2"/>
        <v>2164084</v>
      </c>
      <c r="H15" s="18">
        <f t="shared" si="2"/>
        <v>4794854</v>
      </c>
      <c r="I15" s="18">
        <f t="shared" si="2"/>
        <v>4139621</v>
      </c>
      <c r="J15" s="18">
        <f t="shared" si="2"/>
        <v>11098559</v>
      </c>
      <c r="K15" s="18">
        <f t="shared" si="2"/>
        <v>5022555</v>
      </c>
      <c r="L15" s="18">
        <f t="shared" si="2"/>
        <v>2508174</v>
      </c>
      <c r="M15" s="18">
        <f t="shared" si="2"/>
        <v>0</v>
      </c>
      <c r="N15" s="18">
        <f t="shared" si="2"/>
        <v>7530729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18629288</v>
      </c>
      <c r="X15" s="18">
        <f t="shared" si="2"/>
        <v>37362000</v>
      </c>
      <c r="Y15" s="18">
        <f t="shared" si="2"/>
        <v>-18732712</v>
      </c>
      <c r="Z15" s="4">
        <f>+IF(X15&lt;&gt;0,+(Y15/X15)*100,0)</f>
        <v>-50.138408008136615</v>
      </c>
      <c r="AA15" s="30">
        <f>SUM(AA16:AA18)</f>
        <v>74724000</v>
      </c>
    </row>
    <row r="16" spans="1:27" ht="13.5">
      <c r="A16" s="5" t="s">
        <v>42</v>
      </c>
      <c r="B16" s="3"/>
      <c r="C16" s="19">
        <v>747008</v>
      </c>
      <c r="D16" s="19"/>
      <c r="E16" s="20">
        <v>35967000</v>
      </c>
      <c r="F16" s="21">
        <v>35967000</v>
      </c>
      <c r="G16" s="21">
        <v>2164084</v>
      </c>
      <c r="H16" s="21">
        <v>4794854</v>
      </c>
      <c r="I16" s="21">
        <v>4139621</v>
      </c>
      <c r="J16" s="21">
        <v>11098559</v>
      </c>
      <c r="K16" s="21">
        <v>2342000</v>
      </c>
      <c r="L16" s="21">
        <v>2508174</v>
      </c>
      <c r="M16" s="21"/>
      <c r="N16" s="21">
        <v>4850174</v>
      </c>
      <c r="O16" s="21"/>
      <c r="P16" s="21"/>
      <c r="Q16" s="21"/>
      <c r="R16" s="21"/>
      <c r="S16" s="21"/>
      <c r="T16" s="21"/>
      <c r="U16" s="21"/>
      <c r="V16" s="21"/>
      <c r="W16" s="21">
        <v>15948733</v>
      </c>
      <c r="X16" s="21">
        <v>17983500</v>
      </c>
      <c r="Y16" s="21">
        <v>-2034767</v>
      </c>
      <c r="Z16" s="6">
        <v>-11.31</v>
      </c>
      <c r="AA16" s="28">
        <v>35967000</v>
      </c>
    </row>
    <row r="17" spans="1:27" ht="13.5">
      <c r="A17" s="5" t="s">
        <v>43</v>
      </c>
      <c r="B17" s="3"/>
      <c r="C17" s="19"/>
      <c r="D17" s="19"/>
      <c r="E17" s="20">
        <v>38347000</v>
      </c>
      <c r="F17" s="21">
        <v>38347000</v>
      </c>
      <c r="G17" s="21"/>
      <c r="H17" s="21"/>
      <c r="I17" s="21"/>
      <c r="J17" s="21"/>
      <c r="K17" s="21">
        <v>2680555</v>
      </c>
      <c r="L17" s="21"/>
      <c r="M17" s="21"/>
      <c r="N17" s="21">
        <v>2680555</v>
      </c>
      <c r="O17" s="21"/>
      <c r="P17" s="21"/>
      <c r="Q17" s="21"/>
      <c r="R17" s="21"/>
      <c r="S17" s="21"/>
      <c r="T17" s="21"/>
      <c r="U17" s="21"/>
      <c r="V17" s="21"/>
      <c r="W17" s="21">
        <v>2680555</v>
      </c>
      <c r="X17" s="21">
        <v>19173498</v>
      </c>
      <c r="Y17" s="21">
        <v>-16492943</v>
      </c>
      <c r="Z17" s="6">
        <v>-86.02</v>
      </c>
      <c r="AA17" s="28">
        <v>38347000</v>
      </c>
    </row>
    <row r="18" spans="1:27" ht="13.5">
      <c r="A18" s="5" t="s">
        <v>44</v>
      </c>
      <c r="B18" s="3"/>
      <c r="C18" s="19"/>
      <c r="D18" s="19"/>
      <c r="E18" s="20">
        <v>410000</v>
      </c>
      <c r="F18" s="21">
        <v>410000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205002</v>
      </c>
      <c r="Y18" s="21">
        <v>-205002</v>
      </c>
      <c r="Z18" s="6">
        <v>-100</v>
      </c>
      <c r="AA18" s="28">
        <v>410000</v>
      </c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11550000</v>
      </c>
      <c r="F19" s="18">
        <f t="shared" si="3"/>
        <v>11550000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5775000</v>
      </c>
      <c r="Y19" s="18">
        <f t="shared" si="3"/>
        <v>-5775000</v>
      </c>
      <c r="Z19" s="4">
        <f>+IF(X19&lt;&gt;0,+(Y19/X19)*100,0)</f>
        <v>-100</v>
      </c>
      <c r="AA19" s="30">
        <f>SUM(AA20:AA23)</f>
        <v>11550000</v>
      </c>
    </row>
    <row r="20" spans="1:27" ht="13.5">
      <c r="A20" s="5" t="s">
        <v>46</v>
      </c>
      <c r="B20" s="3"/>
      <c r="C20" s="19"/>
      <c r="D20" s="19"/>
      <c r="E20" s="20">
        <v>10250000</v>
      </c>
      <c r="F20" s="21">
        <v>10250000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5125002</v>
      </c>
      <c r="Y20" s="21">
        <v>-5125002</v>
      </c>
      <c r="Z20" s="6">
        <v>-100</v>
      </c>
      <c r="AA20" s="28">
        <v>10250000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>
        <v>1300000</v>
      </c>
      <c r="F23" s="21">
        <v>1300000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649998</v>
      </c>
      <c r="Y23" s="21">
        <v>-649998</v>
      </c>
      <c r="Z23" s="6">
        <v>-100</v>
      </c>
      <c r="AA23" s="28">
        <v>1300000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747008</v>
      </c>
      <c r="D25" s="50">
        <f>+D5+D9+D15+D19+D24</f>
        <v>0</v>
      </c>
      <c r="E25" s="51">
        <f t="shared" si="4"/>
        <v>90497450</v>
      </c>
      <c r="F25" s="52">
        <f t="shared" si="4"/>
        <v>90497450</v>
      </c>
      <c r="G25" s="52">
        <f t="shared" si="4"/>
        <v>2164084</v>
      </c>
      <c r="H25" s="52">
        <f t="shared" si="4"/>
        <v>4794854</v>
      </c>
      <c r="I25" s="52">
        <f t="shared" si="4"/>
        <v>4139621</v>
      </c>
      <c r="J25" s="52">
        <f t="shared" si="4"/>
        <v>11098559</v>
      </c>
      <c r="K25" s="52">
        <f t="shared" si="4"/>
        <v>5129019</v>
      </c>
      <c r="L25" s="52">
        <f t="shared" si="4"/>
        <v>2522939</v>
      </c>
      <c r="M25" s="52">
        <f t="shared" si="4"/>
        <v>0</v>
      </c>
      <c r="N25" s="52">
        <f t="shared" si="4"/>
        <v>7651958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18750517</v>
      </c>
      <c r="X25" s="52">
        <f t="shared" si="4"/>
        <v>45248502</v>
      </c>
      <c r="Y25" s="52">
        <f t="shared" si="4"/>
        <v>-26497985</v>
      </c>
      <c r="Z25" s="53">
        <f>+IF(X25&lt;&gt;0,+(Y25/X25)*100,0)</f>
        <v>-58.56102153392835</v>
      </c>
      <c r="AA25" s="54">
        <f>+AA5+AA9+AA15+AA19+AA24</f>
        <v>90497450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62335000</v>
      </c>
      <c r="F28" s="21">
        <v>62335000</v>
      </c>
      <c r="G28" s="21">
        <v>2164084</v>
      </c>
      <c r="H28" s="21">
        <v>2033727</v>
      </c>
      <c r="I28" s="21">
        <v>4139621</v>
      </c>
      <c r="J28" s="21">
        <v>8337432</v>
      </c>
      <c r="K28" s="21">
        <v>5129019</v>
      </c>
      <c r="L28" s="21">
        <v>2498611</v>
      </c>
      <c r="M28" s="21"/>
      <c r="N28" s="21">
        <v>7627630</v>
      </c>
      <c r="O28" s="21"/>
      <c r="P28" s="21"/>
      <c r="Q28" s="21"/>
      <c r="R28" s="21"/>
      <c r="S28" s="21"/>
      <c r="T28" s="21"/>
      <c r="U28" s="21"/>
      <c r="V28" s="21"/>
      <c r="W28" s="21">
        <v>15965062</v>
      </c>
      <c r="X28" s="21"/>
      <c r="Y28" s="21">
        <v>15965062</v>
      </c>
      <c r="Z28" s="6"/>
      <c r="AA28" s="19">
        <v>62335000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62335000</v>
      </c>
      <c r="F32" s="27">
        <f t="shared" si="5"/>
        <v>62335000</v>
      </c>
      <c r="G32" s="27">
        <f t="shared" si="5"/>
        <v>2164084</v>
      </c>
      <c r="H32" s="27">
        <f t="shared" si="5"/>
        <v>2033727</v>
      </c>
      <c r="I32" s="27">
        <f t="shared" si="5"/>
        <v>4139621</v>
      </c>
      <c r="J32" s="27">
        <f t="shared" si="5"/>
        <v>8337432</v>
      </c>
      <c r="K32" s="27">
        <f t="shared" si="5"/>
        <v>5129019</v>
      </c>
      <c r="L32" s="27">
        <f t="shared" si="5"/>
        <v>2498611</v>
      </c>
      <c r="M32" s="27">
        <f t="shared" si="5"/>
        <v>0</v>
      </c>
      <c r="N32" s="27">
        <f t="shared" si="5"/>
        <v>7627630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15965062</v>
      </c>
      <c r="X32" s="27">
        <f t="shared" si="5"/>
        <v>0</v>
      </c>
      <c r="Y32" s="27">
        <f t="shared" si="5"/>
        <v>15965062</v>
      </c>
      <c r="Z32" s="13">
        <f>+IF(X32&lt;&gt;0,+(Y32/X32)*100,0)</f>
        <v>0</v>
      </c>
      <c r="AA32" s="31">
        <f>SUM(AA28:AA31)</f>
        <v>62335000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747008</v>
      </c>
      <c r="D35" s="19"/>
      <c r="E35" s="20">
        <v>28162450</v>
      </c>
      <c r="F35" s="21">
        <v>28162450</v>
      </c>
      <c r="G35" s="21"/>
      <c r="H35" s="21">
        <v>2761127</v>
      </c>
      <c r="I35" s="21"/>
      <c r="J35" s="21">
        <v>2761127</v>
      </c>
      <c r="K35" s="21"/>
      <c r="L35" s="21">
        <v>24328</v>
      </c>
      <c r="M35" s="21"/>
      <c r="N35" s="21">
        <v>24328</v>
      </c>
      <c r="O35" s="21"/>
      <c r="P35" s="21"/>
      <c r="Q35" s="21"/>
      <c r="R35" s="21"/>
      <c r="S35" s="21"/>
      <c r="T35" s="21"/>
      <c r="U35" s="21"/>
      <c r="V35" s="21"/>
      <c r="W35" s="21">
        <v>2785455</v>
      </c>
      <c r="X35" s="21"/>
      <c r="Y35" s="21">
        <v>2785455</v>
      </c>
      <c r="Z35" s="6"/>
      <c r="AA35" s="28">
        <v>28162450</v>
      </c>
    </row>
    <row r="36" spans="1:27" ht="13.5">
      <c r="A36" s="60" t="s">
        <v>64</v>
      </c>
      <c r="B36" s="10"/>
      <c r="C36" s="61">
        <f aca="true" t="shared" si="6" ref="C36:Y36">SUM(C32:C35)</f>
        <v>747008</v>
      </c>
      <c r="D36" s="61">
        <f>SUM(D32:D35)</f>
        <v>0</v>
      </c>
      <c r="E36" s="62">
        <f t="shared" si="6"/>
        <v>90497450</v>
      </c>
      <c r="F36" s="63">
        <f t="shared" si="6"/>
        <v>90497450</v>
      </c>
      <c r="G36" s="63">
        <f t="shared" si="6"/>
        <v>2164084</v>
      </c>
      <c r="H36" s="63">
        <f t="shared" si="6"/>
        <v>4794854</v>
      </c>
      <c r="I36" s="63">
        <f t="shared" si="6"/>
        <v>4139621</v>
      </c>
      <c r="J36" s="63">
        <f t="shared" si="6"/>
        <v>11098559</v>
      </c>
      <c r="K36" s="63">
        <f t="shared" si="6"/>
        <v>5129019</v>
      </c>
      <c r="L36" s="63">
        <f t="shared" si="6"/>
        <v>2522939</v>
      </c>
      <c r="M36" s="63">
        <f t="shared" si="6"/>
        <v>0</v>
      </c>
      <c r="N36" s="63">
        <f t="shared" si="6"/>
        <v>7651958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18750517</v>
      </c>
      <c r="X36" s="63">
        <f t="shared" si="6"/>
        <v>0</v>
      </c>
      <c r="Y36" s="63">
        <f t="shared" si="6"/>
        <v>18750517</v>
      </c>
      <c r="Z36" s="64">
        <f>+IF(X36&lt;&gt;0,+(Y36/X36)*100,0)</f>
        <v>0</v>
      </c>
      <c r="AA36" s="65">
        <f>SUM(AA32:AA35)</f>
        <v>90497450</v>
      </c>
    </row>
    <row r="37" spans="1:27" ht="13.5">
      <c r="A37" s="14" t="s">
        <v>127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128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129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130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115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131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12108561</v>
      </c>
      <c r="D5" s="16">
        <f>SUM(D6:D8)</f>
        <v>0</v>
      </c>
      <c r="E5" s="17">
        <f t="shared" si="0"/>
        <v>28206324</v>
      </c>
      <c r="F5" s="18">
        <f t="shared" si="0"/>
        <v>28206324</v>
      </c>
      <c r="G5" s="18">
        <f t="shared" si="0"/>
        <v>16196</v>
      </c>
      <c r="H5" s="18">
        <f t="shared" si="0"/>
        <v>1568317</v>
      </c>
      <c r="I5" s="18">
        <f t="shared" si="0"/>
        <v>893408</v>
      </c>
      <c r="J5" s="18">
        <f t="shared" si="0"/>
        <v>2477921</v>
      </c>
      <c r="K5" s="18">
        <f t="shared" si="0"/>
        <v>1192930</v>
      </c>
      <c r="L5" s="18">
        <f t="shared" si="0"/>
        <v>509043</v>
      </c>
      <c r="M5" s="18">
        <f t="shared" si="0"/>
        <v>170272</v>
      </c>
      <c r="N5" s="18">
        <f t="shared" si="0"/>
        <v>1872245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4350166</v>
      </c>
      <c r="X5" s="18">
        <f t="shared" si="0"/>
        <v>11939785</v>
      </c>
      <c r="Y5" s="18">
        <f t="shared" si="0"/>
        <v>-7589619</v>
      </c>
      <c r="Z5" s="4">
        <f>+IF(X5&lt;&gt;0,+(Y5/X5)*100,0)</f>
        <v>-63.56579285137881</v>
      </c>
      <c r="AA5" s="16">
        <f>SUM(AA6:AA8)</f>
        <v>28206324</v>
      </c>
    </row>
    <row r="6" spans="1:27" ht="13.5">
      <c r="A6" s="5" t="s">
        <v>32</v>
      </c>
      <c r="B6" s="3"/>
      <c r="C6" s="19">
        <v>8652326</v>
      </c>
      <c r="D6" s="19"/>
      <c r="E6" s="20">
        <v>17963949</v>
      </c>
      <c r="F6" s="21">
        <v>17963949</v>
      </c>
      <c r="G6" s="21">
        <v>2776</v>
      </c>
      <c r="H6" s="21">
        <v>1567050</v>
      </c>
      <c r="I6" s="21">
        <v>821999</v>
      </c>
      <c r="J6" s="21">
        <v>2391825</v>
      </c>
      <c r="K6" s="21">
        <v>1192930</v>
      </c>
      <c r="L6" s="21">
        <v>426062</v>
      </c>
      <c r="M6" s="21">
        <v>30720</v>
      </c>
      <c r="N6" s="21">
        <v>1649712</v>
      </c>
      <c r="O6" s="21"/>
      <c r="P6" s="21"/>
      <c r="Q6" s="21"/>
      <c r="R6" s="21"/>
      <c r="S6" s="21"/>
      <c r="T6" s="21"/>
      <c r="U6" s="21"/>
      <c r="V6" s="21"/>
      <c r="W6" s="21">
        <v>4041537</v>
      </c>
      <c r="X6" s="21">
        <v>6848609</v>
      </c>
      <c r="Y6" s="21">
        <v>-2807072</v>
      </c>
      <c r="Z6" s="6">
        <v>-40.99</v>
      </c>
      <c r="AA6" s="28">
        <v>17963949</v>
      </c>
    </row>
    <row r="7" spans="1:27" ht="13.5">
      <c r="A7" s="5" t="s">
        <v>33</v>
      </c>
      <c r="B7" s="3"/>
      <c r="C7" s="22">
        <v>346832</v>
      </c>
      <c r="D7" s="22"/>
      <c r="E7" s="23">
        <v>4577375</v>
      </c>
      <c r="F7" s="24">
        <v>4577375</v>
      </c>
      <c r="G7" s="24">
        <v>57</v>
      </c>
      <c r="H7" s="24">
        <v>325</v>
      </c>
      <c r="I7" s="24"/>
      <c r="J7" s="24">
        <v>382</v>
      </c>
      <c r="K7" s="24"/>
      <c r="L7" s="24"/>
      <c r="M7" s="24">
        <v>14438</v>
      </c>
      <c r="N7" s="24">
        <v>14438</v>
      </c>
      <c r="O7" s="24"/>
      <c r="P7" s="24"/>
      <c r="Q7" s="24"/>
      <c r="R7" s="24"/>
      <c r="S7" s="24"/>
      <c r="T7" s="24"/>
      <c r="U7" s="24"/>
      <c r="V7" s="24"/>
      <c r="W7" s="24">
        <v>14820</v>
      </c>
      <c r="X7" s="24">
        <v>1702785</v>
      </c>
      <c r="Y7" s="24">
        <v>-1687965</v>
      </c>
      <c r="Z7" s="7">
        <v>-99.13</v>
      </c>
      <c r="AA7" s="29">
        <v>4577375</v>
      </c>
    </row>
    <row r="8" spans="1:27" ht="13.5">
      <c r="A8" s="5" t="s">
        <v>34</v>
      </c>
      <c r="B8" s="3"/>
      <c r="C8" s="19">
        <v>3109403</v>
      </c>
      <c r="D8" s="19"/>
      <c r="E8" s="20">
        <v>5665000</v>
      </c>
      <c r="F8" s="21">
        <v>5665000</v>
      </c>
      <c r="G8" s="21">
        <v>13363</v>
      </c>
      <c r="H8" s="21">
        <v>942</v>
      </c>
      <c r="I8" s="21">
        <v>71409</v>
      </c>
      <c r="J8" s="21">
        <v>85714</v>
      </c>
      <c r="K8" s="21"/>
      <c r="L8" s="21">
        <v>82981</v>
      </c>
      <c r="M8" s="21">
        <v>125114</v>
      </c>
      <c r="N8" s="21">
        <v>208095</v>
      </c>
      <c r="O8" s="21"/>
      <c r="P8" s="21"/>
      <c r="Q8" s="21"/>
      <c r="R8" s="21"/>
      <c r="S8" s="21"/>
      <c r="T8" s="21"/>
      <c r="U8" s="21"/>
      <c r="V8" s="21"/>
      <c r="W8" s="21">
        <v>293809</v>
      </c>
      <c r="X8" s="21">
        <v>3388391</v>
      </c>
      <c r="Y8" s="21">
        <v>-3094582</v>
      </c>
      <c r="Z8" s="6">
        <v>-91.33</v>
      </c>
      <c r="AA8" s="28">
        <v>5665000</v>
      </c>
    </row>
    <row r="9" spans="1:27" ht="13.5">
      <c r="A9" s="2" t="s">
        <v>35</v>
      </c>
      <c r="B9" s="3"/>
      <c r="C9" s="16">
        <f aca="true" t="shared" si="1" ref="C9:Y9">SUM(C10:C14)</f>
        <v>16959206</v>
      </c>
      <c r="D9" s="16">
        <f>SUM(D10:D14)</f>
        <v>0</v>
      </c>
      <c r="E9" s="17">
        <f t="shared" si="1"/>
        <v>49171768</v>
      </c>
      <c r="F9" s="18">
        <f t="shared" si="1"/>
        <v>49171768</v>
      </c>
      <c r="G9" s="18">
        <f t="shared" si="1"/>
        <v>66690</v>
      </c>
      <c r="H9" s="18">
        <f t="shared" si="1"/>
        <v>1312713</v>
      </c>
      <c r="I9" s="18">
        <f t="shared" si="1"/>
        <v>1976389</v>
      </c>
      <c r="J9" s="18">
        <f t="shared" si="1"/>
        <v>3355792</v>
      </c>
      <c r="K9" s="18">
        <f t="shared" si="1"/>
        <v>1222978</v>
      </c>
      <c r="L9" s="18">
        <f t="shared" si="1"/>
        <v>1663090</v>
      </c>
      <c r="M9" s="18">
        <f t="shared" si="1"/>
        <v>2077484</v>
      </c>
      <c r="N9" s="18">
        <f t="shared" si="1"/>
        <v>4963552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8319344</v>
      </c>
      <c r="X9" s="18">
        <f t="shared" si="1"/>
        <v>27763534</v>
      </c>
      <c r="Y9" s="18">
        <f t="shared" si="1"/>
        <v>-19444190</v>
      </c>
      <c r="Z9" s="4">
        <f>+IF(X9&lt;&gt;0,+(Y9/X9)*100,0)</f>
        <v>-70.03499626524491</v>
      </c>
      <c r="AA9" s="30">
        <f>SUM(AA10:AA14)</f>
        <v>49171768</v>
      </c>
    </row>
    <row r="10" spans="1:27" ht="13.5">
      <c r="A10" s="5" t="s">
        <v>36</v>
      </c>
      <c r="B10" s="3"/>
      <c r="C10" s="19">
        <v>6443324</v>
      </c>
      <c r="D10" s="19"/>
      <c r="E10" s="20">
        <v>19541426</v>
      </c>
      <c r="F10" s="21">
        <v>19541426</v>
      </c>
      <c r="G10" s="21"/>
      <c r="H10" s="21">
        <v>8382</v>
      </c>
      <c r="I10" s="21">
        <v>437536</v>
      </c>
      <c r="J10" s="21">
        <v>445918</v>
      </c>
      <c r="K10" s="21"/>
      <c r="L10" s="21">
        <v>586925</v>
      </c>
      <c r="M10" s="21">
        <v>1609548</v>
      </c>
      <c r="N10" s="21">
        <v>2196473</v>
      </c>
      <c r="O10" s="21"/>
      <c r="P10" s="21"/>
      <c r="Q10" s="21"/>
      <c r="R10" s="21"/>
      <c r="S10" s="21"/>
      <c r="T10" s="21"/>
      <c r="U10" s="21"/>
      <c r="V10" s="21"/>
      <c r="W10" s="21">
        <v>2642391</v>
      </c>
      <c r="X10" s="21">
        <v>9168251</v>
      </c>
      <c r="Y10" s="21">
        <v>-6525860</v>
      </c>
      <c r="Z10" s="6">
        <v>-71.18</v>
      </c>
      <c r="AA10" s="28">
        <v>19541426</v>
      </c>
    </row>
    <row r="11" spans="1:27" ht="13.5">
      <c r="A11" s="5" t="s">
        <v>37</v>
      </c>
      <c r="B11" s="3"/>
      <c r="C11" s="19">
        <v>7661373</v>
      </c>
      <c r="D11" s="19"/>
      <c r="E11" s="20">
        <v>12604384</v>
      </c>
      <c r="F11" s="21">
        <v>12604384</v>
      </c>
      <c r="G11" s="21">
        <v>66310</v>
      </c>
      <c r="H11" s="21">
        <v>507128</v>
      </c>
      <c r="I11" s="21">
        <v>104937</v>
      </c>
      <c r="J11" s="21">
        <v>678375</v>
      </c>
      <c r="K11" s="21">
        <v>455373</v>
      </c>
      <c r="L11" s="21"/>
      <c r="M11" s="21"/>
      <c r="N11" s="21">
        <v>455373</v>
      </c>
      <c r="O11" s="21"/>
      <c r="P11" s="21"/>
      <c r="Q11" s="21"/>
      <c r="R11" s="21"/>
      <c r="S11" s="21"/>
      <c r="T11" s="21"/>
      <c r="U11" s="21"/>
      <c r="V11" s="21"/>
      <c r="W11" s="21">
        <v>1133748</v>
      </c>
      <c r="X11" s="21">
        <v>4069324</v>
      </c>
      <c r="Y11" s="21">
        <v>-2935576</v>
      </c>
      <c r="Z11" s="6">
        <v>-72.14</v>
      </c>
      <c r="AA11" s="28">
        <v>12604384</v>
      </c>
    </row>
    <row r="12" spans="1:27" ht="13.5">
      <c r="A12" s="5" t="s">
        <v>38</v>
      </c>
      <c r="B12" s="3"/>
      <c r="C12" s="19">
        <v>2179715</v>
      </c>
      <c r="D12" s="19"/>
      <c r="E12" s="20">
        <v>16475958</v>
      </c>
      <c r="F12" s="21">
        <v>16475958</v>
      </c>
      <c r="G12" s="21">
        <v>248</v>
      </c>
      <c r="H12" s="21">
        <v>797203</v>
      </c>
      <c r="I12" s="21">
        <v>1433916</v>
      </c>
      <c r="J12" s="21">
        <v>2231367</v>
      </c>
      <c r="K12" s="21">
        <v>767605</v>
      </c>
      <c r="L12" s="21">
        <v>1076165</v>
      </c>
      <c r="M12" s="21">
        <v>457904</v>
      </c>
      <c r="N12" s="21">
        <v>2301674</v>
      </c>
      <c r="O12" s="21"/>
      <c r="P12" s="21"/>
      <c r="Q12" s="21"/>
      <c r="R12" s="21"/>
      <c r="S12" s="21"/>
      <c r="T12" s="21"/>
      <c r="U12" s="21"/>
      <c r="V12" s="21"/>
      <c r="W12" s="21">
        <v>4533041</v>
      </c>
      <c r="X12" s="21">
        <v>13975959</v>
      </c>
      <c r="Y12" s="21">
        <v>-9442918</v>
      </c>
      <c r="Z12" s="6">
        <v>-67.57</v>
      </c>
      <c r="AA12" s="28">
        <v>16475958</v>
      </c>
    </row>
    <row r="13" spans="1:27" ht="13.5">
      <c r="A13" s="5" t="s">
        <v>39</v>
      </c>
      <c r="B13" s="3"/>
      <c r="C13" s="19">
        <v>674794</v>
      </c>
      <c r="D13" s="19"/>
      <c r="E13" s="20">
        <v>550000</v>
      </c>
      <c r="F13" s="21">
        <v>550000</v>
      </c>
      <c r="G13" s="21">
        <v>132</v>
      </c>
      <c r="H13" s="21"/>
      <c r="I13" s="21"/>
      <c r="J13" s="21">
        <v>132</v>
      </c>
      <c r="K13" s="21"/>
      <c r="L13" s="21"/>
      <c r="M13" s="21">
        <v>10032</v>
      </c>
      <c r="N13" s="21">
        <v>10032</v>
      </c>
      <c r="O13" s="21"/>
      <c r="P13" s="21"/>
      <c r="Q13" s="21"/>
      <c r="R13" s="21"/>
      <c r="S13" s="21"/>
      <c r="T13" s="21"/>
      <c r="U13" s="21"/>
      <c r="V13" s="21"/>
      <c r="W13" s="21">
        <v>10164</v>
      </c>
      <c r="X13" s="21">
        <v>550000</v>
      </c>
      <c r="Y13" s="21">
        <v>-539836</v>
      </c>
      <c r="Z13" s="6">
        <v>-98.15</v>
      </c>
      <c r="AA13" s="28">
        <v>550000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113400528</v>
      </c>
      <c r="D15" s="16">
        <f>SUM(D16:D18)</f>
        <v>0</v>
      </c>
      <c r="E15" s="17">
        <f t="shared" si="2"/>
        <v>189742999</v>
      </c>
      <c r="F15" s="18">
        <f t="shared" si="2"/>
        <v>189742999</v>
      </c>
      <c r="G15" s="18">
        <f t="shared" si="2"/>
        <v>219941</v>
      </c>
      <c r="H15" s="18">
        <f t="shared" si="2"/>
        <v>10881360</v>
      </c>
      <c r="I15" s="18">
        <f t="shared" si="2"/>
        <v>12671713</v>
      </c>
      <c r="J15" s="18">
        <f t="shared" si="2"/>
        <v>23773014</v>
      </c>
      <c r="K15" s="18">
        <f t="shared" si="2"/>
        <v>10002992</v>
      </c>
      <c r="L15" s="18">
        <f t="shared" si="2"/>
        <v>5861796</v>
      </c>
      <c r="M15" s="18">
        <f t="shared" si="2"/>
        <v>7397378</v>
      </c>
      <c r="N15" s="18">
        <f t="shared" si="2"/>
        <v>23262166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47035180</v>
      </c>
      <c r="X15" s="18">
        <f t="shared" si="2"/>
        <v>53969803</v>
      </c>
      <c r="Y15" s="18">
        <f t="shared" si="2"/>
        <v>-6934623</v>
      </c>
      <c r="Z15" s="4">
        <f>+IF(X15&lt;&gt;0,+(Y15/X15)*100,0)</f>
        <v>-12.849079697400414</v>
      </c>
      <c r="AA15" s="30">
        <f>SUM(AA16:AA18)</f>
        <v>189742999</v>
      </c>
    </row>
    <row r="16" spans="1:27" ht="13.5">
      <c r="A16" s="5" t="s">
        <v>42</v>
      </c>
      <c r="B16" s="3"/>
      <c r="C16" s="19">
        <v>5703438</v>
      </c>
      <c r="D16" s="19"/>
      <c r="E16" s="20">
        <v>10858304</v>
      </c>
      <c r="F16" s="21">
        <v>10858304</v>
      </c>
      <c r="G16" s="21">
        <v>2576</v>
      </c>
      <c r="H16" s="21">
        <v>832278</v>
      </c>
      <c r="I16" s="21">
        <v>385</v>
      </c>
      <c r="J16" s="21">
        <v>835239</v>
      </c>
      <c r="K16" s="21">
        <v>181288</v>
      </c>
      <c r="L16" s="21"/>
      <c r="M16" s="21">
        <v>146728</v>
      </c>
      <c r="N16" s="21">
        <v>328016</v>
      </c>
      <c r="O16" s="21"/>
      <c r="P16" s="21"/>
      <c r="Q16" s="21"/>
      <c r="R16" s="21"/>
      <c r="S16" s="21"/>
      <c r="T16" s="21"/>
      <c r="U16" s="21"/>
      <c r="V16" s="21"/>
      <c r="W16" s="21">
        <v>1163255</v>
      </c>
      <c r="X16" s="21">
        <v>5461583</v>
      </c>
      <c r="Y16" s="21">
        <v>-4298328</v>
      </c>
      <c r="Z16" s="6">
        <v>-78.7</v>
      </c>
      <c r="AA16" s="28">
        <v>10858304</v>
      </c>
    </row>
    <row r="17" spans="1:27" ht="13.5">
      <c r="A17" s="5" t="s">
        <v>43</v>
      </c>
      <c r="B17" s="3"/>
      <c r="C17" s="19">
        <v>107697090</v>
      </c>
      <c r="D17" s="19"/>
      <c r="E17" s="20">
        <v>178884695</v>
      </c>
      <c r="F17" s="21">
        <v>178884695</v>
      </c>
      <c r="G17" s="21">
        <v>217365</v>
      </c>
      <c r="H17" s="21">
        <v>10049082</v>
      </c>
      <c r="I17" s="21">
        <v>12671328</v>
      </c>
      <c r="J17" s="21">
        <v>22937775</v>
      </c>
      <c r="K17" s="21">
        <v>9821704</v>
      </c>
      <c r="L17" s="21">
        <v>5861796</v>
      </c>
      <c r="M17" s="21">
        <v>7250650</v>
      </c>
      <c r="N17" s="21">
        <v>22934150</v>
      </c>
      <c r="O17" s="21"/>
      <c r="P17" s="21"/>
      <c r="Q17" s="21"/>
      <c r="R17" s="21"/>
      <c r="S17" s="21"/>
      <c r="T17" s="21"/>
      <c r="U17" s="21"/>
      <c r="V17" s="21"/>
      <c r="W17" s="21">
        <v>45871925</v>
      </c>
      <c r="X17" s="21">
        <v>48508220</v>
      </c>
      <c r="Y17" s="21">
        <v>-2636295</v>
      </c>
      <c r="Z17" s="6">
        <v>-5.43</v>
      </c>
      <c r="AA17" s="28">
        <v>178884695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105114695</v>
      </c>
      <c r="D19" s="16">
        <f>SUM(D20:D23)</f>
        <v>0</v>
      </c>
      <c r="E19" s="17">
        <f t="shared" si="3"/>
        <v>172155563</v>
      </c>
      <c r="F19" s="18">
        <f t="shared" si="3"/>
        <v>172155563</v>
      </c>
      <c r="G19" s="18">
        <f t="shared" si="3"/>
        <v>37264</v>
      </c>
      <c r="H19" s="18">
        <f t="shared" si="3"/>
        <v>1547151</v>
      </c>
      <c r="I19" s="18">
        <f t="shared" si="3"/>
        <v>12994688</v>
      </c>
      <c r="J19" s="18">
        <f t="shared" si="3"/>
        <v>14579103</v>
      </c>
      <c r="K19" s="18">
        <f t="shared" si="3"/>
        <v>4333822</v>
      </c>
      <c r="L19" s="18">
        <f t="shared" si="3"/>
        <v>6732749</v>
      </c>
      <c r="M19" s="18">
        <f t="shared" si="3"/>
        <v>6503871</v>
      </c>
      <c r="N19" s="18">
        <f t="shared" si="3"/>
        <v>17570442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32149545</v>
      </c>
      <c r="X19" s="18">
        <f t="shared" si="3"/>
        <v>55706048</v>
      </c>
      <c r="Y19" s="18">
        <f t="shared" si="3"/>
        <v>-23556503</v>
      </c>
      <c r="Z19" s="4">
        <f>+IF(X19&lt;&gt;0,+(Y19/X19)*100,0)</f>
        <v>-42.28715524748767</v>
      </c>
      <c r="AA19" s="30">
        <f>SUM(AA20:AA23)</f>
        <v>172155563</v>
      </c>
    </row>
    <row r="20" spans="1:27" ht="13.5">
      <c r="A20" s="5" t="s">
        <v>46</v>
      </c>
      <c r="B20" s="3"/>
      <c r="C20" s="19">
        <v>99705419</v>
      </c>
      <c r="D20" s="19"/>
      <c r="E20" s="20">
        <v>163628301</v>
      </c>
      <c r="F20" s="21">
        <v>163628301</v>
      </c>
      <c r="G20" s="21">
        <v>37176</v>
      </c>
      <c r="H20" s="21">
        <v>1547151</v>
      </c>
      <c r="I20" s="21">
        <v>12994688</v>
      </c>
      <c r="J20" s="21">
        <v>14579015</v>
      </c>
      <c r="K20" s="21">
        <v>4333822</v>
      </c>
      <c r="L20" s="21">
        <v>6732749</v>
      </c>
      <c r="M20" s="21">
        <v>5447732</v>
      </c>
      <c r="N20" s="21">
        <v>16514303</v>
      </c>
      <c r="O20" s="21"/>
      <c r="P20" s="21"/>
      <c r="Q20" s="21"/>
      <c r="R20" s="21"/>
      <c r="S20" s="21"/>
      <c r="T20" s="21"/>
      <c r="U20" s="21"/>
      <c r="V20" s="21"/>
      <c r="W20" s="21">
        <v>31093318</v>
      </c>
      <c r="X20" s="21">
        <v>55706048</v>
      </c>
      <c r="Y20" s="21">
        <v>-24612730</v>
      </c>
      <c r="Z20" s="6">
        <v>-44.18</v>
      </c>
      <c r="AA20" s="28">
        <v>163628301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>
        <v>5409276</v>
      </c>
      <c r="D23" s="19"/>
      <c r="E23" s="20">
        <v>8527262</v>
      </c>
      <c r="F23" s="21">
        <v>8527262</v>
      </c>
      <c r="G23" s="21">
        <v>88</v>
      </c>
      <c r="H23" s="21"/>
      <c r="I23" s="21"/>
      <c r="J23" s="21">
        <v>88</v>
      </c>
      <c r="K23" s="21"/>
      <c r="L23" s="21"/>
      <c r="M23" s="21">
        <v>1056139</v>
      </c>
      <c r="N23" s="21">
        <v>1056139</v>
      </c>
      <c r="O23" s="21"/>
      <c r="P23" s="21"/>
      <c r="Q23" s="21"/>
      <c r="R23" s="21"/>
      <c r="S23" s="21"/>
      <c r="T23" s="21"/>
      <c r="U23" s="21"/>
      <c r="V23" s="21"/>
      <c r="W23" s="21">
        <v>1056227</v>
      </c>
      <c r="X23" s="21"/>
      <c r="Y23" s="21">
        <v>1056227</v>
      </c>
      <c r="Z23" s="6"/>
      <c r="AA23" s="28">
        <v>8527262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247582990</v>
      </c>
      <c r="D25" s="50">
        <f>+D5+D9+D15+D19+D24</f>
        <v>0</v>
      </c>
      <c r="E25" s="51">
        <f t="shared" si="4"/>
        <v>439276654</v>
      </c>
      <c r="F25" s="52">
        <f t="shared" si="4"/>
        <v>439276654</v>
      </c>
      <c r="G25" s="52">
        <f t="shared" si="4"/>
        <v>340091</v>
      </c>
      <c r="H25" s="52">
        <f t="shared" si="4"/>
        <v>15309541</v>
      </c>
      <c r="I25" s="52">
        <f t="shared" si="4"/>
        <v>28536198</v>
      </c>
      <c r="J25" s="52">
        <f t="shared" si="4"/>
        <v>44185830</v>
      </c>
      <c r="K25" s="52">
        <f t="shared" si="4"/>
        <v>16752722</v>
      </c>
      <c r="L25" s="52">
        <f t="shared" si="4"/>
        <v>14766678</v>
      </c>
      <c r="M25" s="52">
        <f t="shared" si="4"/>
        <v>16149005</v>
      </c>
      <c r="N25" s="52">
        <f t="shared" si="4"/>
        <v>47668405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91854235</v>
      </c>
      <c r="X25" s="52">
        <f t="shared" si="4"/>
        <v>149379170</v>
      </c>
      <c r="Y25" s="52">
        <f t="shared" si="4"/>
        <v>-57524935</v>
      </c>
      <c r="Z25" s="53">
        <f>+IF(X25&lt;&gt;0,+(Y25/X25)*100,0)</f>
        <v>-38.5093416973732</v>
      </c>
      <c r="AA25" s="54">
        <f>+AA5+AA9+AA15+AA19+AA24</f>
        <v>439276654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30694993</v>
      </c>
      <c r="D28" s="19"/>
      <c r="E28" s="20">
        <v>41489951</v>
      </c>
      <c r="F28" s="21">
        <v>41489951</v>
      </c>
      <c r="G28" s="21">
        <v>210250</v>
      </c>
      <c r="H28" s="21">
        <v>2464117</v>
      </c>
      <c r="I28" s="21">
        <v>6478019</v>
      </c>
      <c r="J28" s="21">
        <v>9152386</v>
      </c>
      <c r="K28" s="21">
        <v>1032369</v>
      </c>
      <c r="L28" s="21">
        <v>400633</v>
      </c>
      <c r="M28" s="21">
        <v>2600916</v>
      </c>
      <c r="N28" s="21">
        <v>4033918</v>
      </c>
      <c r="O28" s="21"/>
      <c r="P28" s="21"/>
      <c r="Q28" s="21"/>
      <c r="R28" s="21"/>
      <c r="S28" s="21"/>
      <c r="T28" s="21"/>
      <c r="U28" s="21"/>
      <c r="V28" s="21"/>
      <c r="W28" s="21">
        <v>13186304</v>
      </c>
      <c r="X28" s="21"/>
      <c r="Y28" s="21">
        <v>13186304</v>
      </c>
      <c r="Z28" s="6"/>
      <c r="AA28" s="19">
        <v>41489951</v>
      </c>
    </row>
    <row r="29" spans="1:27" ht="13.5">
      <c r="A29" s="56" t="s">
        <v>55</v>
      </c>
      <c r="B29" s="3"/>
      <c r="C29" s="19">
        <v>4374661</v>
      </c>
      <c r="D29" s="19"/>
      <c r="E29" s="20"/>
      <c r="F29" s="21"/>
      <c r="G29" s="21"/>
      <c r="H29" s="21">
        <v>758353</v>
      </c>
      <c r="I29" s="21"/>
      <c r="J29" s="21">
        <v>758353</v>
      </c>
      <c r="K29" s="21">
        <v>766995</v>
      </c>
      <c r="L29" s="21">
        <v>2365614</v>
      </c>
      <c r="M29" s="21">
        <v>10364285</v>
      </c>
      <c r="N29" s="21">
        <v>13496894</v>
      </c>
      <c r="O29" s="21"/>
      <c r="P29" s="21"/>
      <c r="Q29" s="21"/>
      <c r="R29" s="21"/>
      <c r="S29" s="21"/>
      <c r="T29" s="21"/>
      <c r="U29" s="21"/>
      <c r="V29" s="21"/>
      <c r="W29" s="21">
        <v>14255247</v>
      </c>
      <c r="X29" s="21"/>
      <c r="Y29" s="21">
        <v>14255247</v>
      </c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35069654</v>
      </c>
      <c r="D32" s="25">
        <f>SUM(D28:D31)</f>
        <v>0</v>
      </c>
      <c r="E32" s="26">
        <f t="shared" si="5"/>
        <v>41489951</v>
      </c>
      <c r="F32" s="27">
        <f t="shared" si="5"/>
        <v>41489951</v>
      </c>
      <c r="G32" s="27">
        <f t="shared" si="5"/>
        <v>210250</v>
      </c>
      <c r="H32" s="27">
        <f t="shared" si="5"/>
        <v>3222470</v>
      </c>
      <c r="I32" s="27">
        <f t="shared" si="5"/>
        <v>6478019</v>
      </c>
      <c r="J32" s="27">
        <f t="shared" si="5"/>
        <v>9910739</v>
      </c>
      <c r="K32" s="27">
        <f t="shared" si="5"/>
        <v>1799364</v>
      </c>
      <c r="L32" s="27">
        <f t="shared" si="5"/>
        <v>2766247</v>
      </c>
      <c r="M32" s="27">
        <f t="shared" si="5"/>
        <v>12965201</v>
      </c>
      <c r="N32" s="27">
        <f t="shared" si="5"/>
        <v>17530812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27441551</v>
      </c>
      <c r="X32" s="27">
        <f t="shared" si="5"/>
        <v>0</v>
      </c>
      <c r="Y32" s="27">
        <f t="shared" si="5"/>
        <v>27441551</v>
      </c>
      <c r="Z32" s="13">
        <f>+IF(X32&lt;&gt;0,+(Y32/X32)*100,0)</f>
        <v>0</v>
      </c>
      <c r="AA32" s="31">
        <f>SUM(AA28:AA31)</f>
        <v>41489951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>
        <v>122515501</v>
      </c>
      <c r="F34" s="21">
        <v>122515501</v>
      </c>
      <c r="G34" s="21"/>
      <c r="H34" s="21">
        <v>8688595</v>
      </c>
      <c r="I34" s="21">
        <v>16480832</v>
      </c>
      <c r="J34" s="21">
        <v>25169427</v>
      </c>
      <c r="K34" s="21">
        <v>14952748</v>
      </c>
      <c r="L34" s="21">
        <v>12249076</v>
      </c>
      <c r="M34" s="21">
        <v>290302</v>
      </c>
      <c r="N34" s="21">
        <v>27492126</v>
      </c>
      <c r="O34" s="21"/>
      <c r="P34" s="21"/>
      <c r="Q34" s="21"/>
      <c r="R34" s="21"/>
      <c r="S34" s="21"/>
      <c r="T34" s="21"/>
      <c r="U34" s="21"/>
      <c r="V34" s="21"/>
      <c r="W34" s="21">
        <v>52661553</v>
      </c>
      <c r="X34" s="21"/>
      <c r="Y34" s="21">
        <v>52661553</v>
      </c>
      <c r="Z34" s="6"/>
      <c r="AA34" s="28">
        <v>122515501</v>
      </c>
    </row>
    <row r="35" spans="1:27" ht="13.5">
      <c r="A35" s="59" t="s">
        <v>63</v>
      </c>
      <c r="B35" s="3"/>
      <c r="C35" s="19">
        <v>212513336</v>
      </c>
      <c r="D35" s="19"/>
      <c r="E35" s="20">
        <v>275271202</v>
      </c>
      <c r="F35" s="21">
        <v>275271202</v>
      </c>
      <c r="G35" s="21">
        <v>129841</v>
      </c>
      <c r="H35" s="21">
        <v>3398476</v>
      </c>
      <c r="I35" s="21">
        <v>5577347</v>
      </c>
      <c r="J35" s="21">
        <v>9105664</v>
      </c>
      <c r="K35" s="21">
        <v>610</v>
      </c>
      <c r="L35" s="21">
        <v>-248645</v>
      </c>
      <c r="M35" s="21">
        <v>2893502</v>
      </c>
      <c r="N35" s="21">
        <v>2645467</v>
      </c>
      <c r="O35" s="21"/>
      <c r="P35" s="21"/>
      <c r="Q35" s="21"/>
      <c r="R35" s="21"/>
      <c r="S35" s="21"/>
      <c r="T35" s="21"/>
      <c r="U35" s="21"/>
      <c r="V35" s="21"/>
      <c r="W35" s="21">
        <v>11751131</v>
      </c>
      <c r="X35" s="21"/>
      <c r="Y35" s="21">
        <v>11751131</v>
      </c>
      <c r="Z35" s="6"/>
      <c r="AA35" s="28">
        <v>275271202</v>
      </c>
    </row>
    <row r="36" spans="1:27" ht="13.5">
      <c r="A36" s="60" t="s">
        <v>64</v>
      </c>
      <c r="B36" s="10"/>
      <c r="C36" s="61">
        <f aca="true" t="shared" si="6" ref="C36:Y36">SUM(C32:C35)</f>
        <v>247582990</v>
      </c>
      <c r="D36" s="61">
        <f>SUM(D32:D35)</f>
        <v>0</v>
      </c>
      <c r="E36" s="62">
        <f t="shared" si="6"/>
        <v>439276654</v>
      </c>
      <c r="F36" s="63">
        <f t="shared" si="6"/>
        <v>439276654</v>
      </c>
      <c r="G36" s="63">
        <f t="shared" si="6"/>
        <v>340091</v>
      </c>
      <c r="H36" s="63">
        <f t="shared" si="6"/>
        <v>15309541</v>
      </c>
      <c r="I36" s="63">
        <f t="shared" si="6"/>
        <v>28536198</v>
      </c>
      <c r="J36" s="63">
        <f t="shared" si="6"/>
        <v>44185830</v>
      </c>
      <c r="K36" s="63">
        <f t="shared" si="6"/>
        <v>16752722</v>
      </c>
      <c r="L36" s="63">
        <f t="shared" si="6"/>
        <v>14766678</v>
      </c>
      <c r="M36" s="63">
        <f t="shared" si="6"/>
        <v>16149005</v>
      </c>
      <c r="N36" s="63">
        <f t="shared" si="6"/>
        <v>47668405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91854235</v>
      </c>
      <c r="X36" s="63">
        <f t="shared" si="6"/>
        <v>0</v>
      </c>
      <c r="Y36" s="63">
        <f t="shared" si="6"/>
        <v>91854235</v>
      </c>
      <c r="Z36" s="64">
        <f>+IF(X36&lt;&gt;0,+(Y36/X36)*100,0)</f>
        <v>0</v>
      </c>
      <c r="AA36" s="65">
        <f>SUM(AA32:AA35)</f>
        <v>439276654</v>
      </c>
    </row>
    <row r="37" spans="1:27" ht="13.5">
      <c r="A37" s="14" t="s">
        <v>127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128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129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130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116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131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273610</v>
      </c>
      <c r="D5" s="16">
        <f>SUM(D6:D8)</f>
        <v>0</v>
      </c>
      <c r="E5" s="17">
        <f t="shared" si="0"/>
        <v>2149000</v>
      </c>
      <c r="F5" s="18">
        <f t="shared" si="0"/>
        <v>2149000</v>
      </c>
      <c r="G5" s="18">
        <f t="shared" si="0"/>
        <v>35784</v>
      </c>
      <c r="H5" s="18">
        <f t="shared" si="0"/>
        <v>0</v>
      </c>
      <c r="I5" s="18">
        <f t="shared" si="0"/>
        <v>18659</v>
      </c>
      <c r="J5" s="18">
        <f t="shared" si="0"/>
        <v>54443</v>
      </c>
      <c r="K5" s="18">
        <f t="shared" si="0"/>
        <v>133004</v>
      </c>
      <c r="L5" s="18">
        <f t="shared" si="0"/>
        <v>73757</v>
      </c>
      <c r="M5" s="18">
        <f t="shared" si="0"/>
        <v>28748</v>
      </c>
      <c r="N5" s="18">
        <f t="shared" si="0"/>
        <v>235509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289952</v>
      </c>
      <c r="X5" s="18">
        <f t="shared" si="0"/>
        <v>1630000</v>
      </c>
      <c r="Y5" s="18">
        <f t="shared" si="0"/>
        <v>-1340048</v>
      </c>
      <c r="Z5" s="4">
        <f>+IF(X5&lt;&gt;0,+(Y5/X5)*100,0)</f>
        <v>-82.21153374233128</v>
      </c>
      <c r="AA5" s="16">
        <f>SUM(AA6:AA8)</f>
        <v>2149000</v>
      </c>
    </row>
    <row r="6" spans="1:27" ht="13.5">
      <c r="A6" s="5" t="s">
        <v>32</v>
      </c>
      <c r="B6" s="3"/>
      <c r="C6" s="19">
        <v>80738</v>
      </c>
      <c r="D6" s="19"/>
      <c r="E6" s="20">
        <v>30000</v>
      </c>
      <c r="F6" s="21">
        <v>30000</v>
      </c>
      <c r="G6" s="21"/>
      <c r="H6" s="21"/>
      <c r="I6" s="21">
        <v>18659</v>
      </c>
      <c r="J6" s="21">
        <v>18659</v>
      </c>
      <c r="K6" s="21"/>
      <c r="L6" s="21"/>
      <c r="M6" s="21">
        <v>8374</v>
      </c>
      <c r="N6" s="21">
        <v>8374</v>
      </c>
      <c r="O6" s="21"/>
      <c r="P6" s="21"/>
      <c r="Q6" s="21"/>
      <c r="R6" s="21"/>
      <c r="S6" s="21"/>
      <c r="T6" s="21"/>
      <c r="U6" s="21"/>
      <c r="V6" s="21"/>
      <c r="W6" s="21">
        <v>27033</v>
      </c>
      <c r="X6" s="21">
        <v>30000</v>
      </c>
      <c r="Y6" s="21">
        <v>-2967</v>
      </c>
      <c r="Z6" s="6">
        <v>-9.89</v>
      </c>
      <c r="AA6" s="28">
        <v>30000</v>
      </c>
    </row>
    <row r="7" spans="1:27" ht="13.5">
      <c r="A7" s="5" t="s">
        <v>33</v>
      </c>
      <c r="B7" s="3"/>
      <c r="C7" s="22">
        <v>78736</v>
      </c>
      <c r="D7" s="22"/>
      <c r="E7" s="23">
        <v>130000</v>
      </c>
      <c r="F7" s="24">
        <v>130000</v>
      </c>
      <c r="G7" s="24"/>
      <c r="H7" s="24"/>
      <c r="I7" s="24"/>
      <c r="J7" s="24"/>
      <c r="K7" s="24">
        <v>25719</v>
      </c>
      <c r="L7" s="24"/>
      <c r="M7" s="24">
        <v>20374</v>
      </c>
      <c r="N7" s="24">
        <v>46093</v>
      </c>
      <c r="O7" s="24"/>
      <c r="P7" s="24"/>
      <c r="Q7" s="24"/>
      <c r="R7" s="24"/>
      <c r="S7" s="24"/>
      <c r="T7" s="24"/>
      <c r="U7" s="24"/>
      <c r="V7" s="24"/>
      <c r="W7" s="24">
        <v>46093</v>
      </c>
      <c r="X7" s="24">
        <v>100000</v>
      </c>
      <c r="Y7" s="24">
        <v>-53907</v>
      </c>
      <c r="Z7" s="7">
        <v>-53.91</v>
      </c>
      <c r="AA7" s="29">
        <v>130000</v>
      </c>
    </row>
    <row r="8" spans="1:27" ht="13.5">
      <c r="A8" s="5" t="s">
        <v>34</v>
      </c>
      <c r="B8" s="3"/>
      <c r="C8" s="19">
        <v>114136</v>
      </c>
      <c r="D8" s="19"/>
      <c r="E8" s="20">
        <v>1989000</v>
      </c>
      <c r="F8" s="21">
        <v>1989000</v>
      </c>
      <c r="G8" s="21">
        <v>35784</v>
      </c>
      <c r="H8" s="21"/>
      <c r="I8" s="21"/>
      <c r="J8" s="21">
        <v>35784</v>
      </c>
      <c r="K8" s="21">
        <v>107285</v>
      </c>
      <c r="L8" s="21">
        <v>73757</v>
      </c>
      <c r="M8" s="21"/>
      <c r="N8" s="21">
        <v>181042</v>
      </c>
      <c r="O8" s="21"/>
      <c r="P8" s="21"/>
      <c r="Q8" s="21"/>
      <c r="R8" s="21"/>
      <c r="S8" s="21"/>
      <c r="T8" s="21"/>
      <c r="U8" s="21"/>
      <c r="V8" s="21"/>
      <c r="W8" s="21">
        <v>216826</v>
      </c>
      <c r="X8" s="21">
        <v>1500000</v>
      </c>
      <c r="Y8" s="21">
        <v>-1283174</v>
      </c>
      <c r="Z8" s="6">
        <v>-85.54</v>
      </c>
      <c r="AA8" s="28">
        <v>1989000</v>
      </c>
    </row>
    <row r="9" spans="1:27" ht="13.5">
      <c r="A9" s="2" t="s">
        <v>35</v>
      </c>
      <c r="B9" s="3"/>
      <c r="C9" s="16">
        <f aca="true" t="shared" si="1" ref="C9:Y9">SUM(C10:C14)</f>
        <v>2439086</v>
      </c>
      <c r="D9" s="16">
        <f>SUM(D10:D14)</f>
        <v>0</v>
      </c>
      <c r="E9" s="17">
        <f t="shared" si="1"/>
        <v>2100000</v>
      </c>
      <c r="F9" s="18">
        <f t="shared" si="1"/>
        <v>2100000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2100000</v>
      </c>
      <c r="Y9" s="18">
        <f t="shared" si="1"/>
        <v>-2100000</v>
      </c>
      <c r="Z9" s="4">
        <f>+IF(X9&lt;&gt;0,+(Y9/X9)*100,0)</f>
        <v>-100</v>
      </c>
      <c r="AA9" s="30">
        <f>SUM(AA10:AA14)</f>
        <v>2100000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>
        <v>2100000</v>
      </c>
      <c r="F11" s="21">
        <v>2100000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2100000</v>
      </c>
      <c r="Y11" s="21">
        <v>-2100000</v>
      </c>
      <c r="Z11" s="6">
        <v>-100</v>
      </c>
      <c r="AA11" s="28">
        <v>2100000</v>
      </c>
    </row>
    <row r="12" spans="1:27" ht="13.5">
      <c r="A12" s="5" t="s">
        <v>38</v>
      </c>
      <c r="B12" s="3"/>
      <c r="C12" s="19">
        <v>2439086</v>
      </c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25722969</v>
      </c>
      <c r="D15" s="16">
        <f>SUM(D16:D18)</f>
        <v>0</v>
      </c>
      <c r="E15" s="17">
        <f t="shared" si="2"/>
        <v>39436000</v>
      </c>
      <c r="F15" s="18">
        <f t="shared" si="2"/>
        <v>39436000</v>
      </c>
      <c r="G15" s="18">
        <f t="shared" si="2"/>
        <v>178537</v>
      </c>
      <c r="H15" s="18">
        <f t="shared" si="2"/>
        <v>4404567</v>
      </c>
      <c r="I15" s="18">
        <f t="shared" si="2"/>
        <v>621981</v>
      </c>
      <c r="J15" s="18">
        <f t="shared" si="2"/>
        <v>5205085</v>
      </c>
      <c r="K15" s="18">
        <f t="shared" si="2"/>
        <v>1494121</v>
      </c>
      <c r="L15" s="18">
        <f t="shared" si="2"/>
        <v>10341387</v>
      </c>
      <c r="M15" s="18">
        <f t="shared" si="2"/>
        <v>734862</v>
      </c>
      <c r="N15" s="18">
        <f t="shared" si="2"/>
        <v>12570370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17775455</v>
      </c>
      <c r="X15" s="18">
        <f t="shared" si="2"/>
        <v>20868000</v>
      </c>
      <c r="Y15" s="18">
        <f t="shared" si="2"/>
        <v>-3092545</v>
      </c>
      <c r="Z15" s="4">
        <f>+IF(X15&lt;&gt;0,+(Y15/X15)*100,0)</f>
        <v>-14.819556258386047</v>
      </c>
      <c r="AA15" s="30">
        <f>SUM(AA16:AA18)</f>
        <v>39436000</v>
      </c>
    </row>
    <row r="16" spans="1:27" ht="13.5">
      <c r="A16" s="5" t="s">
        <v>42</v>
      </c>
      <c r="B16" s="3"/>
      <c r="C16" s="19">
        <v>465392</v>
      </c>
      <c r="D16" s="19"/>
      <c r="E16" s="20">
        <v>11500000</v>
      </c>
      <c r="F16" s="21">
        <v>11500000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6900000</v>
      </c>
      <c r="Y16" s="21">
        <v>-6900000</v>
      </c>
      <c r="Z16" s="6">
        <v>-100</v>
      </c>
      <c r="AA16" s="28">
        <v>11500000</v>
      </c>
    </row>
    <row r="17" spans="1:27" ht="13.5">
      <c r="A17" s="5" t="s">
        <v>43</v>
      </c>
      <c r="B17" s="3"/>
      <c r="C17" s="19">
        <v>25257577</v>
      </c>
      <c r="D17" s="19"/>
      <c r="E17" s="20">
        <v>27936000</v>
      </c>
      <c r="F17" s="21">
        <v>27936000</v>
      </c>
      <c r="G17" s="21">
        <v>178537</v>
      </c>
      <c r="H17" s="21">
        <v>4404567</v>
      </c>
      <c r="I17" s="21">
        <v>621981</v>
      </c>
      <c r="J17" s="21">
        <v>5205085</v>
      </c>
      <c r="K17" s="21">
        <v>1494121</v>
      </c>
      <c r="L17" s="21">
        <v>10341387</v>
      </c>
      <c r="M17" s="21">
        <v>734862</v>
      </c>
      <c r="N17" s="21">
        <v>12570370</v>
      </c>
      <c r="O17" s="21"/>
      <c r="P17" s="21"/>
      <c r="Q17" s="21"/>
      <c r="R17" s="21"/>
      <c r="S17" s="21"/>
      <c r="T17" s="21"/>
      <c r="U17" s="21"/>
      <c r="V17" s="21"/>
      <c r="W17" s="21">
        <v>17775455</v>
      </c>
      <c r="X17" s="21">
        <v>13968000</v>
      </c>
      <c r="Y17" s="21">
        <v>3807455</v>
      </c>
      <c r="Z17" s="6">
        <v>27.26</v>
      </c>
      <c r="AA17" s="28">
        <v>27936000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15000000</v>
      </c>
      <c r="F19" s="18">
        <f t="shared" si="3"/>
        <v>15000000</v>
      </c>
      <c r="G19" s="18">
        <f t="shared" si="3"/>
        <v>0</v>
      </c>
      <c r="H19" s="18">
        <f t="shared" si="3"/>
        <v>1630000</v>
      </c>
      <c r="I19" s="18">
        <f t="shared" si="3"/>
        <v>364000</v>
      </c>
      <c r="J19" s="18">
        <f t="shared" si="3"/>
        <v>1994000</v>
      </c>
      <c r="K19" s="18">
        <f t="shared" si="3"/>
        <v>364000</v>
      </c>
      <c r="L19" s="18">
        <f t="shared" si="3"/>
        <v>0</v>
      </c>
      <c r="M19" s="18">
        <f t="shared" si="3"/>
        <v>1579512</v>
      </c>
      <c r="N19" s="18">
        <f t="shared" si="3"/>
        <v>1943512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3937512</v>
      </c>
      <c r="X19" s="18">
        <f t="shared" si="3"/>
        <v>4800000</v>
      </c>
      <c r="Y19" s="18">
        <f t="shared" si="3"/>
        <v>-862488</v>
      </c>
      <c r="Z19" s="4">
        <f>+IF(X19&lt;&gt;0,+(Y19/X19)*100,0)</f>
        <v>-17.968500000000002</v>
      </c>
      <c r="AA19" s="30">
        <f>SUM(AA20:AA23)</f>
        <v>15000000</v>
      </c>
    </row>
    <row r="20" spans="1:27" ht="13.5">
      <c r="A20" s="5" t="s">
        <v>46</v>
      </c>
      <c r="B20" s="3"/>
      <c r="C20" s="19"/>
      <c r="D20" s="19"/>
      <c r="E20" s="20">
        <v>8000000</v>
      </c>
      <c r="F20" s="21">
        <v>8000000</v>
      </c>
      <c r="G20" s="21"/>
      <c r="H20" s="21">
        <v>1630000</v>
      </c>
      <c r="I20" s="21">
        <v>364000</v>
      </c>
      <c r="J20" s="21">
        <v>1994000</v>
      </c>
      <c r="K20" s="21">
        <v>364000</v>
      </c>
      <c r="L20" s="21"/>
      <c r="M20" s="21">
        <v>1579512</v>
      </c>
      <c r="N20" s="21">
        <v>1943512</v>
      </c>
      <c r="O20" s="21"/>
      <c r="P20" s="21"/>
      <c r="Q20" s="21"/>
      <c r="R20" s="21"/>
      <c r="S20" s="21"/>
      <c r="T20" s="21"/>
      <c r="U20" s="21"/>
      <c r="V20" s="21"/>
      <c r="W20" s="21">
        <v>3937512</v>
      </c>
      <c r="X20" s="21">
        <v>4800000</v>
      </c>
      <c r="Y20" s="21">
        <v>-862488</v>
      </c>
      <c r="Z20" s="6">
        <v>-17.97</v>
      </c>
      <c r="AA20" s="28">
        <v>8000000</v>
      </c>
    </row>
    <row r="21" spans="1:27" ht="13.5">
      <c r="A21" s="5" t="s">
        <v>47</v>
      </c>
      <c r="B21" s="3"/>
      <c r="C21" s="19"/>
      <c r="D21" s="19"/>
      <c r="E21" s="20">
        <v>7000000</v>
      </c>
      <c r="F21" s="21">
        <v>7000000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>
        <v>7000000</v>
      </c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>
        <v>820000</v>
      </c>
      <c r="F24" s="18">
        <v>820000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1159998</v>
      </c>
      <c r="Y24" s="18">
        <v>-1159998</v>
      </c>
      <c r="Z24" s="4">
        <v>-100</v>
      </c>
      <c r="AA24" s="30">
        <v>820000</v>
      </c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28435665</v>
      </c>
      <c r="D25" s="50">
        <f>+D5+D9+D15+D19+D24</f>
        <v>0</v>
      </c>
      <c r="E25" s="51">
        <f t="shared" si="4"/>
        <v>59505000</v>
      </c>
      <c r="F25" s="52">
        <f t="shared" si="4"/>
        <v>59505000</v>
      </c>
      <c r="G25" s="52">
        <f t="shared" si="4"/>
        <v>214321</v>
      </c>
      <c r="H25" s="52">
        <f t="shared" si="4"/>
        <v>6034567</v>
      </c>
      <c r="I25" s="52">
        <f t="shared" si="4"/>
        <v>1004640</v>
      </c>
      <c r="J25" s="52">
        <f t="shared" si="4"/>
        <v>7253528</v>
      </c>
      <c r="K25" s="52">
        <f t="shared" si="4"/>
        <v>1991125</v>
      </c>
      <c r="L25" s="52">
        <f t="shared" si="4"/>
        <v>10415144</v>
      </c>
      <c r="M25" s="52">
        <f t="shared" si="4"/>
        <v>2343122</v>
      </c>
      <c r="N25" s="52">
        <f t="shared" si="4"/>
        <v>14749391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22002919</v>
      </c>
      <c r="X25" s="52">
        <f t="shared" si="4"/>
        <v>30557998</v>
      </c>
      <c r="Y25" s="52">
        <f t="shared" si="4"/>
        <v>-8555079</v>
      </c>
      <c r="Z25" s="53">
        <f>+IF(X25&lt;&gt;0,+(Y25/X25)*100,0)</f>
        <v>-27.99620249991508</v>
      </c>
      <c r="AA25" s="54">
        <f>+AA5+AA9+AA15+AA19+AA24</f>
        <v>59505000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28435665</v>
      </c>
      <c r="D28" s="19"/>
      <c r="E28" s="20">
        <v>46936000</v>
      </c>
      <c r="F28" s="21">
        <v>46936000</v>
      </c>
      <c r="G28" s="21">
        <v>178537</v>
      </c>
      <c r="H28" s="21">
        <v>6034567</v>
      </c>
      <c r="I28" s="21">
        <v>985981</v>
      </c>
      <c r="J28" s="21">
        <v>7199085</v>
      </c>
      <c r="K28" s="21">
        <v>1858121</v>
      </c>
      <c r="L28" s="21">
        <v>10341387</v>
      </c>
      <c r="M28" s="21">
        <v>2314374</v>
      </c>
      <c r="N28" s="21">
        <v>14513882</v>
      </c>
      <c r="O28" s="21"/>
      <c r="P28" s="21"/>
      <c r="Q28" s="21"/>
      <c r="R28" s="21"/>
      <c r="S28" s="21"/>
      <c r="T28" s="21"/>
      <c r="U28" s="21"/>
      <c r="V28" s="21"/>
      <c r="W28" s="21">
        <v>21712967</v>
      </c>
      <c r="X28" s="21"/>
      <c r="Y28" s="21">
        <v>21712967</v>
      </c>
      <c r="Z28" s="6"/>
      <c r="AA28" s="19">
        <v>46936000</v>
      </c>
    </row>
    <row r="29" spans="1:27" ht="13.5">
      <c r="A29" s="56" t="s">
        <v>55</v>
      </c>
      <c r="B29" s="3"/>
      <c r="C29" s="19"/>
      <c r="D29" s="19"/>
      <c r="E29" s="20">
        <v>9100000</v>
      </c>
      <c r="F29" s="21">
        <v>9100000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9100000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28435665</v>
      </c>
      <c r="D32" s="25">
        <f>SUM(D28:D31)</f>
        <v>0</v>
      </c>
      <c r="E32" s="26">
        <f t="shared" si="5"/>
        <v>56036000</v>
      </c>
      <c r="F32" s="27">
        <f t="shared" si="5"/>
        <v>56036000</v>
      </c>
      <c r="G32" s="27">
        <f t="shared" si="5"/>
        <v>178537</v>
      </c>
      <c r="H32" s="27">
        <f t="shared" si="5"/>
        <v>6034567</v>
      </c>
      <c r="I32" s="27">
        <f t="shared" si="5"/>
        <v>985981</v>
      </c>
      <c r="J32" s="27">
        <f t="shared" si="5"/>
        <v>7199085</v>
      </c>
      <c r="K32" s="27">
        <f t="shared" si="5"/>
        <v>1858121</v>
      </c>
      <c r="L32" s="27">
        <f t="shared" si="5"/>
        <v>10341387</v>
      </c>
      <c r="M32" s="27">
        <f t="shared" si="5"/>
        <v>2314374</v>
      </c>
      <c r="N32" s="27">
        <f t="shared" si="5"/>
        <v>14513882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21712967</v>
      </c>
      <c r="X32" s="27">
        <f t="shared" si="5"/>
        <v>0</v>
      </c>
      <c r="Y32" s="27">
        <f t="shared" si="5"/>
        <v>21712967</v>
      </c>
      <c r="Z32" s="13">
        <f>+IF(X32&lt;&gt;0,+(Y32/X32)*100,0)</f>
        <v>0</v>
      </c>
      <c r="AA32" s="31">
        <f>SUM(AA28:AA31)</f>
        <v>56036000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>
        <v>959000</v>
      </c>
      <c r="F34" s="21">
        <v>959000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>
        <v>959000</v>
      </c>
    </row>
    <row r="35" spans="1:27" ht="13.5">
      <c r="A35" s="59" t="s">
        <v>63</v>
      </c>
      <c r="B35" s="3"/>
      <c r="C35" s="19"/>
      <c r="D35" s="19"/>
      <c r="E35" s="20">
        <v>2510000</v>
      </c>
      <c r="F35" s="21">
        <v>2510000</v>
      </c>
      <c r="G35" s="21">
        <v>35784</v>
      </c>
      <c r="H35" s="21"/>
      <c r="I35" s="21">
        <v>18659</v>
      </c>
      <c r="J35" s="21">
        <v>54443</v>
      </c>
      <c r="K35" s="21">
        <v>133004</v>
      </c>
      <c r="L35" s="21">
        <v>73757</v>
      </c>
      <c r="M35" s="21">
        <v>28748</v>
      </c>
      <c r="N35" s="21">
        <v>235509</v>
      </c>
      <c r="O35" s="21"/>
      <c r="P35" s="21"/>
      <c r="Q35" s="21"/>
      <c r="R35" s="21"/>
      <c r="S35" s="21"/>
      <c r="T35" s="21"/>
      <c r="U35" s="21"/>
      <c r="V35" s="21"/>
      <c r="W35" s="21">
        <v>289952</v>
      </c>
      <c r="X35" s="21"/>
      <c r="Y35" s="21">
        <v>289952</v>
      </c>
      <c r="Z35" s="6"/>
      <c r="AA35" s="28">
        <v>2510000</v>
      </c>
    </row>
    <row r="36" spans="1:27" ht="13.5">
      <c r="A36" s="60" t="s">
        <v>64</v>
      </c>
      <c r="B36" s="10"/>
      <c r="C36" s="61">
        <f aca="true" t="shared" si="6" ref="C36:Y36">SUM(C32:C35)</f>
        <v>28435665</v>
      </c>
      <c r="D36" s="61">
        <f>SUM(D32:D35)</f>
        <v>0</v>
      </c>
      <c r="E36" s="62">
        <f t="shared" si="6"/>
        <v>59505000</v>
      </c>
      <c r="F36" s="63">
        <f t="shared" si="6"/>
        <v>59505000</v>
      </c>
      <c r="G36" s="63">
        <f t="shared" si="6"/>
        <v>214321</v>
      </c>
      <c r="H36" s="63">
        <f t="shared" si="6"/>
        <v>6034567</v>
      </c>
      <c r="I36" s="63">
        <f t="shared" si="6"/>
        <v>1004640</v>
      </c>
      <c r="J36" s="63">
        <f t="shared" si="6"/>
        <v>7253528</v>
      </c>
      <c r="K36" s="63">
        <f t="shared" si="6"/>
        <v>1991125</v>
      </c>
      <c r="L36" s="63">
        <f t="shared" si="6"/>
        <v>10415144</v>
      </c>
      <c r="M36" s="63">
        <f t="shared" si="6"/>
        <v>2343122</v>
      </c>
      <c r="N36" s="63">
        <f t="shared" si="6"/>
        <v>14749391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22002919</v>
      </c>
      <c r="X36" s="63">
        <f t="shared" si="6"/>
        <v>0</v>
      </c>
      <c r="Y36" s="63">
        <f t="shared" si="6"/>
        <v>22002919</v>
      </c>
      <c r="Z36" s="64">
        <f>+IF(X36&lt;&gt;0,+(Y36/X36)*100,0)</f>
        <v>0</v>
      </c>
      <c r="AA36" s="65">
        <f>SUM(AA32:AA35)</f>
        <v>59505000</v>
      </c>
    </row>
    <row r="37" spans="1:27" ht="13.5">
      <c r="A37" s="14" t="s">
        <v>127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128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129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130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117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131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1809252</v>
      </c>
      <c r="D5" s="16">
        <f>SUM(D6:D8)</f>
        <v>0</v>
      </c>
      <c r="E5" s="17">
        <f t="shared" si="0"/>
        <v>1790000</v>
      </c>
      <c r="F5" s="18">
        <f t="shared" si="0"/>
        <v>1790000</v>
      </c>
      <c r="G5" s="18">
        <f t="shared" si="0"/>
        <v>46015</v>
      </c>
      <c r="H5" s="18">
        <f t="shared" si="0"/>
        <v>299990</v>
      </c>
      <c r="I5" s="18">
        <f t="shared" si="0"/>
        <v>0</v>
      </c>
      <c r="J5" s="18">
        <f t="shared" si="0"/>
        <v>346005</v>
      </c>
      <c r="K5" s="18">
        <f t="shared" si="0"/>
        <v>111117</v>
      </c>
      <c r="L5" s="18">
        <f t="shared" si="0"/>
        <v>9648</v>
      </c>
      <c r="M5" s="18">
        <f t="shared" si="0"/>
        <v>1379209</v>
      </c>
      <c r="N5" s="18">
        <f t="shared" si="0"/>
        <v>1499974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1845979</v>
      </c>
      <c r="X5" s="18">
        <f t="shared" si="0"/>
        <v>783775</v>
      </c>
      <c r="Y5" s="18">
        <f t="shared" si="0"/>
        <v>1062204</v>
      </c>
      <c r="Z5" s="4">
        <f>+IF(X5&lt;&gt;0,+(Y5/X5)*100,0)</f>
        <v>135.52409811489267</v>
      </c>
      <c r="AA5" s="16">
        <f>SUM(AA6:AA8)</f>
        <v>1790000</v>
      </c>
    </row>
    <row r="6" spans="1:27" ht="13.5">
      <c r="A6" s="5" t="s">
        <v>32</v>
      </c>
      <c r="B6" s="3"/>
      <c r="C6" s="19">
        <v>769950</v>
      </c>
      <c r="D6" s="19"/>
      <c r="E6" s="20">
        <v>30000</v>
      </c>
      <c r="F6" s="21">
        <v>30000</v>
      </c>
      <c r="G6" s="21"/>
      <c r="H6" s="21">
        <v>174990</v>
      </c>
      <c r="I6" s="21"/>
      <c r="J6" s="21">
        <v>174990</v>
      </c>
      <c r="K6" s="21"/>
      <c r="L6" s="21">
        <v>9648</v>
      </c>
      <c r="M6" s="21">
        <v>753143</v>
      </c>
      <c r="N6" s="21">
        <v>762791</v>
      </c>
      <c r="O6" s="21"/>
      <c r="P6" s="21"/>
      <c r="Q6" s="21"/>
      <c r="R6" s="21"/>
      <c r="S6" s="21"/>
      <c r="T6" s="21"/>
      <c r="U6" s="21"/>
      <c r="V6" s="21"/>
      <c r="W6" s="21">
        <v>937781</v>
      </c>
      <c r="X6" s="21">
        <v>12500</v>
      </c>
      <c r="Y6" s="21">
        <v>925281</v>
      </c>
      <c r="Z6" s="6">
        <v>7402.25</v>
      </c>
      <c r="AA6" s="28">
        <v>30000</v>
      </c>
    </row>
    <row r="7" spans="1:27" ht="13.5">
      <c r="A7" s="5" t="s">
        <v>33</v>
      </c>
      <c r="B7" s="3"/>
      <c r="C7" s="22">
        <v>1039302</v>
      </c>
      <c r="D7" s="22"/>
      <c r="E7" s="23">
        <v>820000</v>
      </c>
      <c r="F7" s="24">
        <v>820000</v>
      </c>
      <c r="G7" s="24"/>
      <c r="H7" s="24">
        <v>125000</v>
      </c>
      <c r="I7" s="24"/>
      <c r="J7" s="24">
        <v>125000</v>
      </c>
      <c r="K7" s="24"/>
      <c r="L7" s="24"/>
      <c r="M7" s="24">
        <v>626066</v>
      </c>
      <c r="N7" s="24">
        <v>626066</v>
      </c>
      <c r="O7" s="24"/>
      <c r="P7" s="24"/>
      <c r="Q7" s="24"/>
      <c r="R7" s="24"/>
      <c r="S7" s="24"/>
      <c r="T7" s="24"/>
      <c r="U7" s="24"/>
      <c r="V7" s="24"/>
      <c r="W7" s="24">
        <v>751066</v>
      </c>
      <c r="X7" s="24">
        <v>343915</v>
      </c>
      <c r="Y7" s="24">
        <v>407151</v>
      </c>
      <c r="Z7" s="7">
        <v>118.39</v>
      </c>
      <c r="AA7" s="29">
        <v>820000</v>
      </c>
    </row>
    <row r="8" spans="1:27" ht="13.5">
      <c r="A8" s="5" t="s">
        <v>34</v>
      </c>
      <c r="B8" s="3"/>
      <c r="C8" s="19"/>
      <c r="D8" s="19"/>
      <c r="E8" s="20">
        <v>940000</v>
      </c>
      <c r="F8" s="21">
        <v>940000</v>
      </c>
      <c r="G8" s="21">
        <v>46015</v>
      </c>
      <c r="H8" s="21"/>
      <c r="I8" s="21"/>
      <c r="J8" s="21">
        <v>46015</v>
      </c>
      <c r="K8" s="21">
        <v>111117</v>
      </c>
      <c r="L8" s="21"/>
      <c r="M8" s="21"/>
      <c r="N8" s="21">
        <v>111117</v>
      </c>
      <c r="O8" s="21"/>
      <c r="P8" s="21"/>
      <c r="Q8" s="21"/>
      <c r="R8" s="21"/>
      <c r="S8" s="21"/>
      <c r="T8" s="21"/>
      <c r="U8" s="21"/>
      <c r="V8" s="21"/>
      <c r="W8" s="21">
        <v>157132</v>
      </c>
      <c r="X8" s="21">
        <v>427360</v>
      </c>
      <c r="Y8" s="21">
        <v>-270228</v>
      </c>
      <c r="Z8" s="6">
        <v>-63.23</v>
      </c>
      <c r="AA8" s="28">
        <v>940000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4600000</v>
      </c>
      <c r="F9" s="18">
        <f t="shared" si="1"/>
        <v>4600000</v>
      </c>
      <c r="G9" s="18">
        <f t="shared" si="1"/>
        <v>0</v>
      </c>
      <c r="H9" s="18">
        <f t="shared" si="1"/>
        <v>835263</v>
      </c>
      <c r="I9" s="18">
        <f t="shared" si="1"/>
        <v>1778300</v>
      </c>
      <c r="J9" s="18">
        <f t="shared" si="1"/>
        <v>2613563</v>
      </c>
      <c r="K9" s="18">
        <f t="shared" si="1"/>
        <v>774448</v>
      </c>
      <c r="L9" s="18">
        <f t="shared" si="1"/>
        <v>168645</v>
      </c>
      <c r="M9" s="18">
        <f t="shared" si="1"/>
        <v>571619</v>
      </c>
      <c r="N9" s="18">
        <f t="shared" si="1"/>
        <v>1514712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4128275</v>
      </c>
      <c r="X9" s="18">
        <f t="shared" si="1"/>
        <v>1050000</v>
      </c>
      <c r="Y9" s="18">
        <f t="shared" si="1"/>
        <v>3078275</v>
      </c>
      <c r="Z9" s="4">
        <f>+IF(X9&lt;&gt;0,+(Y9/X9)*100,0)</f>
        <v>293.1690476190476</v>
      </c>
      <c r="AA9" s="30">
        <f>SUM(AA10:AA14)</f>
        <v>4600000</v>
      </c>
    </row>
    <row r="10" spans="1:27" ht="13.5">
      <c r="A10" s="5" t="s">
        <v>36</v>
      </c>
      <c r="B10" s="3"/>
      <c r="C10" s="19"/>
      <c r="D10" s="19"/>
      <c r="E10" s="20">
        <v>2500000</v>
      </c>
      <c r="F10" s="21">
        <v>2500000</v>
      </c>
      <c r="G10" s="21"/>
      <c r="H10" s="21">
        <v>835263</v>
      </c>
      <c r="I10" s="21">
        <v>1778300</v>
      </c>
      <c r="J10" s="21">
        <v>2613563</v>
      </c>
      <c r="K10" s="21">
        <v>774448</v>
      </c>
      <c r="L10" s="21">
        <v>168645</v>
      </c>
      <c r="M10" s="21">
        <v>571619</v>
      </c>
      <c r="N10" s="21">
        <v>1514712</v>
      </c>
      <c r="O10" s="21"/>
      <c r="P10" s="21"/>
      <c r="Q10" s="21"/>
      <c r="R10" s="21"/>
      <c r="S10" s="21"/>
      <c r="T10" s="21"/>
      <c r="U10" s="21"/>
      <c r="V10" s="21"/>
      <c r="W10" s="21">
        <v>4128275</v>
      </c>
      <c r="X10" s="21"/>
      <c r="Y10" s="21">
        <v>4128275</v>
      </c>
      <c r="Z10" s="6"/>
      <c r="AA10" s="28">
        <v>2500000</v>
      </c>
    </row>
    <row r="11" spans="1:27" ht="13.5">
      <c r="A11" s="5" t="s">
        <v>37</v>
      </c>
      <c r="B11" s="3"/>
      <c r="C11" s="19"/>
      <c r="D11" s="19"/>
      <c r="E11" s="20">
        <v>2100000</v>
      </c>
      <c r="F11" s="21">
        <v>2100000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1050000</v>
      </c>
      <c r="Y11" s="21">
        <v>-1050000</v>
      </c>
      <c r="Z11" s="6">
        <v>-100</v>
      </c>
      <c r="AA11" s="28">
        <v>2100000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29674272</v>
      </c>
      <c r="D15" s="16">
        <f>SUM(D16:D18)</f>
        <v>0</v>
      </c>
      <c r="E15" s="17">
        <f t="shared" si="2"/>
        <v>21250000</v>
      </c>
      <c r="F15" s="18">
        <f t="shared" si="2"/>
        <v>21250000</v>
      </c>
      <c r="G15" s="18">
        <f t="shared" si="2"/>
        <v>2930142</v>
      </c>
      <c r="H15" s="18">
        <f t="shared" si="2"/>
        <v>0</v>
      </c>
      <c r="I15" s="18">
        <f t="shared" si="2"/>
        <v>2120563</v>
      </c>
      <c r="J15" s="18">
        <f t="shared" si="2"/>
        <v>5050705</v>
      </c>
      <c r="K15" s="18">
        <f t="shared" si="2"/>
        <v>387600</v>
      </c>
      <c r="L15" s="18">
        <f t="shared" si="2"/>
        <v>1025467</v>
      </c>
      <c r="M15" s="18">
        <f t="shared" si="2"/>
        <v>829652</v>
      </c>
      <c r="N15" s="18">
        <f t="shared" si="2"/>
        <v>2242719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7293424</v>
      </c>
      <c r="X15" s="18">
        <f t="shared" si="2"/>
        <v>10626666</v>
      </c>
      <c r="Y15" s="18">
        <f t="shared" si="2"/>
        <v>-3333242</v>
      </c>
      <c r="Z15" s="4">
        <f>+IF(X15&lt;&gt;0,+(Y15/X15)*100,0)</f>
        <v>-31.3667711020559</v>
      </c>
      <c r="AA15" s="30">
        <f>SUM(AA16:AA18)</f>
        <v>21250000</v>
      </c>
    </row>
    <row r="16" spans="1:27" ht="13.5">
      <c r="A16" s="5" t="s">
        <v>42</v>
      </c>
      <c r="B16" s="3"/>
      <c r="C16" s="19"/>
      <c r="D16" s="19"/>
      <c r="E16" s="20">
        <v>180000</v>
      </c>
      <c r="F16" s="21">
        <v>180000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91666</v>
      </c>
      <c r="Y16" s="21">
        <v>-91666</v>
      </c>
      <c r="Z16" s="6">
        <v>-100</v>
      </c>
      <c r="AA16" s="28">
        <v>180000</v>
      </c>
    </row>
    <row r="17" spans="1:27" ht="13.5">
      <c r="A17" s="5" t="s">
        <v>43</v>
      </c>
      <c r="B17" s="3"/>
      <c r="C17" s="19">
        <v>29674272</v>
      </c>
      <c r="D17" s="19"/>
      <c r="E17" s="20">
        <v>21070000</v>
      </c>
      <c r="F17" s="21">
        <v>21070000</v>
      </c>
      <c r="G17" s="21">
        <v>2930142</v>
      </c>
      <c r="H17" s="21"/>
      <c r="I17" s="21">
        <v>2120563</v>
      </c>
      <c r="J17" s="21">
        <v>5050705</v>
      </c>
      <c r="K17" s="21">
        <v>387600</v>
      </c>
      <c r="L17" s="21">
        <v>1025467</v>
      </c>
      <c r="M17" s="21">
        <v>829652</v>
      </c>
      <c r="N17" s="21">
        <v>2242719</v>
      </c>
      <c r="O17" s="21"/>
      <c r="P17" s="21"/>
      <c r="Q17" s="21"/>
      <c r="R17" s="21"/>
      <c r="S17" s="21"/>
      <c r="T17" s="21"/>
      <c r="U17" s="21"/>
      <c r="V17" s="21"/>
      <c r="W17" s="21">
        <v>7293424</v>
      </c>
      <c r="X17" s="21">
        <v>10535000</v>
      </c>
      <c r="Y17" s="21">
        <v>-3241576</v>
      </c>
      <c r="Z17" s="6">
        <v>-30.77</v>
      </c>
      <c r="AA17" s="28">
        <v>21070000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7800000</v>
      </c>
      <c r="F19" s="18">
        <f t="shared" si="3"/>
        <v>7800000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3900000</v>
      </c>
      <c r="Y19" s="18">
        <f t="shared" si="3"/>
        <v>-3900000</v>
      </c>
      <c r="Z19" s="4">
        <f>+IF(X19&lt;&gt;0,+(Y19/X19)*100,0)</f>
        <v>-100</v>
      </c>
      <c r="AA19" s="30">
        <f>SUM(AA20:AA23)</f>
        <v>7800000</v>
      </c>
    </row>
    <row r="20" spans="1:27" ht="13.5">
      <c r="A20" s="5" t="s">
        <v>46</v>
      </c>
      <c r="B20" s="3"/>
      <c r="C20" s="19"/>
      <c r="D20" s="19"/>
      <c r="E20" s="20">
        <v>7000000</v>
      </c>
      <c r="F20" s="21">
        <v>7000000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3499998</v>
      </c>
      <c r="Y20" s="21">
        <v>-3499998</v>
      </c>
      <c r="Z20" s="6">
        <v>-100</v>
      </c>
      <c r="AA20" s="28">
        <v>7000000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>
        <v>800000</v>
      </c>
      <c r="F23" s="21">
        <v>800000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400002</v>
      </c>
      <c r="Y23" s="21">
        <v>-400002</v>
      </c>
      <c r="Z23" s="6">
        <v>-100</v>
      </c>
      <c r="AA23" s="28">
        <v>800000</v>
      </c>
    </row>
    <row r="24" spans="1:27" ht="13.5">
      <c r="A24" s="2" t="s">
        <v>50</v>
      </c>
      <c r="B24" s="8"/>
      <c r="C24" s="16"/>
      <c r="D24" s="16"/>
      <c r="E24" s="17">
        <v>4200000</v>
      </c>
      <c r="F24" s="18">
        <v>4200000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>
        <v>4200000</v>
      </c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31483524</v>
      </c>
      <c r="D25" s="50">
        <f>+D5+D9+D15+D19+D24</f>
        <v>0</v>
      </c>
      <c r="E25" s="51">
        <f t="shared" si="4"/>
        <v>39640000</v>
      </c>
      <c r="F25" s="52">
        <f t="shared" si="4"/>
        <v>39640000</v>
      </c>
      <c r="G25" s="52">
        <f t="shared" si="4"/>
        <v>2976157</v>
      </c>
      <c r="H25" s="52">
        <f t="shared" si="4"/>
        <v>1135253</v>
      </c>
      <c r="I25" s="52">
        <f t="shared" si="4"/>
        <v>3898863</v>
      </c>
      <c r="J25" s="52">
        <f t="shared" si="4"/>
        <v>8010273</v>
      </c>
      <c r="K25" s="52">
        <f t="shared" si="4"/>
        <v>1273165</v>
      </c>
      <c r="L25" s="52">
        <f t="shared" si="4"/>
        <v>1203760</v>
      </c>
      <c r="M25" s="52">
        <f t="shared" si="4"/>
        <v>2780480</v>
      </c>
      <c r="N25" s="52">
        <f t="shared" si="4"/>
        <v>5257405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13267678</v>
      </c>
      <c r="X25" s="52">
        <f t="shared" si="4"/>
        <v>16360441</v>
      </c>
      <c r="Y25" s="52">
        <f t="shared" si="4"/>
        <v>-3092763</v>
      </c>
      <c r="Z25" s="53">
        <f>+IF(X25&lt;&gt;0,+(Y25/X25)*100,0)</f>
        <v>-18.903909741797303</v>
      </c>
      <c r="AA25" s="54">
        <f>+AA5+AA9+AA15+AA19+AA24</f>
        <v>39640000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31443070</v>
      </c>
      <c r="D28" s="19"/>
      <c r="E28" s="20">
        <v>28070000</v>
      </c>
      <c r="F28" s="21">
        <v>28070000</v>
      </c>
      <c r="G28" s="21">
        <v>2631965</v>
      </c>
      <c r="H28" s="21"/>
      <c r="I28" s="21">
        <v>2542619</v>
      </c>
      <c r="J28" s="21">
        <v>5174584</v>
      </c>
      <c r="K28" s="21">
        <v>1273165</v>
      </c>
      <c r="L28" s="21">
        <v>1025467</v>
      </c>
      <c r="M28" s="21">
        <v>2780480</v>
      </c>
      <c r="N28" s="21">
        <v>5079112</v>
      </c>
      <c r="O28" s="21"/>
      <c r="P28" s="21"/>
      <c r="Q28" s="21"/>
      <c r="R28" s="21"/>
      <c r="S28" s="21"/>
      <c r="T28" s="21"/>
      <c r="U28" s="21"/>
      <c r="V28" s="21"/>
      <c r="W28" s="21">
        <v>10253696</v>
      </c>
      <c r="X28" s="21"/>
      <c r="Y28" s="21">
        <v>10253696</v>
      </c>
      <c r="Z28" s="6"/>
      <c r="AA28" s="19">
        <v>28070000</v>
      </c>
    </row>
    <row r="29" spans="1:27" ht="13.5">
      <c r="A29" s="56" t="s">
        <v>55</v>
      </c>
      <c r="B29" s="3"/>
      <c r="C29" s="19"/>
      <c r="D29" s="19"/>
      <c r="E29" s="20">
        <v>2100000</v>
      </c>
      <c r="F29" s="21">
        <v>2100000</v>
      </c>
      <c r="G29" s="21"/>
      <c r="H29" s="21">
        <v>513783</v>
      </c>
      <c r="I29" s="21">
        <v>941888</v>
      </c>
      <c r="J29" s="21">
        <v>1455671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1455671</v>
      </c>
      <c r="X29" s="21"/>
      <c r="Y29" s="21">
        <v>1455671</v>
      </c>
      <c r="Z29" s="6"/>
      <c r="AA29" s="28">
        <v>2100000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31443070</v>
      </c>
      <c r="D32" s="25">
        <f>SUM(D28:D31)</f>
        <v>0</v>
      </c>
      <c r="E32" s="26">
        <f t="shared" si="5"/>
        <v>30170000</v>
      </c>
      <c r="F32" s="27">
        <f t="shared" si="5"/>
        <v>30170000</v>
      </c>
      <c r="G32" s="27">
        <f t="shared" si="5"/>
        <v>2631965</v>
      </c>
      <c r="H32" s="27">
        <f t="shared" si="5"/>
        <v>513783</v>
      </c>
      <c r="I32" s="27">
        <f t="shared" si="5"/>
        <v>3484507</v>
      </c>
      <c r="J32" s="27">
        <f t="shared" si="5"/>
        <v>6630255</v>
      </c>
      <c r="K32" s="27">
        <f t="shared" si="5"/>
        <v>1273165</v>
      </c>
      <c r="L32" s="27">
        <f t="shared" si="5"/>
        <v>1025467</v>
      </c>
      <c r="M32" s="27">
        <f t="shared" si="5"/>
        <v>2780480</v>
      </c>
      <c r="N32" s="27">
        <f t="shared" si="5"/>
        <v>5079112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11709367</v>
      </c>
      <c r="X32" s="27">
        <f t="shared" si="5"/>
        <v>0</v>
      </c>
      <c r="Y32" s="27">
        <f t="shared" si="5"/>
        <v>11709367</v>
      </c>
      <c r="Z32" s="13">
        <f>+IF(X32&lt;&gt;0,+(Y32/X32)*100,0)</f>
        <v>0</v>
      </c>
      <c r="AA32" s="31">
        <f>SUM(AA28:AA31)</f>
        <v>30170000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>
        <v>414356</v>
      </c>
      <c r="J33" s="21">
        <v>414356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414356</v>
      </c>
      <c r="X33" s="21"/>
      <c r="Y33" s="21">
        <v>414356</v>
      </c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>
        <v>4200000</v>
      </c>
      <c r="F34" s="21">
        <v>4200000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>
        <v>4200000</v>
      </c>
    </row>
    <row r="35" spans="1:27" ht="13.5">
      <c r="A35" s="59" t="s">
        <v>63</v>
      </c>
      <c r="B35" s="3"/>
      <c r="C35" s="19">
        <v>40454</v>
      </c>
      <c r="D35" s="19"/>
      <c r="E35" s="20">
        <v>5270000</v>
      </c>
      <c r="F35" s="21">
        <v>5270000</v>
      </c>
      <c r="G35" s="21">
        <v>344192</v>
      </c>
      <c r="H35" s="21">
        <v>621470</v>
      </c>
      <c r="I35" s="21"/>
      <c r="J35" s="21">
        <v>965662</v>
      </c>
      <c r="K35" s="21"/>
      <c r="L35" s="21">
        <v>178293</v>
      </c>
      <c r="M35" s="21"/>
      <c r="N35" s="21">
        <v>178293</v>
      </c>
      <c r="O35" s="21"/>
      <c r="P35" s="21"/>
      <c r="Q35" s="21"/>
      <c r="R35" s="21"/>
      <c r="S35" s="21"/>
      <c r="T35" s="21"/>
      <c r="U35" s="21"/>
      <c r="V35" s="21"/>
      <c r="W35" s="21">
        <v>1143955</v>
      </c>
      <c r="X35" s="21"/>
      <c r="Y35" s="21">
        <v>1143955</v>
      </c>
      <c r="Z35" s="6"/>
      <c r="AA35" s="28">
        <v>5270000</v>
      </c>
    </row>
    <row r="36" spans="1:27" ht="13.5">
      <c r="A36" s="60" t="s">
        <v>64</v>
      </c>
      <c r="B36" s="10"/>
      <c r="C36" s="61">
        <f aca="true" t="shared" si="6" ref="C36:Y36">SUM(C32:C35)</f>
        <v>31483524</v>
      </c>
      <c r="D36" s="61">
        <f>SUM(D32:D35)</f>
        <v>0</v>
      </c>
      <c r="E36" s="62">
        <f t="shared" si="6"/>
        <v>39640000</v>
      </c>
      <c r="F36" s="63">
        <f t="shared" si="6"/>
        <v>39640000</v>
      </c>
      <c r="G36" s="63">
        <f t="shared" si="6"/>
        <v>2976157</v>
      </c>
      <c r="H36" s="63">
        <f t="shared" si="6"/>
        <v>1135253</v>
      </c>
      <c r="I36" s="63">
        <f t="shared" si="6"/>
        <v>3898863</v>
      </c>
      <c r="J36" s="63">
        <f t="shared" si="6"/>
        <v>8010273</v>
      </c>
      <c r="K36" s="63">
        <f t="shared" si="6"/>
        <v>1273165</v>
      </c>
      <c r="L36" s="63">
        <f t="shared" si="6"/>
        <v>1203760</v>
      </c>
      <c r="M36" s="63">
        <f t="shared" si="6"/>
        <v>2780480</v>
      </c>
      <c r="N36" s="63">
        <f t="shared" si="6"/>
        <v>5257405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13267678</v>
      </c>
      <c r="X36" s="63">
        <f t="shared" si="6"/>
        <v>0</v>
      </c>
      <c r="Y36" s="63">
        <f t="shared" si="6"/>
        <v>13267678</v>
      </c>
      <c r="Z36" s="64">
        <f>+IF(X36&lt;&gt;0,+(Y36/X36)*100,0)</f>
        <v>0</v>
      </c>
      <c r="AA36" s="65">
        <f>SUM(AA32:AA35)</f>
        <v>39640000</v>
      </c>
    </row>
    <row r="37" spans="1:27" ht="13.5">
      <c r="A37" s="14" t="s">
        <v>127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128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129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130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118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131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15080334</v>
      </c>
      <c r="D5" s="16">
        <f>SUM(D6:D8)</f>
        <v>0</v>
      </c>
      <c r="E5" s="17">
        <f t="shared" si="0"/>
        <v>20160298</v>
      </c>
      <c r="F5" s="18">
        <f t="shared" si="0"/>
        <v>20160298</v>
      </c>
      <c r="G5" s="18">
        <f t="shared" si="0"/>
        <v>566581</v>
      </c>
      <c r="H5" s="18">
        <f t="shared" si="0"/>
        <v>1060699</v>
      </c>
      <c r="I5" s="18">
        <f t="shared" si="0"/>
        <v>157161</v>
      </c>
      <c r="J5" s="18">
        <f t="shared" si="0"/>
        <v>1784441</v>
      </c>
      <c r="K5" s="18">
        <f t="shared" si="0"/>
        <v>1398927</v>
      </c>
      <c r="L5" s="18">
        <f t="shared" si="0"/>
        <v>1937544</v>
      </c>
      <c r="M5" s="18">
        <f t="shared" si="0"/>
        <v>1199550</v>
      </c>
      <c r="N5" s="18">
        <f t="shared" si="0"/>
        <v>4536021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6320462</v>
      </c>
      <c r="X5" s="18">
        <f t="shared" si="0"/>
        <v>9453834</v>
      </c>
      <c r="Y5" s="18">
        <f t="shared" si="0"/>
        <v>-3133372</v>
      </c>
      <c r="Z5" s="4">
        <f>+IF(X5&lt;&gt;0,+(Y5/X5)*100,0)</f>
        <v>-33.143928696018996</v>
      </c>
      <c r="AA5" s="16">
        <f>SUM(AA6:AA8)</f>
        <v>20160298</v>
      </c>
    </row>
    <row r="6" spans="1:27" ht="13.5">
      <c r="A6" s="5" t="s">
        <v>32</v>
      </c>
      <c r="B6" s="3"/>
      <c r="C6" s="19"/>
      <c r="D6" s="19"/>
      <c r="E6" s="20">
        <v>30000</v>
      </c>
      <c r="F6" s="21">
        <v>30000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15000</v>
      </c>
      <c r="Y6" s="21">
        <v>-15000</v>
      </c>
      <c r="Z6" s="6">
        <v>-100</v>
      </c>
      <c r="AA6" s="28">
        <v>30000</v>
      </c>
    </row>
    <row r="7" spans="1:27" ht="13.5">
      <c r="A7" s="5" t="s">
        <v>33</v>
      </c>
      <c r="B7" s="3"/>
      <c r="C7" s="22">
        <v>12380194</v>
      </c>
      <c r="D7" s="22"/>
      <c r="E7" s="23">
        <v>11590000</v>
      </c>
      <c r="F7" s="24">
        <v>11590000</v>
      </c>
      <c r="G7" s="24">
        <v>566581</v>
      </c>
      <c r="H7" s="24">
        <v>1047699</v>
      </c>
      <c r="I7" s="24">
        <v>139161</v>
      </c>
      <c r="J7" s="24">
        <v>1753441</v>
      </c>
      <c r="K7" s="24">
        <v>1397927</v>
      </c>
      <c r="L7" s="24">
        <v>1844491</v>
      </c>
      <c r="M7" s="24">
        <v>799083</v>
      </c>
      <c r="N7" s="24">
        <v>4041501</v>
      </c>
      <c r="O7" s="24"/>
      <c r="P7" s="24"/>
      <c r="Q7" s="24"/>
      <c r="R7" s="24"/>
      <c r="S7" s="24"/>
      <c r="T7" s="24"/>
      <c r="U7" s="24"/>
      <c r="V7" s="24"/>
      <c r="W7" s="24">
        <v>5794942</v>
      </c>
      <c r="X7" s="24">
        <v>5944998</v>
      </c>
      <c r="Y7" s="24">
        <v>-150056</v>
      </c>
      <c r="Z7" s="7">
        <v>-2.52</v>
      </c>
      <c r="AA7" s="29">
        <v>11590000</v>
      </c>
    </row>
    <row r="8" spans="1:27" ht="13.5">
      <c r="A8" s="5" t="s">
        <v>34</v>
      </c>
      <c r="B8" s="3"/>
      <c r="C8" s="19">
        <v>2700140</v>
      </c>
      <c r="D8" s="19"/>
      <c r="E8" s="20">
        <v>8540298</v>
      </c>
      <c r="F8" s="21">
        <v>8540298</v>
      </c>
      <c r="G8" s="21"/>
      <c r="H8" s="21">
        <v>13000</v>
      </c>
      <c r="I8" s="21">
        <v>18000</v>
      </c>
      <c r="J8" s="21">
        <v>31000</v>
      </c>
      <c r="K8" s="21">
        <v>1000</v>
      </c>
      <c r="L8" s="21">
        <v>93053</v>
      </c>
      <c r="M8" s="21">
        <v>400467</v>
      </c>
      <c r="N8" s="21">
        <v>494520</v>
      </c>
      <c r="O8" s="21"/>
      <c r="P8" s="21"/>
      <c r="Q8" s="21"/>
      <c r="R8" s="21"/>
      <c r="S8" s="21"/>
      <c r="T8" s="21"/>
      <c r="U8" s="21"/>
      <c r="V8" s="21"/>
      <c r="W8" s="21">
        <v>525520</v>
      </c>
      <c r="X8" s="21">
        <v>3493836</v>
      </c>
      <c r="Y8" s="21">
        <v>-2968316</v>
      </c>
      <c r="Z8" s="6">
        <v>-84.96</v>
      </c>
      <c r="AA8" s="28">
        <v>8540298</v>
      </c>
    </row>
    <row r="9" spans="1:27" ht="13.5">
      <c r="A9" s="2" t="s">
        <v>35</v>
      </c>
      <c r="B9" s="3"/>
      <c r="C9" s="16">
        <f aca="true" t="shared" si="1" ref="C9:Y9">SUM(C10:C14)</f>
        <v>3363969</v>
      </c>
      <c r="D9" s="16">
        <f>SUM(D10:D14)</f>
        <v>0</v>
      </c>
      <c r="E9" s="17">
        <f t="shared" si="1"/>
        <v>24415132</v>
      </c>
      <c r="F9" s="18">
        <f t="shared" si="1"/>
        <v>24415132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368603</v>
      </c>
      <c r="M9" s="18">
        <f t="shared" si="1"/>
        <v>0</v>
      </c>
      <c r="N9" s="18">
        <f t="shared" si="1"/>
        <v>368603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368603</v>
      </c>
      <c r="X9" s="18">
        <f t="shared" si="1"/>
        <v>12207564</v>
      </c>
      <c r="Y9" s="18">
        <f t="shared" si="1"/>
        <v>-11838961</v>
      </c>
      <c r="Z9" s="4">
        <f>+IF(X9&lt;&gt;0,+(Y9/X9)*100,0)</f>
        <v>-96.98053600210493</v>
      </c>
      <c r="AA9" s="30">
        <f>SUM(AA10:AA14)</f>
        <v>24415132</v>
      </c>
    </row>
    <row r="10" spans="1:27" ht="13.5">
      <c r="A10" s="5" t="s">
        <v>36</v>
      </c>
      <c r="B10" s="3"/>
      <c r="C10" s="19">
        <v>3363969</v>
      </c>
      <c r="D10" s="19"/>
      <c r="E10" s="20">
        <v>75000</v>
      </c>
      <c r="F10" s="21">
        <v>75000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37500</v>
      </c>
      <c r="Y10" s="21">
        <v>-37500</v>
      </c>
      <c r="Z10" s="6">
        <v>-100</v>
      </c>
      <c r="AA10" s="28">
        <v>75000</v>
      </c>
    </row>
    <row r="11" spans="1:27" ht="13.5">
      <c r="A11" s="5" t="s">
        <v>37</v>
      </c>
      <c r="B11" s="3"/>
      <c r="C11" s="19"/>
      <c r="D11" s="19"/>
      <c r="E11" s="20">
        <v>24340132</v>
      </c>
      <c r="F11" s="21">
        <v>24340132</v>
      </c>
      <c r="G11" s="21"/>
      <c r="H11" s="21"/>
      <c r="I11" s="21"/>
      <c r="J11" s="21"/>
      <c r="K11" s="21"/>
      <c r="L11" s="21">
        <v>368603</v>
      </c>
      <c r="M11" s="21"/>
      <c r="N11" s="21">
        <v>368603</v>
      </c>
      <c r="O11" s="21"/>
      <c r="P11" s="21"/>
      <c r="Q11" s="21"/>
      <c r="R11" s="21"/>
      <c r="S11" s="21"/>
      <c r="T11" s="21"/>
      <c r="U11" s="21"/>
      <c r="V11" s="21"/>
      <c r="W11" s="21">
        <v>368603</v>
      </c>
      <c r="X11" s="21">
        <v>12170064</v>
      </c>
      <c r="Y11" s="21">
        <v>-11801461</v>
      </c>
      <c r="Z11" s="6">
        <v>-96.97</v>
      </c>
      <c r="AA11" s="28">
        <v>24340132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2024946</v>
      </c>
      <c r="D15" s="16">
        <f>SUM(D16:D18)</f>
        <v>0</v>
      </c>
      <c r="E15" s="17">
        <f t="shared" si="2"/>
        <v>1859649</v>
      </c>
      <c r="F15" s="18">
        <f t="shared" si="2"/>
        <v>1859649</v>
      </c>
      <c r="G15" s="18">
        <f t="shared" si="2"/>
        <v>0</v>
      </c>
      <c r="H15" s="18">
        <f t="shared" si="2"/>
        <v>208389</v>
      </c>
      <c r="I15" s="18">
        <f t="shared" si="2"/>
        <v>146961</v>
      </c>
      <c r="J15" s="18">
        <f t="shared" si="2"/>
        <v>355350</v>
      </c>
      <c r="K15" s="18">
        <f t="shared" si="2"/>
        <v>177291</v>
      </c>
      <c r="L15" s="18">
        <f t="shared" si="2"/>
        <v>154809</v>
      </c>
      <c r="M15" s="18">
        <f t="shared" si="2"/>
        <v>0</v>
      </c>
      <c r="N15" s="18">
        <f t="shared" si="2"/>
        <v>332100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687450</v>
      </c>
      <c r="X15" s="18">
        <f t="shared" si="2"/>
        <v>929826</v>
      </c>
      <c r="Y15" s="18">
        <f t="shared" si="2"/>
        <v>-242376</v>
      </c>
      <c r="Z15" s="4">
        <f>+IF(X15&lt;&gt;0,+(Y15/X15)*100,0)</f>
        <v>-26.0668125004033</v>
      </c>
      <c r="AA15" s="30">
        <f>SUM(AA16:AA18)</f>
        <v>1859649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2024946</v>
      </c>
      <c r="D17" s="19"/>
      <c r="E17" s="20">
        <v>1859649</v>
      </c>
      <c r="F17" s="21">
        <v>1859649</v>
      </c>
      <c r="G17" s="21"/>
      <c r="H17" s="21">
        <v>208389</v>
      </c>
      <c r="I17" s="21">
        <v>146961</v>
      </c>
      <c r="J17" s="21">
        <v>355350</v>
      </c>
      <c r="K17" s="21">
        <v>177291</v>
      </c>
      <c r="L17" s="21">
        <v>154809</v>
      </c>
      <c r="M17" s="21"/>
      <c r="N17" s="21">
        <v>332100</v>
      </c>
      <c r="O17" s="21"/>
      <c r="P17" s="21"/>
      <c r="Q17" s="21"/>
      <c r="R17" s="21"/>
      <c r="S17" s="21"/>
      <c r="T17" s="21"/>
      <c r="U17" s="21"/>
      <c r="V17" s="21"/>
      <c r="W17" s="21">
        <v>687450</v>
      </c>
      <c r="X17" s="21">
        <v>929826</v>
      </c>
      <c r="Y17" s="21">
        <v>-242376</v>
      </c>
      <c r="Z17" s="6">
        <v>-26.07</v>
      </c>
      <c r="AA17" s="28">
        <v>1859649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278198751</v>
      </c>
      <c r="D19" s="16">
        <f>SUM(D20:D23)</f>
        <v>0</v>
      </c>
      <c r="E19" s="17">
        <f t="shared" si="3"/>
        <v>264329342</v>
      </c>
      <c r="F19" s="18">
        <f t="shared" si="3"/>
        <v>264329342</v>
      </c>
      <c r="G19" s="18">
        <f t="shared" si="3"/>
        <v>11488677</v>
      </c>
      <c r="H19" s="18">
        <f t="shared" si="3"/>
        <v>23742487</v>
      </c>
      <c r="I19" s="18">
        <f t="shared" si="3"/>
        <v>18555188</v>
      </c>
      <c r="J19" s="18">
        <f t="shared" si="3"/>
        <v>53786352</v>
      </c>
      <c r="K19" s="18">
        <f t="shared" si="3"/>
        <v>28308289</v>
      </c>
      <c r="L19" s="18">
        <f t="shared" si="3"/>
        <v>17905985</v>
      </c>
      <c r="M19" s="18">
        <f t="shared" si="3"/>
        <v>22391982</v>
      </c>
      <c r="N19" s="18">
        <f t="shared" si="3"/>
        <v>68606256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122392608</v>
      </c>
      <c r="X19" s="18">
        <f t="shared" si="3"/>
        <v>130519930</v>
      </c>
      <c r="Y19" s="18">
        <f t="shared" si="3"/>
        <v>-8127322</v>
      </c>
      <c r="Z19" s="4">
        <f>+IF(X19&lt;&gt;0,+(Y19/X19)*100,0)</f>
        <v>-6.2268819788671355</v>
      </c>
      <c r="AA19" s="30">
        <f>SUM(AA20:AA23)</f>
        <v>264329342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>
        <v>239852305</v>
      </c>
      <c r="D21" s="19"/>
      <c r="E21" s="20">
        <v>208319693</v>
      </c>
      <c r="F21" s="21">
        <v>208319693</v>
      </c>
      <c r="G21" s="21">
        <v>9609015</v>
      </c>
      <c r="H21" s="21">
        <v>14520682</v>
      </c>
      <c r="I21" s="21">
        <v>10535877</v>
      </c>
      <c r="J21" s="21">
        <v>34665574</v>
      </c>
      <c r="K21" s="21">
        <v>20753549</v>
      </c>
      <c r="L21" s="21">
        <v>14126466</v>
      </c>
      <c r="M21" s="21">
        <v>19937517</v>
      </c>
      <c r="N21" s="21">
        <v>54817532</v>
      </c>
      <c r="O21" s="21"/>
      <c r="P21" s="21"/>
      <c r="Q21" s="21"/>
      <c r="R21" s="21"/>
      <c r="S21" s="21"/>
      <c r="T21" s="21"/>
      <c r="U21" s="21"/>
      <c r="V21" s="21"/>
      <c r="W21" s="21">
        <v>89483106</v>
      </c>
      <c r="X21" s="21">
        <v>104159844</v>
      </c>
      <c r="Y21" s="21">
        <v>-14676738</v>
      </c>
      <c r="Z21" s="6">
        <v>-14.09</v>
      </c>
      <c r="AA21" s="28">
        <v>208319693</v>
      </c>
    </row>
    <row r="22" spans="1:27" ht="13.5">
      <c r="A22" s="5" t="s">
        <v>48</v>
      </c>
      <c r="B22" s="3"/>
      <c r="C22" s="22">
        <v>38346446</v>
      </c>
      <c r="D22" s="22"/>
      <c r="E22" s="23">
        <v>56009649</v>
      </c>
      <c r="F22" s="24">
        <v>56009649</v>
      </c>
      <c r="G22" s="24">
        <v>1879662</v>
      </c>
      <c r="H22" s="24">
        <v>9221805</v>
      </c>
      <c r="I22" s="24">
        <v>8019311</v>
      </c>
      <c r="J22" s="24">
        <v>19120778</v>
      </c>
      <c r="K22" s="24">
        <v>7554740</v>
      </c>
      <c r="L22" s="24">
        <v>3779519</v>
      </c>
      <c r="M22" s="24">
        <v>2454465</v>
      </c>
      <c r="N22" s="24">
        <v>13788724</v>
      </c>
      <c r="O22" s="24"/>
      <c r="P22" s="24"/>
      <c r="Q22" s="24"/>
      <c r="R22" s="24"/>
      <c r="S22" s="24"/>
      <c r="T22" s="24"/>
      <c r="U22" s="24"/>
      <c r="V22" s="24"/>
      <c r="W22" s="24">
        <v>32909502</v>
      </c>
      <c r="X22" s="24">
        <v>26360086</v>
      </c>
      <c r="Y22" s="24">
        <v>6549416</v>
      </c>
      <c r="Z22" s="7">
        <v>24.85</v>
      </c>
      <c r="AA22" s="29">
        <v>56009649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298668000</v>
      </c>
      <c r="D25" s="50">
        <f>+D5+D9+D15+D19+D24</f>
        <v>0</v>
      </c>
      <c r="E25" s="51">
        <f t="shared" si="4"/>
        <v>310764421</v>
      </c>
      <c r="F25" s="52">
        <f t="shared" si="4"/>
        <v>310764421</v>
      </c>
      <c r="G25" s="52">
        <f t="shared" si="4"/>
        <v>12055258</v>
      </c>
      <c r="H25" s="52">
        <f t="shared" si="4"/>
        <v>25011575</v>
      </c>
      <c r="I25" s="52">
        <f t="shared" si="4"/>
        <v>18859310</v>
      </c>
      <c r="J25" s="52">
        <f t="shared" si="4"/>
        <v>55926143</v>
      </c>
      <c r="K25" s="52">
        <f t="shared" si="4"/>
        <v>29884507</v>
      </c>
      <c r="L25" s="52">
        <f t="shared" si="4"/>
        <v>20366941</v>
      </c>
      <c r="M25" s="52">
        <f t="shared" si="4"/>
        <v>23591532</v>
      </c>
      <c r="N25" s="52">
        <f t="shared" si="4"/>
        <v>73842980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129769123</v>
      </c>
      <c r="X25" s="52">
        <f t="shared" si="4"/>
        <v>153111154</v>
      </c>
      <c r="Y25" s="52">
        <f t="shared" si="4"/>
        <v>-23342031</v>
      </c>
      <c r="Z25" s="53">
        <f>+IF(X25&lt;&gt;0,+(Y25/X25)*100,0)</f>
        <v>-15.245153857308136</v>
      </c>
      <c r="AA25" s="54">
        <f>+AA5+AA9+AA15+AA19+AA24</f>
        <v>310764421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192812406</v>
      </c>
      <c r="D28" s="19"/>
      <c r="E28" s="20">
        <v>190077193</v>
      </c>
      <c r="F28" s="21">
        <v>190077193</v>
      </c>
      <c r="G28" s="21">
        <v>6183627</v>
      </c>
      <c r="H28" s="21">
        <v>3842203</v>
      </c>
      <c r="I28" s="21">
        <v>10348370</v>
      </c>
      <c r="J28" s="21">
        <v>20374200</v>
      </c>
      <c r="K28" s="21">
        <v>12882244</v>
      </c>
      <c r="L28" s="21">
        <v>22895345</v>
      </c>
      <c r="M28" s="21">
        <v>20110576</v>
      </c>
      <c r="N28" s="21">
        <v>55888165</v>
      </c>
      <c r="O28" s="21"/>
      <c r="P28" s="21"/>
      <c r="Q28" s="21"/>
      <c r="R28" s="21"/>
      <c r="S28" s="21"/>
      <c r="T28" s="21"/>
      <c r="U28" s="21"/>
      <c r="V28" s="21"/>
      <c r="W28" s="21">
        <v>76262365</v>
      </c>
      <c r="X28" s="21"/>
      <c r="Y28" s="21">
        <v>76262365</v>
      </c>
      <c r="Z28" s="6"/>
      <c r="AA28" s="19">
        <v>190077193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>
        <v>17543860</v>
      </c>
      <c r="F31" s="21">
        <v>17543860</v>
      </c>
      <c r="G31" s="21">
        <v>1493217</v>
      </c>
      <c r="H31" s="21">
        <v>8703308</v>
      </c>
      <c r="I31" s="21">
        <v>5602156</v>
      </c>
      <c r="J31" s="21">
        <v>15798681</v>
      </c>
      <c r="K31" s="21">
        <v>5298385</v>
      </c>
      <c r="L31" s="21">
        <v>-5786958</v>
      </c>
      <c r="M31" s="21"/>
      <c r="N31" s="21">
        <v>-488573</v>
      </c>
      <c r="O31" s="21"/>
      <c r="P31" s="21"/>
      <c r="Q31" s="21"/>
      <c r="R31" s="21"/>
      <c r="S31" s="21"/>
      <c r="T31" s="21"/>
      <c r="U31" s="21"/>
      <c r="V31" s="21"/>
      <c r="W31" s="21">
        <v>15310108</v>
      </c>
      <c r="X31" s="21"/>
      <c r="Y31" s="21">
        <v>15310108</v>
      </c>
      <c r="Z31" s="6"/>
      <c r="AA31" s="28">
        <v>17543860</v>
      </c>
    </row>
    <row r="32" spans="1:27" ht="13.5">
      <c r="A32" s="58" t="s">
        <v>58</v>
      </c>
      <c r="B32" s="3"/>
      <c r="C32" s="25">
        <f aca="true" t="shared" si="5" ref="C32:Y32">SUM(C28:C31)</f>
        <v>192812406</v>
      </c>
      <c r="D32" s="25">
        <f>SUM(D28:D31)</f>
        <v>0</v>
      </c>
      <c r="E32" s="26">
        <f t="shared" si="5"/>
        <v>207621053</v>
      </c>
      <c r="F32" s="27">
        <f t="shared" si="5"/>
        <v>207621053</v>
      </c>
      <c r="G32" s="27">
        <f t="shared" si="5"/>
        <v>7676844</v>
      </c>
      <c r="H32" s="27">
        <f t="shared" si="5"/>
        <v>12545511</v>
      </c>
      <c r="I32" s="27">
        <f t="shared" si="5"/>
        <v>15950526</v>
      </c>
      <c r="J32" s="27">
        <f t="shared" si="5"/>
        <v>36172881</v>
      </c>
      <c r="K32" s="27">
        <f t="shared" si="5"/>
        <v>18180629</v>
      </c>
      <c r="L32" s="27">
        <f t="shared" si="5"/>
        <v>17108387</v>
      </c>
      <c r="M32" s="27">
        <f t="shared" si="5"/>
        <v>20110576</v>
      </c>
      <c r="N32" s="27">
        <f t="shared" si="5"/>
        <v>55399592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91572473</v>
      </c>
      <c r="X32" s="27">
        <f t="shared" si="5"/>
        <v>0</v>
      </c>
      <c r="Y32" s="27">
        <f t="shared" si="5"/>
        <v>91572473</v>
      </c>
      <c r="Z32" s="13">
        <f>+IF(X32&lt;&gt;0,+(Y32/X32)*100,0)</f>
        <v>0</v>
      </c>
      <c r="AA32" s="31">
        <f>SUM(AA28:AA31)</f>
        <v>207621053</v>
      </c>
    </row>
    <row r="33" spans="1:27" ht="13.5">
      <c r="A33" s="59" t="s">
        <v>59</v>
      </c>
      <c r="B33" s="3" t="s">
        <v>60</v>
      </c>
      <c r="C33" s="19">
        <v>74887716</v>
      </c>
      <c r="D33" s="19"/>
      <c r="E33" s="20">
        <v>78947368</v>
      </c>
      <c r="F33" s="21">
        <v>78947368</v>
      </c>
      <c r="G33" s="21">
        <v>3551703</v>
      </c>
      <c r="H33" s="21">
        <v>11145384</v>
      </c>
      <c r="I33" s="21">
        <v>2356422</v>
      </c>
      <c r="J33" s="21">
        <v>17053509</v>
      </c>
      <c r="K33" s="21">
        <v>8423197</v>
      </c>
      <c r="L33" s="21">
        <v>975745</v>
      </c>
      <c r="M33" s="21">
        <v>1926417</v>
      </c>
      <c r="N33" s="21">
        <v>11325359</v>
      </c>
      <c r="O33" s="21"/>
      <c r="P33" s="21"/>
      <c r="Q33" s="21"/>
      <c r="R33" s="21"/>
      <c r="S33" s="21"/>
      <c r="T33" s="21"/>
      <c r="U33" s="21"/>
      <c r="V33" s="21"/>
      <c r="W33" s="21">
        <v>28378868</v>
      </c>
      <c r="X33" s="21"/>
      <c r="Y33" s="21">
        <v>28378868</v>
      </c>
      <c r="Z33" s="6"/>
      <c r="AA33" s="28">
        <v>78947368</v>
      </c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30967878</v>
      </c>
      <c r="D35" s="19"/>
      <c r="E35" s="20">
        <v>24196000</v>
      </c>
      <c r="F35" s="21">
        <v>24196000</v>
      </c>
      <c r="G35" s="21">
        <v>826711</v>
      </c>
      <c r="H35" s="21">
        <v>1320680</v>
      </c>
      <c r="I35" s="21">
        <v>552363</v>
      </c>
      <c r="J35" s="21">
        <v>2699754</v>
      </c>
      <c r="K35" s="21">
        <v>3280681</v>
      </c>
      <c r="L35" s="21">
        <v>2282809</v>
      </c>
      <c r="M35" s="21">
        <v>1554539</v>
      </c>
      <c r="N35" s="21">
        <v>7118029</v>
      </c>
      <c r="O35" s="21"/>
      <c r="P35" s="21"/>
      <c r="Q35" s="21"/>
      <c r="R35" s="21"/>
      <c r="S35" s="21"/>
      <c r="T35" s="21"/>
      <c r="U35" s="21"/>
      <c r="V35" s="21"/>
      <c r="W35" s="21">
        <v>9817783</v>
      </c>
      <c r="X35" s="21"/>
      <c r="Y35" s="21">
        <v>9817783</v>
      </c>
      <c r="Z35" s="6"/>
      <c r="AA35" s="28">
        <v>24196000</v>
      </c>
    </row>
    <row r="36" spans="1:27" ht="13.5">
      <c r="A36" s="60" t="s">
        <v>64</v>
      </c>
      <c r="B36" s="10"/>
      <c r="C36" s="61">
        <f aca="true" t="shared" si="6" ref="C36:Y36">SUM(C32:C35)</f>
        <v>298668000</v>
      </c>
      <c r="D36" s="61">
        <f>SUM(D32:D35)</f>
        <v>0</v>
      </c>
      <c r="E36" s="62">
        <f t="shared" si="6"/>
        <v>310764421</v>
      </c>
      <c r="F36" s="63">
        <f t="shared" si="6"/>
        <v>310764421</v>
      </c>
      <c r="G36" s="63">
        <f t="shared" si="6"/>
        <v>12055258</v>
      </c>
      <c r="H36" s="63">
        <f t="shared" si="6"/>
        <v>25011575</v>
      </c>
      <c r="I36" s="63">
        <f t="shared" si="6"/>
        <v>18859311</v>
      </c>
      <c r="J36" s="63">
        <f t="shared" si="6"/>
        <v>55926144</v>
      </c>
      <c r="K36" s="63">
        <f t="shared" si="6"/>
        <v>29884507</v>
      </c>
      <c r="L36" s="63">
        <f t="shared" si="6"/>
        <v>20366941</v>
      </c>
      <c r="M36" s="63">
        <f t="shared" si="6"/>
        <v>23591532</v>
      </c>
      <c r="N36" s="63">
        <f t="shared" si="6"/>
        <v>73842980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129769124</v>
      </c>
      <c r="X36" s="63">
        <f t="shared" si="6"/>
        <v>0</v>
      </c>
      <c r="Y36" s="63">
        <f t="shared" si="6"/>
        <v>129769124</v>
      </c>
      <c r="Z36" s="64">
        <f>+IF(X36&lt;&gt;0,+(Y36/X36)*100,0)</f>
        <v>0</v>
      </c>
      <c r="AA36" s="65">
        <f>SUM(AA32:AA35)</f>
        <v>310764421</v>
      </c>
    </row>
    <row r="37" spans="1:27" ht="13.5">
      <c r="A37" s="14" t="s">
        <v>127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128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129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130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119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131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1430000</v>
      </c>
      <c r="F5" s="18">
        <f t="shared" si="0"/>
        <v>1430000</v>
      </c>
      <c r="G5" s="18">
        <f t="shared" si="0"/>
        <v>10252</v>
      </c>
      <c r="H5" s="18">
        <f t="shared" si="0"/>
        <v>23186</v>
      </c>
      <c r="I5" s="18">
        <f t="shared" si="0"/>
        <v>1330</v>
      </c>
      <c r="J5" s="18">
        <f t="shared" si="0"/>
        <v>34768</v>
      </c>
      <c r="K5" s="18">
        <f t="shared" si="0"/>
        <v>257301</v>
      </c>
      <c r="L5" s="18">
        <f t="shared" si="0"/>
        <v>12600</v>
      </c>
      <c r="M5" s="18">
        <f t="shared" si="0"/>
        <v>308671</v>
      </c>
      <c r="N5" s="18">
        <f t="shared" si="0"/>
        <v>578572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613340</v>
      </c>
      <c r="X5" s="18">
        <f t="shared" si="0"/>
        <v>455000</v>
      </c>
      <c r="Y5" s="18">
        <f t="shared" si="0"/>
        <v>158340</v>
      </c>
      <c r="Z5" s="4">
        <f>+IF(X5&lt;&gt;0,+(Y5/X5)*100,0)</f>
        <v>34.8</v>
      </c>
      <c r="AA5" s="16">
        <f>SUM(AA6:AA8)</f>
        <v>1430000</v>
      </c>
    </row>
    <row r="6" spans="1:27" ht="13.5">
      <c r="A6" s="5" t="s">
        <v>32</v>
      </c>
      <c r="B6" s="3"/>
      <c r="C6" s="19"/>
      <c r="D6" s="19"/>
      <c r="E6" s="20">
        <v>70000</v>
      </c>
      <c r="F6" s="21">
        <v>70000</v>
      </c>
      <c r="G6" s="21"/>
      <c r="H6" s="21">
        <v>1754</v>
      </c>
      <c r="I6" s="21"/>
      <c r="J6" s="21">
        <v>1754</v>
      </c>
      <c r="K6" s="21">
        <v>2060</v>
      </c>
      <c r="L6" s="21"/>
      <c r="M6" s="21"/>
      <c r="N6" s="21">
        <v>2060</v>
      </c>
      <c r="O6" s="21"/>
      <c r="P6" s="21"/>
      <c r="Q6" s="21"/>
      <c r="R6" s="21"/>
      <c r="S6" s="21"/>
      <c r="T6" s="21"/>
      <c r="U6" s="21"/>
      <c r="V6" s="21"/>
      <c r="W6" s="21">
        <v>3814</v>
      </c>
      <c r="X6" s="21">
        <v>70000</v>
      </c>
      <c r="Y6" s="21">
        <v>-66186</v>
      </c>
      <c r="Z6" s="6">
        <v>-94.55</v>
      </c>
      <c r="AA6" s="28">
        <v>70000</v>
      </c>
    </row>
    <row r="7" spans="1:27" ht="13.5">
      <c r="A7" s="5" t="s">
        <v>33</v>
      </c>
      <c r="B7" s="3"/>
      <c r="C7" s="22"/>
      <c r="D7" s="22"/>
      <c r="E7" s="23">
        <v>480000</v>
      </c>
      <c r="F7" s="24">
        <v>480000</v>
      </c>
      <c r="G7" s="24">
        <v>10252</v>
      </c>
      <c r="H7" s="24">
        <v>9613</v>
      </c>
      <c r="I7" s="24">
        <v>1330</v>
      </c>
      <c r="J7" s="24">
        <v>21195</v>
      </c>
      <c r="K7" s="24">
        <v>7740</v>
      </c>
      <c r="L7" s="24">
        <v>12600</v>
      </c>
      <c r="M7" s="24">
        <v>481881</v>
      </c>
      <c r="N7" s="24">
        <v>502221</v>
      </c>
      <c r="O7" s="24"/>
      <c r="P7" s="24"/>
      <c r="Q7" s="24"/>
      <c r="R7" s="24"/>
      <c r="S7" s="24"/>
      <c r="T7" s="24"/>
      <c r="U7" s="24"/>
      <c r="V7" s="24"/>
      <c r="W7" s="24">
        <v>523416</v>
      </c>
      <c r="X7" s="24">
        <v>135000</v>
      </c>
      <c r="Y7" s="24">
        <v>388416</v>
      </c>
      <c r="Z7" s="7">
        <v>287.72</v>
      </c>
      <c r="AA7" s="29">
        <v>480000</v>
      </c>
    </row>
    <row r="8" spans="1:27" ht="13.5">
      <c r="A8" s="5" t="s">
        <v>34</v>
      </c>
      <c r="B8" s="3"/>
      <c r="C8" s="19"/>
      <c r="D8" s="19"/>
      <c r="E8" s="20">
        <v>880000</v>
      </c>
      <c r="F8" s="21">
        <v>880000</v>
      </c>
      <c r="G8" s="21"/>
      <c r="H8" s="21">
        <v>11819</v>
      </c>
      <c r="I8" s="21"/>
      <c r="J8" s="21">
        <v>11819</v>
      </c>
      <c r="K8" s="21">
        <v>247501</v>
      </c>
      <c r="L8" s="21"/>
      <c r="M8" s="21">
        <v>-173210</v>
      </c>
      <c r="N8" s="21">
        <v>74291</v>
      </c>
      <c r="O8" s="21"/>
      <c r="P8" s="21"/>
      <c r="Q8" s="21"/>
      <c r="R8" s="21"/>
      <c r="S8" s="21"/>
      <c r="T8" s="21"/>
      <c r="U8" s="21"/>
      <c r="V8" s="21"/>
      <c r="W8" s="21">
        <v>86110</v>
      </c>
      <c r="X8" s="21">
        <v>250000</v>
      </c>
      <c r="Y8" s="21">
        <v>-163890</v>
      </c>
      <c r="Z8" s="6">
        <v>-65.56</v>
      </c>
      <c r="AA8" s="28">
        <v>880000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5842000</v>
      </c>
      <c r="F9" s="18">
        <f t="shared" si="1"/>
        <v>5842000</v>
      </c>
      <c r="G9" s="18">
        <f t="shared" si="1"/>
        <v>0</v>
      </c>
      <c r="H9" s="18">
        <f t="shared" si="1"/>
        <v>9346</v>
      </c>
      <c r="I9" s="18">
        <f t="shared" si="1"/>
        <v>2315</v>
      </c>
      <c r="J9" s="18">
        <f t="shared" si="1"/>
        <v>11661</v>
      </c>
      <c r="K9" s="18">
        <f t="shared" si="1"/>
        <v>17543</v>
      </c>
      <c r="L9" s="18">
        <f t="shared" si="1"/>
        <v>0</v>
      </c>
      <c r="M9" s="18">
        <f t="shared" si="1"/>
        <v>0</v>
      </c>
      <c r="N9" s="18">
        <f t="shared" si="1"/>
        <v>17543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29204</v>
      </c>
      <c r="X9" s="18">
        <f t="shared" si="1"/>
        <v>62000</v>
      </c>
      <c r="Y9" s="18">
        <f t="shared" si="1"/>
        <v>-32796</v>
      </c>
      <c r="Z9" s="4">
        <f>+IF(X9&lt;&gt;0,+(Y9/X9)*100,0)</f>
        <v>-52.89677419354839</v>
      </c>
      <c r="AA9" s="30">
        <f>SUM(AA10:AA14)</f>
        <v>5842000</v>
      </c>
    </row>
    <row r="10" spans="1:27" ht="13.5">
      <c r="A10" s="5" t="s">
        <v>36</v>
      </c>
      <c r="B10" s="3"/>
      <c r="C10" s="19"/>
      <c r="D10" s="19"/>
      <c r="E10" s="20">
        <v>5842000</v>
      </c>
      <c r="F10" s="21">
        <v>5842000</v>
      </c>
      <c r="G10" s="21"/>
      <c r="H10" s="21">
        <v>9346</v>
      </c>
      <c r="I10" s="21">
        <v>2315</v>
      </c>
      <c r="J10" s="21">
        <v>11661</v>
      </c>
      <c r="K10" s="21">
        <v>17543</v>
      </c>
      <c r="L10" s="21"/>
      <c r="M10" s="21"/>
      <c r="N10" s="21">
        <v>17543</v>
      </c>
      <c r="O10" s="21"/>
      <c r="P10" s="21"/>
      <c r="Q10" s="21"/>
      <c r="R10" s="21"/>
      <c r="S10" s="21"/>
      <c r="T10" s="21"/>
      <c r="U10" s="21"/>
      <c r="V10" s="21"/>
      <c r="W10" s="21">
        <v>29204</v>
      </c>
      <c r="X10" s="21">
        <v>62000</v>
      </c>
      <c r="Y10" s="21">
        <v>-32796</v>
      </c>
      <c r="Z10" s="6">
        <v>-52.9</v>
      </c>
      <c r="AA10" s="28">
        <v>5842000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23966171</v>
      </c>
      <c r="D15" s="16">
        <f>SUM(D16:D18)</f>
        <v>0</v>
      </c>
      <c r="E15" s="17">
        <f t="shared" si="2"/>
        <v>61024000</v>
      </c>
      <c r="F15" s="18">
        <f t="shared" si="2"/>
        <v>61024000</v>
      </c>
      <c r="G15" s="18">
        <f t="shared" si="2"/>
        <v>0</v>
      </c>
      <c r="H15" s="18">
        <f t="shared" si="2"/>
        <v>341441</v>
      </c>
      <c r="I15" s="18">
        <f t="shared" si="2"/>
        <v>978773</v>
      </c>
      <c r="J15" s="18">
        <f t="shared" si="2"/>
        <v>1320214</v>
      </c>
      <c r="K15" s="18">
        <f t="shared" si="2"/>
        <v>1258923</v>
      </c>
      <c r="L15" s="18">
        <f t="shared" si="2"/>
        <v>2652785</v>
      </c>
      <c r="M15" s="18">
        <f t="shared" si="2"/>
        <v>3731839</v>
      </c>
      <c r="N15" s="18">
        <f t="shared" si="2"/>
        <v>7643547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8963761</v>
      </c>
      <c r="X15" s="18">
        <f t="shared" si="2"/>
        <v>26000000</v>
      </c>
      <c r="Y15" s="18">
        <f t="shared" si="2"/>
        <v>-17036239</v>
      </c>
      <c r="Z15" s="4">
        <f>+IF(X15&lt;&gt;0,+(Y15/X15)*100,0)</f>
        <v>-65.52399615384616</v>
      </c>
      <c r="AA15" s="30">
        <f>SUM(AA16:AA18)</f>
        <v>61024000</v>
      </c>
    </row>
    <row r="16" spans="1:27" ht="13.5">
      <c r="A16" s="5" t="s">
        <v>42</v>
      </c>
      <c r="B16" s="3"/>
      <c r="C16" s="19">
        <v>23966171</v>
      </c>
      <c r="D16" s="19"/>
      <c r="E16" s="20">
        <v>61024000</v>
      </c>
      <c r="F16" s="21">
        <v>61024000</v>
      </c>
      <c r="G16" s="21"/>
      <c r="H16" s="21">
        <v>341441</v>
      </c>
      <c r="I16" s="21">
        <v>978773</v>
      </c>
      <c r="J16" s="21">
        <v>1320214</v>
      </c>
      <c r="K16" s="21">
        <v>1258923</v>
      </c>
      <c r="L16" s="21">
        <v>2652785</v>
      </c>
      <c r="M16" s="21">
        <v>3731839</v>
      </c>
      <c r="N16" s="21">
        <v>7643547</v>
      </c>
      <c r="O16" s="21"/>
      <c r="P16" s="21"/>
      <c r="Q16" s="21"/>
      <c r="R16" s="21"/>
      <c r="S16" s="21"/>
      <c r="T16" s="21"/>
      <c r="U16" s="21"/>
      <c r="V16" s="21"/>
      <c r="W16" s="21">
        <v>8963761</v>
      </c>
      <c r="X16" s="21">
        <v>26000000</v>
      </c>
      <c r="Y16" s="21">
        <v>-17036239</v>
      </c>
      <c r="Z16" s="6">
        <v>-65.52</v>
      </c>
      <c r="AA16" s="28">
        <v>61024000</v>
      </c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23966171</v>
      </c>
      <c r="D25" s="50">
        <f>+D5+D9+D15+D19+D24</f>
        <v>0</v>
      </c>
      <c r="E25" s="51">
        <f t="shared" si="4"/>
        <v>68296000</v>
      </c>
      <c r="F25" s="52">
        <f t="shared" si="4"/>
        <v>68296000</v>
      </c>
      <c r="G25" s="52">
        <f t="shared" si="4"/>
        <v>10252</v>
      </c>
      <c r="H25" s="52">
        <f t="shared" si="4"/>
        <v>373973</v>
      </c>
      <c r="I25" s="52">
        <f t="shared" si="4"/>
        <v>982418</v>
      </c>
      <c r="J25" s="52">
        <f t="shared" si="4"/>
        <v>1366643</v>
      </c>
      <c r="K25" s="52">
        <f t="shared" si="4"/>
        <v>1533767</v>
      </c>
      <c r="L25" s="52">
        <f t="shared" si="4"/>
        <v>2665385</v>
      </c>
      <c r="M25" s="52">
        <f t="shared" si="4"/>
        <v>4040510</v>
      </c>
      <c r="N25" s="52">
        <f t="shared" si="4"/>
        <v>8239662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9606305</v>
      </c>
      <c r="X25" s="52">
        <f t="shared" si="4"/>
        <v>26517000</v>
      </c>
      <c r="Y25" s="52">
        <f t="shared" si="4"/>
        <v>-16910695</v>
      </c>
      <c r="Z25" s="53">
        <f>+IF(X25&lt;&gt;0,+(Y25/X25)*100,0)</f>
        <v>-63.77303239431308</v>
      </c>
      <c r="AA25" s="54">
        <f>+AA5+AA9+AA15+AA19+AA24</f>
        <v>68296000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11587068</v>
      </c>
      <c r="D28" s="19"/>
      <c r="E28" s="20">
        <v>28497000</v>
      </c>
      <c r="F28" s="21">
        <v>28497000</v>
      </c>
      <c r="G28" s="21"/>
      <c r="H28" s="21">
        <v>90000</v>
      </c>
      <c r="I28" s="21">
        <v>180000</v>
      </c>
      <c r="J28" s="21">
        <v>270000</v>
      </c>
      <c r="K28" s="21">
        <v>273537</v>
      </c>
      <c r="L28" s="21">
        <v>1644144</v>
      </c>
      <c r="M28" s="21">
        <v>2949275</v>
      </c>
      <c r="N28" s="21">
        <v>4866956</v>
      </c>
      <c r="O28" s="21"/>
      <c r="P28" s="21"/>
      <c r="Q28" s="21"/>
      <c r="R28" s="21"/>
      <c r="S28" s="21"/>
      <c r="T28" s="21"/>
      <c r="U28" s="21"/>
      <c r="V28" s="21"/>
      <c r="W28" s="21">
        <v>5136956</v>
      </c>
      <c r="X28" s="21"/>
      <c r="Y28" s="21">
        <v>5136956</v>
      </c>
      <c r="Z28" s="6"/>
      <c r="AA28" s="19">
        <v>28497000</v>
      </c>
    </row>
    <row r="29" spans="1:27" ht="13.5">
      <c r="A29" s="56" t="s">
        <v>55</v>
      </c>
      <c r="B29" s="3"/>
      <c r="C29" s="19"/>
      <c r="D29" s="19"/>
      <c r="E29" s="20">
        <v>150000</v>
      </c>
      <c r="F29" s="21">
        <v>150000</v>
      </c>
      <c r="G29" s="21"/>
      <c r="H29" s="21"/>
      <c r="I29" s="21"/>
      <c r="J29" s="21"/>
      <c r="K29" s="21"/>
      <c r="L29" s="21"/>
      <c r="M29" s="21">
        <v>6675</v>
      </c>
      <c r="N29" s="21">
        <v>6675</v>
      </c>
      <c r="O29" s="21"/>
      <c r="P29" s="21"/>
      <c r="Q29" s="21"/>
      <c r="R29" s="21"/>
      <c r="S29" s="21"/>
      <c r="T29" s="21"/>
      <c r="U29" s="21"/>
      <c r="V29" s="21"/>
      <c r="W29" s="21">
        <v>6675</v>
      </c>
      <c r="X29" s="21"/>
      <c r="Y29" s="21">
        <v>6675</v>
      </c>
      <c r="Z29" s="6"/>
      <c r="AA29" s="28">
        <v>150000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>
        <v>6168362</v>
      </c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17755430</v>
      </c>
      <c r="D32" s="25">
        <f>SUM(D28:D31)</f>
        <v>0</v>
      </c>
      <c r="E32" s="26">
        <f t="shared" si="5"/>
        <v>28647000</v>
      </c>
      <c r="F32" s="27">
        <f t="shared" si="5"/>
        <v>28647000</v>
      </c>
      <c r="G32" s="27">
        <f t="shared" si="5"/>
        <v>0</v>
      </c>
      <c r="H32" s="27">
        <f t="shared" si="5"/>
        <v>90000</v>
      </c>
      <c r="I32" s="27">
        <f t="shared" si="5"/>
        <v>180000</v>
      </c>
      <c r="J32" s="27">
        <f t="shared" si="5"/>
        <v>270000</v>
      </c>
      <c r="K32" s="27">
        <f t="shared" si="5"/>
        <v>273537</v>
      </c>
      <c r="L32" s="27">
        <f t="shared" si="5"/>
        <v>1644144</v>
      </c>
      <c r="M32" s="27">
        <f t="shared" si="5"/>
        <v>2955950</v>
      </c>
      <c r="N32" s="27">
        <f t="shared" si="5"/>
        <v>4873631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5143631</v>
      </c>
      <c r="X32" s="27">
        <f t="shared" si="5"/>
        <v>0</v>
      </c>
      <c r="Y32" s="27">
        <f t="shared" si="5"/>
        <v>5143631</v>
      </c>
      <c r="Z32" s="13">
        <f>+IF(X32&lt;&gt;0,+(Y32/X32)*100,0)</f>
        <v>0</v>
      </c>
      <c r="AA32" s="31">
        <f>SUM(AA28:AA31)</f>
        <v>28647000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6210741</v>
      </c>
      <c r="D35" s="19"/>
      <c r="E35" s="20">
        <v>39649000</v>
      </c>
      <c r="F35" s="21">
        <v>39649000</v>
      </c>
      <c r="G35" s="21">
        <v>10252</v>
      </c>
      <c r="H35" s="21">
        <v>283973</v>
      </c>
      <c r="I35" s="21">
        <v>802418</v>
      </c>
      <c r="J35" s="21">
        <v>1096643</v>
      </c>
      <c r="K35" s="21">
        <v>1260230</v>
      </c>
      <c r="L35" s="21">
        <v>1021241</v>
      </c>
      <c r="M35" s="21">
        <v>1084560</v>
      </c>
      <c r="N35" s="21">
        <v>3366031</v>
      </c>
      <c r="O35" s="21"/>
      <c r="P35" s="21"/>
      <c r="Q35" s="21"/>
      <c r="R35" s="21"/>
      <c r="S35" s="21"/>
      <c r="T35" s="21"/>
      <c r="U35" s="21"/>
      <c r="V35" s="21"/>
      <c r="W35" s="21">
        <v>4462674</v>
      </c>
      <c r="X35" s="21"/>
      <c r="Y35" s="21">
        <v>4462674</v>
      </c>
      <c r="Z35" s="6"/>
      <c r="AA35" s="28">
        <v>39649000</v>
      </c>
    </row>
    <row r="36" spans="1:27" ht="13.5">
      <c r="A36" s="60" t="s">
        <v>64</v>
      </c>
      <c r="B36" s="10"/>
      <c r="C36" s="61">
        <f aca="true" t="shared" si="6" ref="C36:Y36">SUM(C32:C35)</f>
        <v>23966171</v>
      </c>
      <c r="D36" s="61">
        <f>SUM(D32:D35)</f>
        <v>0</v>
      </c>
      <c r="E36" s="62">
        <f t="shared" si="6"/>
        <v>68296000</v>
      </c>
      <c r="F36" s="63">
        <f t="shared" si="6"/>
        <v>68296000</v>
      </c>
      <c r="G36" s="63">
        <f t="shared" si="6"/>
        <v>10252</v>
      </c>
      <c r="H36" s="63">
        <f t="shared" si="6"/>
        <v>373973</v>
      </c>
      <c r="I36" s="63">
        <f t="shared" si="6"/>
        <v>982418</v>
      </c>
      <c r="J36" s="63">
        <f t="shared" si="6"/>
        <v>1366643</v>
      </c>
      <c r="K36" s="63">
        <f t="shared" si="6"/>
        <v>1533767</v>
      </c>
      <c r="L36" s="63">
        <f t="shared" si="6"/>
        <v>2665385</v>
      </c>
      <c r="M36" s="63">
        <f t="shared" si="6"/>
        <v>4040510</v>
      </c>
      <c r="N36" s="63">
        <f t="shared" si="6"/>
        <v>8239662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9606305</v>
      </c>
      <c r="X36" s="63">
        <f t="shared" si="6"/>
        <v>0</v>
      </c>
      <c r="Y36" s="63">
        <f t="shared" si="6"/>
        <v>9606305</v>
      </c>
      <c r="Z36" s="64">
        <f>+IF(X36&lt;&gt;0,+(Y36/X36)*100,0)</f>
        <v>0</v>
      </c>
      <c r="AA36" s="65">
        <f>SUM(AA32:AA35)</f>
        <v>68296000</v>
      </c>
    </row>
    <row r="37" spans="1:27" ht="13.5">
      <c r="A37" s="14" t="s">
        <v>127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128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129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130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120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131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895335</v>
      </c>
      <c r="F5" s="18">
        <f t="shared" si="0"/>
        <v>895335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38450</v>
      </c>
      <c r="L5" s="18">
        <f t="shared" si="0"/>
        <v>90475</v>
      </c>
      <c r="M5" s="18">
        <f t="shared" si="0"/>
        <v>-90475</v>
      </c>
      <c r="N5" s="18">
        <f t="shared" si="0"/>
        <v>38450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38450</v>
      </c>
      <c r="X5" s="18">
        <f t="shared" si="0"/>
        <v>447534</v>
      </c>
      <c r="Y5" s="18">
        <f t="shared" si="0"/>
        <v>-409084</v>
      </c>
      <c r="Z5" s="4">
        <f>+IF(X5&lt;&gt;0,+(Y5/X5)*100,0)</f>
        <v>-91.4084739930374</v>
      </c>
      <c r="AA5" s="16">
        <f>SUM(AA6:AA8)</f>
        <v>895335</v>
      </c>
    </row>
    <row r="6" spans="1:27" ht="13.5">
      <c r="A6" s="5" t="s">
        <v>32</v>
      </c>
      <c r="B6" s="3"/>
      <c r="C6" s="19"/>
      <c r="D6" s="19"/>
      <c r="E6" s="20">
        <v>501402</v>
      </c>
      <c r="F6" s="21">
        <v>501402</v>
      </c>
      <c r="G6" s="21"/>
      <c r="H6" s="21"/>
      <c r="I6" s="21"/>
      <c r="J6" s="21"/>
      <c r="K6" s="21">
        <v>6580</v>
      </c>
      <c r="L6" s="21">
        <v>45600</v>
      </c>
      <c r="M6" s="21">
        <v>-45600</v>
      </c>
      <c r="N6" s="21">
        <v>6580</v>
      </c>
      <c r="O6" s="21"/>
      <c r="P6" s="21"/>
      <c r="Q6" s="21"/>
      <c r="R6" s="21"/>
      <c r="S6" s="21"/>
      <c r="T6" s="21"/>
      <c r="U6" s="21"/>
      <c r="V6" s="21"/>
      <c r="W6" s="21">
        <v>6580</v>
      </c>
      <c r="X6" s="21">
        <v>250704</v>
      </c>
      <c r="Y6" s="21">
        <v>-244124</v>
      </c>
      <c r="Z6" s="6">
        <v>-97.38</v>
      </c>
      <c r="AA6" s="28">
        <v>501402</v>
      </c>
    </row>
    <row r="7" spans="1:27" ht="13.5">
      <c r="A7" s="5" t="s">
        <v>33</v>
      </c>
      <c r="B7" s="3"/>
      <c r="C7" s="22"/>
      <c r="D7" s="22"/>
      <c r="E7" s="23">
        <v>269256</v>
      </c>
      <c r="F7" s="24">
        <v>269256</v>
      </c>
      <c r="G7" s="24"/>
      <c r="H7" s="24"/>
      <c r="I7" s="24"/>
      <c r="J7" s="24"/>
      <c r="K7" s="24">
        <v>31870</v>
      </c>
      <c r="L7" s="24">
        <v>21888</v>
      </c>
      <c r="M7" s="24">
        <v>-21888</v>
      </c>
      <c r="N7" s="24">
        <v>31870</v>
      </c>
      <c r="O7" s="24"/>
      <c r="P7" s="24"/>
      <c r="Q7" s="24"/>
      <c r="R7" s="24"/>
      <c r="S7" s="24"/>
      <c r="T7" s="24"/>
      <c r="U7" s="24"/>
      <c r="V7" s="24"/>
      <c r="W7" s="24">
        <v>31870</v>
      </c>
      <c r="X7" s="24">
        <v>134490</v>
      </c>
      <c r="Y7" s="24">
        <v>-102620</v>
      </c>
      <c r="Z7" s="7">
        <v>-76.3</v>
      </c>
      <c r="AA7" s="29">
        <v>269256</v>
      </c>
    </row>
    <row r="8" spans="1:27" ht="13.5">
      <c r="A8" s="5" t="s">
        <v>34</v>
      </c>
      <c r="B8" s="3"/>
      <c r="C8" s="19"/>
      <c r="D8" s="19"/>
      <c r="E8" s="20">
        <v>124677</v>
      </c>
      <c r="F8" s="21">
        <v>124677</v>
      </c>
      <c r="G8" s="21"/>
      <c r="H8" s="21"/>
      <c r="I8" s="21"/>
      <c r="J8" s="21"/>
      <c r="K8" s="21"/>
      <c r="L8" s="21">
        <v>22987</v>
      </c>
      <c r="M8" s="21">
        <v>-22987</v>
      </c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62340</v>
      </c>
      <c r="Y8" s="21">
        <v>-62340</v>
      </c>
      <c r="Z8" s="6">
        <v>-100</v>
      </c>
      <c r="AA8" s="28">
        <v>124677</v>
      </c>
    </row>
    <row r="9" spans="1:27" ht="13.5">
      <c r="A9" s="2" t="s">
        <v>35</v>
      </c>
      <c r="B9" s="3"/>
      <c r="C9" s="16">
        <f aca="true" t="shared" si="1" ref="C9:Y9">SUM(C10:C14)</f>
        <v>1503809</v>
      </c>
      <c r="D9" s="16">
        <f>SUM(D10:D14)</f>
        <v>0</v>
      </c>
      <c r="E9" s="17">
        <f t="shared" si="1"/>
        <v>5247055</v>
      </c>
      <c r="F9" s="18">
        <f t="shared" si="1"/>
        <v>5247055</v>
      </c>
      <c r="G9" s="18">
        <f t="shared" si="1"/>
        <v>2247840</v>
      </c>
      <c r="H9" s="18">
        <f t="shared" si="1"/>
        <v>213546</v>
      </c>
      <c r="I9" s="18">
        <f t="shared" si="1"/>
        <v>117482</v>
      </c>
      <c r="J9" s="18">
        <f t="shared" si="1"/>
        <v>2578868</v>
      </c>
      <c r="K9" s="18">
        <f t="shared" si="1"/>
        <v>0</v>
      </c>
      <c r="L9" s="18">
        <f t="shared" si="1"/>
        <v>2588</v>
      </c>
      <c r="M9" s="18">
        <f t="shared" si="1"/>
        <v>389467</v>
      </c>
      <c r="N9" s="18">
        <f t="shared" si="1"/>
        <v>392055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2970923</v>
      </c>
      <c r="X9" s="18">
        <f t="shared" si="1"/>
        <v>2640306</v>
      </c>
      <c r="Y9" s="18">
        <f t="shared" si="1"/>
        <v>330617</v>
      </c>
      <c r="Z9" s="4">
        <f>+IF(X9&lt;&gt;0,+(Y9/X9)*100,0)</f>
        <v>12.521919807779854</v>
      </c>
      <c r="AA9" s="30">
        <f>SUM(AA10:AA14)</f>
        <v>5247055</v>
      </c>
    </row>
    <row r="10" spans="1:27" ht="13.5">
      <c r="A10" s="5" t="s">
        <v>36</v>
      </c>
      <c r="B10" s="3"/>
      <c r="C10" s="19">
        <v>1503809</v>
      </c>
      <c r="D10" s="19"/>
      <c r="E10" s="20">
        <v>4927055</v>
      </c>
      <c r="F10" s="21">
        <v>4927055</v>
      </c>
      <c r="G10" s="21">
        <v>2247840</v>
      </c>
      <c r="H10" s="21">
        <v>213546</v>
      </c>
      <c r="I10" s="21">
        <v>117482</v>
      </c>
      <c r="J10" s="21">
        <v>2578868</v>
      </c>
      <c r="K10" s="21"/>
      <c r="L10" s="21">
        <v>2588</v>
      </c>
      <c r="M10" s="21">
        <v>389467</v>
      </c>
      <c r="N10" s="21">
        <v>392055</v>
      </c>
      <c r="O10" s="21"/>
      <c r="P10" s="21"/>
      <c r="Q10" s="21"/>
      <c r="R10" s="21"/>
      <c r="S10" s="21"/>
      <c r="T10" s="21"/>
      <c r="U10" s="21"/>
      <c r="V10" s="21"/>
      <c r="W10" s="21">
        <v>2970923</v>
      </c>
      <c r="X10" s="21">
        <v>2480406</v>
      </c>
      <c r="Y10" s="21">
        <v>490517</v>
      </c>
      <c r="Z10" s="6">
        <v>19.78</v>
      </c>
      <c r="AA10" s="28">
        <v>4927055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>
        <v>320000</v>
      </c>
      <c r="F12" s="21">
        <v>320000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159900</v>
      </c>
      <c r="Y12" s="21">
        <v>-159900</v>
      </c>
      <c r="Z12" s="6">
        <v>-100</v>
      </c>
      <c r="AA12" s="28">
        <v>320000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9484889</v>
      </c>
      <c r="D15" s="16">
        <f>SUM(D16:D18)</f>
        <v>0</v>
      </c>
      <c r="E15" s="17">
        <f t="shared" si="2"/>
        <v>4455500</v>
      </c>
      <c r="F15" s="18">
        <f t="shared" si="2"/>
        <v>4455500</v>
      </c>
      <c r="G15" s="18">
        <f t="shared" si="2"/>
        <v>13776</v>
      </c>
      <c r="H15" s="18">
        <f t="shared" si="2"/>
        <v>0</v>
      </c>
      <c r="I15" s="18">
        <f t="shared" si="2"/>
        <v>371931</v>
      </c>
      <c r="J15" s="18">
        <f t="shared" si="2"/>
        <v>385707</v>
      </c>
      <c r="K15" s="18">
        <f t="shared" si="2"/>
        <v>264373</v>
      </c>
      <c r="L15" s="18">
        <f t="shared" si="2"/>
        <v>71535</v>
      </c>
      <c r="M15" s="18">
        <f t="shared" si="2"/>
        <v>-1121728</v>
      </c>
      <c r="N15" s="18">
        <f t="shared" si="2"/>
        <v>-785820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-400113</v>
      </c>
      <c r="X15" s="18">
        <f t="shared" si="2"/>
        <v>2210940</v>
      </c>
      <c r="Y15" s="18">
        <f t="shared" si="2"/>
        <v>-2611053</v>
      </c>
      <c r="Z15" s="4">
        <f>+IF(X15&lt;&gt;0,+(Y15/X15)*100,0)</f>
        <v>-118.0969632825857</v>
      </c>
      <c r="AA15" s="30">
        <f>SUM(AA16:AA18)</f>
        <v>4455500</v>
      </c>
    </row>
    <row r="16" spans="1:27" ht="13.5">
      <c r="A16" s="5" t="s">
        <v>42</v>
      </c>
      <c r="B16" s="3"/>
      <c r="C16" s="19"/>
      <c r="D16" s="19"/>
      <c r="E16" s="20">
        <v>91000</v>
      </c>
      <c r="F16" s="21">
        <v>91000</v>
      </c>
      <c r="G16" s="21">
        <v>13776</v>
      </c>
      <c r="H16" s="21"/>
      <c r="I16" s="21">
        <v>3777</v>
      </c>
      <c r="J16" s="21">
        <v>17553</v>
      </c>
      <c r="K16" s="21"/>
      <c r="L16" s="21">
        <v>1653</v>
      </c>
      <c r="M16" s="21">
        <v>-1653</v>
      </c>
      <c r="N16" s="21"/>
      <c r="O16" s="21"/>
      <c r="P16" s="21"/>
      <c r="Q16" s="21"/>
      <c r="R16" s="21"/>
      <c r="S16" s="21"/>
      <c r="T16" s="21"/>
      <c r="U16" s="21"/>
      <c r="V16" s="21"/>
      <c r="W16" s="21">
        <v>17553</v>
      </c>
      <c r="X16" s="21">
        <v>45498</v>
      </c>
      <c r="Y16" s="21">
        <v>-27945</v>
      </c>
      <c r="Z16" s="6">
        <v>-61.42</v>
      </c>
      <c r="AA16" s="28">
        <v>91000</v>
      </c>
    </row>
    <row r="17" spans="1:27" ht="13.5">
      <c r="A17" s="5" t="s">
        <v>43</v>
      </c>
      <c r="B17" s="3"/>
      <c r="C17" s="19">
        <v>9484889</v>
      </c>
      <c r="D17" s="19"/>
      <c r="E17" s="20">
        <v>4364500</v>
      </c>
      <c r="F17" s="21">
        <v>4364500</v>
      </c>
      <c r="G17" s="21"/>
      <c r="H17" s="21"/>
      <c r="I17" s="21">
        <v>368154</v>
      </c>
      <c r="J17" s="21">
        <v>368154</v>
      </c>
      <c r="K17" s="21">
        <v>264373</v>
      </c>
      <c r="L17" s="21">
        <v>69882</v>
      </c>
      <c r="M17" s="21">
        <v>-1120075</v>
      </c>
      <c r="N17" s="21">
        <v>-785820</v>
      </c>
      <c r="O17" s="21"/>
      <c r="P17" s="21"/>
      <c r="Q17" s="21"/>
      <c r="R17" s="21"/>
      <c r="S17" s="21"/>
      <c r="T17" s="21"/>
      <c r="U17" s="21"/>
      <c r="V17" s="21"/>
      <c r="W17" s="21">
        <v>-417666</v>
      </c>
      <c r="X17" s="21">
        <v>2165442</v>
      </c>
      <c r="Y17" s="21">
        <v>-2583108</v>
      </c>
      <c r="Z17" s="6">
        <v>-119.29</v>
      </c>
      <c r="AA17" s="28">
        <v>4364500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265000</v>
      </c>
      <c r="F19" s="18">
        <f t="shared" si="3"/>
        <v>265000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132498</v>
      </c>
      <c r="Y19" s="18">
        <f t="shared" si="3"/>
        <v>-132498</v>
      </c>
      <c r="Z19" s="4">
        <f>+IF(X19&lt;&gt;0,+(Y19/X19)*100,0)</f>
        <v>-100</v>
      </c>
      <c r="AA19" s="30">
        <f>SUM(AA20:AA23)</f>
        <v>265000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>
        <v>265000</v>
      </c>
      <c r="F23" s="21">
        <v>265000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132498</v>
      </c>
      <c r="Y23" s="21">
        <v>-132498</v>
      </c>
      <c r="Z23" s="6">
        <v>-100</v>
      </c>
      <c r="AA23" s="28">
        <v>265000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10988698</v>
      </c>
      <c r="D25" s="50">
        <f>+D5+D9+D15+D19+D24</f>
        <v>0</v>
      </c>
      <c r="E25" s="51">
        <f t="shared" si="4"/>
        <v>10862890</v>
      </c>
      <c r="F25" s="52">
        <f t="shared" si="4"/>
        <v>10862890</v>
      </c>
      <c r="G25" s="52">
        <f t="shared" si="4"/>
        <v>2261616</v>
      </c>
      <c r="H25" s="52">
        <f t="shared" si="4"/>
        <v>213546</v>
      </c>
      <c r="I25" s="52">
        <f t="shared" si="4"/>
        <v>489413</v>
      </c>
      <c r="J25" s="52">
        <f t="shared" si="4"/>
        <v>2964575</v>
      </c>
      <c r="K25" s="52">
        <f t="shared" si="4"/>
        <v>302823</v>
      </c>
      <c r="L25" s="52">
        <f t="shared" si="4"/>
        <v>164598</v>
      </c>
      <c r="M25" s="52">
        <f t="shared" si="4"/>
        <v>-822736</v>
      </c>
      <c r="N25" s="52">
        <f t="shared" si="4"/>
        <v>-355315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2609260</v>
      </c>
      <c r="X25" s="52">
        <f t="shared" si="4"/>
        <v>5431278</v>
      </c>
      <c r="Y25" s="52">
        <f t="shared" si="4"/>
        <v>-2822018</v>
      </c>
      <c r="Z25" s="53">
        <f>+IF(X25&lt;&gt;0,+(Y25/X25)*100,0)</f>
        <v>-51.958636622909005</v>
      </c>
      <c r="AA25" s="54">
        <f>+AA5+AA9+AA15+AA19+AA24</f>
        <v>10862890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10988698</v>
      </c>
      <c r="D28" s="19"/>
      <c r="E28" s="20">
        <v>7478000</v>
      </c>
      <c r="F28" s="21">
        <v>7478000</v>
      </c>
      <c r="G28" s="21">
        <v>2031297</v>
      </c>
      <c r="H28" s="21">
        <v>213546</v>
      </c>
      <c r="I28" s="21">
        <v>485636</v>
      </c>
      <c r="J28" s="21">
        <v>2730479</v>
      </c>
      <c r="K28" s="21">
        <v>51573</v>
      </c>
      <c r="L28" s="21"/>
      <c r="M28" s="21">
        <v>-1050193</v>
      </c>
      <c r="N28" s="21">
        <v>-998620</v>
      </c>
      <c r="O28" s="21"/>
      <c r="P28" s="21"/>
      <c r="Q28" s="21"/>
      <c r="R28" s="21"/>
      <c r="S28" s="21"/>
      <c r="T28" s="21"/>
      <c r="U28" s="21"/>
      <c r="V28" s="21"/>
      <c r="W28" s="21">
        <v>1731859</v>
      </c>
      <c r="X28" s="21"/>
      <c r="Y28" s="21">
        <v>1731859</v>
      </c>
      <c r="Z28" s="6"/>
      <c r="AA28" s="19">
        <v>7478000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>
        <v>212800</v>
      </c>
      <c r="L29" s="21"/>
      <c r="M29" s="21">
        <v>213000</v>
      </c>
      <c r="N29" s="21">
        <v>425800</v>
      </c>
      <c r="O29" s="21"/>
      <c r="P29" s="21"/>
      <c r="Q29" s="21"/>
      <c r="R29" s="21"/>
      <c r="S29" s="21"/>
      <c r="T29" s="21"/>
      <c r="U29" s="21"/>
      <c r="V29" s="21"/>
      <c r="W29" s="21">
        <v>425800</v>
      </c>
      <c r="X29" s="21"/>
      <c r="Y29" s="21">
        <v>425800</v>
      </c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10988698</v>
      </c>
      <c r="D32" s="25">
        <f>SUM(D28:D31)</f>
        <v>0</v>
      </c>
      <c r="E32" s="26">
        <f t="shared" si="5"/>
        <v>7478000</v>
      </c>
      <c r="F32" s="27">
        <f t="shared" si="5"/>
        <v>7478000</v>
      </c>
      <c r="G32" s="27">
        <f t="shared" si="5"/>
        <v>2031297</v>
      </c>
      <c r="H32" s="27">
        <f t="shared" si="5"/>
        <v>213546</v>
      </c>
      <c r="I32" s="27">
        <f t="shared" si="5"/>
        <v>485636</v>
      </c>
      <c r="J32" s="27">
        <f t="shared" si="5"/>
        <v>2730479</v>
      </c>
      <c r="K32" s="27">
        <f t="shared" si="5"/>
        <v>264373</v>
      </c>
      <c r="L32" s="27">
        <f t="shared" si="5"/>
        <v>0</v>
      </c>
      <c r="M32" s="27">
        <f t="shared" si="5"/>
        <v>-837193</v>
      </c>
      <c r="N32" s="27">
        <f t="shared" si="5"/>
        <v>-572820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2157659</v>
      </c>
      <c r="X32" s="27">
        <f t="shared" si="5"/>
        <v>0</v>
      </c>
      <c r="Y32" s="27">
        <f t="shared" si="5"/>
        <v>2157659</v>
      </c>
      <c r="Z32" s="13">
        <f>+IF(X32&lt;&gt;0,+(Y32/X32)*100,0)</f>
        <v>0</v>
      </c>
      <c r="AA32" s="31">
        <f>SUM(AA28:AA31)</f>
        <v>7478000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>
        <v>493000</v>
      </c>
      <c r="F34" s="21">
        <v>493000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>
        <v>493000</v>
      </c>
    </row>
    <row r="35" spans="1:27" ht="13.5">
      <c r="A35" s="59" t="s">
        <v>63</v>
      </c>
      <c r="B35" s="3"/>
      <c r="C35" s="19"/>
      <c r="D35" s="19"/>
      <c r="E35" s="20">
        <v>2891890</v>
      </c>
      <c r="F35" s="21">
        <v>2891890</v>
      </c>
      <c r="G35" s="21">
        <v>230319</v>
      </c>
      <c r="H35" s="21"/>
      <c r="I35" s="21">
        <v>3777</v>
      </c>
      <c r="J35" s="21">
        <v>234096</v>
      </c>
      <c r="K35" s="21">
        <v>38450</v>
      </c>
      <c r="L35" s="21">
        <v>164598</v>
      </c>
      <c r="M35" s="21">
        <v>14457</v>
      </c>
      <c r="N35" s="21">
        <v>217505</v>
      </c>
      <c r="O35" s="21"/>
      <c r="P35" s="21"/>
      <c r="Q35" s="21"/>
      <c r="R35" s="21"/>
      <c r="S35" s="21"/>
      <c r="T35" s="21"/>
      <c r="U35" s="21"/>
      <c r="V35" s="21"/>
      <c r="W35" s="21">
        <v>451601</v>
      </c>
      <c r="X35" s="21"/>
      <c r="Y35" s="21">
        <v>451601</v>
      </c>
      <c r="Z35" s="6"/>
      <c r="AA35" s="28">
        <v>2891890</v>
      </c>
    </row>
    <row r="36" spans="1:27" ht="13.5">
      <c r="A36" s="60" t="s">
        <v>64</v>
      </c>
      <c r="B36" s="10"/>
      <c r="C36" s="61">
        <f aca="true" t="shared" si="6" ref="C36:Y36">SUM(C32:C35)</f>
        <v>10988698</v>
      </c>
      <c r="D36" s="61">
        <f>SUM(D32:D35)</f>
        <v>0</v>
      </c>
      <c r="E36" s="62">
        <f t="shared" si="6"/>
        <v>10862890</v>
      </c>
      <c r="F36" s="63">
        <f t="shared" si="6"/>
        <v>10862890</v>
      </c>
      <c r="G36" s="63">
        <f t="shared" si="6"/>
        <v>2261616</v>
      </c>
      <c r="H36" s="63">
        <f t="shared" si="6"/>
        <v>213546</v>
      </c>
      <c r="I36" s="63">
        <f t="shared" si="6"/>
        <v>489413</v>
      </c>
      <c r="J36" s="63">
        <f t="shared" si="6"/>
        <v>2964575</v>
      </c>
      <c r="K36" s="63">
        <f t="shared" si="6"/>
        <v>302823</v>
      </c>
      <c r="L36" s="63">
        <f t="shared" si="6"/>
        <v>164598</v>
      </c>
      <c r="M36" s="63">
        <f t="shared" si="6"/>
        <v>-822736</v>
      </c>
      <c r="N36" s="63">
        <f t="shared" si="6"/>
        <v>-355315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2609260</v>
      </c>
      <c r="X36" s="63">
        <f t="shared" si="6"/>
        <v>0</v>
      </c>
      <c r="Y36" s="63">
        <f t="shared" si="6"/>
        <v>2609260</v>
      </c>
      <c r="Z36" s="64">
        <f>+IF(X36&lt;&gt;0,+(Y36/X36)*100,0)</f>
        <v>0</v>
      </c>
      <c r="AA36" s="65">
        <f>SUM(AA32:AA35)</f>
        <v>10862890</v>
      </c>
    </row>
    <row r="37" spans="1:27" ht="13.5">
      <c r="A37" s="14" t="s">
        <v>127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128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129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130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121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131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24917</v>
      </c>
      <c r="D5" s="16">
        <f>SUM(D6:D8)</f>
        <v>0</v>
      </c>
      <c r="E5" s="17">
        <f t="shared" si="0"/>
        <v>19015000</v>
      </c>
      <c r="F5" s="18">
        <f t="shared" si="0"/>
        <v>19015000</v>
      </c>
      <c r="G5" s="18">
        <f t="shared" si="0"/>
        <v>1572359</v>
      </c>
      <c r="H5" s="18">
        <f t="shared" si="0"/>
        <v>0</v>
      </c>
      <c r="I5" s="18">
        <f t="shared" si="0"/>
        <v>1452252</v>
      </c>
      <c r="J5" s="18">
        <f t="shared" si="0"/>
        <v>3024611</v>
      </c>
      <c r="K5" s="18">
        <f t="shared" si="0"/>
        <v>1041452</v>
      </c>
      <c r="L5" s="18">
        <f t="shared" si="0"/>
        <v>2254340</v>
      </c>
      <c r="M5" s="18">
        <f t="shared" si="0"/>
        <v>3902840</v>
      </c>
      <c r="N5" s="18">
        <f t="shared" si="0"/>
        <v>7198632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10223243</v>
      </c>
      <c r="X5" s="18">
        <f t="shared" si="0"/>
        <v>8265000</v>
      </c>
      <c r="Y5" s="18">
        <f t="shared" si="0"/>
        <v>1958243</v>
      </c>
      <c r="Z5" s="4">
        <f>+IF(X5&lt;&gt;0,+(Y5/X5)*100,0)</f>
        <v>23.69320024198427</v>
      </c>
      <c r="AA5" s="16">
        <f>SUM(AA6:AA8)</f>
        <v>19015000</v>
      </c>
    </row>
    <row r="6" spans="1:27" ht="13.5">
      <c r="A6" s="5" t="s">
        <v>32</v>
      </c>
      <c r="B6" s="3"/>
      <c r="C6" s="19"/>
      <c r="D6" s="19"/>
      <c r="E6" s="20">
        <v>19000000</v>
      </c>
      <c r="F6" s="21">
        <v>19000000</v>
      </c>
      <c r="G6" s="21">
        <v>1572359</v>
      </c>
      <c r="H6" s="21"/>
      <c r="I6" s="21">
        <v>1452252</v>
      </c>
      <c r="J6" s="21">
        <v>3024611</v>
      </c>
      <c r="K6" s="21">
        <v>1041452</v>
      </c>
      <c r="L6" s="21">
        <v>2254340</v>
      </c>
      <c r="M6" s="21">
        <v>3902840</v>
      </c>
      <c r="N6" s="21">
        <v>7198632</v>
      </c>
      <c r="O6" s="21"/>
      <c r="P6" s="21"/>
      <c r="Q6" s="21"/>
      <c r="R6" s="21"/>
      <c r="S6" s="21"/>
      <c r="T6" s="21"/>
      <c r="U6" s="21"/>
      <c r="V6" s="21"/>
      <c r="W6" s="21">
        <v>10223243</v>
      </c>
      <c r="X6" s="21">
        <v>8250000</v>
      </c>
      <c r="Y6" s="21">
        <v>1973243</v>
      </c>
      <c r="Z6" s="6">
        <v>23.92</v>
      </c>
      <c r="AA6" s="28">
        <v>19000000</v>
      </c>
    </row>
    <row r="7" spans="1:27" ht="13.5">
      <c r="A7" s="5" t="s">
        <v>33</v>
      </c>
      <c r="B7" s="3"/>
      <c r="C7" s="22">
        <v>24917</v>
      </c>
      <c r="D7" s="22"/>
      <c r="E7" s="23">
        <v>15000</v>
      </c>
      <c r="F7" s="24">
        <v>15000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15000</v>
      </c>
      <c r="Y7" s="24">
        <v>-15000</v>
      </c>
      <c r="Z7" s="7">
        <v>-100</v>
      </c>
      <c r="AA7" s="29">
        <v>15000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100000</v>
      </c>
      <c r="F9" s="18">
        <f t="shared" si="1"/>
        <v>100000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8495</v>
      </c>
      <c r="M9" s="18">
        <f t="shared" si="1"/>
        <v>0</v>
      </c>
      <c r="N9" s="18">
        <f t="shared" si="1"/>
        <v>8495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8495</v>
      </c>
      <c r="X9" s="18">
        <f t="shared" si="1"/>
        <v>100000</v>
      </c>
      <c r="Y9" s="18">
        <f t="shared" si="1"/>
        <v>-91505</v>
      </c>
      <c r="Z9" s="4">
        <f>+IF(X9&lt;&gt;0,+(Y9/X9)*100,0)</f>
        <v>-91.50500000000001</v>
      </c>
      <c r="AA9" s="30">
        <f>SUM(AA10:AA14)</f>
        <v>100000</v>
      </c>
    </row>
    <row r="10" spans="1:27" ht="13.5">
      <c r="A10" s="5" t="s">
        <v>36</v>
      </c>
      <c r="B10" s="3"/>
      <c r="C10" s="19"/>
      <c r="D10" s="19"/>
      <c r="E10" s="20">
        <v>100000</v>
      </c>
      <c r="F10" s="21">
        <v>100000</v>
      </c>
      <c r="G10" s="21"/>
      <c r="H10" s="21"/>
      <c r="I10" s="21"/>
      <c r="J10" s="21"/>
      <c r="K10" s="21"/>
      <c r="L10" s="21">
        <v>8495</v>
      </c>
      <c r="M10" s="21"/>
      <c r="N10" s="21">
        <v>8495</v>
      </c>
      <c r="O10" s="21"/>
      <c r="P10" s="21"/>
      <c r="Q10" s="21"/>
      <c r="R10" s="21"/>
      <c r="S10" s="21"/>
      <c r="T10" s="21"/>
      <c r="U10" s="21"/>
      <c r="V10" s="21"/>
      <c r="W10" s="21">
        <v>8495</v>
      </c>
      <c r="X10" s="21">
        <v>100000</v>
      </c>
      <c r="Y10" s="21">
        <v>-91505</v>
      </c>
      <c r="Z10" s="6">
        <v>-91.51</v>
      </c>
      <c r="AA10" s="28">
        <v>100000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48993565</v>
      </c>
      <c r="D15" s="16">
        <f>SUM(D16:D18)</f>
        <v>0</v>
      </c>
      <c r="E15" s="17">
        <f t="shared" si="2"/>
        <v>40517000</v>
      </c>
      <c r="F15" s="18">
        <f t="shared" si="2"/>
        <v>40517000</v>
      </c>
      <c r="G15" s="18">
        <f t="shared" si="2"/>
        <v>331179</v>
      </c>
      <c r="H15" s="18">
        <f t="shared" si="2"/>
        <v>1540804</v>
      </c>
      <c r="I15" s="18">
        <f t="shared" si="2"/>
        <v>5429666</v>
      </c>
      <c r="J15" s="18">
        <f t="shared" si="2"/>
        <v>7301649</v>
      </c>
      <c r="K15" s="18">
        <f t="shared" si="2"/>
        <v>2507614</v>
      </c>
      <c r="L15" s="18">
        <f t="shared" si="2"/>
        <v>3777730</v>
      </c>
      <c r="M15" s="18">
        <f t="shared" si="2"/>
        <v>2347619</v>
      </c>
      <c r="N15" s="18">
        <f t="shared" si="2"/>
        <v>8632963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15934612</v>
      </c>
      <c r="X15" s="18">
        <f t="shared" si="2"/>
        <v>22008498</v>
      </c>
      <c r="Y15" s="18">
        <f t="shared" si="2"/>
        <v>-6073886</v>
      </c>
      <c r="Z15" s="4">
        <f>+IF(X15&lt;&gt;0,+(Y15/X15)*100,0)</f>
        <v>-27.59791240638048</v>
      </c>
      <c r="AA15" s="30">
        <f>SUM(AA16:AA18)</f>
        <v>40517000</v>
      </c>
    </row>
    <row r="16" spans="1:27" ht="13.5">
      <c r="A16" s="5" t="s">
        <v>42</v>
      </c>
      <c r="B16" s="3"/>
      <c r="C16" s="19">
        <v>1421372</v>
      </c>
      <c r="D16" s="19"/>
      <c r="E16" s="20"/>
      <c r="F16" s="21"/>
      <c r="G16" s="21"/>
      <c r="H16" s="21">
        <v>1042206</v>
      </c>
      <c r="I16" s="21">
        <v>4084759</v>
      </c>
      <c r="J16" s="21">
        <v>5126965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5126965</v>
      </c>
      <c r="X16" s="21"/>
      <c r="Y16" s="21">
        <v>5126965</v>
      </c>
      <c r="Z16" s="6"/>
      <c r="AA16" s="28"/>
    </row>
    <row r="17" spans="1:27" ht="13.5">
      <c r="A17" s="5" t="s">
        <v>43</v>
      </c>
      <c r="B17" s="3"/>
      <c r="C17" s="19">
        <v>47572193</v>
      </c>
      <c r="D17" s="19"/>
      <c r="E17" s="20">
        <v>40517000</v>
      </c>
      <c r="F17" s="21">
        <v>40517000</v>
      </c>
      <c r="G17" s="21">
        <v>331179</v>
      </c>
      <c r="H17" s="21">
        <v>498598</v>
      </c>
      <c r="I17" s="21">
        <v>1344907</v>
      </c>
      <c r="J17" s="21">
        <v>2174684</v>
      </c>
      <c r="K17" s="21">
        <v>2507614</v>
      </c>
      <c r="L17" s="21">
        <v>3777730</v>
      </c>
      <c r="M17" s="21">
        <v>2347619</v>
      </c>
      <c r="N17" s="21">
        <v>8632963</v>
      </c>
      <c r="O17" s="21"/>
      <c r="P17" s="21"/>
      <c r="Q17" s="21"/>
      <c r="R17" s="21"/>
      <c r="S17" s="21"/>
      <c r="T17" s="21"/>
      <c r="U17" s="21"/>
      <c r="V17" s="21"/>
      <c r="W17" s="21">
        <v>10807647</v>
      </c>
      <c r="X17" s="21">
        <v>22008498</v>
      </c>
      <c r="Y17" s="21">
        <v>-11200851</v>
      </c>
      <c r="Z17" s="6">
        <v>-50.89</v>
      </c>
      <c r="AA17" s="28">
        <v>40517000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4129132</v>
      </c>
      <c r="D19" s="16">
        <f>SUM(D20:D23)</f>
        <v>0</v>
      </c>
      <c r="E19" s="17">
        <f t="shared" si="3"/>
        <v>5000000</v>
      </c>
      <c r="F19" s="18">
        <f t="shared" si="3"/>
        <v>5000000</v>
      </c>
      <c r="G19" s="18">
        <f t="shared" si="3"/>
        <v>0</v>
      </c>
      <c r="H19" s="18">
        <f t="shared" si="3"/>
        <v>0</v>
      </c>
      <c r="I19" s="18">
        <f t="shared" si="3"/>
        <v>1559</v>
      </c>
      <c r="J19" s="18">
        <f t="shared" si="3"/>
        <v>1559</v>
      </c>
      <c r="K19" s="18">
        <f t="shared" si="3"/>
        <v>0</v>
      </c>
      <c r="L19" s="18">
        <f t="shared" si="3"/>
        <v>15000</v>
      </c>
      <c r="M19" s="18">
        <f t="shared" si="3"/>
        <v>496012</v>
      </c>
      <c r="N19" s="18">
        <f t="shared" si="3"/>
        <v>511012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512571</v>
      </c>
      <c r="X19" s="18">
        <f t="shared" si="3"/>
        <v>2500002</v>
      </c>
      <c r="Y19" s="18">
        <f t="shared" si="3"/>
        <v>-1987431</v>
      </c>
      <c r="Z19" s="4">
        <f>+IF(X19&lt;&gt;0,+(Y19/X19)*100,0)</f>
        <v>-79.49717640225887</v>
      </c>
      <c r="AA19" s="30">
        <f>SUM(AA20:AA23)</f>
        <v>5000000</v>
      </c>
    </row>
    <row r="20" spans="1:27" ht="13.5">
      <c r="A20" s="5" t="s">
        <v>46</v>
      </c>
      <c r="B20" s="3"/>
      <c r="C20" s="19">
        <v>4129132</v>
      </c>
      <c r="D20" s="19"/>
      <c r="E20" s="20">
        <v>5000000</v>
      </c>
      <c r="F20" s="21">
        <v>5000000</v>
      </c>
      <c r="G20" s="21"/>
      <c r="H20" s="21"/>
      <c r="I20" s="21">
        <v>1559</v>
      </c>
      <c r="J20" s="21">
        <v>1559</v>
      </c>
      <c r="K20" s="21"/>
      <c r="L20" s="21">
        <v>15000</v>
      </c>
      <c r="M20" s="21">
        <v>496012</v>
      </c>
      <c r="N20" s="21">
        <v>511012</v>
      </c>
      <c r="O20" s="21"/>
      <c r="P20" s="21"/>
      <c r="Q20" s="21"/>
      <c r="R20" s="21"/>
      <c r="S20" s="21"/>
      <c r="T20" s="21"/>
      <c r="U20" s="21"/>
      <c r="V20" s="21"/>
      <c r="W20" s="21">
        <v>512571</v>
      </c>
      <c r="X20" s="21">
        <v>2500002</v>
      </c>
      <c r="Y20" s="21">
        <v>-1987431</v>
      </c>
      <c r="Z20" s="6">
        <v>-79.5</v>
      </c>
      <c r="AA20" s="28">
        <v>5000000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53147614</v>
      </c>
      <c r="D25" s="50">
        <f>+D5+D9+D15+D19+D24</f>
        <v>0</v>
      </c>
      <c r="E25" s="51">
        <f t="shared" si="4"/>
        <v>64632000</v>
      </c>
      <c r="F25" s="52">
        <f t="shared" si="4"/>
        <v>64632000</v>
      </c>
      <c r="G25" s="52">
        <f t="shared" si="4"/>
        <v>1903538</v>
      </c>
      <c r="H25" s="52">
        <f t="shared" si="4"/>
        <v>1540804</v>
      </c>
      <c r="I25" s="52">
        <f t="shared" si="4"/>
        <v>6883477</v>
      </c>
      <c r="J25" s="52">
        <f t="shared" si="4"/>
        <v>10327819</v>
      </c>
      <c r="K25" s="52">
        <f t="shared" si="4"/>
        <v>3549066</v>
      </c>
      <c r="L25" s="52">
        <f t="shared" si="4"/>
        <v>6055565</v>
      </c>
      <c r="M25" s="52">
        <f t="shared" si="4"/>
        <v>6746471</v>
      </c>
      <c r="N25" s="52">
        <f t="shared" si="4"/>
        <v>16351102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26678921</v>
      </c>
      <c r="X25" s="52">
        <f t="shared" si="4"/>
        <v>32873500</v>
      </c>
      <c r="Y25" s="52">
        <f t="shared" si="4"/>
        <v>-6194579</v>
      </c>
      <c r="Z25" s="53">
        <f>+IF(X25&lt;&gt;0,+(Y25/X25)*100,0)</f>
        <v>-18.843685643451412</v>
      </c>
      <c r="AA25" s="54">
        <f>+AA5+AA9+AA15+AA19+AA24</f>
        <v>64632000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12650605</v>
      </c>
      <c r="D28" s="19"/>
      <c r="E28" s="20">
        <v>21545000</v>
      </c>
      <c r="F28" s="21">
        <v>21545000</v>
      </c>
      <c r="G28" s="21"/>
      <c r="H28" s="21">
        <v>417598</v>
      </c>
      <c r="I28" s="21">
        <v>1117901</v>
      </c>
      <c r="J28" s="21">
        <v>1535499</v>
      </c>
      <c r="K28" s="21">
        <v>1676538</v>
      </c>
      <c r="L28" s="21">
        <v>2269340</v>
      </c>
      <c r="M28" s="21">
        <v>496012</v>
      </c>
      <c r="N28" s="21">
        <v>4441890</v>
      </c>
      <c r="O28" s="21"/>
      <c r="P28" s="21"/>
      <c r="Q28" s="21"/>
      <c r="R28" s="21"/>
      <c r="S28" s="21"/>
      <c r="T28" s="21"/>
      <c r="U28" s="21"/>
      <c r="V28" s="21"/>
      <c r="W28" s="21">
        <v>5977389</v>
      </c>
      <c r="X28" s="21"/>
      <c r="Y28" s="21">
        <v>5977389</v>
      </c>
      <c r="Z28" s="6"/>
      <c r="AA28" s="19">
        <v>21545000</v>
      </c>
    </row>
    <row r="29" spans="1:27" ht="13.5">
      <c r="A29" s="56" t="s">
        <v>55</v>
      </c>
      <c r="B29" s="3"/>
      <c r="C29" s="19"/>
      <c r="D29" s="19"/>
      <c r="E29" s="20">
        <v>27000000</v>
      </c>
      <c r="F29" s="21">
        <v>27000000</v>
      </c>
      <c r="G29" s="21">
        <v>1572359</v>
      </c>
      <c r="H29" s="21">
        <v>975284</v>
      </c>
      <c r="I29" s="21">
        <v>5456775</v>
      </c>
      <c r="J29" s="21">
        <v>8004418</v>
      </c>
      <c r="K29" s="21">
        <v>1041452</v>
      </c>
      <c r="L29" s="21">
        <v>505140</v>
      </c>
      <c r="M29" s="21">
        <v>2775919</v>
      </c>
      <c r="N29" s="21">
        <v>4322511</v>
      </c>
      <c r="O29" s="21"/>
      <c r="P29" s="21"/>
      <c r="Q29" s="21"/>
      <c r="R29" s="21"/>
      <c r="S29" s="21"/>
      <c r="T29" s="21"/>
      <c r="U29" s="21"/>
      <c r="V29" s="21"/>
      <c r="W29" s="21">
        <v>12326929</v>
      </c>
      <c r="X29" s="21"/>
      <c r="Y29" s="21">
        <v>12326929</v>
      </c>
      <c r="Z29" s="6"/>
      <c r="AA29" s="28">
        <v>27000000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12650605</v>
      </c>
      <c r="D32" s="25">
        <f>SUM(D28:D31)</f>
        <v>0</v>
      </c>
      <c r="E32" s="26">
        <f t="shared" si="5"/>
        <v>48545000</v>
      </c>
      <c r="F32" s="27">
        <f t="shared" si="5"/>
        <v>48545000</v>
      </c>
      <c r="G32" s="27">
        <f t="shared" si="5"/>
        <v>1572359</v>
      </c>
      <c r="H32" s="27">
        <f t="shared" si="5"/>
        <v>1392882</v>
      </c>
      <c r="I32" s="27">
        <f t="shared" si="5"/>
        <v>6574676</v>
      </c>
      <c r="J32" s="27">
        <f t="shared" si="5"/>
        <v>9539917</v>
      </c>
      <c r="K32" s="27">
        <f t="shared" si="5"/>
        <v>2717990</v>
      </c>
      <c r="L32" s="27">
        <f t="shared" si="5"/>
        <v>2774480</v>
      </c>
      <c r="M32" s="27">
        <f t="shared" si="5"/>
        <v>3271931</v>
      </c>
      <c r="N32" s="27">
        <f t="shared" si="5"/>
        <v>8764401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18304318</v>
      </c>
      <c r="X32" s="27">
        <f t="shared" si="5"/>
        <v>0</v>
      </c>
      <c r="Y32" s="27">
        <f t="shared" si="5"/>
        <v>18304318</v>
      </c>
      <c r="Z32" s="13">
        <f>+IF(X32&lt;&gt;0,+(Y32/X32)*100,0)</f>
        <v>0</v>
      </c>
      <c r="AA32" s="31">
        <f>SUM(AA28:AA31)</f>
        <v>48545000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>
        <v>8495</v>
      </c>
      <c r="M33" s="21">
        <v>2531774</v>
      </c>
      <c r="N33" s="21">
        <v>2540269</v>
      </c>
      <c r="O33" s="21"/>
      <c r="P33" s="21"/>
      <c r="Q33" s="21"/>
      <c r="R33" s="21"/>
      <c r="S33" s="21"/>
      <c r="T33" s="21"/>
      <c r="U33" s="21"/>
      <c r="V33" s="21"/>
      <c r="W33" s="21">
        <v>2540269</v>
      </c>
      <c r="X33" s="21"/>
      <c r="Y33" s="21">
        <v>2540269</v>
      </c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40497009</v>
      </c>
      <c r="D35" s="19"/>
      <c r="E35" s="20">
        <v>16087000</v>
      </c>
      <c r="F35" s="21">
        <v>16087000</v>
      </c>
      <c r="G35" s="21">
        <v>331179</v>
      </c>
      <c r="H35" s="21">
        <v>147922</v>
      </c>
      <c r="I35" s="21">
        <v>308801</v>
      </c>
      <c r="J35" s="21">
        <v>787902</v>
      </c>
      <c r="K35" s="21">
        <v>831076</v>
      </c>
      <c r="L35" s="21">
        <v>3272590</v>
      </c>
      <c r="M35" s="21">
        <v>942766</v>
      </c>
      <c r="N35" s="21">
        <v>5046432</v>
      </c>
      <c r="O35" s="21"/>
      <c r="P35" s="21"/>
      <c r="Q35" s="21"/>
      <c r="R35" s="21"/>
      <c r="S35" s="21"/>
      <c r="T35" s="21"/>
      <c r="U35" s="21"/>
      <c r="V35" s="21"/>
      <c r="W35" s="21">
        <v>5834334</v>
      </c>
      <c r="X35" s="21"/>
      <c r="Y35" s="21">
        <v>5834334</v>
      </c>
      <c r="Z35" s="6"/>
      <c r="AA35" s="28">
        <v>16087000</v>
      </c>
    </row>
    <row r="36" spans="1:27" ht="13.5">
      <c r="A36" s="60" t="s">
        <v>64</v>
      </c>
      <c r="B36" s="10"/>
      <c r="C36" s="61">
        <f aca="true" t="shared" si="6" ref="C36:Y36">SUM(C32:C35)</f>
        <v>53147614</v>
      </c>
      <c r="D36" s="61">
        <f>SUM(D32:D35)</f>
        <v>0</v>
      </c>
      <c r="E36" s="62">
        <f t="shared" si="6"/>
        <v>64632000</v>
      </c>
      <c r="F36" s="63">
        <f t="shared" si="6"/>
        <v>64632000</v>
      </c>
      <c r="G36" s="63">
        <f t="shared" si="6"/>
        <v>1903538</v>
      </c>
      <c r="H36" s="63">
        <f t="shared" si="6"/>
        <v>1540804</v>
      </c>
      <c r="I36" s="63">
        <f t="shared" si="6"/>
        <v>6883477</v>
      </c>
      <c r="J36" s="63">
        <f t="shared" si="6"/>
        <v>10327819</v>
      </c>
      <c r="K36" s="63">
        <f t="shared" si="6"/>
        <v>3549066</v>
      </c>
      <c r="L36" s="63">
        <f t="shared" si="6"/>
        <v>6055565</v>
      </c>
      <c r="M36" s="63">
        <f t="shared" si="6"/>
        <v>6746471</v>
      </c>
      <c r="N36" s="63">
        <f t="shared" si="6"/>
        <v>16351102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26678921</v>
      </c>
      <c r="X36" s="63">
        <f t="shared" si="6"/>
        <v>0</v>
      </c>
      <c r="Y36" s="63">
        <f t="shared" si="6"/>
        <v>26678921</v>
      </c>
      <c r="Z36" s="64">
        <f>+IF(X36&lt;&gt;0,+(Y36/X36)*100,0)</f>
        <v>0</v>
      </c>
      <c r="AA36" s="65">
        <f>SUM(AA32:AA35)</f>
        <v>64632000</v>
      </c>
    </row>
    <row r="37" spans="1:27" ht="13.5">
      <c r="A37" s="14" t="s">
        <v>127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128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129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130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68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131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479382</v>
      </c>
      <c r="D5" s="16">
        <f>SUM(D6:D8)</f>
        <v>0</v>
      </c>
      <c r="E5" s="17">
        <f t="shared" si="0"/>
        <v>1990000</v>
      </c>
      <c r="F5" s="18">
        <f t="shared" si="0"/>
        <v>1990000</v>
      </c>
      <c r="G5" s="18">
        <f t="shared" si="0"/>
        <v>179216</v>
      </c>
      <c r="H5" s="18">
        <f t="shared" si="0"/>
        <v>-141044</v>
      </c>
      <c r="I5" s="18">
        <f t="shared" si="0"/>
        <v>31779</v>
      </c>
      <c r="J5" s="18">
        <f t="shared" si="0"/>
        <v>69951</v>
      </c>
      <c r="K5" s="18">
        <f t="shared" si="0"/>
        <v>47367</v>
      </c>
      <c r="L5" s="18">
        <f t="shared" si="0"/>
        <v>-4678</v>
      </c>
      <c r="M5" s="18">
        <f t="shared" si="0"/>
        <v>23956</v>
      </c>
      <c r="N5" s="18">
        <f t="shared" si="0"/>
        <v>66645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136596</v>
      </c>
      <c r="X5" s="18">
        <f t="shared" si="0"/>
        <v>645000</v>
      </c>
      <c r="Y5" s="18">
        <f t="shared" si="0"/>
        <v>-508404</v>
      </c>
      <c r="Z5" s="4">
        <f>+IF(X5&lt;&gt;0,+(Y5/X5)*100,0)</f>
        <v>-78.82232558139535</v>
      </c>
      <c r="AA5" s="16">
        <f>SUM(AA6:AA8)</f>
        <v>1990000</v>
      </c>
    </row>
    <row r="6" spans="1:27" ht="13.5">
      <c r="A6" s="5" t="s">
        <v>32</v>
      </c>
      <c r="B6" s="3"/>
      <c r="C6" s="19"/>
      <c r="D6" s="19"/>
      <c r="E6" s="20">
        <v>850000</v>
      </c>
      <c r="F6" s="21">
        <v>850000</v>
      </c>
      <c r="G6" s="21"/>
      <c r="H6" s="21"/>
      <c r="I6" s="21"/>
      <c r="J6" s="21"/>
      <c r="K6" s="21"/>
      <c r="L6" s="21"/>
      <c r="M6" s="21">
        <v>833</v>
      </c>
      <c r="N6" s="21">
        <v>833</v>
      </c>
      <c r="O6" s="21"/>
      <c r="P6" s="21"/>
      <c r="Q6" s="21"/>
      <c r="R6" s="21"/>
      <c r="S6" s="21"/>
      <c r="T6" s="21"/>
      <c r="U6" s="21"/>
      <c r="V6" s="21"/>
      <c r="W6" s="21">
        <v>833</v>
      </c>
      <c r="X6" s="21">
        <v>75000</v>
      </c>
      <c r="Y6" s="21">
        <v>-74167</v>
      </c>
      <c r="Z6" s="6">
        <v>-98.89</v>
      </c>
      <c r="AA6" s="28">
        <v>850000</v>
      </c>
    </row>
    <row r="7" spans="1:27" ht="13.5">
      <c r="A7" s="5" t="s">
        <v>33</v>
      </c>
      <c r="B7" s="3"/>
      <c r="C7" s="22"/>
      <c r="D7" s="22"/>
      <c r="E7" s="23">
        <v>300000</v>
      </c>
      <c r="F7" s="24">
        <v>300000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150000</v>
      </c>
      <c r="Y7" s="24">
        <v>-150000</v>
      </c>
      <c r="Z7" s="7">
        <v>-100</v>
      </c>
      <c r="AA7" s="29">
        <v>300000</v>
      </c>
    </row>
    <row r="8" spans="1:27" ht="13.5">
      <c r="A8" s="5" t="s">
        <v>34</v>
      </c>
      <c r="B8" s="3"/>
      <c r="C8" s="19">
        <v>479382</v>
      </c>
      <c r="D8" s="19"/>
      <c r="E8" s="20">
        <v>840000</v>
      </c>
      <c r="F8" s="21">
        <v>840000</v>
      </c>
      <c r="G8" s="21">
        <v>179216</v>
      </c>
      <c r="H8" s="21">
        <v>-141044</v>
      </c>
      <c r="I8" s="21">
        <v>31779</v>
      </c>
      <c r="J8" s="21">
        <v>69951</v>
      </c>
      <c r="K8" s="21">
        <v>47367</v>
      </c>
      <c r="L8" s="21">
        <v>-4678</v>
      </c>
      <c r="M8" s="21">
        <v>23123</v>
      </c>
      <c r="N8" s="21">
        <v>65812</v>
      </c>
      <c r="O8" s="21"/>
      <c r="P8" s="21"/>
      <c r="Q8" s="21"/>
      <c r="R8" s="21"/>
      <c r="S8" s="21"/>
      <c r="T8" s="21"/>
      <c r="U8" s="21"/>
      <c r="V8" s="21"/>
      <c r="W8" s="21">
        <v>135763</v>
      </c>
      <c r="X8" s="21">
        <v>420000</v>
      </c>
      <c r="Y8" s="21">
        <v>-284237</v>
      </c>
      <c r="Z8" s="6">
        <v>-67.68</v>
      </c>
      <c r="AA8" s="28">
        <v>840000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26868900</v>
      </c>
      <c r="D15" s="16">
        <f>SUM(D16:D18)</f>
        <v>0</v>
      </c>
      <c r="E15" s="17">
        <f t="shared" si="2"/>
        <v>27018900</v>
      </c>
      <c r="F15" s="18">
        <f t="shared" si="2"/>
        <v>27018900</v>
      </c>
      <c r="G15" s="18">
        <f t="shared" si="2"/>
        <v>978214</v>
      </c>
      <c r="H15" s="18">
        <f t="shared" si="2"/>
        <v>1543375</v>
      </c>
      <c r="I15" s="18">
        <f t="shared" si="2"/>
        <v>692228</v>
      </c>
      <c r="J15" s="18">
        <f t="shared" si="2"/>
        <v>3213817</v>
      </c>
      <c r="K15" s="18">
        <f t="shared" si="2"/>
        <v>617717</v>
      </c>
      <c r="L15" s="18">
        <f t="shared" si="2"/>
        <v>1476161</v>
      </c>
      <c r="M15" s="18">
        <f t="shared" si="2"/>
        <v>1887967</v>
      </c>
      <c r="N15" s="18">
        <f t="shared" si="2"/>
        <v>3981845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7195662</v>
      </c>
      <c r="X15" s="18">
        <f t="shared" si="2"/>
        <v>12016500</v>
      </c>
      <c r="Y15" s="18">
        <f t="shared" si="2"/>
        <v>-4820838</v>
      </c>
      <c r="Z15" s="4">
        <f>+IF(X15&lt;&gt;0,+(Y15/X15)*100,0)</f>
        <v>-40.118487080264636</v>
      </c>
      <c r="AA15" s="30">
        <f>SUM(AA16:AA18)</f>
        <v>27018900</v>
      </c>
    </row>
    <row r="16" spans="1:27" ht="13.5">
      <c r="A16" s="5" t="s">
        <v>42</v>
      </c>
      <c r="B16" s="3"/>
      <c r="C16" s="19">
        <v>1584139</v>
      </c>
      <c r="D16" s="19"/>
      <c r="E16" s="20">
        <v>3697700</v>
      </c>
      <c r="F16" s="21">
        <v>3697700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349002</v>
      </c>
      <c r="Y16" s="21">
        <v>-349002</v>
      </c>
      <c r="Z16" s="6">
        <v>-100</v>
      </c>
      <c r="AA16" s="28">
        <v>3697700</v>
      </c>
    </row>
    <row r="17" spans="1:27" ht="13.5">
      <c r="A17" s="5" t="s">
        <v>43</v>
      </c>
      <c r="B17" s="3"/>
      <c r="C17" s="19">
        <v>25284761</v>
      </c>
      <c r="D17" s="19"/>
      <c r="E17" s="20">
        <v>23321200</v>
      </c>
      <c r="F17" s="21">
        <v>23321200</v>
      </c>
      <c r="G17" s="21">
        <v>978214</v>
      </c>
      <c r="H17" s="21">
        <v>1543375</v>
      </c>
      <c r="I17" s="21">
        <v>692228</v>
      </c>
      <c r="J17" s="21">
        <v>3213817</v>
      </c>
      <c r="K17" s="21">
        <v>617717</v>
      </c>
      <c r="L17" s="21">
        <v>1476161</v>
      </c>
      <c r="M17" s="21">
        <v>1887967</v>
      </c>
      <c r="N17" s="21">
        <v>3981845</v>
      </c>
      <c r="O17" s="21"/>
      <c r="P17" s="21"/>
      <c r="Q17" s="21"/>
      <c r="R17" s="21"/>
      <c r="S17" s="21"/>
      <c r="T17" s="21"/>
      <c r="U17" s="21"/>
      <c r="V17" s="21"/>
      <c r="W17" s="21">
        <v>7195662</v>
      </c>
      <c r="X17" s="21">
        <v>11667498</v>
      </c>
      <c r="Y17" s="21">
        <v>-4471836</v>
      </c>
      <c r="Z17" s="6">
        <v>-38.33</v>
      </c>
      <c r="AA17" s="28">
        <v>23321200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1410270</v>
      </c>
      <c r="D19" s="16">
        <f>SUM(D20:D23)</f>
        <v>0</v>
      </c>
      <c r="E19" s="17">
        <f t="shared" si="3"/>
        <v>2024300</v>
      </c>
      <c r="F19" s="18">
        <f t="shared" si="3"/>
        <v>2024300</v>
      </c>
      <c r="G19" s="18">
        <f t="shared" si="3"/>
        <v>35899</v>
      </c>
      <c r="H19" s="18">
        <f t="shared" si="3"/>
        <v>-35899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94200</v>
      </c>
      <c r="N19" s="18">
        <f t="shared" si="3"/>
        <v>94200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94200</v>
      </c>
      <c r="X19" s="18">
        <f t="shared" si="3"/>
        <v>1012002</v>
      </c>
      <c r="Y19" s="18">
        <f t="shared" si="3"/>
        <v>-917802</v>
      </c>
      <c r="Z19" s="4">
        <f>+IF(X19&lt;&gt;0,+(Y19/X19)*100,0)</f>
        <v>-90.6917180005573</v>
      </c>
      <c r="AA19" s="30">
        <f>SUM(AA20:AA23)</f>
        <v>2024300</v>
      </c>
    </row>
    <row r="20" spans="1:27" ht="13.5">
      <c r="A20" s="5" t="s">
        <v>46</v>
      </c>
      <c r="B20" s="3"/>
      <c r="C20" s="19">
        <v>531268</v>
      </c>
      <c r="D20" s="19"/>
      <c r="E20" s="20">
        <v>1674300</v>
      </c>
      <c r="F20" s="21">
        <v>1674300</v>
      </c>
      <c r="G20" s="21">
        <v>35899</v>
      </c>
      <c r="H20" s="21">
        <v>-35899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837000</v>
      </c>
      <c r="Y20" s="21">
        <v>-837000</v>
      </c>
      <c r="Z20" s="6">
        <v>-100</v>
      </c>
      <c r="AA20" s="28">
        <v>1674300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>
        <v>879002</v>
      </c>
      <c r="D23" s="19"/>
      <c r="E23" s="20">
        <v>350000</v>
      </c>
      <c r="F23" s="21">
        <v>350000</v>
      </c>
      <c r="G23" s="21"/>
      <c r="H23" s="21"/>
      <c r="I23" s="21"/>
      <c r="J23" s="21"/>
      <c r="K23" s="21"/>
      <c r="L23" s="21"/>
      <c r="M23" s="21">
        <v>94200</v>
      </c>
      <c r="N23" s="21">
        <v>94200</v>
      </c>
      <c r="O23" s="21"/>
      <c r="P23" s="21"/>
      <c r="Q23" s="21"/>
      <c r="R23" s="21"/>
      <c r="S23" s="21"/>
      <c r="T23" s="21"/>
      <c r="U23" s="21"/>
      <c r="V23" s="21"/>
      <c r="W23" s="21">
        <v>94200</v>
      </c>
      <c r="X23" s="21">
        <v>175002</v>
      </c>
      <c r="Y23" s="21">
        <v>-80802</v>
      </c>
      <c r="Z23" s="6">
        <v>-46.17</v>
      </c>
      <c r="AA23" s="28">
        <v>350000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28758552</v>
      </c>
      <c r="D25" s="50">
        <f>+D5+D9+D15+D19+D24</f>
        <v>0</v>
      </c>
      <c r="E25" s="51">
        <f t="shared" si="4"/>
        <v>31033200</v>
      </c>
      <c r="F25" s="52">
        <f t="shared" si="4"/>
        <v>31033200</v>
      </c>
      <c r="G25" s="52">
        <f t="shared" si="4"/>
        <v>1193329</v>
      </c>
      <c r="H25" s="52">
        <f t="shared" si="4"/>
        <v>1366432</v>
      </c>
      <c r="I25" s="52">
        <f t="shared" si="4"/>
        <v>724007</v>
      </c>
      <c r="J25" s="52">
        <f t="shared" si="4"/>
        <v>3283768</v>
      </c>
      <c r="K25" s="52">
        <f t="shared" si="4"/>
        <v>665084</v>
      </c>
      <c r="L25" s="52">
        <f t="shared" si="4"/>
        <v>1471483</v>
      </c>
      <c r="M25" s="52">
        <f t="shared" si="4"/>
        <v>2006123</v>
      </c>
      <c r="N25" s="52">
        <f t="shared" si="4"/>
        <v>4142690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7426458</v>
      </c>
      <c r="X25" s="52">
        <f t="shared" si="4"/>
        <v>13673502</v>
      </c>
      <c r="Y25" s="52">
        <f t="shared" si="4"/>
        <v>-6247044</v>
      </c>
      <c r="Z25" s="53">
        <f>+IF(X25&lt;&gt;0,+(Y25/X25)*100,0)</f>
        <v>-45.68722774897023</v>
      </c>
      <c r="AA25" s="54">
        <f>+AA5+AA9+AA15+AA19+AA24</f>
        <v>31033200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28758552</v>
      </c>
      <c r="D28" s="19"/>
      <c r="E28" s="20">
        <v>31033200</v>
      </c>
      <c r="F28" s="21">
        <v>31033200</v>
      </c>
      <c r="G28" s="21">
        <v>1193329</v>
      </c>
      <c r="H28" s="21">
        <v>1366432</v>
      </c>
      <c r="I28" s="21">
        <v>724007</v>
      </c>
      <c r="J28" s="21">
        <v>3283768</v>
      </c>
      <c r="K28" s="21">
        <v>665084</v>
      </c>
      <c r="L28" s="21">
        <v>1471483</v>
      </c>
      <c r="M28" s="21">
        <v>2006123</v>
      </c>
      <c r="N28" s="21">
        <v>4142690</v>
      </c>
      <c r="O28" s="21"/>
      <c r="P28" s="21"/>
      <c r="Q28" s="21"/>
      <c r="R28" s="21"/>
      <c r="S28" s="21"/>
      <c r="T28" s="21"/>
      <c r="U28" s="21"/>
      <c r="V28" s="21"/>
      <c r="W28" s="21">
        <v>7426458</v>
      </c>
      <c r="X28" s="21"/>
      <c r="Y28" s="21">
        <v>7426458</v>
      </c>
      <c r="Z28" s="6"/>
      <c r="AA28" s="19">
        <v>31033200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28758552</v>
      </c>
      <c r="D32" s="25">
        <f>SUM(D28:D31)</f>
        <v>0</v>
      </c>
      <c r="E32" s="26">
        <f t="shared" si="5"/>
        <v>31033200</v>
      </c>
      <c r="F32" s="27">
        <f t="shared" si="5"/>
        <v>31033200</v>
      </c>
      <c r="G32" s="27">
        <f t="shared" si="5"/>
        <v>1193329</v>
      </c>
      <c r="H32" s="27">
        <f t="shared" si="5"/>
        <v>1366432</v>
      </c>
      <c r="I32" s="27">
        <f t="shared" si="5"/>
        <v>724007</v>
      </c>
      <c r="J32" s="27">
        <f t="shared" si="5"/>
        <v>3283768</v>
      </c>
      <c r="K32" s="27">
        <f t="shared" si="5"/>
        <v>665084</v>
      </c>
      <c r="L32" s="27">
        <f t="shared" si="5"/>
        <v>1471483</v>
      </c>
      <c r="M32" s="27">
        <f t="shared" si="5"/>
        <v>2006123</v>
      </c>
      <c r="N32" s="27">
        <f t="shared" si="5"/>
        <v>4142690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7426458</v>
      </c>
      <c r="X32" s="27">
        <f t="shared" si="5"/>
        <v>0</v>
      </c>
      <c r="Y32" s="27">
        <f t="shared" si="5"/>
        <v>7426458</v>
      </c>
      <c r="Z32" s="13">
        <f>+IF(X32&lt;&gt;0,+(Y32/X32)*100,0)</f>
        <v>0</v>
      </c>
      <c r="AA32" s="31">
        <f>SUM(AA28:AA31)</f>
        <v>31033200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0" t="s">
        <v>64</v>
      </c>
      <c r="B36" s="10"/>
      <c r="C36" s="61">
        <f aca="true" t="shared" si="6" ref="C36:Y36">SUM(C32:C35)</f>
        <v>28758552</v>
      </c>
      <c r="D36" s="61">
        <f>SUM(D32:D35)</f>
        <v>0</v>
      </c>
      <c r="E36" s="62">
        <f t="shared" si="6"/>
        <v>31033200</v>
      </c>
      <c r="F36" s="63">
        <f t="shared" si="6"/>
        <v>31033200</v>
      </c>
      <c r="G36" s="63">
        <f t="shared" si="6"/>
        <v>1193329</v>
      </c>
      <c r="H36" s="63">
        <f t="shared" si="6"/>
        <v>1366432</v>
      </c>
      <c r="I36" s="63">
        <f t="shared" si="6"/>
        <v>724007</v>
      </c>
      <c r="J36" s="63">
        <f t="shared" si="6"/>
        <v>3283768</v>
      </c>
      <c r="K36" s="63">
        <f t="shared" si="6"/>
        <v>665084</v>
      </c>
      <c r="L36" s="63">
        <f t="shared" si="6"/>
        <v>1471483</v>
      </c>
      <c r="M36" s="63">
        <f t="shared" si="6"/>
        <v>2006123</v>
      </c>
      <c r="N36" s="63">
        <f t="shared" si="6"/>
        <v>4142690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7426458</v>
      </c>
      <c r="X36" s="63">
        <f t="shared" si="6"/>
        <v>0</v>
      </c>
      <c r="Y36" s="63">
        <f t="shared" si="6"/>
        <v>7426458</v>
      </c>
      <c r="Z36" s="64">
        <f>+IF(X36&lt;&gt;0,+(Y36/X36)*100,0)</f>
        <v>0</v>
      </c>
      <c r="AA36" s="65">
        <f>SUM(AA32:AA35)</f>
        <v>31033200</v>
      </c>
    </row>
    <row r="37" spans="1:27" ht="13.5">
      <c r="A37" s="14" t="s">
        <v>127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128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129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130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122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131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2104332</v>
      </c>
      <c r="D5" s="16">
        <f>SUM(D6:D8)</f>
        <v>0</v>
      </c>
      <c r="E5" s="17">
        <f t="shared" si="0"/>
        <v>1445000</v>
      </c>
      <c r="F5" s="18">
        <f t="shared" si="0"/>
        <v>1445000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900</v>
      </c>
      <c r="L5" s="18">
        <f t="shared" si="0"/>
        <v>465234</v>
      </c>
      <c r="M5" s="18">
        <f t="shared" si="0"/>
        <v>22547</v>
      </c>
      <c r="N5" s="18">
        <f t="shared" si="0"/>
        <v>488681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488681</v>
      </c>
      <c r="X5" s="18">
        <f t="shared" si="0"/>
        <v>1207000</v>
      </c>
      <c r="Y5" s="18">
        <f t="shared" si="0"/>
        <v>-718319</v>
      </c>
      <c r="Z5" s="4">
        <f>+IF(X5&lt;&gt;0,+(Y5/X5)*100,0)</f>
        <v>-59.512758906379446</v>
      </c>
      <c r="AA5" s="16">
        <f>SUM(AA6:AA8)</f>
        <v>1445000</v>
      </c>
    </row>
    <row r="6" spans="1:27" ht="13.5">
      <c r="A6" s="5" t="s">
        <v>32</v>
      </c>
      <c r="B6" s="3"/>
      <c r="C6" s="19"/>
      <c r="D6" s="19"/>
      <c r="E6" s="20">
        <v>1175000</v>
      </c>
      <c r="F6" s="21">
        <v>1175000</v>
      </c>
      <c r="G6" s="21"/>
      <c r="H6" s="21"/>
      <c r="I6" s="21"/>
      <c r="J6" s="21"/>
      <c r="K6" s="21"/>
      <c r="L6" s="21">
        <v>361062</v>
      </c>
      <c r="M6" s="21"/>
      <c r="N6" s="21">
        <v>361062</v>
      </c>
      <c r="O6" s="21"/>
      <c r="P6" s="21"/>
      <c r="Q6" s="21"/>
      <c r="R6" s="21"/>
      <c r="S6" s="21"/>
      <c r="T6" s="21"/>
      <c r="U6" s="21"/>
      <c r="V6" s="21"/>
      <c r="W6" s="21">
        <v>361062</v>
      </c>
      <c r="X6" s="21">
        <v>1013000</v>
      </c>
      <c r="Y6" s="21">
        <v>-651938</v>
      </c>
      <c r="Z6" s="6">
        <v>-64.36</v>
      </c>
      <c r="AA6" s="28">
        <v>1175000</v>
      </c>
    </row>
    <row r="7" spans="1:27" ht="13.5">
      <c r="A7" s="5" t="s">
        <v>33</v>
      </c>
      <c r="B7" s="3"/>
      <c r="C7" s="22">
        <v>189834</v>
      </c>
      <c r="D7" s="22"/>
      <c r="E7" s="23">
        <v>20000</v>
      </c>
      <c r="F7" s="24">
        <v>20000</v>
      </c>
      <c r="G7" s="24"/>
      <c r="H7" s="24"/>
      <c r="I7" s="24"/>
      <c r="J7" s="24"/>
      <c r="K7" s="24"/>
      <c r="L7" s="24">
        <v>1447</v>
      </c>
      <c r="M7" s="24">
        <v>2149</v>
      </c>
      <c r="N7" s="24">
        <v>3596</v>
      </c>
      <c r="O7" s="24"/>
      <c r="P7" s="24"/>
      <c r="Q7" s="24"/>
      <c r="R7" s="24"/>
      <c r="S7" s="24"/>
      <c r="T7" s="24"/>
      <c r="U7" s="24"/>
      <c r="V7" s="24"/>
      <c r="W7" s="24">
        <v>3596</v>
      </c>
      <c r="X7" s="24">
        <v>20000</v>
      </c>
      <c r="Y7" s="24">
        <v>-16404</v>
      </c>
      <c r="Z7" s="7">
        <v>-82.02</v>
      </c>
      <c r="AA7" s="29">
        <v>20000</v>
      </c>
    </row>
    <row r="8" spans="1:27" ht="13.5">
      <c r="A8" s="5" t="s">
        <v>34</v>
      </c>
      <c r="B8" s="3"/>
      <c r="C8" s="19">
        <v>1914498</v>
      </c>
      <c r="D8" s="19"/>
      <c r="E8" s="20">
        <v>250000</v>
      </c>
      <c r="F8" s="21">
        <v>250000</v>
      </c>
      <c r="G8" s="21"/>
      <c r="H8" s="21"/>
      <c r="I8" s="21"/>
      <c r="J8" s="21"/>
      <c r="K8" s="21">
        <v>900</v>
      </c>
      <c r="L8" s="21">
        <v>102725</v>
      </c>
      <c r="M8" s="21">
        <v>20398</v>
      </c>
      <c r="N8" s="21">
        <v>124023</v>
      </c>
      <c r="O8" s="21"/>
      <c r="P8" s="21"/>
      <c r="Q8" s="21"/>
      <c r="R8" s="21"/>
      <c r="S8" s="21"/>
      <c r="T8" s="21"/>
      <c r="U8" s="21"/>
      <c r="V8" s="21"/>
      <c r="W8" s="21">
        <v>124023</v>
      </c>
      <c r="X8" s="21">
        <v>174000</v>
      </c>
      <c r="Y8" s="21">
        <v>-49977</v>
      </c>
      <c r="Z8" s="6">
        <v>-28.72</v>
      </c>
      <c r="AA8" s="28">
        <v>250000</v>
      </c>
    </row>
    <row r="9" spans="1:27" ht="13.5">
      <c r="A9" s="2" t="s">
        <v>35</v>
      </c>
      <c r="B9" s="3"/>
      <c r="C9" s="16">
        <f aca="true" t="shared" si="1" ref="C9:Y9">SUM(C10:C14)</f>
        <v>9705597</v>
      </c>
      <c r="D9" s="16">
        <f>SUM(D10:D14)</f>
        <v>0</v>
      </c>
      <c r="E9" s="17">
        <f t="shared" si="1"/>
        <v>7299921</v>
      </c>
      <c r="F9" s="18">
        <f t="shared" si="1"/>
        <v>7299921</v>
      </c>
      <c r="G9" s="18">
        <f t="shared" si="1"/>
        <v>0</v>
      </c>
      <c r="H9" s="18">
        <f t="shared" si="1"/>
        <v>158863</v>
      </c>
      <c r="I9" s="18">
        <f t="shared" si="1"/>
        <v>564097</v>
      </c>
      <c r="J9" s="18">
        <f t="shared" si="1"/>
        <v>722960</v>
      </c>
      <c r="K9" s="18">
        <f t="shared" si="1"/>
        <v>156286</v>
      </c>
      <c r="L9" s="18">
        <f t="shared" si="1"/>
        <v>399230</v>
      </c>
      <c r="M9" s="18">
        <f t="shared" si="1"/>
        <v>390116</v>
      </c>
      <c r="N9" s="18">
        <f t="shared" si="1"/>
        <v>945632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1668592</v>
      </c>
      <c r="X9" s="18">
        <f t="shared" si="1"/>
        <v>1886562</v>
      </c>
      <c r="Y9" s="18">
        <f t="shared" si="1"/>
        <v>-217970</v>
      </c>
      <c r="Z9" s="4">
        <f>+IF(X9&lt;&gt;0,+(Y9/X9)*100,0)</f>
        <v>-11.553821183719378</v>
      </c>
      <c r="AA9" s="30">
        <f>SUM(AA10:AA14)</f>
        <v>7299921</v>
      </c>
    </row>
    <row r="10" spans="1:27" ht="13.5">
      <c r="A10" s="5" t="s">
        <v>36</v>
      </c>
      <c r="B10" s="3"/>
      <c r="C10" s="19">
        <v>9052337</v>
      </c>
      <c r="D10" s="19"/>
      <c r="E10" s="20">
        <v>5504921</v>
      </c>
      <c r="F10" s="21">
        <v>5504921</v>
      </c>
      <c r="G10" s="21"/>
      <c r="H10" s="21">
        <v>158863</v>
      </c>
      <c r="I10" s="21">
        <v>321275</v>
      </c>
      <c r="J10" s="21">
        <v>480138</v>
      </c>
      <c r="K10" s="21">
        <v>152821</v>
      </c>
      <c r="L10" s="21">
        <v>149252</v>
      </c>
      <c r="M10" s="21">
        <v>133496</v>
      </c>
      <c r="N10" s="21">
        <v>435569</v>
      </c>
      <c r="O10" s="21"/>
      <c r="P10" s="21"/>
      <c r="Q10" s="21"/>
      <c r="R10" s="21"/>
      <c r="S10" s="21"/>
      <c r="T10" s="21"/>
      <c r="U10" s="21"/>
      <c r="V10" s="21"/>
      <c r="W10" s="21">
        <v>915707</v>
      </c>
      <c r="X10" s="21">
        <v>1303000</v>
      </c>
      <c r="Y10" s="21">
        <v>-387293</v>
      </c>
      <c r="Z10" s="6">
        <v>-29.72</v>
      </c>
      <c r="AA10" s="28">
        <v>5504921</v>
      </c>
    </row>
    <row r="11" spans="1:27" ht="13.5">
      <c r="A11" s="5" t="s">
        <v>37</v>
      </c>
      <c r="B11" s="3"/>
      <c r="C11" s="19"/>
      <c r="D11" s="19"/>
      <c r="E11" s="20">
        <v>109000</v>
      </c>
      <c r="F11" s="21">
        <v>109000</v>
      </c>
      <c r="G11" s="21"/>
      <c r="H11" s="21"/>
      <c r="I11" s="21">
        <v>242822</v>
      </c>
      <c r="J11" s="21">
        <v>242822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242822</v>
      </c>
      <c r="X11" s="21">
        <v>42062</v>
      </c>
      <c r="Y11" s="21">
        <v>200760</v>
      </c>
      <c r="Z11" s="6">
        <v>477.3</v>
      </c>
      <c r="AA11" s="28">
        <v>109000</v>
      </c>
    </row>
    <row r="12" spans="1:27" ht="13.5">
      <c r="A12" s="5" t="s">
        <v>38</v>
      </c>
      <c r="B12" s="3"/>
      <c r="C12" s="19">
        <v>653260</v>
      </c>
      <c r="D12" s="19"/>
      <c r="E12" s="20">
        <v>1686000</v>
      </c>
      <c r="F12" s="21">
        <v>1686000</v>
      </c>
      <c r="G12" s="21"/>
      <c r="H12" s="21"/>
      <c r="I12" s="21"/>
      <c r="J12" s="21"/>
      <c r="K12" s="21">
        <v>3465</v>
      </c>
      <c r="L12" s="21">
        <v>249978</v>
      </c>
      <c r="M12" s="21">
        <v>256620</v>
      </c>
      <c r="N12" s="21">
        <v>510063</v>
      </c>
      <c r="O12" s="21"/>
      <c r="P12" s="21"/>
      <c r="Q12" s="21"/>
      <c r="R12" s="21"/>
      <c r="S12" s="21"/>
      <c r="T12" s="21"/>
      <c r="U12" s="21"/>
      <c r="V12" s="21"/>
      <c r="W12" s="21">
        <v>510063</v>
      </c>
      <c r="X12" s="21">
        <v>541500</v>
      </c>
      <c r="Y12" s="21">
        <v>-31437</v>
      </c>
      <c r="Z12" s="6">
        <v>-5.81</v>
      </c>
      <c r="AA12" s="28">
        <v>1686000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14347007</v>
      </c>
      <c r="D15" s="16">
        <f>SUM(D16:D18)</f>
        <v>0</v>
      </c>
      <c r="E15" s="17">
        <f t="shared" si="2"/>
        <v>29533382</v>
      </c>
      <c r="F15" s="18">
        <f t="shared" si="2"/>
        <v>29533382</v>
      </c>
      <c r="G15" s="18">
        <f t="shared" si="2"/>
        <v>0</v>
      </c>
      <c r="H15" s="18">
        <f t="shared" si="2"/>
        <v>123235</v>
      </c>
      <c r="I15" s="18">
        <f t="shared" si="2"/>
        <v>1753128</v>
      </c>
      <c r="J15" s="18">
        <f t="shared" si="2"/>
        <v>1876363</v>
      </c>
      <c r="K15" s="18">
        <f t="shared" si="2"/>
        <v>622112</v>
      </c>
      <c r="L15" s="18">
        <f t="shared" si="2"/>
        <v>921144</v>
      </c>
      <c r="M15" s="18">
        <f t="shared" si="2"/>
        <v>1103600</v>
      </c>
      <c r="N15" s="18">
        <f t="shared" si="2"/>
        <v>2646856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4523219</v>
      </c>
      <c r="X15" s="18">
        <f t="shared" si="2"/>
        <v>12796000</v>
      </c>
      <c r="Y15" s="18">
        <f t="shared" si="2"/>
        <v>-8272781</v>
      </c>
      <c r="Z15" s="4">
        <f>+IF(X15&lt;&gt;0,+(Y15/X15)*100,0)</f>
        <v>-64.6513050953423</v>
      </c>
      <c r="AA15" s="30">
        <f>SUM(AA16:AA18)</f>
        <v>29533382</v>
      </c>
    </row>
    <row r="16" spans="1:27" ht="13.5">
      <c r="A16" s="5" t="s">
        <v>42</v>
      </c>
      <c r="B16" s="3"/>
      <c r="C16" s="19">
        <v>14347007</v>
      </c>
      <c r="D16" s="19"/>
      <c r="E16" s="20">
        <v>9160000</v>
      </c>
      <c r="F16" s="21">
        <v>9160000</v>
      </c>
      <c r="G16" s="21"/>
      <c r="H16" s="21">
        <v>2221</v>
      </c>
      <c r="I16" s="21">
        <v>18476</v>
      </c>
      <c r="J16" s="21">
        <v>20697</v>
      </c>
      <c r="K16" s="21"/>
      <c r="L16" s="21">
        <v>6256</v>
      </c>
      <c r="M16" s="21"/>
      <c r="N16" s="21">
        <v>6256</v>
      </c>
      <c r="O16" s="21"/>
      <c r="P16" s="21"/>
      <c r="Q16" s="21"/>
      <c r="R16" s="21"/>
      <c r="S16" s="21"/>
      <c r="T16" s="21"/>
      <c r="U16" s="21"/>
      <c r="V16" s="21"/>
      <c r="W16" s="21">
        <v>26953</v>
      </c>
      <c r="X16" s="21">
        <v>7229000</v>
      </c>
      <c r="Y16" s="21">
        <v>-7202047</v>
      </c>
      <c r="Z16" s="6">
        <v>-99.63</v>
      </c>
      <c r="AA16" s="28">
        <v>9160000</v>
      </c>
    </row>
    <row r="17" spans="1:27" ht="13.5">
      <c r="A17" s="5" t="s">
        <v>43</v>
      </c>
      <c r="B17" s="3"/>
      <c r="C17" s="19"/>
      <c r="D17" s="19"/>
      <c r="E17" s="20">
        <v>20373382</v>
      </c>
      <c r="F17" s="21">
        <v>20373382</v>
      </c>
      <c r="G17" s="21"/>
      <c r="H17" s="21">
        <v>121014</v>
      </c>
      <c r="I17" s="21">
        <v>1734652</v>
      </c>
      <c r="J17" s="21">
        <v>1855666</v>
      </c>
      <c r="K17" s="21">
        <v>622112</v>
      </c>
      <c r="L17" s="21">
        <v>914888</v>
      </c>
      <c r="M17" s="21">
        <v>1103600</v>
      </c>
      <c r="N17" s="21">
        <v>2640600</v>
      </c>
      <c r="O17" s="21"/>
      <c r="P17" s="21"/>
      <c r="Q17" s="21"/>
      <c r="R17" s="21"/>
      <c r="S17" s="21"/>
      <c r="T17" s="21"/>
      <c r="U17" s="21"/>
      <c r="V17" s="21"/>
      <c r="W17" s="21">
        <v>4496266</v>
      </c>
      <c r="X17" s="21">
        <v>5567000</v>
      </c>
      <c r="Y17" s="21">
        <v>-1070734</v>
      </c>
      <c r="Z17" s="6">
        <v>-19.23</v>
      </c>
      <c r="AA17" s="28">
        <v>20373382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1742000</v>
      </c>
      <c r="F19" s="18">
        <f t="shared" si="3"/>
        <v>1742000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841968</v>
      </c>
      <c r="N19" s="18">
        <f t="shared" si="3"/>
        <v>841968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841968</v>
      </c>
      <c r="X19" s="18">
        <f t="shared" si="3"/>
        <v>1400000</v>
      </c>
      <c r="Y19" s="18">
        <f t="shared" si="3"/>
        <v>-558032</v>
      </c>
      <c r="Z19" s="4">
        <f>+IF(X19&lt;&gt;0,+(Y19/X19)*100,0)</f>
        <v>-39.85942857142857</v>
      </c>
      <c r="AA19" s="30">
        <f>SUM(AA20:AA23)</f>
        <v>1742000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>
        <v>1742000</v>
      </c>
      <c r="F23" s="21">
        <v>1742000</v>
      </c>
      <c r="G23" s="21"/>
      <c r="H23" s="21"/>
      <c r="I23" s="21"/>
      <c r="J23" s="21"/>
      <c r="K23" s="21"/>
      <c r="L23" s="21"/>
      <c r="M23" s="21">
        <v>841968</v>
      </c>
      <c r="N23" s="21">
        <v>841968</v>
      </c>
      <c r="O23" s="21"/>
      <c r="P23" s="21"/>
      <c r="Q23" s="21"/>
      <c r="R23" s="21"/>
      <c r="S23" s="21"/>
      <c r="T23" s="21"/>
      <c r="U23" s="21"/>
      <c r="V23" s="21"/>
      <c r="W23" s="21">
        <v>841968</v>
      </c>
      <c r="X23" s="21">
        <v>1400000</v>
      </c>
      <c r="Y23" s="21">
        <v>-558032</v>
      </c>
      <c r="Z23" s="6">
        <v>-39.86</v>
      </c>
      <c r="AA23" s="28">
        <v>1742000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26156936</v>
      </c>
      <c r="D25" s="50">
        <f>+D5+D9+D15+D19+D24</f>
        <v>0</v>
      </c>
      <c r="E25" s="51">
        <f t="shared" si="4"/>
        <v>40020303</v>
      </c>
      <c r="F25" s="52">
        <f t="shared" si="4"/>
        <v>40020303</v>
      </c>
      <c r="G25" s="52">
        <f t="shared" si="4"/>
        <v>0</v>
      </c>
      <c r="H25" s="52">
        <f t="shared" si="4"/>
        <v>282098</v>
      </c>
      <c r="I25" s="52">
        <f t="shared" si="4"/>
        <v>2317225</v>
      </c>
      <c r="J25" s="52">
        <f t="shared" si="4"/>
        <v>2599323</v>
      </c>
      <c r="K25" s="52">
        <f t="shared" si="4"/>
        <v>779298</v>
      </c>
      <c r="L25" s="52">
        <f t="shared" si="4"/>
        <v>1785608</v>
      </c>
      <c r="M25" s="52">
        <f t="shared" si="4"/>
        <v>2358231</v>
      </c>
      <c r="N25" s="52">
        <f t="shared" si="4"/>
        <v>4923137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7522460</v>
      </c>
      <c r="X25" s="52">
        <f t="shared" si="4"/>
        <v>17289562</v>
      </c>
      <c r="Y25" s="52">
        <f t="shared" si="4"/>
        <v>-9767102</v>
      </c>
      <c r="Z25" s="53">
        <f>+IF(X25&lt;&gt;0,+(Y25/X25)*100,0)</f>
        <v>-56.49132117979623</v>
      </c>
      <c r="AA25" s="54">
        <f>+AA5+AA9+AA15+AA19+AA24</f>
        <v>40020303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22643562</v>
      </c>
      <c r="D28" s="19"/>
      <c r="E28" s="20">
        <v>23553303</v>
      </c>
      <c r="F28" s="21">
        <v>23553303</v>
      </c>
      <c r="G28" s="21"/>
      <c r="H28" s="21">
        <v>158863</v>
      </c>
      <c r="I28" s="21">
        <v>808231</v>
      </c>
      <c r="J28" s="21">
        <v>967094</v>
      </c>
      <c r="K28" s="21">
        <v>377300</v>
      </c>
      <c r="L28" s="21">
        <v>137683</v>
      </c>
      <c r="M28" s="21">
        <v>841412</v>
      </c>
      <c r="N28" s="21">
        <v>1356395</v>
      </c>
      <c r="O28" s="21"/>
      <c r="P28" s="21"/>
      <c r="Q28" s="21"/>
      <c r="R28" s="21"/>
      <c r="S28" s="21"/>
      <c r="T28" s="21"/>
      <c r="U28" s="21"/>
      <c r="V28" s="21"/>
      <c r="W28" s="21">
        <v>2323489</v>
      </c>
      <c r="X28" s="21"/>
      <c r="Y28" s="21">
        <v>2323489</v>
      </c>
      <c r="Z28" s="6"/>
      <c r="AA28" s="19">
        <v>23553303</v>
      </c>
    </row>
    <row r="29" spans="1:27" ht="13.5">
      <c r="A29" s="56" t="s">
        <v>55</v>
      </c>
      <c r="B29" s="3"/>
      <c r="C29" s="19"/>
      <c r="D29" s="19"/>
      <c r="E29" s="20">
        <v>8000000</v>
      </c>
      <c r="F29" s="21">
        <v>8000000</v>
      </c>
      <c r="G29" s="21"/>
      <c r="H29" s="21">
        <v>121014</v>
      </c>
      <c r="I29" s="21">
        <v>1489168</v>
      </c>
      <c r="J29" s="21">
        <v>1610182</v>
      </c>
      <c r="K29" s="21">
        <v>371393</v>
      </c>
      <c r="L29" s="21">
        <v>914888</v>
      </c>
      <c r="M29" s="21"/>
      <c r="N29" s="21">
        <v>1286281</v>
      </c>
      <c r="O29" s="21"/>
      <c r="P29" s="21"/>
      <c r="Q29" s="21"/>
      <c r="R29" s="21"/>
      <c r="S29" s="21"/>
      <c r="T29" s="21"/>
      <c r="U29" s="21"/>
      <c r="V29" s="21"/>
      <c r="W29" s="21">
        <v>2896463</v>
      </c>
      <c r="X29" s="21"/>
      <c r="Y29" s="21">
        <v>2896463</v>
      </c>
      <c r="Z29" s="6"/>
      <c r="AA29" s="28">
        <v>8000000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22643562</v>
      </c>
      <c r="D32" s="25">
        <f>SUM(D28:D31)</f>
        <v>0</v>
      </c>
      <c r="E32" s="26">
        <f t="shared" si="5"/>
        <v>31553303</v>
      </c>
      <c r="F32" s="27">
        <f t="shared" si="5"/>
        <v>31553303</v>
      </c>
      <c r="G32" s="27">
        <f t="shared" si="5"/>
        <v>0</v>
      </c>
      <c r="H32" s="27">
        <f t="shared" si="5"/>
        <v>279877</v>
      </c>
      <c r="I32" s="27">
        <f t="shared" si="5"/>
        <v>2297399</v>
      </c>
      <c r="J32" s="27">
        <f t="shared" si="5"/>
        <v>2577276</v>
      </c>
      <c r="K32" s="27">
        <f t="shared" si="5"/>
        <v>748693</v>
      </c>
      <c r="L32" s="27">
        <f t="shared" si="5"/>
        <v>1052571</v>
      </c>
      <c r="M32" s="27">
        <f t="shared" si="5"/>
        <v>841412</v>
      </c>
      <c r="N32" s="27">
        <f t="shared" si="5"/>
        <v>2642676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5219952</v>
      </c>
      <c r="X32" s="27">
        <f t="shared" si="5"/>
        <v>0</v>
      </c>
      <c r="Y32" s="27">
        <f t="shared" si="5"/>
        <v>5219952</v>
      </c>
      <c r="Z32" s="13">
        <f>+IF(X32&lt;&gt;0,+(Y32/X32)*100,0)</f>
        <v>0</v>
      </c>
      <c r="AA32" s="31">
        <f>SUM(AA28:AA31)</f>
        <v>31553303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>
        <v>56677</v>
      </c>
      <c r="N33" s="21">
        <v>56677</v>
      </c>
      <c r="O33" s="21"/>
      <c r="P33" s="21"/>
      <c r="Q33" s="21"/>
      <c r="R33" s="21"/>
      <c r="S33" s="21"/>
      <c r="T33" s="21"/>
      <c r="U33" s="21"/>
      <c r="V33" s="21"/>
      <c r="W33" s="21">
        <v>56677</v>
      </c>
      <c r="X33" s="21"/>
      <c r="Y33" s="21">
        <v>56677</v>
      </c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3513374</v>
      </c>
      <c r="D35" s="19"/>
      <c r="E35" s="20">
        <v>8467000</v>
      </c>
      <c r="F35" s="21">
        <v>8467000</v>
      </c>
      <c r="G35" s="21"/>
      <c r="H35" s="21">
        <v>2221</v>
      </c>
      <c r="I35" s="21">
        <v>19826</v>
      </c>
      <c r="J35" s="21">
        <v>22047</v>
      </c>
      <c r="K35" s="21">
        <v>30605</v>
      </c>
      <c r="L35" s="21">
        <v>733037</v>
      </c>
      <c r="M35" s="21">
        <v>1460142</v>
      </c>
      <c r="N35" s="21">
        <v>2223784</v>
      </c>
      <c r="O35" s="21"/>
      <c r="P35" s="21"/>
      <c r="Q35" s="21"/>
      <c r="R35" s="21"/>
      <c r="S35" s="21"/>
      <c r="T35" s="21"/>
      <c r="U35" s="21"/>
      <c r="V35" s="21"/>
      <c r="W35" s="21">
        <v>2245831</v>
      </c>
      <c r="X35" s="21"/>
      <c r="Y35" s="21">
        <v>2245831</v>
      </c>
      <c r="Z35" s="6"/>
      <c r="AA35" s="28">
        <v>8467000</v>
      </c>
    </row>
    <row r="36" spans="1:27" ht="13.5">
      <c r="A36" s="60" t="s">
        <v>64</v>
      </c>
      <c r="B36" s="10"/>
      <c r="C36" s="61">
        <f aca="true" t="shared" si="6" ref="C36:Y36">SUM(C32:C35)</f>
        <v>26156936</v>
      </c>
      <c r="D36" s="61">
        <f>SUM(D32:D35)</f>
        <v>0</v>
      </c>
      <c r="E36" s="62">
        <f t="shared" si="6"/>
        <v>40020303</v>
      </c>
      <c r="F36" s="63">
        <f t="shared" si="6"/>
        <v>40020303</v>
      </c>
      <c r="G36" s="63">
        <f t="shared" si="6"/>
        <v>0</v>
      </c>
      <c r="H36" s="63">
        <f t="shared" si="6"/>
        <v>282098</v>
      </c>
      <c r="I36" s="63">
        <f t="shared" si="6"/>
        <v>2317225</v>
      </c>
      <c r="J36" s="63">
        <f t="shared" si="6"/>
        <v>2599323</v>
      </c>
      <c r="K36" s="63">
        <f t="shared" si="6"/>
        <v>779298</v>
      </c>
      <c r="L36" s="63">
        <f t="shared" si="6"/>
        <v>1785608</v>
      </c>
      <c r="M36" s="63">
        <f t="shared" si="6"/>
        <v>2358231</v>
      </c>
      <c r="N36" s="63">
        <f t="shared" si="6"/>
        <v>4923137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7522460</v>
      </c>
      <c r="X36" s="63">
        <f t="shared" si="6"/>
        <v>0</v>
      </c>
      <c r="Y36" s="63">
        <f t="shared" si="6"/>
        <v>7522460</v>
      </c>
      <c r="Z36" s="64">
        <f>+IF(X36&lt;&gt;0,+(Y36/X36)*100,0)</f>
        <v>0</v>
      </c>
      <c r="AA36" s="65">
        <f>SUM(AA32:AA35)</f>
        <v>40020303</v>
      </c>
    </row>
    <row r="37" spans="1:27" ht="13.5">
      <c r="A37" s="14" t="s">
        <v>127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128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129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130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123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131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59547253</v>
      </c>
      <c r="D5" s="16">
        <f>SUM(D6:D8)</f>
        <v>0</v>
      </c>
      <c r="E5" s="17">
        <f t="shared" si="0"/>
        <v>4300000</v>
      </c>
      <c r="F5" s="18">
        <f t="shared" si="0"/>
        <v>4300000</v>
      </c>
      <c r="G5" s="18">
        <f t="shared" si="0"/>
        <v>185216</v>
      </c>
      <c r="H5" s="18">
        <f t="shared" si="0"/>
        <v>9799</v>
      </c>
      <c r="I5" s="18">
        <f t="shared" si="0"/>
        <v>19998</v>
      </c>
      <c r="J5" s="18">
        <f t="shared" si="0"/>
        <v>215013</v>
      </c>
      <c r="K5" s="18">
        <f t="shared" si="0"/>
        <v>57473</v>
      </c>
      <c r="L5" s="18">
        <f t="shared" si="0"/>
        <v>34635</v>
      </c>
      <c r="M5" s="18">
        <f t="shared" si="0"/>
        <v>12047</v>
      </c>
      <c r="N5" s="18">
        <f t="shared" si="0"/>
        <v>104155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319168</v>
      </c>
      <c r="X5" s="18">
        <f t="shared" si="0"/>
        <v>2300000</v>
      </c>
      <c r="Y5" s="18">
        <f t="shared" si="0"/>
        <v>-1980832</v>
      </c>
      <c r="Z5" s="4">
        <f>+IF(X5&lt;&gt;0,+(Y5/X5)*100,0)</f>
        <v>-86.12313043478261</v>
      </c>
      <c r="AA5" s="16">
        <f>SUM(AA6:AA8)</f>
        <v>4300000</v>
      </c>
    </row>
    <row r="6" spans="1:27" ht="13.5">
      <c r="A6" s="5" t="s">
        <v>32</v>
      </c>
      <c r="B6" s="3"/>
      <c r="C6" s="19">
        <v>59074595</v>
      </c>
      <c r="D6" s="19"/>
      <c r="E6" s="20">
        <v>200000</v>
      </c>
      <c r="F6" s="21">
        <v>200000</v>
      </c>
      <c r="G6" s="21">
        <v>68817</v>
      </c>
      <c r="H6" s="21"/>
      <c r="I6" s="21"/>
      <c r="J6" s="21">
        <v>68817</v>
      </c>
      <c r="K6" s="21">
        <v>27117</v>
      </c>
      <c r="L6" s="21"/>
      <c r="M6" s="21"/>
      <c r="N6" s="21">
        <v>27117</v>
      </c>
      <c r="O6" s="21"/>
      <c r="P6" s="21"/>
      <c r="Q6" s="21"/>
      <c r="R6" s="21"/>
      <c r="S6" s="21"/>
      <c r="T6" s="21"/>
      <c r="U6" s="21"/>
      <c r="V6" s="21"/>
      <c r="W6" s="21">
        <v>95934</v>
      </c>
      <c r="X6" s="21">
        <v>200000</v>
      </c>
      <c r="Y6" s="21">
        <v>-104066</v>
      </c>
      <c r="Z6" s="6">
        <v>-52.03</v>
      </c>
      <c r="AA6" s="28">
        <v>200000</v>
      </c>
    </row>
    <row r="7" spans="1:27" ht="13.5">
      <c r="A7" s="5" t="s">
        <v>33</v>
      </c>
      <c r="B7" s="3"/>
      <c r="C7" s="22">
        <v>270098</v>
      </c>
      <c r="D7" s="22"/>
      <c r="E7" s="23">
        <v>100000</v>
      </c>
      <c r="F7" s="24">
        <v>100000</v>
      </c>
      <c r="G7" s="24"/>
      <c r="H7" s="24"/>
      <c r="I7" s="24"/>
      <c r="J7" s="24"/>
      <c r="K7" s="24"/>
      <c r="L7" s="24">
        <v>34635</v>
      </c>
      <c r="M7" s="24">
        <v>12047</v>
      </c>
      <c r="N7" s="24">
        <v>46682</v>
      </c>
      <c r="O7" s="24"/>
      <c r="P7" s="24"/>
      <c r="Q7" s="24"/>
      <c r="R7" s="24"/>
      <c r="S7" s="24"/>
      <c r="T7" s="24"/>
      <c r="U7" s="24"/>
      <c r="V7" s="24"/>
      <c r="W7" s="24">
        <v>46682</v>
      </c>
      <c r="X7" s="24">
        <v>100000</v>
      </c>
      <c r="Y7" s="24">
        <v>-53318</v>
      </c>
      <c r="Z7" s="7">
        <v>-53.32</v>
      </c>
      <c r="AA7" s="29">
        <v>100000</v>
      </c>
    </row>
    <row r="8" spans="1:27" ht="13.5">
      <c r="A8" s="5" t="s">
        <v>34</v>
      </c>
      <c r="B8" s="3"/>
      <c r="C8" s="19">
        <v>202560</v>
      </c>
      <c r="D8" s="19"/>
      <c r="E8" s="20">
        <v>4000000</v>
      </c>
      <c r="F8" s="21">
        <v>4000000</v>
      </c>
      <c r="G8" s="21">
        <v>116399</v>
      </c>
      <c r="H8" s="21">
        <v>9799</v>
      </c>
      <c r="I8" s="21">
        <v>19998</v>
      </c>
      <c r="J8" s="21">
        <v>146196</v>
      </c>
      <c r="K8" s="21">
        <v>30356</v>
      </c>
      <c r="L8" s="21"/>
      <c r="M8" s="21"/>
      <c r="N8" s="21">
        <v>30356</v>
      </c>
      <c r="O8" s="21"/>
      <c r="P8" s="21"/>
      <c r="Q8" s="21"/>
      <c r="R8" s="21"/>
      <c r="S8" s="21"/>
      <c r="T8" s="21"/>
      <c r="U8" s="21"/>
      <c r="V8" s="21"/>
      <c r="W8" s="21">
        <v>176552</v>
      </c>
      <c r="X8" s="21">
        <v>2000000</v>
      </c>
      <c r="Y8" s="21">
        <v>-1823448</v>
      </c>
      <c r="Z8" s="6">
        <v>-91.17</v>
      </c>
      <c r="AA8" s="28">
        <v>4000000</v>
      </c>
    </row>
    <row r="9" spans="1:27" ht="13.5">
      <c r="A9" s="2" t="s">
        <v>35</v>
      </c>
      <c r="B9" s="3"/>
      <c r="C9" s="16">
        <f aca="true" t="shared" si="1" ref="C9:Y9">SUM(C10:C14)</f>
        <v>52121889</v>
      </c>
      <c r="D9" s="16">
        <f>SUM(D10:D14)</f>
        <v>0</v>
      </c>
      <c r="E9" s="17">
        <f t="shared" si="1"/>
        <v>1500000</v>
      </c>
      <c r="F9" s="18">
        <f t="shared" si="1"/>
        <v>1500000</v>
      </c>
      <c r="G9" s="18">
        <f t="shared" si="1"/>
        <v>35808</v>
      </c>
      <c r="H9" s="18">
        <f t="shared" si="1"/>
        <v>26202</v>
      </c>
      <c r="I9" s="18">
        <f t="shared" si="1"/>
        <v>61343</v>
      </c>
      <c r="J9" s="18">
        <f t="shared" si="1"/>
        <v>123353</v>
      </c>
      <c r="K9" s="18">
        <f t="shared" si="1"/>
        <v>76621</v>
      </c>
      <c r="L9" s="18">
        <f t="shared" si="1"/>
        <v>54201</v>
      </c>
      <c r="M9" s="18">
        <f t="shared" si="1"/>
        <v>0</v>
      </c>
      <c r="N9" s="18">
        <f t="shared" si="1"/>
        <v>130822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254175</v>
      </c>
      <c r="X9" s="18">
        <f t="shared" si="1"/>
        <v>1100000</v>
      </c>
      <c r="Y9" s="18">
        <f t="shared" si="1"/>
        <v>-845825</v>
      </c>
      <c r="Z9" s="4">
        <f>+IF(X9&lt;&gt;0,+(Y9/X9)*100,0)</f>
        <v>-76.89318181818182</v>
      </c>
      <c r="AA9" s="30">
        <f>SUM(AA10:AA14)</f>
        <v>1500000</v>
      </c>
    </row>
    <row r="10" spans="1:27" ht="13.5">
      <c r="A10" s="5" t="s">
        <v>36</v>
      </c>
      <c r="B10" s="3"/>
      <c r="C10" s="19">
        <v>52121889</v>
      </c>
      <c r="D10" s="19"/>
      <c r="E10" s="20">
        <v>1500000</v>
      </c>
      <c r="F10" s="21">
        <v>1500000</v>
      </c>
      <c r="G10" s="21">
        <v>35808</v>
      </c>
      <c r="H10" s="21">
        <v>26202</v>
      </c>
      <c r="I10" s="21">
        <v>61343</v>
      </c>
      <c r="J10" s="21">
        <v>123353</v>
      </c>
      <c r="K10" s="21">
        <v>76621</v>
      </c>
      <c r="L10" s="21">
        <v>54201</v>
      </c>
      <c r="M10" s="21"/>
      <c r="N10" s="21">
        <v>130822</v>
      </c>
      <c r="O10" s="21"/>
      <c r="P10" s="21"/>
      <c r="Q10" s="21"/>
      <c r="R10" s="21"/>
      <c r="S10" s="21"/>
      <c r="T10" s="21"/>
      <c r="U10" s="21"/>
      <c r="V10" s="21"/>
      <c r="W10" s="21">
        <v>254175</v>
      </c>
      <c r="X10" s="21">
        <v>1100000</v>
      </c>
      <c r="Y10" s="21">
        <v>-845825</v>
      </c>
      <c r="Z10" s="6">
        <v>-76.89</v>
      </c>
      <c r="AA10" s="28">
        <v>1500000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356843054</v>
      </c>
      <c r="D15" s="16">
        <f>SUM(D16:D18)</f>
        <v>0</v>
      </c>
      <c r="E15" s="17">
        <f t="shared" si="2"/>
        <v>76795680</v>
      </c>
      <c r="F15" s="18">
        <f t="shared" si="2"/>
        <v>76795680</v>
      </c>
      <c r="G15" s="18">
        <f t="shared" si="2"/>
        <v>2603207</v>
      </c>
      <c r="H15" s="18">
        <f t="shared" si="2"/>
        <v>1758863</v>
      </c>
      <c r="I15" s="18">
        <f t="shared" si="2"/>
        <v>1980181</v>
      </c>
      <c r="J15" s="18">
        <f t="shared" si="2"/>
        <v>6342251</v>
      </c>
      <c r="K15" s="18">
        <f t="shared" si="2"/>
        <v>8113822</v>
      </c>
      <c r="L15" s="18">
        <f t="shared" si="2"/>
        <v>7814234</v>
      </c>
      <c r="M15" s="18">
        <f t="shared" si="2"/>
        <v>5011771</v>
      </c>
      <c r="N15" s="18">
        <f t="shared" si="2"/>
        <v>20939827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27282078</v>
      </c>
      <c r="X15" s="18">
        <f t="shared" si="2"/>
        <v>38396000</v>
      </c>
      <c r="Y15" s="18">
        <f t="shared" si="2"/>
        <v>-11113922</v>
      </c>
      <c r="Z15" s="4">
        <f>+IF(X15&lt;&gt;0,+(Y15/X15)*100,0)</f>
        <v>-28.945520366704862</v>
      </c>
      <c r="AA15" s="30">
        <f>SUM(AA16:AA18)</f>
        <v>76795680</v>
      </c>
    </row>
    <row r="16" spans="1:27" ht="13.5">
      <c r="A16" s="5" t="s">
        <v>42</v>
      </c>
      <c r="B16" s="3"/>
      <c r="C16" s="19">
        <v>591195</v>
      </c>
      <c r="D16" s="19"/>
      <c r="E16" s="20">
        <v>400000</v>
      </c>
      <c r="F16" s="21">
        <v>400000</v>
      </c>
      <c r="G16" s="21">
        <v>10358</v>
      </c>
      <c r="H16" s="21"/>
      <c r="I16" s="21">
        <v>9799</v>
      </c>
      <c r="J16" s="21">
        <v>20157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20157</v>
      </c>
      <c r="X16" s="21">
        <v>200000</v>
      </c>
      <c r="Y16" s="21">
        <v>-179843</v>
      </c>
      <c r="Z16" s="6">
        <v>-89.92</v>
      </c>
      <c r="AA16" s="28">
        <v>400000</v>
      </c>
    </row>
    <row r="17" spans="1:27" ht="13.5">
      <c r="A17" s="5" t="s">
        <v>43</v>
      </c>
      <c r="B17" s="3"/>
      <c r="C17" s="19">
        <v>356251859</v>
      </c>
      <c r="D17" s="19"/>
      <c r="E17" s="20">
        <v>76395680</v>
      </c>
      <c r="F17" s="21">
        <v>76395680</v>
      </c>
      <c r="G17" s="21">
        <v>2592849</v>
      </c>
      <c r="H17" s="21">
        <v>1758863</v>
      </c>
      <c r="I17" s="21">
        <v>1970382</v>
      </c>
      <c r="J17" s="21">
        <v>6322094</v>
      </c>
      <c r="K17" s="21">
        <v>8113822</v>
      </c>
      <c r="L17" s="21">
        <v>7814234</v>
      </c>
      <c r="M17" s="21">
        <v>5011771</v>
      </c>
      <c r="N17" s="21">
        <v>20939827</v>
      </c>
      <c r="O17" s="21"/>
      <c r="P17" s="21"/>
      <c r="Q17" s="21"/>
      <c r="R17" s="21"/>
      <c r="S17" s="21"/>
      <c r="T17" s="21"/>
      <c r="U17" s="21"/>
      <c r="V17" s="21"/>
      <c r="W17" s="21">
        <v>27261921</v>
      </c>
      <c r="X17" s="21">
        <v>38196000</v>
      </c>
      <c r="Y17" s="21">
        <v>-10934079</v>
      </c>
      <c r="Z17" s="6">
        <v>-28.63</v>
      </c>
      <c r="AA17" s="28">
        <v>76395680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468512196</v>
      </c>
      <c r="D25" s="50">
        <f>+D5+D9+D15+D19+D24</f>
        <v>0</v>
      </c>
      <c r="E25" s="51">
        <f t="shared" si="4"/>
        <v>82595680</v>
      </c>
      <c r="F25" s="52">
        <f t="shared" si="4"/>
        <v>82595680</v>
      </c>
      <c r="G25" s="52">
        <f t="shared" si="4"/>
        <v>2824231</v>
      </c>
      <c r="H25" s="52">
        <f t="shared" si="4"/>
        <v>1794864</v>
      </c>
      <c r="I25" s="52">
        <f t="shared" si="4"/>
        <v>2061522</v>
      </c>
      <c r="J25" s="52">
        <f t="shared" si="4"/>
        <v>6680617</v>
      </c>
      <c r="K25" s="52">
        <f t="shared" si="4"/>
        <v>8247916</v>
      </c>
      <c r="L25" s="52">
        <f t="shared" si="4"/>
        <v>7903070</v>
      </c>
      <c r="M25" s="52">
        <f t="shared" si="4"/>
        <v>5023818</v>
      </c>
      <c r="N25" s="52">
        <f t="shared" si="4"/>
        <v>21174804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27855421</v>
      </c>
      <c r="X25" s="52">
        <f t="shared" si="4"/>
        <v>41796000</v>
      </c>
      <c r="Y25" s="52">
        <f t="shared" si="4"/>
        <v>-13940579</v>
      </c>
      <c r="Z25" s="53">
        <f>+IF(X25&lt;&gt;0,+(Y25/X25)*100,0)</f>
        <v>-33.35385922097808</v>
      </c>
      <c r="AA25" s="54">
        <f>+AA5+AA9+AA15+AA19+AA24</f>
        <v>82595680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384602809</v>
      </c>
      <c r="D28" s="19"/>
      <c r="E28" s="20">
        <v>70395680</v>
      </c>
      <c r="F28" s="21">
        <v>70395680</v>
      </c>
      <c r="G28" s="21">
        <v>2592849</v>
      </c>
      <c r="H28" s="21">
        <v>1758863</v>
      </c>
      <c r="I28" s="21">
        <v>1970382</v>
      </c>
      <c r="J28" s="21">
        <v>6322094</v>
      </c>
      <c r="K28" s="21">
        <v>8102935</v>
      </c>
      <c r="L28" s="21">
        <v>7814234</v>
      </c>
      <c r="M28" s="21">
        <v>4999591</v>
      </c>
      <c r="N28" s="21">
        <v>20916760</v>
      </c>
      <c r="O28" s="21"/>
      <c r="P28" s="21"/>
      <c r="Q28" s="21"/>
      <c r="R28" s="21"/>
      <c r="S28" s="21"/>
      <c r="T28" s="21"/>
      <c r="U28" s="21"/>
      <c r="V28" s="21"/>
      <c r="W28" s="21">
        <v>27238854</v>
      </c>
      <c r="X28" s="21"/>
      <c r="Y28" s="21">
        <v>27238854</v>
      </c>
      <c r="Z28" s="6"/>
      <c r="AA28" s="19">
        <v>70395680</v>
      </c>
    </row>
    <row r="29" spans="1:27" ht="13.5">
      <c r="A29" s="56" t="s">
        <v>55</v>
      </c>
      <c r="B29" s="3"/>
      <c r="C29" s="19">
        <v>11700000</v>
      </c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396302809</v>
      </c>
      <c r="D32" s="25">
        <f>SUM(D28:D31)</f>
        <v>0</v>
      </c>
      <c r="E32" s="26">
        <f t="shared" si="5"/>
        <v>70395680</v>
      </c>
      <c r="F32" s="27">
        <f t="shared" si="5"/>
        <v>70395680</v>
      </c>
      <c r="G32" s="27">
        <f t="shared" si="5"/>
        <v>2592849</v>
      </c>
      <c r="H32" s="27">
        <f t="shared" si="5"/>
        <v>1758863</v>
      </c>
      <c r="I32" s="27">
        <f t="shared" si="5"/>
        <v>1970382</v>
      </c>
      <c r="J32" s="27">
        <f t="shared" si="5"/>
        <v>6322094</v>
      </c>
      <c r="K32" s="27">
        <f t="shared" si="5"/>
        <v>8102935</v>
      </c>
      <c r="L32" s="27">
        <f t="shared" si="5"/>
        <v>7814234</v>
      </c>
      <c r="M32" s="27">
        <f t="shared" si="5"/>
        <v>4999591</v>
      </c>
      <c r="N32" s="27">
        <f t="shared" si="5"/>
        <v>20916760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27238854</v>
      </c>
      <c r="X32" s="27">
        <f t="shared" si="5"/>
        <v>0</v>
      </c>
      <c r="Y32" s="27">
        <f t="shared" si="5"/>
        <v>27238854</v>
      </c>
      <c r="Z32" s="13">
        <f>+IF(X32&lt;&gt;0,+(Y32/X32)*100,0)</f>
        <v>0</v>
      </c>
      <c r="AA32" s="31">
        <f>SUM(AA28:AA31)</f>
        <v>70395680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72209387</v>
      </c>
      <c r="D35" s="19"/>
      <c r="E35" s="20">
        <v>12200000</v>
      </c>
      <c r="F35" s="21">
        <v>12200000</v>
      </c>
      <c r="G35" s="21">
        <v>231382</v>
      </c>
      <c r="H35" s="21">
        <v>36001</v>
      </c>
      <c r="I35" s="21">
        <v>91140</v>
      </c>
      <c r="J35" s="21">
        <v>358523</v>
      </c>
      <c r="K35" s="21">
        <v>144981</v>
      </c>
      <c r="L35" s="21">
        <v>88836</v>
      </c>
      <c r="M35" s="21">
        <v>24227</v>
      </c>
      <c r="N35" s="21">
        <v>258044</v>
      </c>
      <c r="O35" s="21"/>
      <c r="P35" s="21"/>
      <c r="Q35" s="21"/>
      <c r="R35" s="21"/>
      <c r="S35" s="21"/>
      <c r="T35" s="21"/>
      <c r="U35" s="21"/>
      <c r="V35" s="21"/>
      <c r="W35" s="21">
        <v>616567</v>
      </c>
      <c r="X35" s="21"/>
      <c r="Y35" s="21">
        <v>616567</v>
      </c>
      <c r="Z35" s="6"/>
      <c r="AA35" s="28">
        <v>12200000</v>
      </c>
    </row>
    <row r="36" spans="1:27" ht="13.5">
      <c r="A36" s="60" t="s">
        <v>64</v>
      </c>
      <c r="B36" s="10"/>
      <c r="C36" s="61">
        <f aca="true" t="shared" si="6" ref="C36:Y36">SUM(C32:C35)</f>
        <v>468512196</v>
      </c>
      <c r="D36" s="61">
        <f>SUM(D32:D35)</f>
        <v>0</v>
      </c>
      <c r="E36" s="62">
        <f t="shared" si="6"/>
        <v>82595680</v>
      </c>
      <c r="F36" s="63">
        <f t="shared" si="6"/>
        <v>82595680</v>
      </c>
      <c r="G36" s="63">
        <f t="shared" si="6"/>
        <v>2824231</v>
      </c>
      <c r="H36" s="63">
        <f t="shared" si="6"/>
        <v>1794864</v>
      </c>
      <c r="I36" s="63">
        <f t="shared" si="6"/>
        <v>2061522</v>
      </c>
      <c r="J36" s="63">
        <f t="shared" si="6"/>
        <v>6680617</v>
      </c>
      <c r="K36" s="63">
        <f t="shared" si="6"/>
        <v>8247916</v>
      </c>
      <c r="L36" s="63">
        <f t="shared" si="6"/>
        <v>7903070</v>
      </c>
      <c r="M36" s="63">
        <f t="shared" si="6"/>
        <v>5023818</v>
      </c>
      <c r="N36" s="63">
        <f t="shared" si="6"/>
        <v>21174804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27855421</v>
      </c>
      <c r="X36" s="63">
        <f t="shared" si="6"/>
        <v>0</v>
      </c>
      <c r="Y36" s="63">
        <f t="shared" si="6"/>
        <v>27855421</v>
      </c>
      <c r="Z36" s="64">
        <f>+IF(X36&lt;&gt;0,+(Y36/X36)*100,0)</f>
        <v>0</v>
      </c>
      <c r="AA36" s="65">
        <f>SUM(AA32:AA35)</f>
        <v>82595680</v>
      </c>
    </row>
    <row r="37" spans="1:27" ht="13.5">
      <c r="A37" s="14" t="s">
        <v>127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128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129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130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124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131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9402200</v>
      </c>
      <c r="D5" s="16">
        <f>SUM(D6:D8)</f>
        <v>0</v>
      </c>
      <c r="E5" s="17">
        <f t="shared" si="0"/>
        <v>3709000</v>
      </c>
      <c r="F5" s="18">
        <f t="shared" si="0"/>
        <v>3709000</v>
      </c>
      <c r="G5" s="18">
        <f t="shared" si="0"/>
        <v>0</v>
      </c>
      <c r="H5" s="18">
        <f t="shared" si="0"/>
        <v>25000</v>
      </c>
      <c r="I5" s="18">
        <f t="shared" si="0"/>
        <v>8414</v>
      </c>
      <c r="J5" s="18">
        <f t="shared" si="0"/>
        <v>33414</v>
      </c>
      <c r="K5" s="18">
        <f t="shared" si="0"/>
        <v>214340</v>
      </c>
      <c r="L5" s="18">
        <f t="shared" si="0"/>
        <v>9918</v>
      </c>
      <c r="M5" s="18">
        <f t="shared" si="0"/>
        <v>1206658</v>
      </c>
      <c r="N5" s="18">
        <f t="shared" si="0"/>
        <v>1430916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1464330</v>
      </c>
      <c r="X5" s="18">
        <f t="shared" si="0"/>
        <v>1854696</v>
      </c>
      <c r="Y5" s="18">
        <f t="shared" si="0"/>
        <v>-390366</v>
      </c>
      <c r="Z5" s="4">
        <f>+IF(X5&lt;&gt;0,+(Y5/X5)*100,0)</f>
        <v>-21.047438502051012</v>
      </c>
      <c r="AA5" s="16">
        <f>SUM(AA6:AA8)</f>
        <v>3709000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141000</v>
      </c>
      <c r="D7" s="22"/>
      <c r="E7" s="23">
        <v>100000</v>
      </c>
      <c r="F7" s="24">
        <v>100000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49998</v>
      </c>
      <c r="Y7" s="24">
        <v>-49998</v>
      </c>
      <c r="Z7" s="7">
        <v>-100</v>
      </c>
      <c r="AA7" s="29">
        <v>100000</v>
      </c>
    </row>
    <row r="8" spans="1:27" ht="13.5">
      <c r="A8" s="5" t="s">
        <v>34</v>
      </c>
      <c r="B8" s="3"/>
      <c r="C8" s="19">
        <v>9261200</v>
      </c>
      <c r="D8" s="19"/>
      <c r="E8" s="20">
        <v>3609000</v>
      </c>
      <c r="F8" s="21">
        <v>3609000</v>
      </c>
      <c r="G8" s="21"/>
      <c r="H8" s="21">
        <v>25000</v>
      </c>
      <c r="I8" s="21">
        <v>8414</v>
      </c>
      <c r="J8" s="21">
        <v>33414</v>
      </c>
      <c r="K8" s="21">
        <v>214340</v>
      </c>
      <c r="L8" s="21">
        <v>9918</v>
      </c>
      <c r="M8" s="21">
        <v>1206658</v>
      </c>
      <c r="N8" s="21">
        <v>1430916</v>
      </c>
      <c r="O8" s="21"/>
      <c r="P8" s="21"/>
      <c r="Q8" s="21"/>
      <c r="R8" s="21"/>
      <c r="S8" s="21"/>
      <c r="T8" s="21"/>
      <c r="U8" s="21"/>
      <c r="V8" s="21"/>
      <c r="W8" s="21">
        <v>1464330</v>
      </c>
      <c r="X8" s="21">
        <v>1804698</v>
      </c>
      <c r="Y8" s="21">
        <v>-340368</v>
      </c>
      <c r="Z8" s="6">
        <v>-18.86</v>
      </c>
      <c r="AA8" s="28">
        <v>3609000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957000</v>
      </c>
      <c r="D15" s="16">
        <f>SUM(D16:D18)</f>
        <v>0</v>
      </c>
      <c r="E15" s="17">
        <f t="shared" si="2"/>
        <v>2825000</v>
      </c>
      <c r="F15" s="18">
        <f t="shared" si="2"/>
        <v>2825000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1162500</v>
      </c>
      <c r="Y15" s="18">
        <f t="shared" si="2"/>
        <v>-1162500</v>
      </c>
      <c r="Z15" s="4">
        <f>+IF(X15&lt;&gt;0,+(Y15/X15)*100,0)</f>
        <v>-100</v>
      </c>
      <c r="AA15" s="30">
        <f>SUM(AA16:AA18)</f>
        <v>2825000</v>
      </c>
    </row>
    <row r="16" spans="1:27" ht="13.5">
      <c r="A16" s="5" t="s">
        <v>42</v>
      </c>
      <c r="B16" s="3"/>
      <c r="C16" s="19">
        <v>957000</v>
      </c>
      <c r="D16" s="19"/>
      <c r="E16" s="20">
        <v>2825000</v>
      </c>
      <c r="F16" s="21">
        <v>2825000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1162500</v>
      </c>
      <c r="Y16" s="21">
        <v>-1162500</v>
      </c>
      <c r="Z16" s="6">
        <v>-100</v>
      </c>
      <c r="AA16" s="28">
        <v>2825000</v>
      </c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208734000</v>
      </c>
      <c r="D19" s="16">
        <f>SUM(D20:D23)</f>
        <v>0</v>
      </c>
      <c r="E19" s="17">
        <f t="shared" si="3"/>
        <v>252726000</v>
      </c>
      <c r="F19" s="18">
        <f t="shared" si="3"/>
        <v>252726000</v>
      </c>
      <c r="G19" s="18">
        <f t="shared" si="3"/>
        <v>684611</v>
      </c>
      <c r="H19" s="18">
        <f t="shared" si="3"/>
        <v>11875467</v>
      </c>
      <c r="I19" s="18">
        <f t="shared" si="3"/>
        <v>16206469</v>
      </c>
      <c r="J19" s="18">
        <f t="shared" si="3"/>
        <v>28766547</v>
      </c>
      <c r="K19" s="18">
        <f t="shared" si="3"/>
        <v>19990311</v>
      </c>
      <c r="L19" s="18">
        <f t="shared" si="3"/>
        <v>22029211</v>
      </c>
      <c r="M19" s="18">
        <f t="shared" si="3"/>
        <v>23362142</v>
      </c>
      <c r="N19" s="18">
        <f t="shared" si="3"/>
        <v>65381664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94148211</v>
      </c>
      <c r="X19" s="18">
        <f t="shared" si="3"/>
        <v>126363216</v>
      </c>
      <c r="Y19" s="18">
        <f t="shared" si="3"/>
        <v>-32215005</v>
      </c>
      <c r="Z19" s="4">
        <f>+IF(X19&lt;&gt;0,+(Y19/X19)*100,0)</f>
        <v>-25.4939736576505</v>
      </c>
      <c r="AA19" s="30">
        <f>SUM(AA20:AA23)</f>
        <v>252726000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>
        <v>5200000</v>
      </c>
      <c r="F21" s="21">
        <v>5200000</v>
      </c>
      <c r="G21" s="21"/>
      <c r="H21" s="21"/>
      <c r="I21" s="21"/>
      <c r="J21" s="21"/>
      <c r="K21" s="21"/>
      <c r="L21" s="21">
        <v>405</v>
      </c>
      <c r="M21" s="21"/>
      <c r="N21" s="21">
        <v>405</v>
      </c>
      <c r="O21" s="21"/>
      <c r="P21" s="21"/>
      <c r="Q21" s="21"/>
      <c r="R21" s="21"/>
      <c r="S21" s="21"/>
      <c r="T21" s="21"/>
      <c r="U21" s="21"/>
      <c r="V21" s="21"/>
      <c r="W21" s="21">
        <v>405</v>
      </c>
      <c r="X21" s="21">
        <v>2599998</v>
      </c>
      <c r="Y21" s="21">
        <v>-2599593</v>
      </c>
      <c r="Z21" s="6">
        <v>-99.98</v>
      </c>
      <c r="AA21" s="28">
        <v>5200000</v>
      </c>
    </row>
    <row r="22" spans="1:27" ht="13.5">
      <c r="A22" s="5" t="s">
        <v>48</v>
      </c>
      <c r="B22" s="3"/>
      <c r="C22" s="22">
        <v>208734000</v>
      </c>
      <c r="D22" s="22"/>
      <c r="E22" s="23">
        <v>247526000</v>
      </c>
      <c r="F22" s="24">
        <v>247526000</v>
      </c>
      <c r="G22" s="24">
        <v>684611</v>
      </c>
      <c r="H22" s="24">
        <v>11875467</v>
      </c>
      <c r="I22" s="24">
        <v>16206469</v>
      </c>
      <c r="J22" s="24">
        <v>28766547</v>
      </c>
      <c r="K22" s="24">
        <v>19990311</v>
      </c>
      <c r="L22" s="24">
        <v>22028806</v>
      </c>
      <c r="M22" s="24">
        <v>23362142</v>
      </c>
      <c r="N22" s="24">
        <v>65381259</v>
      </c>
      <c r="O22" s="24"/>
      <c r="P22" s="24"/>
      <c r="Q22" s="24"/>
      <c r="R22" s="24"/>
      <c r="S22" s="24"/>
      <c r="T22" s="24"/>
      <c r="U22" s="24"/>
      <c r="V22" s="24"/>
      <c r="W22" s="24">
        <v>94147806</v>
      </c>
      <c r="X22" s="24">
        <v>123763218</v>
      </c>
      <c r="Y22" s="24">
        <v>-29615412</v>
      </c>
      <c r="Z22" s="7">
        <v>-23.93</v>
      </c>
      <c r="AA22" s="29">
        <v>247526000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219093200</v>
      </c>
      <c r="D25" s="50">
        <f>+D5+D9+D15+D19+D24</f>
        <v>0</v>
      </c>
      <c r="E25" s="51">
        <f t="shared" si="4"/>
        <v>259260000</v>
      </c>
      <c r="F25" s="52">
        <f t="shared" si="4"/>
        <v>259260000</v>
      </c>
      <c r="G25" s="52">
        <f t="shared" si="4"/>
        <v>684611</v>
      </c>
      <c r="H25" s="52">
        <f t="shared" si="4"/>
        <v>11900467</v>
      </c>
      <c r="I25" s="52">
        <f t="shared" si="4"/>
        <v>16214883</v>
      </c>
      <c r="J25" s="52">
        <f t="shared" si="4"/>
        <v>28799961</v>
      </c>
      <c r="K25" s="52">
        <f t="shared" si="4"/>
        <v>20204651</v>
      </c>
      <c r="L25" s="52">
        <f t="shared" si="4"/>
        <v>22039129</v>
      </c>
      <c r="M25" s="52">
        <f t="shared" si="4"/>
        <v>24568800</v>
      </c>
      <c r="N25" s="52">
        <f t="shared" si="4"/>
        <v>66812580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95612541</v>
      </c>
      <c r="X25" s="52">
        <f t="shared" si="4"/>
        <v>129380412</v>
      </c>
      <c r="Y25" s="52">
        <f t="shared" si="4"/>
        <v>-33767871</v>
      </c>
      <c r="Z25" s="53">
        <f>+IF(X25&lt;&gt;0,+(Y25/X25)*100,0)</f>
        <v>-26.09967805636606</v>
      </c>
      <c r="AA25" s="54">
        <f>+AA5+AA9+AA15+AA19+AA24</f>
        <v>259260000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201614200</v>
      </c>
      <c r="D28" s="19"/>
      <c r="E28" s="20">
        <v>245776000</v>
      </c>
      <c r="F28" s="21">
        <v>245776000</v>
      </c>
      <c r="G28" s="21">
        <v>684611</v>
      </c>
      <c r="H28" s="21">
        <v>11900467</v>
      </c>
      <c r="I28" s="21">
        <v>16214883</v>
      </c>
      <c r="J28" s="21">
        <v>28799961</v>
      </c>
      <c r="K28" s="21">
        <v>20204652</v>
      </c>
      <c r="L28" s="21">
        <v>22039129</v>
      </c>
      <c r="M28" s="21">
        <v>23845116</v>
      </c>
      <c r="N28" s="21">
        <v>66088897</v>
      </c>
      <c r="O28" s="21"/>
      <c r="P28" s="21"/>
      <c r="Q28" s="21"/>
      <c r="R28" s="21"/>
      <c r="S28" s="21"/>
      <c r="T28" s="21"/>
      <c r="U28" s="21"/>
      <c r="V28" s="21"/>
      <c r="W28" s="21">
        <v>94888858</v>
      </c>
      <c r="X28" s="21"/>
      <c r="Y28" s="21">
        <v>94888858</v>
      </c>
      <c r="Z28" s="6"/>
      <c r="AA28" s="19">
        <v>245776000</v>
      </c>
    </row>
    <row r="29" spans="1:27" ht="13.5">
      <c r="A29" s="56" t="s">
        <v>55</v>
      </c>
      <c r="B29" s="3"/>
      <c r="C29" s="19">
        <v>17479000</v>
      </c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219093200</v>
      </c>
      <c r="D32" s="25">
        <f>SUM(D28:D31)</f>
        <v>0</v>
      </c>
      <c r="E32" s="26">
        <f t="shared" si="5"/>
        <v>245776000</v>
      </c>
      <c r="F32" s="27">
        <f t="shared" si="5"/>
        <v>245776000</v>
      </c>
      <c r="G32" s="27">
        <f t="shared" si="5"/>
        <v>684611</v>
      </c>
      <c r="H32" s="27">
        <f t="shared" si="5"/>
        <v>11900467</v>
      </c>
      <c r="I32" s="27">
        <f t="shared" si="5"/>
        <v>16214883</v>
      </c>
      <c r="J32" s="27">
        <f t="shared" si="5"/>
        <v>28799961</v>
      </c>
      <c r="K32" s="27">
        <f t="shared" si="5"/>
        <v>20204652</v>
      </c>
      <c r="L32" s="27">
        <f t="shared" si="5"/>
        <v>22039129</v>
      </c>
      <c r="M32" s="27">
        <f t="shared" si="5"/>
        <v>23845116</v>
      </c>
      <c r="N32" s="27">
        <f t="shared" si="5"/>
        <v>66088897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94888858</v>
      </c>
      <c r="X32" s="27">
        <f t="shared" si="5"/>
        <v>0</v>
      </c>
      <c r="Y32" s="27">
        <f t="shared" si="5"/>
        <v>94888858</v>
      </c>
      <c r="Z32" s="13">
        <f>+IF(X32&lt;&gt;0,+(Y32/X32)*100,0)</f>
        <v>0</v>
      </c>
      <c r="AA32" s="31">
        <f>SUM(AA28:AA31)</f>
        <v>245776000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>
        <v>723685</v>
      </c>
      <c r="N33" s="21">
        <v>723685</v>
      </c>
      <c r="O33" s="21"/>
      <c r="P33" s="21"/>
      <c r="Q33" s="21"/>
      <c r="R33" s="21"/>
      <c r="S33" s="21"/>
      <c r="T33" s="21"/>
      <c r="U33" s="21"/>
      <c r="V33" s="21"/>
      <c r="W33" s="21">
        <v>723685</v>
      </c>
      <c r="X33" s="21"/>
      <c r="Y33" s="21">
        <v>723685</v>
      </c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>
        <v>13484000</v>
      </c>
      <c r="F35" s="21">
        <v>13484000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13484000</v>
      </c>
    </row>
    <row r="36" spans="1:27" ht="13.5">
      <c r="A36" s="60" t="s">
        <v>64</v>
      </c>
      <c r="B36" s="10"/>
      <c r="C36" s="61">
        <f aca="true" t="shared" si="6" ref="C36:Y36">SUM(C32:C35)</f>
        <v>219093200</v>
      </c>
      <c r="D36" s="61">
        <f>SUM(D32:D35)</f>
        <v>0</v>
      </c>
      <c r="E36" s="62">
        <f t="shared" si="6"/>
        <v>259260000</v>
      </c>
      <c r="F36" s="63">
        <f t="shared" si="6"/>
        <v>259260000</v>
      </c>
      <c r="G36" s="63">
        <f t="shared" si="6"/>
        <v>684611</v>
      </c>
      <c r="H36" s="63">
        <f t="shared" si="6"/>
        <v>11900467</v>
      </c>
      <c r="I36" s="63">
        <f t="shared" si="6"/>
        <v>16214883</v>
      </c>
      <c r="J36" s="63">
        <f t="shared" si="6"/>
        <v>28799961</v>
      </c>
      <c r="K36" s="63">
        <f t="shared" si="6"/>
        <v>20204652</v>
      </c>
      <c r="L36" s="63">
        <f t="shared" si="6"/>
        <v>22039129</v>
      </c>
      <c r="M36" s="63">
        <f t="shared" si="6"/>
        <v>24568801</v>
      </c>
      <c r="N36" s="63">
        <f t="shared" si="6"/>
        <v>66812582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95612543</v>
      </c>
      <c r="X36" s="63">
        <f t="shared" si="6"/>
        <v>0</v>
      </c>
      <c r="Y36" s="63">
        <f t="shared" si="6"/>
        <v>95612543</v>
      </c>
      <c r="Z36" s="64">
        <f>+IF(X36&lt;&gt;0,+(Y36/X36)*100,0)</f>
        <v>0</v>
      </c>
      <c r="AA36" s="65">
        <f>SUM(AA32:AA35)</f>
        <v>259260000</v>
      </c>
    </row>
    <row r="37" spans="1:27" ht="13.5">
      <c r="A37" s="14" t="s">
        <v>127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128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129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130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69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131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632631</v>
      </c>
      <c r="D5" s="16">
        <f>SUM(D6:D8)</f>
        <v>0</v>
      </c>
      <c r="E5" s="17">
        <f t="shared" si="0"/>
        <v>1263500</v>
      </c>
      <c r="F5" s="18">
        <f t="shared" si="0"/>
        <v>1263500</v>
      </c>
      <c r="G5" s="18">
        <f t="shared" si="0"/>
        <v>0</v>
      </c>
      <c r="H5" s="18">
        <f t="shared" si="0"/>
        <v>1799</v>
      </c>
      <c r="I5" s="18">
        <f t="shared" si="0"/>
        <v>0</v>
      </c>
      <c r="J5" s="18">
        <f t="shared" si="0"/>
        <v>1799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1799</v>
      </c>
      <c r="X5" s="18">
        <f t="shared" si="0"/>
        <v>1088000</v>
      </c>
      <c r="Y5" s="18">
        <f t="shared" si="0"/>
        <v>-1086201</v>
      </c>
      <c r="Z5" s="4">
        <f>+IF(X5&lt;&gt;0,+(Y5/X5)*100,0)</f>
        <v>-99.83465073529412</v>
      </c>
      <c r="AA5" s="16">
        <f>SUM(AA6:AA8)</f>
        <v>1263500</v>
      </c>
    </row>
    <row r="6" spans="1:27" ht="13.5">
      <c r="A6" s="5" t="s">
        <v>32</v>
      </c>
      <c r="B6" s="3"/>
      <c r="C6" s="19">
        <v>64012</v>
      </c>
      <c r="D6" s="19"/>
      <c r="E6" s="20">
        <v>87500</v>
      </c>
      <c r="F6" s="21">
        <v>87500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87500</v>
      </c>
      <c r="Y6" s="21">
        <v>-87500</v>
      </c>
      <c r="Z6" s="6">
        <v>-100</v>
      </c>
      <c r="AA6" s="28">
        <v>87500</v>
      </c>
    </row>
    <row r="7" spans="1:27" ht="13.5">
      <c r="A7" s="5" t="s">
        <v>33</v>
      </c>
      <c r="B7" s="3"/>
      <c r="C7" s="22">
        <v>47944</v>
      </c>
      <c r="D7" s="22"/>
      <c r="E7" s="23">
        <v>338500</v>
      </c>
      <c r="F7" s="24">
        <v>338500</v>
      </c>
      <c r="G7" s="24"/>
      <c r="H7" s="24">
        <v>1799</v>
      </c>
      <c r="I7" s="24"/>
      <c r="J7" s="24">
        <v>1799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1799</v>
      </c>
      <c r="X7" s="24">
        <v>318000</v>
      </c>
      <c r="Y7" s="24">
        <v>-316201</v>
      </c>
      <c r="Z7" s="7">
        <v>-99.43</v>
      </c>
      <c r="AA7" s="29">
        <v>338500</v>
      </c>
    </row>
    <row r="8" spans="1:27" ht="13.5">
      <c r="A8" s="5" t="s">
        <v>34</v>
      </c>
      <c r="B8" s="3"/>
      <c r="C8" s="19">
        <v>520675</v>
      </c>
      <c r="D8" s="19"/>
      <c r="E8" s="20">
        <v>837500</v>
      </c>
      <c r="F8" s="21">
        <v>837500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682500</v>
      </c>
      <c r="Y8" s="21">
        <v>-682500</v>
      </c>
      <c r="Z8" s="6">
        <v>-100</v>
      </c>
      <c r="AA8" s="28">
        <v>837500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1200000</v>
      </c>
      <c r="F9" s="18">
        <f t="shared" si="1"/>
        <v>1200000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1200000</v>
      </c>
      <c r="Y9" s="18">
        <f t="shared" si="1"/>
        <v>-1200000</v>
      </c>
      <c r="Z9" s="4">
        <f>+IF(X9&lt;&gt;0,+(Y9/X9)*100,0)</f>
        <v>-100</v>
      </c>
      <c r="AA9" s="30">
        <f>SUM(AA10:AA14)</f>
        <v>1200000</v>
      </c>
    </row>
    <row r="10" spans="1:27" ht="13.5">
      <c r="A10" s="5" t="s">
        <v>36</v>
      </c>
      <c r="B10" s="3"/>
      <c r="C10" s="19"/>
      <c r="D10" s="19"/>
      <c r="E10" s="20">
        <v>1200000</v>
      </c>
      <c r="F10" s="21">
        <v>1200000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1200000</v>
      </c>
      <c r="Y10" s="21">
        <v>-1200000</v>
      </c>
      <c r="Z10" s="6">
        <v>-100</v>
      </c>
      <c r="AA10" s="28">
        <v>1200000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14930772</v>
      </c>
      <c r="D15" s="16">
        <f>SUM(D16:D18)</f>
        <v>0</v>
      </c>
      <c r="E15" s="17">
        <f t="shared" si="2"/>
        <v>13987000</v>
      </c>
      <c r="F15" s="18">
        <f t="shared" si="2"/>
        <v>13987000</v>
      </c>
      <c r="G15" s="18">
        <f t="shared" si="2"/>
        <v>751431</v>
      </c>
      <c r="H15" s="18">
        <f t="shared" si="2"/>
        <v>903370</v>
      </c>
      <c r="I15" s="18">
        <f t="shared" si="2"/>
        <v>239895</v>
      </c>
      <c r="J15" s="18">
        <f t="shared" si="2"/>
        <v>1894696</v>
      </c>
      <c r="K15" s="18">
        <f t="shared" si="2"/>
        <v>799849</v>
      </c>
      <c r="L15" s="18">
        <f t="shared" si="2"/>
        <v>1499020</v>
      </c>
      <c r="M15" s="18">
        <f t="shared" si="2"/>
        <v>1488586</v>
      </c>
      <c r="N15" s="18">
        <f t="shared" si="2"/>
        <v>3787455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5682151</v>
      </c>
      <c r="X15" s="18">
        <f t="shared" si="2"/>
        <v>6993498</v>
      </c>
      <c r="Y15" s="18">
        <f t="shared" si="2"/>
        <v>-1311347</v>
      </c>
      <c r="Z15" s="4">
        <f>+IF(X15&lt;&gt;0,+(Y15/X15)*100,0)</f>
        <v>-18.75094552111118</v>
      </c>
      <c r="AA15" s="30">
        <f>SUM(AA16:AA18)</f>
        <v>13987000</v>
      </c>
    </row>
    <row r="16" spans="1:27" ht="13.5">
      <c r="A16" s="5" t="s">
        <v>42</v>
      </c>
      <c r="B16" s="3"/>
      <c r="C16" s="19">
        <v>14930772</v>
      </c>
      <c r="D16" s="19"/>
      <c r="E16" s="20"/>
      <c r="F16" s="21"/>
      <c r="G16" s="21">
        <v>751431</v>
      </c>
      <c r="H16" s="21">
        <v>903370</v>
      </c>
      <c r="I16" s="21">
        <v>239895</v>
      </c>
      <c r="J16" s="21">
        <v>1894696</v>
      </c>
      <c r="K16" s="21">
        <v>799849</v>
      </c>
      <c r="L16" s="21">
        <v>1499020</v>
      </c>
      <c r="M16" s="21">
        <v>1488586</v>
      </c>
      <c r="N16" s="21">
        <v>3787455</v>
      </c>
      <c r="O16" s="21"/>
      <c r="P16" s="21"/>
      <c r="Q16" s="21"/>
      <c r="R16" s="21"/>
      <c r="S16" s="21"/>
      <c r="T16" s="21"/>
      <c r="U16" s="21"/>
      <c r="V16" s="21"/>
      <c r="W16" s="21">
        <v>5682151</v>
      </c>
      <c r="X16" s="21"/>
      <c r="Y16" s="21">
        <v>5682151</v>
      </c>
      <c r="Z16" s="6"/>
      <c r="AA16" s="28"/>
    </row>
    <row r="17" spans="1:27" ht="13.5">
      <c r="A17" s="5" t="s">
        <v>43</v>
      </c>
      <c r="B17" s="3"/>
      <c r="C17" s="19"/>
      <c r="D17" s="19"/>
      <c r="E17" s="20">
        <v>13987000</v>
      </c>
      <c r="F17" s="21">
        <v>13987000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6993498</v>
      </c>
      <c r="Y17" s="21">
        <v>-6993498</v>
      </c>
      <c r="Z17" s="6">
        <v>-100</v>
      </c>
      <c r="AA17" s="28">
        <v>13987000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>
        <v>87500</v>
      </c>
      <c r="F24" s="18">
        <v>87500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67500</v>
      </c>
      <c r="Y24" s="18">
        <v>-67500</v>
      </c>
      <c r="Z24" s="4">
        <v>-100</v>
      </c>
      <c r="AA24" s="30">
        <v>87500</v>
      </c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15563403</v>
      </c>
      <c r="D25" s="50">
        <f>+D5+D9+D15+D19+D24</f>
        <v>0</v>
      </c>
      <c r="E25" s="51">
        <f t="shared" si="4"/>
        <v>16538000</v>
      </c>
      <c r="F25" s="52">
        <f t="shared" si="4"/>
        <v>16538000</v>
      </c>
      <c r="G25" s="52">
        <f t="shared" si="4"/>
        <v>751431</v>
      </c>
      <c r="H25" s="52">
        <f t="shared" si="4"/>
        <v>905169</v>
      </c>
      <c r="I25" s="52">
        <f t="shared" si="4"/>
        <v>239895</v>
      </c>
      <c r="J25" s="52">
        <f t="shared" si="4"/>
        <v>1896495</v>
      </c>
      <c r="K25" s="52">
        <f t="shared" si="4"/>
        <v>799849</v>
      </c>
      <c r="L25" s="52">
        <f t="shared" si="4"/>
        <v>1499020</v>
      </c>
      <c r="M25" s="52">
        <f t="shared" si="4"/>
        <v>1488586</v>
      </c>
      <c r="N25" s="52">
        <f t="shared" si="4"/>
        <v>3787455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5683950</v>
      </c>
      <c r="X25" s="52">
        <f t="shared" si="4"/>
        <v>9348998</v>
      </c>
      <c r="Y25" s="52">
        <f t="shared" si="4"/>
        <v>-3665048</v>
      </c>
      <c r="Z25" s="53">
        <f>+IF(X25&lt;&gt;0,+(Y25/X25)*100,0)</f>
        <v>-39.202575505952616</v>
      </c>
      <c r="AA25" s="54">
        <f>+AA5+AA9+AA15+AA19+AA24</f>
        <v>16538000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14424020</v>
      </c>
      <c r="D28" s="19"/>
      <c r="E28" s="20">
        <v>13987000</v>
      </c>
      <c r="F28" s="21">
        <v>13987000</v>
      </c>
      <c r="G28" s="21">
        <v>698956</v>
      </c>
      <c r="H28" s="21">
        <v>903370</v>
      </c>
      <c r="I28" s="21"/>
      <c r="J28" s="21">
        <v>1602326</v>
      </c>
      <c r="K28" s="21">
        <v>799849</v>
      </c>
      <c r="L28" s="21">
        <v>1499020</v>
      </c>
      <c r="M28" s="21">
        <v>1488586</v>
      </c>
      <c r="N28" s="21">
        <v>3787455</v>
      </c>
      <c r="O28" s="21"/>
      <c r="P28" s="21"/>
      <c r="Q28" s="21"/>
      <c r="R28" s="21"/>
      <c r="S28" s="21"/>
      <c r="T28" s="21"/>
      <c r="U28" s="21"/>
      <c r="V28" s="21"/>
      <c r="W28" s="21">
        <v>5389781</v>
      </c>
      <c r="X28" s="21"/>
      <c r="Y28" s="21">
        <v>5389781</v>
      </c>
      <c r="Z28" s="6"/>
      <c r="AA28" s="19">
        <v>13987000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14424020</v>
      </c>
      <c r="D32" s="25">
        <f>SUM(D28:D31)</f>
        <v>0</v>
      </c>
      <c r="E32" s="26">
        <f t="shared" si="5"/>
        <v>13987000</v>
      </c>
      <c r="F32" s="27">
        <f t="shared" si="5"/>
        <v>13987000</v>
      </c>
      <c r="G32" s="27">
        <f t="shared" si="5"/>
        <v>698956</v>
      </c>
      <c r="H32" s="27">
        <f t="shared" si="5"/>
        <v>903370</v>
      </c>
      <c r="I32" s="27">
        <f t="shared" si="5"/>
        <v>0</v>
      </c>
      <c r="J32" s="27">
        <f t="shared" si="5"/>
        <v>1602326</v>
      </c>
      <c r="K32" s="27">
        <f t="shared" si="5"/>
        <v>799849</v>
      </c>
      <c r="L32" s="27">
        <f t="shared" si="5"/>
        <v>1499020</v>
      </c>
      <c r="M32" s="27">
        <f t="shared" si="5"/>
        <v>1488586</v>
      </c>
      <c r="N32" s="27">
        <f t="shared" si="5"/>
        <v>3787455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5389781</v>
      </c>
      <c r="X32" s="27">
        <f t="shared" si="5"/>
        <v>0</v>
      </c>
      <c r="Y32" s="27">
        <f t="shared" si="5"/>
        <v>5389781</v>
      </c>
      <c r="Z32" s="13">
        <f>+IF(X32&lt;&gt;0,+(Y32/X32)*100,0)</f>
        <v>0</v>
      </c>
      <c r="AA32" s="31">
        <f>SUM(AA28:AA31)</f>
        <v>13987000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1139383</v>
      </c>
      <c r="D35" s="19"/>
      <c r="E35" s="20">
        <v>2551000</v>
      </c>
      <c r="F35" s="21">
        <v>2551000</v>
      </c>
      <c r="G35" s="21">
        <v>52475</v>
      </c>
      <c r="H35" s="21">
        <v>1799</v>
      </c>
      <c r="I35" s="21">
        <v>239895</v>
      </c>
      <c r="J35" s="21">
        <v>294169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294169</v>
      </c>
      <c r="X35" s="21"/>
      <c r="Y35" s="21">
        <v>294169</v>
      </c>
      <c r="Z35" s="6"/>
      <c r="AA35" s="28">
        <v>2551000</v>
      </c>
    </row>
    <row r="36" spans="1:27" ht="13.5">
      <c r="A36" s="60" t="s">
        <v>64</v>
      </c>
      <c r="B36" s="10"/>
      <c r="C36" s="61">
        <f aca="true" t="shared" si="6" ref="C36:Y36">SUM(C32:C35)</f>
        <v>15563403</v>
      </c>
      <c r="D36" s="61">
        <f>SUM(D32:D35)</f>
        <v>0</v>
      </c>
      <c r="E36" s="62">
        <f t="shared" si="6"/>
        <v>16538000</v>
      </c>
      <c r="F36" s="63">
        <f t="shared" si="6"/>
        <v>16538000</v>
      </c>
      <c r="G36" s="63">
        <f t="shared" si="6"/>
        <v>751431</v>
      </c>
      <c r="H36" s="63">
        <f t="shared" si="6"/>
        <v>905169</v>
      </c>
      <c r="I36" s="63">
        <f t="shared" si="6"/>
        <v>239895</v>
      </c>
      <c r="J36" s="63">
        <f t="shared" si="6"/>
        <v>1896495</v>
      </c>
      <c r="K36" s="63">
        <f t="shared" si="6"/>
        <v>799849</v>
      </c>
      <c r="L36" s="63">
        <f t="shared" si="6"/>
        <v>1499020</v>
      </c>
      <c r="M36" s="63">
        <f t="shared" si="6"/>
        <v>1488586</v>
      </c>
      <c r="N36" s="63">
        <f t="shared" si="6"/>
        <v>3787455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5683950</v>
      </c>
      <c r="X36" s="63">
        <f t="shared" si="6"/>
        <v>0</v>
      </c>
      <c r="Y36" s="63">
        <f t="shared" si="6"/>
        <v>5683950</v>
      </c>
      <c r="Z36" s="64">
        <f>+IF(X36&lt;&gt;0,+(Y36/X36)*100,0)</f>
        <v>0</v>
      </c>
      <c r="AA36" s="65">
        <f>SUM(AA32:AA35)</f>
        <v>16538000</v>
      </c>
    </row>
    <row r="37" spans="1:27" ht="13.5">
      <c r="A37" s="14" t="s">
        <v>127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128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129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130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131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85632834</v>
      </c>
      <c r="D5" s="16">
        <f>SUM(D6:D8)</f>
        <v>0</v>
      </c>
      <c r="E5" s="17">
        <f t="shared" si="0"/>
        <v>50621613</v>
      </c>
      <c r="F5" s="18">
        <f t="shared" si="0"/>
        <v>50621613</v>
      </c>
      <c r="G5" s="18">
        <f t="shared" si="0"/>
        <v>802342</v>
      </c>
      <c r="H5" s="18">
        <f t="shared" si="0"/>
        <v>9872097</v>
      </c>
      <c r="I5" s="18">
        <f t="shared" si="0"/>
        <v>6933773</v>
      </c>
      <c r="J5" s="18">
        <f t="shared" si="0"/>
        <v>17608212</v>
      </c>
      <c r="K5" s="18">
        <f t="shared" si="0"/>
        <v>13206249</v>
      </c>
      <c r="L5" s="18">
        <f t="shared" si="0"/>
        <v>10134710</v>
      </c>
      <c r="M5" s="18">
        <f t="shared" si="0"/>
        <v>8696966</v>
      </c>
      <c r="N5" s="18">
        <f t="shared" si="0"/>
        <v>32037925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49646137</v>
      </c>
      <c r="X5" s="18">
        <f t="shared" si="0"/>
        <v>11231098</v>
      </c>
      <c r="Y5" s="18">
        <f t="shared" si="0"/>
        <v>38415039</v>
      </c>
      <c r="Z5" s="4">
        <f>+IF(X5&lt;&gt;0,+(Y5/X5)*100,0)</f>
        <v>342.0417042038098</v>
      </c>
      <c r="AA5" s="16">
        <f>SUM(AA6:AA8)</f>
        <v>50621613</v>
      </c>
    </row>
    <row r="6" spans="1:27" ht="13.5">
      <c r="A6" s="5" t="s">
        <v>32</v>
      </c>
      <c r="B6" s="3"/>
      <c r="C6" s="19">
        <v>85294823</v>
      </c>
      <c r="D6" s="19"/>
      <c r="E6" s="20">
        <v>49056743</v>
      </c>
      <c r="F6" s="21">
        <v>49056743</v>
      </c>
      <c r="G6" s="21">
        <v>802342</v>
      </c>
      <c r="H6" s="21">
        <v>9867699</v>
      </c>
      <c r="I6" s="21">
        <v>6874179</v>
      </c>
      <c r="J6" s="21">
        <v>17544220</v>
      </c>
      <c r="K6" s="21">
        <v>13155671</v>
      </c>
      <c r="L6" s="21">
        <v>10000381</v>
      </c>
      <c r="M6" s="21">
        <v>8515213</v>
      </c>
      <c r="N6" s="21">
        <v>31671265</v>
      </c>
      <c r="O6" s="21"/>
      <c r="P6" s="21"/>
      <c r="Q6" s="21"/>
      <c r="R6" s="21"/>
      <c r="S6" s="21"/>
      <c r="T6" s="21"/>
      <c r="U6" s="21"/>
      <c r="V6" s="21"/>
      <c r="W6" s="21">
        <v>49215485</v>
      </c>
      <c r="X6" s="21">
        <v>9900000</v>
      </c>
      <c r="Y6" s="21">
        <v>39315485</v>
      </c>
      <c r="Z6" s="6">
        <v>397.13</v>
      </c>
      <c r="AA6" s="28">
        <v>49056743</v>
      </c>
    </row>
    <row r="7" spans="1:27" ht="13.5">
      <c r="A7" s="5" t="s">
        <v>33</v>
      </c>
      <c r="B7" s="3"/>
      <c r="C7" s="22">
        <v>189402</v>
      </c>
      <c r="D7" s="22"/>
      <c r="E7" s="23">
        <v>424400</v>
      </c>
      <c r="F7" s="24">
        <v>424400</v>
      </c>
      <c r="G7" s="24"/>
      <c r="H7" s="24">
        <v>4398</v>
      </c>
      <c r="I7" s="24">
        <v>14066</v>
      </c>
      <c r="J7" s="24">
        <v>18464</v>
      </c>
      <c r="K7" s="24">
        <v>31249</v>
      </c>
      <c r="L7" s="24">
        <v>46064</v>
      </c>
      <c r="M7" s="24">
        <v>73158</v>
      </c>
      <c r="N7" s="24">
        <v>150471</v>
      </c>
      <c r="O7" s="24"/>
      <c r="P7" s="24"/>
      <c r="Q7" s="24"/>
      <c r="R7" s="24"/>
      <c r="S7" s="24"/>
      <c r="T7" s="24"/>
      <c r="U7" s="24"/>
      <c r="V7" s="24"/>
      <c r="W7" s="24">
        <v>168935</v>
      </c>
      <c r="X7" s="24">
        <v>275098</v>
      </c>
      <c r="Y7" s="24">
        <v>-106163</v>
      </c>
      <c r="Z7" s="7">
        <v>-38.59</v>
      </c>
      <c r="AA7" s="29">
        <v>424400</v>
      </c>
    </row>
    <row r="8" spans="1:27" ht="13.5">
      <c r="A8" s="5" t="s">
        <v>34</v>
      </c>
      <c r="B8" s="3"/>
      <c r="C8" s="19">
        <v>148609</v>
      </c>
      <c r="D8" s="19"/>
      <c r="E8" s="20">
        <v>1140470</v>
      </c>
      <c r="F8" s="21">
        <v>1140470</v>
      </c>
      <c r="G8" s="21"/>
      <c r="H8" s="21"/>
      <c r="I8" s="21">
        <v>45528</v>
      </c>
      <c r="J8" s="21">
        <v>45528</v>
      </c>
      <c r="K8" s="21">
        <v>19329</v>
      </c>
      <c r="L8" s="21">
        <v>88265</v>
      </c>
      <c r="M8" s="21">
        <v>108595</v>
      </c>
      <c r="N8" s="21">
        <v>216189</v>
      </c>
      <c r="O8" s="21"/>
      <c r="P8" s="21"/>
      <c r="Q8" s="21"/>
      <c r="R8" s="21"/>
      <c r="S8" s="21"/>
      <c r="T8" s="21"/>
      <c r="U8" s="21"/>
      <c r="V8" s="21"/>
      <c r="W8" s="21">
        <v>261717</v>
      </c>
      <c r="X8" s="21">
        <v>1056000</v>
      </c>
      <c r="Y8" s="21">
        <v>-794283</v>
      </c>
      <c r="Z8" s="6">
        <v>-75.22</v>
      </c>
      <c r="AA8" s="28">
        <v>1140470</v>
      </c>
    </row>
    <row r="9" spans="1:27" ht="13.5">
      <c r="A9" s="2" t="s">
        <v>35</v>
      </c>
      <c r="B9" s="3"/>
      <c r="C9" s="16">
        <f aca="true" t="shared" si="1" ref="C9:Y9">SUM(C10:C14)</f>
        <v>858178</v>
      </c>
      <c r="D9" s="16">
        <f>SUM(D10:D14)</f>
        <v>0</v>
      </c>
      <c r="E9" s="17">
        <f t="shared" si="1"/>
        <v>22540859</v>
      </c>
      <c r="F9" s="18">
        <f t="shared" si="1"/>
        <v>22540859</v>
      </c>
      <c r="G9" s="18">
        <f t="shared" si="1"/>
        <v>0</v>
      </c>
      <c r="H9" s="18">
        <f t="shared" si="1"/>
        <v>700</v>
      </c>
      <c r="I9" s="18">
        <f t="shared" si="1"/>
        <v>16110</v>
      </c>
      <c r="J9" s="18">
        <f t="shared" si="1"/>
        <v>16810</v>
      </c>
      <c r="K9" s="18">
        <f t="shared" si="1"/>
        <v>34162</v>
      </c>
      <c r="L9" s="18">
        <f t="shared" si="1"/>
        <v>315530</v>
      </c>
      <c r="M9" s="18">
        <f t="shared" si="1"/>
        <v>487114</v>
      </c>
      <c r="N9" s="18">
        <f t="shared" si="1"/>
        <v>836806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853616</v>
      </c>
      <c r="X9" s="18">
        <f t="shared" si="1"/>
        <v>44319000</v>
      </c>
      <c r="Y9" s="18">
        <f t="shared" si="1"/>
        <v>-43465384</v>
      </c>
      <c r="Z9" s="4">
        <f>+IF(X9&lt;&gt;0,+(Y9/X9)*100,0)</f>
        <v>-98.07392766082266</v>
      </c>
      <c r="AA9" s="30">
        <f>SUM(AA10:AA14)</f>
        <v>22540859</v>
      </c>
    </row>
    <row r="10" spans="1:27" ht="13.5">
      <c r="A10" s="5" t="s">
        <v>36</v>
      </c>
      <c r="B10" s="3"/>
      <c r="C10" s="19">
        <v>240427</v>
      </c>
      <c r="D10" s="19"/>
      <c r="E10" s="20">
        <v>18539359</v>
      </c>
      <c r="F10" s="21">
        <v>18539359</v>
      </c>
      <c r="G10" s="21"/>
      <c r="H10" s="21"/>
      <c r="I10" s="21"/>
      <c r="J10" s="21"/>
      <c r="K10" s="21">
        <v>13562</v>
      </c>
      <c r="L10" s="21">
        <v>41387</v>
      </c>
      <c r="M10" s="21">
        <v>222924</v>
      </c>
      <c r="N10" s="21">
        <v>277873</v>
      </c>
      <c r="O10" s="21"/>
      <c r="P10" s="21"/>
      <c r="Q10" s="21"/>
      <c r="R10" s="21"/>
      <c r="S10" s="21"/>
      <c r="T10" s="21"/>
      <c r="U10" s="21"/>
      <c r="V10" s="21"/>
      <c r="W10" s="21">
        <v>277873</v>
      </c>
      <c r="X10" s="21">
        <v>15984000</v>
      </c>
      <c r="Y10" s="21">
        <v>-15706127</v>
      </c>
      <c r="Z10" s="6">
        <v>-98.26</v>
      </c>
      <c r="AA10" s="28">
        <v>18539359</v>
      </c>
    </row>
    <row r="11" spans="1:27" ht="13.5">
      <c r="A11" s="5" t="s">
        <v>37</v>
      </c>
      <c r="B11" s="3"/>
      <c r="C11" s="19">
        <v>336211</v>
      </c>
      <c r="D11" s="19"/>
      <c r="E11" s="20">
        <v>463500</v>
      </c>
      <c r="F11" s="21">
        <v>463500</v>
      </c>
      <c r="G11" s="21"/>
      <c r="H11" s="21"/>
      <c r="I11" s="21"/>
      <c r="J11" s="21"/>
      <c r="K11" s="21">
        <v>3700</v>
      </c>
      <c r="L11" s="21">
        <v>85338</v>
      </c>
      <c r="M11" s="21">
        <v>166718</v>
      </c>
      <c r="N11" s="21">
        <v>255756</v>
      </c>
      <c r="O11" s="21"/>
      <c r="P11" s="21"/>
      <c r="Q11" s="21"/>
      <c r="R11" s="21"/>
      <c r="S11" s="21"/>
      <c r="T11" s="21"/>
      <c r="U11" s="21"/>
      <c r="V11" s="21"/>
      <c r="W11" s="21">
        <v>255756</v>
      </c>
      <c r="X11" s="21">
        <v>8652000</v>
      </c>
      <c r="Y11" s="21">
        <v>-8396244</v>
      </c>
      <c r="Z11" s="6">
        <v>-97.04</v>
      </c>
      <c r="AA11" s="28">
        <v>463500</v>
      </c>
    </row>
    <row r="12" spans="1:27" ht="13.5">
      <c r="A12" s="5" t="s">
        <v>38</v>
      </c>
      <c r="B12" s="3"/>
      <c r="C12" s="19">
        <v>168789</v>
      </c>
      <c r="D12" s="19"/>
      <c r="E12" s="20">
        <v>1547700</v>
      </c>
      <c r="F12" s="21">
        <v>1547700</v>
      </c>
      <c r="G12" s="21"/>
      <c r="H12" s="21"/>
      <c r="I12" s="21">
        <v>14147</v>
      </c>
      <c r="J12" s="21">
        <v>14147</v>
      </c>
      <c r="K12" s="21">
        <v>16900</v>
      </c>
      <c r="L12" s="21">
        <v>605</v>
      </c>
      <c r="M12" s="21">
        <v>76442</v>
      </c>
      <c r="N12" s="21">
        <v>93947</v>
      </c>
      <c r="O12" s="21"/>
      <c r="P12" s="21"/>
      <c r="Q12" s="21"/>
      <c r="R12" s="21"/>
      <c r="S12" s="21"/>
      <c r="T12" s="21"/>
      <c r="U12" s="21"/>
      <c r="V12" s="21"/>
      <c r="W12" s="21">
        <v>108094</v>
      </c>
      <c r="X12" s="21">
        <v>1017000</v>
      </c>
      <c r="Y12" s="21">
        <v>-908906</v>
      </c>
      <c r="Z12" s="6">
        <v>-89.37</v>
      </c>
      <c r="AA12" s="28">
        <v>1547700</v>
      </c>
    </row>
    <row r="13" spans="1:27" ht="13.5">
      <c r="A13" s="5" t="s">
        <v>39</v>
      </c>
      <c r="B13" s="3"/>
      <c r="C13" s="19">
        <v>60337</v>
      </c>
      <c r="D13" s="19"/>
      <c r="E13" s="20">
        <v>1841300</v>
      </c>
      <c r="F13" s="21">
        <v>1841300</v>
      </c>
      <c r="G13" s="21"/>
      <c r="H13" s="21">
        <v>700</v>
      </c>
      <c r="I13" s="21">
        <v>1963</v>
      </c>
      <c r="J13" s="21">
        <v>2663</v>
      </c>
      <c r="K13" s="21"/>
      <c r="L13" s="21">
        <v>180937</v>
      </c>
      <c r="M13" s="21">
        <v>5050</v>
      </c>
      <c r="N13" s="21">
        <v>185987</v>
      </c>
      <c r="O13" s="21"/>
      <c r="P13" s="21"/>
      <c r="Q13" s="21"/>
      <c r="R13" s="21"/>
      <c r="S13" s="21"/>
      <c r="T13" s="21"/>
      <c r="U13" s="21"/>
      <c r="V13" s="21"/>
      <c r="W13" s="21">
        <v>188650</v>
      </c>
      <c r="X13" s="21">
        <v>18666000</v>
      </c>
      <c r="Y13" s="21">
        <v>-18477350</v>
      </c>
      <c r="Z13" s="6">
        <v>-98.99</v>
      </c>
      <c r="AA13" s="28">
        <v>1841300</v>
      </c>
    </row>
    <row r="14" spans="1:27" ht="13.5">
      <c r="A14" s="5" t="s">
        <v>40</v>
      </c>
      <c r="B14" s="3"/>
      <c r="C14" s="22">
        <v>52414</v>
      </c>
      <c r="D14" s="22"/>
      <c r="E14" s="23">
        <v>149000</v>
      </c>
      <c r="F14" s="24">
        <v>149000</v>
      </c>
      <c r="G14" s="24"/>
      <c r="H14" s="24"/>
      <c r="I14" s="24"/>
      <c r="J14" s="24"/>
      <c r="K14" s="24"/>
      <c r="L14" s="24">
        <v>7263</v>
      </c>
      <c r="M14" s="24">
        <v>15980</v>
      </c>
      <c r="N14" s="24">
        <v>23243</v>
      </c>
      <c r="O14" s="24"/>
      <c r="P14" s="24"/>
      <c r="Q14" s="24"/>
      <c r="R14" s="24"/>
      <c r="S14" s="24"/>
      <c r="T14" s="24"/>
      <c r="U14" s="24"/>
      <c r="V14" s="24"/>
      <c r="W14" s="24">
        <v>23243</v>
      </c>
      <c r="X14" s="24"/>
      <c r="Y14" s="24">
        <v>23243</v>
      </c>
      <c r="Z14" s="7"/>
      <c r="AA14" s="29">
        <v>149000</v>
      </c>
    </row>
    <row r="15" spans="1:27" ht="13.5">
      <c r="A15" s="2" t="s">
        <v>41</v>
      </c>
      <c r="B15" s="8"/>
      <c r="C15" s="16">
        <f aca="true" t="shared" si="2" ref="C15:Y15">SUM(C16:C18)</f>
        <v>1673021</v>
      </c>
      <c r="D15" s="16">
        <f>SUM(D16:D18)</f>
        <v>0</v>
      </c>
      <c r="E15" s="17">
        <f t="shared" si="2"/>
        <v>1089000</v>
      </c>
      <c r="F15" s="18">
        <f t="shared" si="2"/>
        <v>1089000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15736087</v>
      </c>
      <c r="Y15" s="18">
        <f t="shared" si="2"/>
        <v>-15736087</v>
      </c>
      <c r="Z15" s="4">
        <f>+IF(X15&lt;&gt;0,+(Y15/X15)*100,0)</f>
        <v>-100</v>
      </c>
      <c r="AA15" s="30">
        <f>SUM(AA16:AA18)</f>
        <v>1089000</v>
      </c>
    </row>
    <row r="16" spans="1:27" ht="13.5">
      <c r="A16" s="5" t="s">
        <v>42</v>
      </c>
      <c r="B16" s="3"/>
      <c r="C16" s="19">
        <v>344509</v>
      </c>
      <c r="D16" s="19"/>
      <c r="E16" s="20">
        <v>817000</v>
      </c>
      <c r="F16" s="21">
        <v>817000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730119</v>
      </c>
      <c r="Y16" s="21">
        <v>-730119</v>
      </c>
      <c r="Z16" s="6">
        <v>-100</v>
      </c>
      <c r="AA16" s="28">
        <v>817000</v>
      </c>
    </row>
    <row r="17" spans="1:27" ht="13.5">
      <c r="A17" s="5" t="s">
        <v>43</v>
      </c>
      <c r="B17" s="3"/>
      <c r="C17" s="19">
        <v>1328512</v>
      </c>
      <c r="D17" s="19"/>
      <c r="E17" s="20">
        <v>272000</v>
      </c>
      <c r="F17" s="21">
        <v>272000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15005968</v>
      </c>
      <c r="Y17" s="21">
        <v>-15005968</v>
      </c>
      <c r="Z17" s="6">
        <v>-100</v>
      </c>
      <c r="AA17" s="28">
        <v>272000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1378856</v>
      </c>
      <c r="D19" s="16">
        <f>SUM(D20:D23)</f>
        <v>0</v>
      </c>
      <c r="E19" s="17">
        <f t="shared" si="3"/>
        <v>26779528</v>
      </c>
      <c r="F19" s="18">
        <f t="shared" si="3"/>
        <v>26779528</v>
      </c>
      <c r="G19" s="18">
        <f t="shared" si="3"/>
        <v>0</v>
      </c>
      <c r="H19" s="18">
        <f t="shared" si="3"/>
        <v>0</v>
      </c>
      <c r="I19" s="18">
        <f t="shared" si="3"/>
        <v>235605</v>
      </c>
      <c r="J19" s="18">
        <f t="shared" si="3"/>
        <v>235605</v>
      </c>
      <c r="K19" s="18">
        <f t="shared" si="3"/>
        <v>0</v>
      </c>
      <c r="L19" s="18">
        <f t="shared" si="3"/>
        <v>7901</v>
      </c>
      <c r="M19" s="18">
        <f t="shared" si="3"/>
        <v>468598</v>
      </c>
      <c r="N19" s="18">
        <f t="shared" si="3"/>
        <v>476499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712104</v>
      </c>
      <c r="X19" s="18">
        <f t="shared" si="3"/>
        <v>4296859</v>
      </c>
      <c r="Y19" s="18">
        <f t="shared" si="3"/>
        <v>-3584755</v>
      </c>
      <c r="Z19" s="4">
        <f>+IF(X19&lt;&gt;0,+(Y19/X19)*100,0)</f>
        <v>-83.42733610760791</v>
      </c>
      <c r="AA19" s="30">
        <f>SUM(AA20:AA23)</f>
        <v>26779528</v>
      </c>
    </row>
    <row r="20" spans="1:27" ht="13.5">
      <c r="A20" s="5" t="s">
        <v>46</v>
      </c>
      <c r="B20" s="3"/>
      <c r="C20" s="19">
        <v>95433</v>
      </c>
      <c r="D20" s="19"/>
      <c r="E20" s="20">
        <v>4500000</v>
      </c>
      <c r="F20" s="21">
        <v>4500000</v>
      </c>
      <c r="G20" s="21"/>
      <c r="H20" s="21"/>
      <c r="I20" s="21">
        <v>445</v>
      </c>
      <c r="J20" s="21">
        <v>445</v>
      </c>
      <c r="K20" s="21"/>
      <c r="L20" s="21">
        <v>401</v>
      </c>
      <c r="M20" s="21"/>
      <c r="N20" s="21">
        <v>401</v>
      </c>
      <c r="O20" s="21"/>
      <c r="P20" s="21"/>
      <c r="Q20" s="21"/>
      <c r="R20" s="21"/>
      <c r="S20" s="21"/>
      <c r="T20" s="21"/>
      <c r="U20" s="21"/>
      <c r="V20" s="21"/>
      <c r="W20" s="21">
        <v>846</v>
      </c>
      <c r="X20" s="21">
        <v>3796859</v>
      </c>
      <c r="Y20" s="21">
        <v>-3796013</v>
      </c>
      <c r="Z20" s="6">
        <v>-99.98</v>
      </c>
      <c r="AA20" s="28">
        <v>4500000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>
        <v>561738</v>
      </c>
      <c r="D22" s="22"/>
      <c r="E22" s="23">
        <v>1926028</v>
      </c>
      <c r="F22" s="24">
        <v>1926028</v>
      </c>
      <c r="G22" s="24"/>
      <c r="H22" s="24"/>
      <c r="I22" s="24"/>
      <c r="J22" s="24"/>
      <c r="K22" s="24"/>
      <c r="L22" s="24"/>
      <c r="M22" s="24">
        <v>468598</v>
      </c>
      <c r="N22" s="24">
        <v>468598</v>
      </c>
      <c r="O22" s="24"/>
      <c r="P22" s="24"/>
      <c r="Q22" s="24"/>
      <c r="R22" s="24"/>
      <c r="S22" s="24"/>
      <c r="T22" s="24"/>
      <c r="U22" s="24"/>
      <c r="V22" s="24"/>
      <c r="W22" s="24">
        <v>468598</v>
      </c>
      <c r="X22" s="24"/>
      <c r="Y22" s="24">
        <v>468598</v>
      </c>
      <c r="Z22" s="7"/>
      <c r="AA22" s="29">
        <v>1926028</v>
      </c>
    </row>
    <row r="23" spans="1:27" ht="13.5">
      <c r="A23" s="5" t="s">
        <v>49</v>
      </c>
      <c r="B23" s="3"/>
      <c r="C23" s="19">
        <v>721685</v>
      </c>
      <c r="D23" s="19"/>
      <c r="E23" s="20">
        <v>20353500</v>
      </c>
      <c r="F23" s="21">
        <v>20353500</v>
      </c>
      <c r="G23" s="21"/>
      <c r="H23" s="21"/>
      <c r="I23" s="21">
        <v>235160</v>
      </c>
      <c r="J23" s="21">
        <v>235160</v>
      </c>
      <c r="K23" s="21"/>
      <c r="L23" s="21">
        <v>7500</v>
      </c>
      <c r="M23" s="21"/>
      <c r="N23" s="21">
        <v>7500</v>
      </c>
      <c r="O23" s="21"/>
      <c r="P23" s="21"/>
      <c r="Q23" s="21"/>
      <c r="R23" s="21"/>
      <c r="S23" s="21"/>
      <c r="T23" s="21"/>
      <c r="U23" s="21"/>
      <c r="V23" s="21"/>
      <c r="W23" s="21">
        <v>242660</v>
      </c>
      <c r="X23" s="21">
        <v>500000</v>
      </c>
      <c r="Y23" s="21">
        <v>-257340</v>
      </c>
      <c r="Z23" s="6">
        <v>-51.47</v>
      </c>
      <c r="AA23" s="28">
        <v>20353500</v>
      </c>
    </row>
    <row r="24" spans="1:27" ht="13.5">
      <c r="A24" s="2" t="s">
        <v>50</v>
      </c>
      <c r="B24" s="8"/>
      <c r="C24" s="16">
        <v>7830</v>
      </c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1910000</v>
      </c>
      <c r="Y24" s="18">
        <v>-1910000</v>
      </c>
      <c r="Z24" s="4">
        <v>-100</v>
      </c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89550719</v>
      </c>
      <c r="D25" s="50">
        <f>+D5+D9+D15+D19+D24</f>
        <v>0</v>
      </c>
      <c r="E25" s="51">
        <f t="shared" si="4"/>
        <v>101031000</v>
      </c>
      <c r="F25" s="52">
        <f t="shared" si="4"/>
        <v>101031000</v>
      </c>
      <c r="G25" s="52">
        <f t="shared" si="4"/>
        <v>802342</v>
      </c>
      <c r="H25" s="52">
        <f t="shared" si="4"/>
        <v>9872797</v>
      </c>
      <c r="I25" s="52">
        <f t="shared" si="4"/>
        <v>7185488</v>
      </c>
      <c r="J25" s="52">
        <f t="shared" si="4"/>
        <v>17860627</v>
      </c>
      <c r="K25" s="52">
        <f t="shared" si="4"/>
        <v>13240411</v>
      </c>
      <c r="L25" s="52">
        <f t="shared" si="4"/>
        <v>10458141</v>
      </c>
      <c r="M25" s="52">
        <f t="shared" si="4"/>
        <v>9652678</v>
      </c>
      <c r="N25" s="52">
        <f t="shared" si="4"/>
        <v>33351230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51211857</v>
      </c>
      <c r="X25" s="52">
        <f t="shared" si="4"/>
        <v>77493044</v>
      </c>
      <c r="Y25" s="52">
        <f t="shared" si="4"/>
        <v>-26281187</v>
      </c>
      <c r="Z25" s="53">
        <f>+IF(X25&lt;&gt;0,+(Y25/X25)*100,0)</f>
        <v>-33.91425300056609</v>
      </c>
      <c r="AA25" s="54">
        <f>+AA5+AA9+AA15+AA19+AA24</f>
        <v>101031000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34625316</v>
      </c>
      <c r="D28" s="19"/>
      <c r="E28" s="20">
        <v>43263155</v>
      </c>
      <c r="F28" s="21">
        <v>43263155</v>
      </c>
      <c r="G28" s="21">
        <v>784626</v>
      </c>
      <c r="H28" s="21">
        <v>5937526</v>
      </c>
      <c r="I28" s="21">
        <v>5129334</v>
      </c>
      <c r="J28" s="21">
        <v>11851486</v>
      </c>
      <c r="K28" s="21">
        <v>3597517</v>
      </c>
      <c r="L28" s="21">
        <v>4249071</v>
      </c>
      <c r="M28" s="21">
        <v>5075323</v>
      </c>
      <c r="N28" s="21">
        <v>12921911</v>
      </c>
      <c r="O28" s="21"/>
      <c r="P28" s="21"/>
      <c r="Q28" s="21"/>
      <c r="R28" s="21"/>
      <c r="S28" s="21"/>
      <c r="T28" s="21"/>
      <c r="U28" s="21"/>
      <c r="V28" s="21"/>
      <c r="W28" s="21">
        <v>24773397</v>
      </c>
      <c r="X28" s="21"/>
      <c r="Y28" s="21">
        <v>24773397</v>
      </c>
      <c r="Z28" s="6"/>
      <c r="AA28" s="19">
        <v>43263155</v>
      </c>
    </row>
    <row r="29" spans="1:27" ht="13.5">
      <c r="A29" s="56" t="s">
        <v>55</v>
      </c>
      <c r="B29" s="3"/>
      <c r="C29" s="19">
        <v>23307838</v>
      </c>
      <c r="D29" s="19"/>
      <c r="E29" s="20">
        <v>2600000</v>
      </c>
      <c r="F29" s="21">
        <v>2600000</v>
      </c>
      <c r="G29" s="21"/>
      <c r="H29" s="21">
        <v>2447992</v>
      </c>
      <c r="I29" s="21"/>
      <c r="J29" s="21">
        <v>2447992</v>
      </c>
      <c r="K29" s="21">
        <v>7411495</v>
      </c>
      <c r="L29" s="21">
        <v>73869</v>
      </c>
      <c r="M29" s="21">
        <v>651166</v>
      </c>
      <c r="N29" s="21">
        <v>8136530</v>
      </c>
      <c r="O29" s="21"/>
      <c r="P29" s="21"/>
      <c r="Q29" s="21"/>
      <c r="R29" s="21"/>
      <c r="S29" s="21"/>
      <c r="T29" s="21"/>
      <c r="U29" s="21"/>
      <c r="V29" s="21"/>
      <c r="W29" s="21">
        <v>10584522</v>
      </c>
      <c r="X29" s="21"/>
      <c r="Y29" s="21">
        <v>10584522</v>
      </c>
      <c r="Z29" s="6"/>
      <c r="AA29" s="28">
        <v>2600000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57933154</v>
      </c>
      <c r="D32" s="25">
        <f>SUM(D28:D31)</f>
        <v>0</v>
      </c>
      <c r="E32" s="26">
        <f t="shared" si="5"/>
        <v>45863155</v>
      </c>
      <c r="F32" s="27">
        <f t="shared" si="5"/>
        <v>45863155</v>
      </c>
      <c r="G32" s="27">
        <f t="shared" si="5"/>
        <v>784626</v>
      </c>
      <c r="H32" s="27">
        <f t="shared" si="5"/>
        <v>8385518</v>
      </c>
      <c r="I32" s="27">
        <f t="shared" si="5"/>
        <v>5129334</v>
      </c>
      <c r="J32" s="27">
        <f t="shared" si="5"/>
        <v>14299478</v>
      </c>
      <c r="K32" s="27">
        <f t="shared" si="5"/>
        <v>11009012</v>
      </c>
      <c r="L32" s="27">
        <f t="shared" si="5"/>
        <v>4322940</v>
      </c>
      <c r="M32" s="27">
        <f t="shared" si="5"/>
        <v>5726489</v>
      </c>
      <c r="N32" s="27">
        <f t="shared" si="5"/>
        <v>21058441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35357919</v>
      </c>
      <c r="X32" s="27">
        <f t="shared" si="5"/>
        <v>0</v>
      </c>
      <c r="Y32" s="27">
        <f t="shared" si="5"/>
        <v>35357919</v>
      </c>
      <c r="Z32" s="13">
        <f>+IF(X32&lt;&gt;0,+(Y32/X32)*100,0)</f>
        <v>0</v>
      </c>
      <c r="AA32" s="31">
        <f>SUM(AA28:AA31)</f>
        <v>45863155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31617566</v>
      </c>
      <c r="D35" s="19"/>
      <c r="E35" s="20">
        <v>55167845</v>
      </c>
      <c r="F35" s="21">
        <v>55167845</v>
      </c>
      <c r="G35" s="21">
        <v>17716</v>
      </c>
      <c r="H35" s="21">
        <v>1487279</v>
      </c>
      <c r="I35" s="21">
        <v>2056154</v>
      </c>
      <c r="J35" s="21">
        <v>3561149</v>
      </c>
      <c r="K35" s="21">
        <v>2231400</v>
      </c>
      <c r="L35" s="21">
        <v>6135202</v>
      </c>
      <c r="M35" s="21">
        <v>3926189</v>
      </c>
      <c r="N35" s="21">
        <v>12292791</v>
      </c>
      <c r="O35" s="21"/>
      <c r="P35" s="21"/>
      <c r="Q35" s="21"/>
      <c r="R35" s="21"/>
      <c r="S35" s="21"/>
      <c r="T35" s="21"/>
      <c r="U35" s="21"/>
      <c r="V35" s="21"/>
      <c r="W35" s="21">
        <v>15853940</v>
      </c>
      <c r="X35" s="21"/>
      <c r="Y35" s="21">
        <v>15853940</v>
      </c>
      <c r="Z35" s="6"/>
      <c r="AA35" s="28">
        <v>55167845</v>
      </c>
    </row>
    <row r="36" spans="1:27" ht="13.5">
      <c r="A36" s="60" t="s">
        <v>64</v>
      </c>
      <c r="B36" s="10"/>
      <c r="C36" s="61">
        <f aca="true" t="shared" si="6" ref="C36:Y36">SUM(C32:C35)</f>
        <v>89550720</v>
      </c>
      <c r="D36" s="61">
        <f>SUM(D32:D35)</f>
        <v>0</v>
      </c>
      <c r="E36" s="62">
        <f t="shared" si="6"/>
        <v>101031000</v>
      </c>
      <c r="F36" s="63">
        <f t="shared" si="6"/>
        <v>101031000</v>
      </c>
      <c r="G36" s="63">
        <f t="shared" si="6"/>
        <v>802342</v>
      </c>
      <c r="H36" s="63">
        <f t="shared" si="6"/>
        <v>9872797</v>
      </c>
      <c r="I36" s="63">
        <f t="shared" si="6"/>
        <v>7185488</v>
      </c>
      <c r="J36" s="63">
        <f t="shared" si="6"/>
        <v>17860627</v>
      </c>
      <c r="K36" s="63">
        <f t="shared" si="6"/>
        <v>13240412</v>
      </c>
      <c r="L36" s="63">
        <f t="shared" si="6"/>
        <v>10458142</v>
      </c>
      <c r="M36" s="63">
        <f t="shared" si="6"/>
        <v>9652678</v>
      </c>
      <c r="N36" s="63">
        <f t="shared" si="6"/>
        <v>33351232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51211859</v>
      </c>
      <c r="X36" s="63">
        <f t="shared" si="6"/>
        <v>0</v>
      </c>
      <c r="Y36" s="63">
        <f t="shared" si="6"/>
        <v>51211859</v>
      </c>
      <c r="Z36" s="64">
        <f>+IF(X36&lt;&gt;0,+(Y36/X36)*100,0)</f>
        <v>0</v>
      </c>
      <c r="AA36" s="65">
        <f>SUM(AA32:AA35)</f>
        <v>101031000</v>
      </c>
    </row>
    <row r="37" spans="1:27" ht="13.5">
      <c r="A37" s="14" t="s">
        <v>127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128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129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130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131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3939414</v>
      </c>
      <c r="D5" s="16">
        <f>SUM(D6:D8)</f>
        <v>0</v>
      </c>
      <c r="E5" s="17">
        <f t="shared" si="0"/>
        <v>24990000</v>
      </c>
      <c r="F5" s="18">
        <f t="shared" si="0"/>
        <v>24990000</v>
      </c>
      <c r="G5" s="18">
        <f t="shared" si="0"/>
        <v>419865</v>
      </c>
      <c r="H5" s="18">
        <f t="shared" si="0"/>
        <v>0</v>
      </c>
      <c r="I5" s="18">
        <f t="shared" si="0"/>
        <v>14719</v>
      </c>
      <c r="J5" s="18">
        <f t="shared" si="0"/>
        <v>434584</v>
      </c>
      <c r="K5" s="18">
        <f t="shared" si="0"/>
        <v>921252</v>
      </c>
      <c r="L5" s="18">
        <f t="shared" si="0"/>
        <v>0</v>
      </c>
      <c r="M5" s="18">
        <f t="shared" si="0"/>
        <v>574890</v>
      </c>
      <c r="N5" s="18">
        <f t="shared" si="0"/>
        <v>1496142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1930726</v>
      </c>
      <c r="X5" s="18">
        <f t="shared" si="0"/>
        <v>12495000</v>
      </c>
      <c r="Y5" s="18">
        <f t="shared" si="0"/>
        <v>-10564274</v>
      </c>
      <c r="Z5" s="4">
        <f>+IF(X5&lt;&gt;0,+(Y5/X5)*100,0)</f>
        <v>-84.54801120448178</v>
      </c>
      <c r="AA5" s="16">
        <f>SUM(AA6:AA8)</f>
        <v>24990000</v>
      </c>
    </row>
    <row r="6" spans="1:27" ht="13.5">
      <c r="A6" s="5" t="s">
        <v>32</v>
      </c>
      <c r="B6" s="3"/>
      <c r="C6" s="19">
        <v>198775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>
        <v>3740639</v>
      </c>
      <c r="D8" s="19"/>
      <c r="E8" s="20">
        <v>24990000</v>
      </c>
      <c r="F8" s="21">
        <v>24990000</v>
      </c>
      <c r="G8" s="21">
        <v>419865</v>
      </c>
      <c r="H8" s="21"/>
      <c r="I8" s="21">
        <v>14719</v>
      </c>
      <c r="J8" s="21">
        <v>434584</v>
      </c>
      <c r="K8" s="21">
        <v>921252</v>
      </c>
      <c r="L8" s="21"/>
      <c r="M8" s="21">
        <v>574890</v>
      </c>
      <c r="N8" s="21">
        <v>1496142</v>
      </c>
      <c r="O8" s="21"/>
      <c r="P8" s="21"/>
      <c r="Q8" s="21"/>
      <c r="R8" s="21"/>
      <c r="S8" s="21"/>
      <c r="T8" s="21"/>
      <c r="U8" s="21"/>
      <c r="V8" s="21"/>
      <c r="W8" s="21">
        <v>1930726</v>
      </c>
      <c r="X8" s="21">
        <v>12495000</v>
      </c>
      <c r="Y8" s="21">
        <v>-10564274</v>
      </c>
      <c r="Z8" s="6">
        <v>-84.55</v>
      </c>
      <c r="AA8" s="28">
        <v>24990000</v>
      </c>
    </row>
    <row r="9" spans="1:27" ht="13.5">
      <c r="A9" s="2" t="s">
        <v>35</v>
      </c>
      <c r="B9" s="3"/>
      <c r="C9" s="16">
        <f aca="true" t="shared" si="1" ref="C9:Y9">SUM(C10:C14)</f>
        <v>3555318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655473</v>
      </c>
      <c r="I9" s="18">
        <f t="shared" si="1"/>
        <v>937934</v>
      </c>
      <c r="J9" s="18">
        <f t="shared" si="1"/>
        <v>1593407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1593407</v>
      </c>
      <c r="X9" s="18">
        <f t="shared" si="1"/>
        <v>0</v>
      </c>
      <c r="Y9" s="18">
        <f t="shared" si="1"/>
        <v>1593407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>
        <v>3555318</v>
      </c>
      <c r="D12" s="19"/>
      <c r="E12" s="20"/>
      <c r="F12" s="21"/>
      <c r="G12" s="21"/>
      <c r="H12" s="21">
        <v>655473</v>
      </c>
      <c r="I12" s="21">
        <v>937934</v>
      </c>
      <c r="J12" s="21">
        <v>1593407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1593407</v>
      </c>
      <c r="X12" s="21"/>
      <c r="Y12" s="21">
        <v>1593407</v>
      </c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284200721</v>
      </c>
      <c r="D15" s="16">
        <f>SUM(D16:D18)</f>
        <v>0</v>
      </c>
      <c r="E15" s="17">
        <f t="shared" si="2"/>
        <v>400000</v>
      </c>
      <c r="F15" s="18">
        <f t="shared" si="2"/>
        <v>400000</v>
      </c>
      <c r="G15" s="18">
        <f t="shared" si="2"/>
        <v>25210</v>
      </c>
      <c r="H15" s="18">
        <f t="shared" si="2"/>
        <v>0</v>
      </c>
      <c r="I15" s="18">
        <f t="shared" si="2"/>
        <v>2325</v>
      </c>
      <c r="J15" s="18">
        <f t="shared" si="2"/>
        <v>27535</v>
      </c>
      <c r="K15" s="18">
        <f t="shared" si="2"/>
        <v>91463</v>
      </c>
      <c r="L15" s="18">
        <f t="shared" si="2"/>
        <v>0</v>
      </c>
      <c r="M15" s="18">
        <f t="shared" si="2"/>
        <v>0</v>
      </c>
      <c r="N15" s="18">
        <f t="shared" si="2"/>
        <v>91463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118998</v>
      </c>
      <c r="X15" s="18">
        <f t="shared" si="2"/>
        <v>400000</v>
      </c>
      <c r="Y15" s="18">
        <f t="shared" si="2"/>
        <v>-281002</v>
      </c>
      <c r="Z15" s="4">
        <f>+IF(X15&lt;&gt;0,+(Y15/X15)*100,0)</f>
        <v>-70.2505</v>
      </c>
      <c r="AA15" s="30">
        <f>SUM(AA16:AA18)</f>
        <v>400000</v>
      </c>
    </row>
    <row r="16" spans="1:27" ht="13.5">
      <c r="A16" s="5" t="s">
        <v>42</v>
      </c>
      <c r="B16" s="3"/>
      <c r="C16" s="19">
        <v>284200721</v>
      </c>
      <c r="D16" s="19"/>
      <c r="E16" s="20">
        <v>400000</v>
      </c>
      <c r="F16" s="21">
        <v>400000</v>
      </c>
      <c r="G16" s="21">
        <v>25210</v>
      </c>
      <c r="H16" s="21"/>
      <c r="I16" s="21">
        <v>2325</v>
      </c>
      <c r="J16" s="21">
        <v>27535</v>
      </c>
      <c r="K16" s="21">
        <v>91463</v>
      </c>
      <c r="L16" s="21"/>
      <c r="M16" s="21"/>
      <c r="N16" s="21">
        <v>91463</v>
      </c>
      <c r="O16" s="21"/>
      <c r="P16" s="21"/>
      <c r="Q16" s="21"/>
      <c r="R16" s="21"/>
      <c r="S16" s="21"/>
      <c r="T16" s="21"/>
      <c r="U16" s="21"/>
      <c r="V16" s="21"/>
      <c r="W16" s="21">
        <v>118998</v>
      </c>
      <c r="X16" s="21">
        <v>400000</v>
      </c>
      <c r="Y16" s="21">
        <v>-281002</v>
      </c>
      <c r="Z16" s="6">
        <v>-70.25</v>
      </c>
      <c r="AA16" s="28">
        <v>400000</v>
      </c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19648549</v>
      </c>
      <c r="D19" s="16">
        <f>SUM(D20:D23)</f>
        <v>0</v>
      </c>
      <c r="E19" s="17">
        <f t="shared" si="3"/>
        <v>311576128</v>
      </c>
      <c r="F19" s="18">
        <f t="shared" si="3"/>
        <v>311576128</v>
      </c>
      <c r="G19" s="18">
        <f t="shared" si="3"/>
        <v>3198873</v>
      </c>
      <c r="H19" s="18">
        <f t="shared" si="3"/>
        <v>40569131</v>
      </c>
      <c r="I19" s="18">
        <f t="shared" si="3"/>
        <v>27189481</v>
      </c>
      <c r="J19" s="18">
        <f t="shared" si="3"/>
        <v>70957485</v>
      </c>
      <c r="K19" s="18">
        <f t="shared" si="3"/>
        <v>31413288</v>
      </c>
      <c r="L19" s="18">
        <f t="shared" si="3"/>
        <v>28545653</v>
      </c>
      <c r="M19" s="18">
        <f t="shared" si="3"/>
        <v>43668481</v>
      </c>
      <c r="N19" s="18">
        <f t="shared" si="3"/>
        <v>103627422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174584907</v>
      </c>
      <c r="X19" s="18">
        <f t="shared" si="3"/>
        <v>155788062</v>
      </c>
      <c r="Y19" s="18">
        <f t="shared" si="3"/>
        <v>18796845</v>
      </c>
      <c r="Z19" s="4">
        <f>+IF(X19&lt;&gt;0,+(Y19/X19)*100,0)</f>
        <v>12.065651731388764</v>
      </c>
      <c r="AA19" s="30">
        <f>SUM(AA20:AA23)</f>
        <v>311576128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>
        <v>11952204</v>
      </c>
      <c r="D21" s="19"/>
      <c r="E21" s="20">
        <v>266944431</v>
      </c>
      <c r="F21" s="21">
        <v>266944431</v>
      </c>
      <c r="G21" s="21">
        <v>2645632</v>
      </c>
      <c r="H21" s="21">
        <v>33636173</v>
      </c>
      <c r="I21" s="21">
        <v>26305691</v>
      </c>
      <c r="J21" s="21">
        <v>62587496</v>
      </c>
      <c r="K21" s="21">
        <v>26434035</v>
      </c>
      <c r="L21" s="21">
        <v>26289217</v>
      </c>
      <c r="M21" s="21">
        <v>38061662</v>
      </c>
      <c r="N21" s="21">
        <v>90784914</v>
      </c>
      <c r="O21" s="21"/>
      <c r="P21" s="21"/>
      <c r="Q21" s="21"/>
      <c r="R21" s="21"/>
      <c r="S21" s="21"/>
      <c r="T21" s="21"/>
      <c r="U21" s="21"/>
      <c r="V21" s="21"/>
      <c r="W21" s="21">
        <v>153372410</v>
      </c>
      <c r="X21" s="21">
        <v>133472214</v>
      </c>
      <c r="Y21" s="21">
        <v>19900196</v>
      </c>
      <c r="Z21" s="6">
        <v>14.91</v>
      </c>
      <c r="AA21" s="28">
        <v>266944431</v>
      </c>
    </row>
    <row r="22" spans="1:27" ht="13.5">
      <c r="A22" s="5" t="s">
        <v>48</v>
      </c>
      <c r="B22" s="3"/>
      <c r="C22" s="22">
        <v>7696345</v>
      </c>
      <c r="D22" s="22"/>
      <c r="E22" s="23">
        <v>44631697</v>
      </c>
      <c r="F22" s="24">
        <v>44631697</v>
      </c>
      <c r="G22" s="24">
        <v>553241</v>
      </c>
      <c r="H22" s="24">
        <v>6932958</v>
      </c>
      <c r="I22" s="24">
        <v>883790</v>
      </c>
      <c r="J22" s="24">
        <v>8369989</v>
      </c>
      <c r="K22" s="24">
        <v>4979253</v>
      </c>
      <c r="L22" s="24">
        <v>2256436</v>
      </c>
      <c r="M22" s="24">
        <v>5606819</v>
      </c>
      <c r="N22" s="24">
        <v>12842508</v>
      </c>
      <c r="O22" s="24"/>
      <c r="P22" s="24"/>
      <c r="Q22" s="24"/>
      <c r="R22" s="24"/>
      <c r="S22" s="24"/>
      <c r="T22" s="24"/>
      <c r="U22" s="24"/>
      <c r="V22" s="24"/>
      <c r="W22" s="24">
        <v>21212497</v>
      </c>
      <c r="X22" s="24">
        <v>22315848</v>
      </c>
      <c r="Y22" s="24">
        <v>-1103351</v>
      </c>
      <c r="Z22" s="7">
        <v>-4.94</v>
      </c>
      <c r="AA22" s="29">
        <v>44631697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311344002</v>
      </c>
      <c r="D25" s="50">
        <f>+D5+D9+D15+D19+D24</f>
        <v>0</v>
      </c>
      <c r="E25" s="51">
        <f t="shared" si="4"/>
        <v>336966128</v>
      </c>
      <c r="F25" s="52">
        <f t="shared" si="4"/>
        <v>336966128</v>
      </c>
      <c r="G25" s="52">
        <f t="shared" si="4"/>
        <v>3643948</v>
      </c>
      <c r="H25" s="52">
        <f t="shared" si="4"/>
        <v>41224604</v>
      </c>
      <c r="I25" s="52">
        <f t="shared" si="4"/>
        <v>28144459</v>
      </c>
      <c r="J25" s="52">
        <f t="shared" si="4"/>
        <v>73013011</v>
      </c>
      <c r="K25" s="52">
        <f t="shared" si="4"/>
        <v>32426003</v>
      </c>
      <c r="L25" s="52">
        <f t="shared" si="4"/>
        <v>28545653</v>
      </c>
      <c r="M25" s="52">
        <f t="shared" si="4"/>
        <v>44243371</v>
      </c>
      <c r="N25" s="52">
        <f t="shared" si="4"/>
        <v>105215027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178228038</v>
      </c>
      <c r="X25" s="52">
        <f t="shared" si="4"/>
        <v>168683062</v>
      </c>
      <c r="Y25" s="52">
        <f t="shared" si="4"/>
        <v>9544976</v>
      </c>
      <c r="Z25" s="53">
        <f>+IF(X25&lt;&gt;0,+(Y25/X25)*100,0)</f>
        <v>5.658526639740509</v>
      </c>
      <c r="AA25" s="54">
        <f>+AA5+AA9+AA15+AA19+AA24</f>
        <v>336966128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28306515</v>
      </c>
      <c r="D28" s="19"/>
      <c r="E28" s="20">
        <v>303516128</v>
      </c>
      <c r="F28" s="21">
        <v>303516128</v>
      </c>
      <c r="G28" s="21">
        <v>553241</v>
      </c>
      <c r="H28" s="21">
        <v>41224604</v>
      </c>
      <c r="I28" s="21">
        <v>27189481</v>
      </c>
      <c r="J28" s="21">
        <v>68967326</v>
      </c>
      <c r="K28" s="21">
        <v>26623502</v>
      </c>
      <c r="L28" s="21">
        <v>24892198</v>
      </c>
      <c r="M28" s="21">
        <v>43668481</v>
      </c>
      <c r="N28" s="21">
        <v>95184181</v>
      </c>
      <c r="O28" s="21"/>
      <c r="P28" s="21"/>
      <c r="Q28" s="21"/>
      <c r="R28" s="21"/>
      <c r="S28" s="21"/>
      <c r="T28" s="21"/>
      <c r="U28" s="21"/>
      <c r="V28" s="21"/>
      <c r="W28" s="21">
        <v>164151507</v>
      </c>
      <c r="X28" s="21"/>
      <c r="Y28" s="21">
        <v>164151507</v>
      </c>
      <c r="Z28" s="6"/>
      <c r="AA28" s="19">
        <v>303516128</v>
      </c>
    </row>
    <row r="29" spans="1:27" ht="13.5">
      <c r="A29" s="56" t="s">
        <v>55</v>
      </c>
      <c r="B29" s="3"/>
      <c r="C29" s="19">
        <v>248182635</v>
      </c>
      <c r="D29" s="19"/>
      <c r="E29" s="20">
        <v>4060000</v>
      </c>
      <c r="F29" s="21">
        <v>4060000</v>
      </c>
      <c r="G29" s="21">
        <v>1407994</v>
      </c>
      <c r="H29" s="21"/>
      <c r="I29" s="21">
        <v>937934</v>
      </c>
      <c r="J29" s="21">
        <v>2345928</v>
      </c>
      <c r="K29" s="21">
        <v>376617</v>
      </c>
      <c r="L29" s="21">
        <v>2968455</v>
      </c>
      <c r="M29" s="21"/>
      <c r="N29" s="21">
        <v>3345072</v>
      </c>
      <c r="O29" s="21"/>
      <c r="P29" s="21"/>
      <c r="Q29" s="21"/>
      <c r="R29" s="21"/>
      <c r="S29" s="21"/>
      <c r="T29" s="21"/>
      <c r="U29" s="21"/>
      <c r="V29" s="21"/>
      <c r="W29" s="21">
        <v>5691000</v>
      </c>
      <c r="X29" s="21"/>
      <c r="Y29" s="21">
        <v>5691000</v>
      </c>
      <c r="Z29" s="6"/>
      <c r="AA29" s="28">
        <v>4060000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>
        <v>42380</v>
      </c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276531530</v>
      </c>
      <c r="D32" s="25">
        <f>SUM(D28:D31)</f>
        <v>0</v>
      </c>
      <c r="E32" s="26">
        <f t="shared" si="5"/>
        <v>307576128</v>
      </c>
      <c r="F32" s="27">
        <f t="shared" si="5"/>
        <v>307576128</v>
      </c>
      <c r="G32" s="27">
        <f t="shared" si="5"/>
        <v>1961235</v>
      </c>
      <c r="H32" s="27">
        <f t="shared" si="5"/>
        <v>41224604</v>
      </c>
      <c r="I32" s="27">
        <f t="shared" si="5"/>
        <v>28127415</v>
      </c>
      <c r="J32" s="27">
        <f t="shared" si="5"/>
        <v>71313254</v>
      </c>
      <c r="K32" s="27">
        <f t="shared" si="5"/>
        <v>27000119</v>
      </c>
      <c r="L32" s="27">
        <f t="shared" si="5"/>
        <v>27860653</v>
      </c>
      <c r="M32" s="27">
        <f t="shared" si="5"/>
        <v>43668481</v>
      </c>
      <c r="N32" s="27">
        <f t="shared" si="5"/>
        <v>98529253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169842507</v>
      </c>
      <c r="X32" s="27">
        <f t="shared" si="5"/>
        <v>0</v>
      </c>
      <c r="Y32" s="27">
        <f t="shared" si="5"/>
        <v>169842507</v>
      </c>
      <c r="Z32" s="13">
        <f>+IF(X32&lt;&gt;0,+(Y32/X32)*100,0)</f>
        <v>0</v>
      </c>
      <c r="AA32" s="31">
        <f>SUM(AA28:AA31)</f>
        <v>307576128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>
        <v>27455887</v>
      </c>
      <c r="D34" s="19"/>
      <c r="E34" s="20">
        <v>20000000</v>
      </c>
      <c r="F34" s="21">
        <v>20000000</v>
      </c>
      <c r="G34" s="21">
        <v>22250</v>
      </c>
      <c r="H34" s="21"/>
      <c r="I34" s="21"/>
      <c r="J34" s="21">
        <v>22250</v>
      </c>
      <c r="K34" s="21">
        <v>542835</v>
      </c>
      <c r="L34" s="21"/>
      <c r="M34" s="21"/>
      <c r="N34" s="21">
        <v>542835</v>
      </c>
      <c r="O34" s="21"/>
      <c r="P34" s="21"/>
      <c r="Q34" s="21"/>
      <c r="R34" s="21"/>
      <c r="S34" s="21"/>
      <c r="T34" s="21"/>
      <c r="U34" s="21"/>
      <c r="V34" s="21"/>
      <c r="W34" s="21">
        <v>565085</v>
      </c>
      <c r="X34" s="21"/>
      <c r="Y34" s="21">
        <v>565085</v>
      </c>
      <c r="Z34" s="6"/>
      <c r="AA34" s="28">
        <v>20000000</v>
      </c>
    </row>
    <row r="35" spans="1:27" ht="13.5">
      <c r="A35" s="59" t="s">
        <v>63</v>
      </c>
      <c r="B35" s="3"/>
      <c r="C35" s="19">
        <v>7356585</v>
      </c>
      <c r="D35" s="19"/>
      <c r="E35" s="20">
        <v>9390000</v>
      </c>
      <c r="F35" s="21">
        <v>9390000</v>
      </c>
      <c r="G35" s="21">
        <v>1660463</v>
      </c>
      <c r="H35" s="21"/>
      <c r="I35" s="21">
        <v>17044</v>
      </c>
      <c r="J35" s="21">
        <v>1677507</v>
      </c>
      <c r="K35" s="21">
        <v>4883049</v>
      </c>
      <c r="L35" s="21">
        <v>685000</v>
      </c>
      <c r="M35" s="21">
        <v>574890</v>
      </c>
      <c r="N35" s="21">
        <v>6142939</v>
      </c>
      <c r="O35" s="21"/>
      <c r="P35" s="21"/>
      <c r="Q35" s="21"/>
      <c r="R35" s="21"/>
      <c r="S35" s="21"/>
      <c r="T35" s="21"/>
      <c r="U35" s="21"/>
      <c r="V35" s="21"/>
      <c r="W35" s="21">
        <v>7820446</v>
      </c>
      <c r="X35" s="21"/>
      <c r="Y35" s="21">
        <v>7820446</v>
      </c>
      <c r="Z35" s="6"/>
      <c r="AA35" s="28">
        <v>9390000</v>
      </c>
    </row>
    <row r="36" spans="1:27" ht="13.5">
      <c r="A36" s="60" t="s">
        <v>64</v>
      </c>
      <c r="B36" s="10"/>
      <c r="C36" s="61">
        <f aca="true" t="shared" si="6" ref="C36:Y36">SUM(C32:C35)</f>
        <v>311344002</v>
      </c>
      <c r="D36" s="61">
        <f>SUM(D32:D35)</f>
        <v>0</v>
      </c>
      <c r="E36" s="62">
        <f t="shared" si="6"/>
        <v>336966128</v>
      </c>
      <c r="F36" s="63">
        <f t="shared" si="6"/>
        <v>336966128</v>
      </c>
      <c r="G36" s="63">
        <f t="shared" si="6"/>
        <v>3643948</v>
      </c>
      <c r="H36" s="63">
        <f t="shared" si="6"/>
        <v>41224604</v>
      </c>
      <c r="I36" s="63">
        <f t="shared" si="6"/>
        <v>28144459</v>
      </c>
      <c r="J36" s="63">
        <f t="shared" si="6"/>
        <v>73013011</v>
      </c>
      <c r="K36" s="63">
        <f t="shared" si="6"/>
        <v>32426003</v>
      </c>
      <c r="L36" s="63">
        <f t="shared" si="6"/>
        <v>28545653</v>
      </c>
      <c r="M36" s="63">
        <f t="shared" si="6"/>
        <v>44243371</v>
      </c>
      <c r="N36" s="63">
        <f t="shared" si="6"/>
        <v>105215027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178228038</v>
      </c>
      <c r="X36" s="63">
        <f t="shared" si="6"/>
        <v>0</v>
      </c>
      <c r="Y36" s="63">
        <f t="shared" si="6"/>
        <v>178228038</v>
      </c>
      <c r="Z36" s="64">
        <f>+IF(X36&lt;&gt;0,+(Y36/X36)*100,0)</f>
        <v>0</v>
      </c>
      <c r="AA36" s="65">
        <f>SUM(AA32:AA35)</f>
        <v>336966128</v>
      </c>
    </row>
    <row r="37" spans="1:27" ht="13.5">
      <c r="A37" s="14" t="s">
        <v>127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128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129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130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dcterms:created xsi:type="dcterms:W3CDTF">2015-02-02T09:37:29Z</dcterms:created>
  <dcterms:modified xsi:type="dcterms:W3CDTF">2015-02-16T09:51:22Z</dcterms:modified>
  <cp:category/>
  <cp:version/>
  <cp:contentType/>
  <cp:contentStatus/>
</cp:coreProperties>
</file>