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MP301" sheetId="2" r:id="rId2"/>
    <sheet name="MP302" sheetId="3" r:id="rId3"/>
    <sheet name="MP303" sheetId="4" r:id="rId4"/>
    <sheet name="MP304" sheetId="5" r:id="rId5"/>
    <sheet name="MP305" sheetId="6" r:id="rId6"/>
    <sheet name="MP306" sheetId="7" r:id="rId7"/>
    <sheet name="MP307" sheetId="8" r:id="rId8"/>
    <sheet name="DC30" sheetId="9" r:id="rId9"/>
    <sheet name="MP311" sheetId="10" r:id="rId10"/>
    <sheet name="MP312" sheetId="11" r:id="rId11"/>
    <sheet name="MP313" sheetId="12" r:id="rId12"/>
    <sheet name="MP314" sheetId="13" r:id="rId13"/>
    <sheet name="MP315" sheetId="14" r:id="rId14"/>
    <sheet name="MP316" sheetId="15" r:id="rId15"/>
    <sheet name="DC31" sheetId="16" r:id="rId16"/>
    <sheet name="MP321" sheetId="17" r:id="rId17"/>
    <sheet name="MP322" sheetId="18" r:id="rId18"/>
    <sheet name="MP323" sheetId="19" r:id="rId19"/>
    <sheet name="MP324" sheetId="20" r:id="rId20"/>
    <sheet name="MP325" sheetId="21" r:id="rId21"/>
    <sheet name="DC32" sheetId="22" r:id="rId22"/>
  </sheets>
  <definedNames>
    <definedName name="_xlnm.Print_Area" localSheetId="8">'DC30'!$A$1:$AA$45</definedName>
    <definedName name="_xlnm.Print_Area" localSheetId="15">'DC31'!$A$1:$AA$45</definedName>
    <definedName name="_xlnm.Print_Area" localSheetId="21">'DC32'!$A$1:$AA$45</definedName>
    <definedName name="_xlnm.Print_Area" localSheetId="1">'MP301'!$A$1:$AA$45</definedName>
    <definedName name="_xlnm.Print_Area" localSheetId="2">'MP302'!$A$1:$AA$45</definedName>
    <definedName name="_xlnm.Print_Area" localSheetId="3">'MP303'!$A$1:$AA$45</definedName>
    <definedName name="_xlnm.Print_Area" localSheetId="4">'MP304'!$A$1:$AA$45</definedName>
    <definedName name="_xlnm.Print_Area" localSheetId="5">'MP305'!$A$1:$AA$45</definedName>
    <definedName name="_xlnm.Print_Area" localSheetId="6">'MP306'!$A$1:$AA$45</definedName>
    <definedName name="_xlnm.Print_Area" localSheetId="7">'MP307'!$A$1:$AA$45</definedName>
    <definedName name="_xlnm.Print_Area" localSheetId="9">'MP311'!$A$1:$AA$45</definedName>
    <definedName name="_xlnm.Print_Area" localSheetId="10">'MP312'!$A$1:$AA$45</definedName>
    <definedName name="_xlnm.Print_Area" localSheetId="11">'MP313'!$A$1:$AA$45</definedName>
    <definedName name="_xlnm.Print_Area" localSheetId="12">'MP314'!$A$1:$AA$45</definedName>
    <definedName name="_xlnm.Print_Area" localSheetId="13">'MP315'!$A$1:$AA$45</definedName>
    <definedName name="_xlnm.Print_Area" localSheetId="14">'MP316'!$A$1:$AA$45</definedName>
    <definedName name="_xlnm.Print_Area" localSheetId="16">'MP321'!$A$1:$AA$45</definedName>
    <definedName name="_xlnm.Print_Area" localSheetId="17">'MP322'!$A$1:$AA$45</definedName>
    <definedName name="_xlnm.Print_Area" localSheetId="18">'MP323'!$A$1:$AA$45</definedName>
    <definedName name="_xlnm.Print_Area" localSheetId="19">'MP324'!$A$1:$AA$45</definedName>
    <definedName name="_xlnm.Print_Area" localSheetId="20">'MP325'!$A$1:$AA$45</definedName>
    <definedName name="_xlnm.Print_Area" localSheetId="0">'Summary'!$A$1:$AA$45</definedName>
  </definedNames>
  <calcPr calcMode="manual" fullCalcOnLoad="1"/>
</workbook>
</file>

<file path=xl/sharedStrings.xml><?xml version="1.0" encoding="utf-8"?>
<sst xmlns="http://schemas.openxmlformats.org/spreadsheetml/2006/main" count="1562" uniqueCount="92">
  <si>
    <t>Mpumalanga: Albert Luthuli(MP301) - Table C5 Quarterly Budget Statement - Capital Expenditure by Standard Classification and Funding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</si>
  <si>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</si>
  <si>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</si>
  <si>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</si>
  <si>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</si>
  <si>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</si>
  <si>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</si>
  <si>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</si>
  <si>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</si>
  <si>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</si>
  <si>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</si>
  <si>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</si>
  <si>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</si>
  <si>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</si>
  <si>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</si>
  <si>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</si>
  <si>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</si>
  <si>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</si>
  <si>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</si>
  <si>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</si>
  <si>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</si>
  <si>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</si>
  <si>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</si>
  <si>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</si>
  <si>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</si>
  <si>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</si>
  <si>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</si>
  <si>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</si>
  <si>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</si>
  <si>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</si>
  <si>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</si>
  <si>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</si>
  <si>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</si>
  <si>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</si>
  <si>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</si>
  <si>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</si>
  <si>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</si>
  <si>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</si>
  <si>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</si>
  <si>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</si>
  <si>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</si>
  <si>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</si>
  <si>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</si>
  <si>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</si>
  <si>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</si>
  <si>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</si>
  <si>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</si>
  <si>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</si>
  <si>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</si>
  <si>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</si>
  <si>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</si>
  <si>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Total Capital Expenditure - Standard</t>
  </si>
  <si>
    <t>3</t>
  </si>
  <si>
    <t>Funded by:</t>
  </si>
  <si>
    <t>National Government</t>
  </si>
  <si>
    <t>Provincial Government</t>
  </si>
  <si>
    <t>District Municipality</t>
  </si>
  <si>
    <t>Other transfers and grants</t>
  </si>
  <si>
    <t>Transfers recognised - capital</t>
  </si>
  <si>
    <t>Public contributions and donations</t>
  </si>
  <si>
    <t>5</t>
  </si>
  <si>
    <t>Borrowing</t>
  </si>
  <si>
    <t>6</t>
  </si>
  <si>
    <t>Internally generated funds</t>
  </si>
  <si>
    <t>Total Capital Funding</t>
  </si>
  <si>
    <t>Mpumalanga: Msukaligwa(MP302) - Table C5 Quarterly Budget Statement - Capital Expenditure by Standard Classification and Funding for 2nd Quarter ended 31 December 2014 (Figures Finalised as at 2015/01/31)</t>
  </si>
  <si>
    <t>Mpumalanga: Mkhondo(MP303) - Table C5 Quarterly Budget Statement - Capital Expenditure by Standard Classification and Funding for 2nd Quarter ended 31 December 2014 (Figures Finalised as at 2015/01/31)</t>
  </si>
  <si>
    <t>Mpumalanga: Pixley Ka Seme (MP)(MP304) - Table C5 Quarterly Budget Statement - Capital Expenditure by Standard Classification and Funding for 2nd Quarter ended 31 December 2014 (Figures Finalised as at 2015/01/31)</t>
  </si>
  <si>
    <t>Mpumalanga: Lekwa(MP305) - Table C5 Quarterly Budget Statement - Capital Expenditure by Standard Classification and Funding for 2nd Quarter ended 31 December 2014 (Figures Finalised as at 2015/01/31)</t>
  </si>
  <si>
    <t>Mpumalanga: Dipaleseng(MP306) - Table C5 Quarterly Budget Statement - Capital Expenditure by Standard Classification and Funding for 2nd Quarter ended 31 December 2014 (Figures Finalised as at 2015/01/31)</t>
  </si>
  <si>
    <t>Mpumalanga: Govan Mbeki(MP307) - Table C5 Quarterly Budget Statement - Capital Expenditure by Standard Classification and Funding for 2nd Quarter ended 31 December 2014 (Figures Finalised as at 2015/01/31)</t>
  </si>
  <si>
    <t>Mpumalanga: Gert Sibande(DC30) - Table C5 Quarterly Budget Statement - Capital Expenditure by Standard Classification and Funding for 2nd Quarter ended 31 December 2014 (Figures Finalised as at 2015/01/31)</t>
  </si>
  <si>
    <t>Mpumalanga: Victor Khanye(MP311) - Table C5 Quarterly Budget Statement - Capital Expenditure by Standard Classification and Funding for 2nd Quarter ended 31 December 2014 (Figures Finalised as at 2015/01/31)</t>
  </si>
  <si>
    <t>Mpumalanga: Emalahleni (Mp)(MP312) - Table C5 Quarterly Budget Statement - Capital Expenditure by Standard Classification and Funding for 2nd Quarter ended 31 December 2014 (Figures Finalised as at 2015/01/31)</t>
  </si>
  <si>
    <t>Mpumalanga: Steve Tshwete(MP313) - Table C5 Quarterly Budget Statement - Capital Expenditure by Standard Classification and Funding for 2nd Quarter ended 31 December 2014 (Figures Finalised as at 2015/01/31)</t>
  </si>
  <si>
    <t>Mpumalanga: Emakhazeni(MP314) - Table C5 Quarterly Budget Statement - Capital Expenditure by Standard Classification and Funding for 2nd Quarter ended 31 December 2014 (Figures Finalised as at 2015/01/31)</t>
  </si>
  <si>
    <t>Mpumalanga: Thembisile Hani(MP315) - Table C5 Quarterly Budget Statement - Capital Expenditure by Standard Classification and Funding for 2nd Quarter ended 31 December 2014 (Figures Finalised as at 2015/01/31)</t>
  </si>
  <si>
    <t>Mpumalanga: Dr J.S. Moroka(MP316) - Table C5 Quarterly Budget Statement - Capital Expenditure by Standard Classification and Funding for 2nd Quarter ended 31 December 2014 (Figures Finalised as at 2015/01/31)</t>
  </si>
  <si>
    <t>Mpumalanga: Nkangala(DC31) - Table C5 Quarterly Budget Statement - Capital Expenditure by Standard Classification and Funding for 2nd Quarter ended 31 December 2014 (Figures Finalised as at 2015/01/31)</t>
  </si>
  <si>
    <t>Mpumalanga: Thaba Chweu(MP321) - Table C5 Quarterly Budget Statement - Capital Expenditure by Standard Classification and Funding for 2nd Quarter ended 31 December 2014 (Figures Finalised as at 2015/01/31)</t>
  </si>
  <si>
    <t>Mpumalanga: Mbombela(MP322) - Table C5 Quarterly Budget Statement - Capital Expenditure by Standard Classification and Funding for 2nd Quarter ended 31 December 2014 (Figures Finalised as at 2015/01/31)</t>
  </si>
  <si>
    <t>Mpumalanga: Umjindi(MP323) - Table C5 Quarterly Budget Statement - Capital Expenditure by Standard Classification and Funding for 2nd Quarter ended 31 December 2014 (Figures Finalised as at 2015/01/31)</t>
  </si>
  <si>
    <t>Mpumalanga: Nkomazi(MP324) - Table C5 Quarterly Budget Statement - Capital Expenditure by Standard Classification and Funding for 2nd Quarter ended 31 December 2014 (Figures Finalised as at 2015/01/31)</t>
  </si>
  <si>
    <t>Mpumalanga: Bushbuckridge(MP325) - Table C5 Quarterly Budget Statement - Capital Expenditure by Standard Classification and Funding for 2nd Quarter ended 31 December 2014 (Figures Finalised as at 2015/01/31)</t>
  </si>
  <si>
    <t>Mpumalanga: Ehlanzeni(DC32) - Table C5 Quarterly Budget Statement - Capital Expenditure by Standard Classification and Funding for 2nd Quarter ended 31 December 2014 (Figures Finalised as at 2015/01/31)</t>
  </si>
  <si>
    <t>Summary - Table C5 Quarterly Budget Statement - Capital Expenditure by Standard Classification and Funding for 2nd Quarter ended 31 December 2014 (Figures Finalised as at 2015/01/31)</t>
  </si>
  <si>
    <t>Standard Classification Description</t>
  </si>
  <si>
    <t>References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</si>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</sst>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 * #,##0.00_ ;_ * \(#,##0.00\)_ ;_ * &quot;-&quot;??_ ;_ @_ "/>
    <numFmt numFmtId="171" formatCode="_(* #,##0,_);_(* \(#,##0,\);_(* &quot;–&quot;?_);_(@_)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0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0" fontId="5" fillId="0" borderId="12" xfId="0" applyNumberFormat="1" applyFont="1" applyFill="1" applyBorder="1" applyAlignment="1" applyProtection="1">
      <alignment/>
      <protection/>
    </xf>
    <xf numFmtId="170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170" fontId="3" fillId="0" borderId="15" xfId="0" applyNumberFormat="1" applyFont="1" applyFill="1" applyBorder="1" applyAlignment="1" applyProtection="1">
      <alignment/>
      <protection/>
    </xf>
    <xf numFmtId="0" fontId="8" fillId="0" borderId="16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172" fontId="3" fillId="0" borderId="17" xfId="0" applyNumberFormat="1" applyFont="1" applyFill="1" applyBorder="1" applyAlignment="1" applyProtection="1">
      <alignment/>
      <protection/>
    </xf>
    <xf numFmtId="172" fontId="3" fillId="0" borderId="18" xfId="0" applyNumberFormat="1" applyFont="1" applyFill="1" applyBorder="1" applyAlignment="1" applyProtection="1">
      <alignment/>
      <protection/>
    </xf>
    <xf numFmtId="172" fontId="3" fillId="0" borderId="12" xfId="0" applyNumberFormat="1" applyFont="1" applyFill="1" applyBorder="1" applyAlignment="1" applyProtection="1">
      <alignment/>
      <protection/>
    </xf>
    <xf numFmtId="172" fontId="5" fillId="0" borderId="17" xfId="0" applyNumberFormat="1" applyFont="1" applyFill="1" applyBorder="1" applyAlignment="1" applyProtection="1">
      <alignment/>
      <protection/>
    </xf>
    <xf numFmtId="172" fontId="5" fillId="0" borderId="18" xfId="0" applyNumberFormat="1" applyFont="1" applyFill="1" applyBorder="1" applyAlignment="1" applyProtection="1">
      <alignment/>
      <protection/>
    </xf>
    <xf numFmtId="172" fontId="5" fillId="0" borderId="12" xfId="0" applyNumberFormat="1" applyFont="1" applyFill="1" applyBorder="1" applyAlignment="1" applyProtection="1">
      <alignment/>
      <protection/>
    </xf>
    <xf numFmtId="172" fontId="5" fillId="0" borderId="17" xfId="42" applyNumberFormat="1" applyFont="1" applyFill="1" applyBorder="1" applyAlignment="1" applyProtection="1">
      <alignment/>
      <protection/>
    </xf>
    <xf numFmtId="172" fontId="5" fillId="0" borderId="18" xfId="42" applyNumberFormat="1" applyFont="1" applyFill="1" applyBorder="1" applyAlignment="1" applyProtection="1">
      <alignment/>
      <protection/>
    </xf>
    <xf numFmtId="172" fontId="5" fillId="0" borderId="12" xfId="42" applyNumberFormat="1" applyFont="1" applyFill="1" applyBorder="1" applyAlignment="1" applyProtection="1">
      <alignment/>
      <protection/>
    </xf>
    <xf numFmtId="172" fontId="3" fillId="0" borderId="19" xfId="0" applyNumberFormat="1" applyFont="1" applyFill="1" applyBorder="1" applyAlignment="1" applyProtection="1">
      <alignment/>
      <protection/>
    </xf>
    <xf numFmtId="172" fontId="3" fillId="0" borderId="20" xfId="0" applyNumberFormat="1" applyFont="1" applyFill="1" applyBorder="1" applyAlignment="1" applyProtection="1">
      <alignment/>
      <protection/>
    </xf>
    <xf numFmtId="172" fontId="3" fillId="0" borderId="15" xfId="0" applyNumberFormat="1" applyFont="1" applyFill="1" applyBorder="1" applyAlignment="1" applyProtection="1">
      <alignment/>
      <protection/>
    </xf>
    <xf numFmtId="172" fontId="5" fillId="0" borderId="21" xfId="0" applyNumberFormat="1" applyFont="1" applyFill="1" applyBorder="1" applyAlignment="1" applyProtection="1">
      <alignment/>
      <protection/>
    </xf>
    <xf numFmtId="172" fontId="5" fillId="0" borderId="21" xfId="42" applyNumberFormat="1" applyFont="1" applyFill="1" applyBorder="1" applyAlignment="1" applyProtection="1">
      <alignment/>
      <protection/>
    </xf>
    <xf numFmtId="172" fontId="3" fillId="0" borderId="21" xfId="0" applyNumberFormat="1" applyFont="1" applyFill="1" applyBorder="1" applyAlignment="1" applyProtection="1">
      <alignment/>
      <protection/>
    </xf>
    <xf numFmtId="172" fontId="3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/>
      <protection/>
    </xf>
    <xf numFmtId="172" fontId="3" fillId="0" borderId="33" xfId="0" applyNumberFormat="1" applyFont="1" applyBorder="1" applyAlignment="1" applyProtection="1">
      <alignment horizontal="center"/>
      <protection/>
    </xf>
    <xf numFmtId="172" fontId="3" fillId="0" borderId="23" xfId="0" applyNumberFormat="1" applyFont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 horizontal="center"/>
      <protection/>
    </xf>
    <xf numFmtId="170" fontId="3" fillId="0" borderId="10" xfId="0" applyNumberFormat="1" applyFont="1" applyBorder="1" applyAlignment="1" applyProtection="1">
      <alignment horizontal="center"/>
      <protection/>
    </xf>
    <xf numFmtId="172" fontId="3" fillId="0" borderId="34" xfId="0" applyNumberFormat="1" applyFont="1" applyBorder="1" applyAlignment="1" applyProtection="1">
      <alignment horizontal="center"/>
      <protection/>
    </xf>
    <xf numFmtId="172" fontId="3" fillId="0" borderId="32" xfId="0" applyNumberFormat="1" applyFont="1" applyFill="1" applyBorder="1" applyAlignment="1" applyProtection="1">
      <alignment/>
      <protection/>
    </xf>
    <xf numFmtId="172" fontId="3" fillId="0" borderId="31" xfId="0" applyNumberFormat="1" applyFont="1" applyFill="1" applyBorder="1" applyAlignment="1" applyProtection="1">
      <alignment/>
      <protection/>
    </xf>
    <xf numFmtId="172" fontId="3" fillId="0" borderId="14" xfId="0" applyNumberFormat="1" applyFont="1" applyFill="1" applyBorder="1" applyAlignment="1" applyProtection="1">
      <alignment/>
      <protection/>
    </xf>
    <xf numFmtId="170" fontId="3" fillId="0" borderId="14" xfId="0" applyNumberFormat="1" applyFont="1" applyFill="1" applyBorder="1" applyAlignment="1" applyProtection="1">
      <alignment/>
      <protection/>
    </xf>
    <xf numFmtId="172" fontId="3" fillId="0" borderId="35" xfId="0" applyNumberFormat="1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 indent="2"/>
      <protection/>
    </xf>
    <xf numFmtId="0" fontId="5" fillId="0" borderId="11" xfId="0" applyFont="1" applyFill="1" applyBorder="1" applyAlignment="1" applyProtection="1">
      <alignment horizontal="left" indent="2"/>
      <protection/>
    </xf>
    <xf numFmtId="0" fontId="3" fillId="0" borderId="11" xfId="0" applyFont="1" applyFill="1" applyBorder="1" applyAlignment="1" applyProtection="1">
      <alignment horizontal="left" indent="1"/>
      <protection/>
    </xf>
    <xf numFmtId="0" fontId="3" fillId="0" borderId="11" xfId="0" applyFont="1" applyBorder="1" applyAlignment="1" applyProtection="1">
      <alignment horizontal="left" indent="1"/>
      <protection/>
    </xf>
    <xf numFmtId="0" fontId="3" fillId="0" borderId="13" xfId="0" applyFont="1" applyBorder="1" applyAlignment="1" applyProtection="1">
      <alignment/>
      <protection/>
    </xf>
    <xf numFmtId="172" fontId="3" fillId="0" borderId="32" xfId="0" applyNumberFormat="1" applyFont="1" applyBorder="1" applyAlignment="1" applyProtection="1">
      <alignment/>
      <protection/>
    </xf>
    <xf numFmtId="172" fontId="3" fillId="0" borderId="31" xfId="0" applyNumberFormat="1" applyFont="1" applyBorder="1" applyAlignment="1" applyProtection="1">
      <alignment/>
      <protection/>
    </xf>
    <xf numFmtId="172" fontId="3" fillId="0" borderId="14" xfId="0" applyNumberFormat="1" applyFont="1" applyBorder="1" applyAlignment="1" applyProtection="1">
      <alignment/>
      <protection/>
    </xf>
    <xf numFmtId="170" fontId="3" fillId="0" borderId="14" xfId="0" applyNumberFormat="1" applyFont="1" applyBorder="1" applyAlignment="1" applyProtection="1">
      <alignment/>
      <protection/>
    </xf>
    <xf numFmtId="172" fontId="3" fillId="0" borderId="35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9" fillId="0" borderId="0" xfId="0" applyFont="1" applyBorder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2" fillId="0" borderId="36" xfId="0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86</v>
      </c>
      <c r="B2" s="1" t="s">
        <v>91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191906158</v>
      </c>
      <c r="D5" s="16">
        <f>SUM(D6:D8)</f>
        <v>0</v>
      </c>
      <c r="E5" s="17">
        <f t="shared" si="0"/>
        <v>111027664</v>
      </c>
      <c r="F5" s="18">
        <f t="shared" si="0"/>
        <v>121539284</v>
      </c>
      <c r="G5" s="18">
        <f t="shared" si="0"/>
        <v>169905</v>
      </c>
      <c r="H5" s="18">
        <f t="shared" si="0"/>
        <v>7461923</v>
      </c>
      <c r="I5" s="18">
        <f t="shared" si="0"/>
        <v>4583399</v>
      </c>
      <c r="J5" s="18">
        <f t="shared" si="0"/>
        <v>12215227</v>
      </c>
      <c r="K5" s="18">
        <f t="shared" si="0"/>
        <v>11109417</v>
      </c>
      <c r="L5" s="18">
        <f t="shared" si="0"/>
        <v>16123094</v>
      </c>
      <c r="M5" s="18">
        <f t="shared" si="0"/>
        <v>12187208</v>
      </c>
      <c r="N5" s="18">
        <f t="shared" si="0"/>
        <v>39419719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51634946</v>
      </c>
      <c r="X5" s="18">
        <f t="shared" si="0"/>
        <v>53528648</v>
      </c>
      <c r="Y5" s="18">
        <f t="shared" si="0"/>
        <v>-1893702</v>
      </c>
      <c r="Z5" s="4">
        <f>+IF(X5&lt;&gt;0,+(Y5/X5)*100,0)</f>
        <v>-3.537735531822138</v>
      </c>
      <c r="AA5" s="16">
        <f>SUM(AA6:AA8)</f>
        <v>121539284</v>
      </c>
    </row>
    <row r="6" spans="1:27" ht="13.5">
      <c r="A6" s="5" t="s">
        <v>32</v>
      </c>
      <c r="B6" s="3"/>
      <c r="C6" s="19">
        <v>39288172</v>
      </c>
      <c r="D6" s="19"/>
      <c r="E6" s="20">
        <v>47024861</v>
      </c>
      <c r="F6" s="21">
        <v>47024861</v>
      </c>
      <c r="G6" s="21">
        <v>62370</v>
      </c>
      <c r="H6" s="21">
        <v>2509519</v>
      </c>
      <c r="I6" s="21">
        <v>431056</v>
      </c>
      <c r="J6" s="21">
        <v>3002945</v>
      </c>
      <c r="K6" s="21">
        <v>2080555</v>
      </c>
      <c r="L6" s="21">
        <v>3098538</v>
      </c>
      <c r="M6" s="21">
        <v>3190638</v>
      </c>
      <c r="N6" s="21">
        <v>8369731</v>
      </c>
      <c r="O6" s="21"/>
      <c r="P6" s="21"/>
      <c r="Q6" s="21"/>
      <c r="R6" s="21"/>
      <c r="S6" s="21"/>
      <c r="T6" s="21"/>
      <c r="U6" s="21"/>
      <c r="V6" s="21"/>
      <c r="W6" s="21">
        <v>11372676</v>
      </c>
      <c r="X6" s="21">
        <v>27174894</v>
      </c>
      <c r="Y6" s="21">
        <v>-15802218</v>
      </c>
      <c r="Z6" s="6">
        <v>-58.15</v>
      </c>
      <c r="AA6" s="28">
        <v>47024861</v>
      </c>
    </row>
    <row r="7" spans="1:27" ht="13.5">
      <c r="A7" s="5" t="s">
        <v>33</v>
      </c>
      <c r="B7" s="3"/>
      <c r="C7" s="22">
        <v>1448669</v>
      </c>
      <c r="D7" s="22"/>
      <c r="E7" s="23">
        <v>22785617</v>
      </c>
      <c r="F7" s="24">
        <v>22785617</v>
      </c>
      <c r="G7" s="24">
        <v>20600</v>
      </c>
      <c r="H7" s="24">
        <v>988718</v>
      </c>
      <c r="I7" s="24">
        <v>1543128</v>
      </c>
      <c r="J7" s="24">
        <v>2552446</v>
      </c>
      <c r="K7" s="24">
        <v>2040392</v>
      </c>
      <c r="L7" s="24">
        <v>1902637</v>
      </c>
      <c r="M7" s="24">
        <v>2484703</v>
      </c>
      <c r="N7" s="24">
        <v>6427732</v>
      </c>
      <c r="O7" s="24"/>
      <c r="P7" s="24"/>
      <c r="Q7" s="24"/>
      <c r="R7" s="24"/>
      <c r="S7" s="24"/>
      <c r="T7" s="24"/>
      <c r="U7" s="24"/>
      <c r="V7" s="24"/>
      <c r="W7" s="24">
        <v>8980178</v>
      </c>
      <c r="X7" s="24">
        <v>7603882</v>
      </c>
      <c r="Y7" s="24">
        <v>1376296</v>
      </c>
      <c r="Z7" s="7">
        <v>18.1</v>
      </c>
      <c r="AA7" s="29">
        <v>22785617</v>
      </c>
    </row>
    <row r="8" spans="1:27" ht="13.5">
      <c r="A8" s="5" t="s">
        <v>34</v>
      </c>
      <c r="B8" s="3"/>
      <c r="C8" s="19">
        <v>151169317</v>
      </c>
      <c r="D8" s="19"/>
      <c r="E8" s="20">
        <v>41217186</v>
      </c>
      <c r="F8" s="21">
        <v>51728806</v>
      </c>
      <c r="G8" s="21">
        <v>86935</v>
      </c>
      <c r="H8" s="21">
        <v>3963686</v>
      </c>
      <c r="I8" s="21">
        <v>2609215</v>
      </c>
      <c r="J8" s="21">
        <v>6659836</v>
      </c>
      <c r="K8" s="21">
        <v>6988470</v>
      </c>
      <c r="L8" s="21">
        <v>11121919</v>
      </c>
      <c r="M8" s="21">
        <v>6511867</v>
      </c>
      <c r="N8" s="21">
        <v>24622256</v>
      </c>
      <c r="O8" s="21"/>
      <c r="P8" s="21"/>
      <c r="Q8" s="21"/>
      <c r="R8" s="21"/>
      <c r="S8" s="21"/>
      <c r="T8" s="21"/>
      <c r="U8" s="21"/>
      <c r="V8" s="21"/>
      <c r="W8" s="21">
        <v>31282092</v>
      </c>
      <c r="X8" s="21">
        <v>18749872</v>
      </c>
      <c r="Y8" s="21">
        <v>12532220</v>
      </c>
      <c r="Z8" s="6">
        <v>66.84</v>
      </c>
      <c r="AA8" s="28">
        <v>51728806</v>
      </c>
    </row>
    <row r="9" spans="1:27" ht="13.5">
      <c r="A9" s="2" t="s">
        <v>35</v>
      </c>
      <c r="B9" s="3"/>
      <c r="C9" s="16">
        <f aca="true" t="shared" si="1" ref="C9:Y9">SUM(C10:C14)</f>
        <v>77419272</v>
      </c>
      <c r="D9" s="16">
        <f>SUM(D10:D14)</f>
        <v>0</v>
      </c>
      <c r="E9" s="17">
        <f t="shared" si="1"/>
        <v>183074095</v>
      </c>
      <c r="F9" s="18">
        <f t="shared" si="1"/>
        <v>185763375</v>
      </c>
      <c r="G9" s="18">
        <f t="shared" si="1"/>
        <v>1350492</v>
      </c>
      <c r="H9" s="18">
        <f t="shared" si="1"/>
        <v>9212522</v>
      </c>
      <c r="I9" s="18">
        <f t="shared" si="1"/>
        <v>9664949</v>
      </c>
      <c r="J9" s="18">
        <f t="shared" si="1"/>
        <v>20227963</v>
      </c>
      <c r="K9" s="18">
        <f t="shared" si="1"/>
        <v>13393216</v>
      </c>
      <c r="L9" s="18">
        <f t="shared" si="1"/>
        <v>18193500</v>
      </c>
      <c r="M9" s="18">
        <f t="shared" si="1"/>
        <v>9813807</v>
      </c>
      <c r="N9" s="18">
        <f t="shared" si="1"/>
        <v>41400523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61628486</v>
      </c>
      <c r="X9" s="18">
        <f t="shared" si="1"/>
        <v>89016382</v>
      </c>
      <c r="Y9" s="18">
        <f t="shared" si="1"/>
        <v>-27387896</v>
      </c>
      <c r="Z9" s="4">
        <f>+IF(X9&lt;&gt;0,+(Y9/X9)*100,0)</f>
        <v>-30.76725360507238</v>
      </c>
      <c r="AA9" s="30">
        <f>SUM(AA10:AA14)</f>
        <v>185763375</v>
      </c>
    </row>
    <row r="10" spans="1:27" ht="13.5">
      <c r="A10" s="5" t="s">
        <v>36</v>
      </c>
      <c r="B10" s="3"/>
      <c r="C10" s="19">
        <v>27034554</v>
      </c>
      <c r="D10" s="19"/>
      <c r="E10" s="20">
        <v>100749416</v>
      </c>
      <c r="F10" s="21">
        <v>101598716</v>
      </c>
      <c r="G10" s="21">
        <v>392416</v>
      </c>
      <c r="H10" s="21">
        <v>1758221</v>
      </c>
      <c r="I10" s="21">
        <v>4650595</v>
      </c>
      <c r="J10" s="21">
        <v>6801232</v>
      </c>
      <c r="K10" s="21">
        <v>3143977</v>
      </c>
      <c r="L10" s="21">
        <v>10252112</v>
      </c>
      <c r="M10" s="21">
        <v>2158263</v>
      </c>
      <c r="N10" s="21">
        <v>15554352</v>
      </c>
      <c r="O10" s="21"/>
      <c r="P10" s="21"/>
      <c r="Q10" s="21"/>
      <c r="R10" s="21"/>
      <c r="S10" s="21"/>
      <c r="T10" s="21"/>
      <c r="U10" s="21"/>
      <c r="V10" s="21"/>
      <c r="W10" s="21">
        <v>22355584</v>
      </c>
      <c r="X10" s="21">
        <v>30518077</v>
      </c>
      <c r="Y10" s="21">
        <v>-8162493</v>
      </c>
      <c r="Z10" s="6">
        <v>-26.75</v>
      </c>
      <c r="AA10" s="28">
        <v>101598716</v>
      </c>
    </row>
    <row r="11" spans="1:27" ht="13.5">
      <c r="A11" s="5" t="s">
        <v>37</v>
      </c>
      <c r="B11" s="3"/>
      <c r="C11" s="19">
        <v>12463366</v>
      </c>
      <c r="D11" s="19"/>
      <c r="E11" s="20">
        <v>35652342</v>
      </c>
      <c r="F11" s="21">
        <v>36407522</v>
      </c>
      <c r="G11" s="21"/>
      <c r="H11" s="21">
        <v>6288717</v>
      </c>
      <c r="I11" s="21">
        <v>2026657</v>
      </c>
      <c r="J11" s="21">
        <v>8315374</v>
      </c>
      <c r="K11" s="21">
        <v>3322460</v>
      </c>
      <c r="L11" s="21">
        <v>2225521</v>
      </c>
      <c r="M11" s="21">
        <v>3940336</v>
      </c>
      <c r="N11" s="21">
        <v>9488317</v>
      </c>
      <c r="O11" s="21"/>
      <c r="P11" s="21"/>
      <c r="Q11" s="21"/>
      <c r="R11" s="21"/>
      <c r="S11" s="21"/>
      <c r="T11" s="21"/>
      <c r="U11" s="21"/>
      <c r="V11" s="21"/>
      <c r="W11" s="21">
        <v>17803691</v>
      </c>
      <c r="X11" s="21">
        <v>18733004</v>
      </c>
      <c r="Y11" s="21">
        <v>-929313</v>
      </c>
      <c r="Z11" s="6">
        <v>-4.96</v>
      </c>
      <c r="AA11" s="28">
        <v>36407522</v>
      </c>
    </row>
    <row r="12" spans="1:27" ht="13.5">
      <c r="A12" s="5" t="s">
        <v>38</v>
      </c>
      <c r="B12" s="3"/>
      <c r="C12" s="19">
        <v>35831778</v>
      </c>
      <c r="D12" s="19"/>
      <c r="E12" s="20">
        <v>45516337</v>
      </c>
      <c r="F12" s="21">
        <v>46101137</v>
      </c>
      <c r="G12" s="21">
        <v>958076</v>
      </c>
      <c r="H12" s="21">
        <v>1165584</v>
      </c>
      <c r="I12" s="21">
        <v>2987697</v>
      </c>
      <c r="J12" s="21">
        <v>5111357</v>
      </c>
      <c r="K12" s="21">
        <v>6926779</v>
      </c>
      <c r="L12" s="21">
        <v>2490579</v>
      </c>
      <c r="M12" s="21">
        <v>3285682</v>
      </c>
      <c r="N12" s="21">
        <v>12703040</v>
      </c>
      <c r="O12" s="21"/>
      <c r="P12" s="21"/>
      <c r="Q12" s="21"/>
      <c r="R12" s="21"/>
      <c r="S12" s="21"/>
      <c r="T12" s="21"/>
      <c r="U12" s="21"/>
      <c r="V12" s="21"/>
      <c r="W12" s="21">
        <v>17814397</v>
      </c>
      <c r="X12" s="21">
        <v>36370805</v>
      </c>
      <c r="Y12" s="21">
        <v>-18556408</v>
      </c>
      <c r="Z12" s="6">
        <v>-51.02</v>
      </c>
      <c r="AA12" s="28">
        <v>46101137</v>
      </c>
    </row>
    <row r="13" spans="1:27" ht="13.5">
      <c r="A13" s="5" t="s">
        <v>39</v>
      </c>
      <c r="B13" s="3"/>
      <c r="C13" s="19">
        <v>197721</v>
      </c>
      <c r="D13" s="19"/>
      <c r="E13" s="20">
        <v>311000</v>
      </c>
      <c r="F13" s="21">
        <v>311000</v>
      </c>
      <c r="G13" s="21"/>
      <c r="H13" s="21"/>
      <c r="I13" s="21"/>
      <c r="J13" s="21"/>
      <c r="K13" s="21"/>
      <c r="L13" s="21">
        <v>3225288</v>
      </c>
      <c r="M13" s="21">
        <v>429526</v>
      </c>
      <c r="N13" s="21">
        <v>3654814</v>
      </c>
      <c r="O13" s="21"/>
      <c r="P13" s="21"/>
      <c r="Q13" s="21"/>
      <c r="R13" s="21"/>
      <c r="S13" s="21"/>
      <c r="T13" s="21"/>
      <c r="U13" s="21"/>
      <c r="V13" s="21"/>
      <c r="W13" s="21">
        <v>3654814</v>
      </c>
      <c r="X13" s="21">
        <v>2761998</v>
      </c>
      <c r="Y13" s="21">
        <v>892816</v>
      </c>
      <c r="Z13" s="6">
        <v>32.33</v>
      </c>
      <c r="AA13" s="28">
        <v>311000</v>
      </c>
    </row>
    <row r="14" spans="1:27" ht="13.5">
      <c r="A14" s="5" t="s">
        <v>40</v>
      </c>
      <c r="B14" s="3"/>
      <c r="C14" s="22">
        <v>1891853</v>
      </c>
      <c r="D14" s="22"/>
      <c r="E14" s="23">
        <v>845000</v>
      </c>
      <c r="F14" s="24">
        <v>1345000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>
        <v>632498</v>
      </c>
      <c r="Y14" s="24">
        <v>-632498</v>
      </c>
      <c r="Z14" s="7">
        <v>-100</v>
      </c>
      <c r="AA14" s="29">
        <v>1345000</v>
      </c>
    </row>
    <row r="15" spans="1:27" ht="13.5">
      <c r="A15" s="2" t="s">
        <v>41</v>
      </c>
      <c r="B15" s="8"/>
      <c r="C15" s="16">
        <f aca="true" t="shared" si="2" ref="C15:Y15">SUM(C16:C18)</f>
        <v>431845451</v>
      </c>
      <c r="D15" s="16">
        <f>SUM(D16:D18)</f>
        <v>0</v>
      </c>
      <c r="E15" s="17">
        <f t="shared" si="2"/>
        <v>985807269</v>
      </c>
      <c r="F15" s="18">
        <f t="shared" si="2"/>
        <v>993732644</v>
      </c>
      <c r="G15" s="18">
        <f t="shared" si="2"/>
        <v>41694114</v>
      </c>
      <c r="H15" s="18">
        <f t="shared" si="2"/>
        <v>41847764</v>
      </c>
      <c r="I15" s="18">
        <f t="shared" si="2"/>
        <v>61378796</v>
      </c>
      <c r="J15" s="18">
        <f t="shared" si="2"/>
        <v>144920674</v>
      </c>
      <c r="K15" s="18">
        <f t="shared" si="2"/>
        <v>60159104</v>
      </c>
      <c r="L15" s="18">
        <f t="shared" si="2"/>
        <v>72828319</v>
      </c>
      <c r="M15" s="18">
        <f t="shared" si="2"/>
        <v>78563932</v>
      </c>
      <c r="N15" s="18">
        <f t="shared" si="2"/>
        <v>211551355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356472029</v>
      </c>
      <c r="X15" s="18">
        <f t="shared" si="2"/>
        <v>373966182</v>
      </c>
      <c r="Y15" s="18">
        <f t="shared" si="2"/>
        <v>-17494153</v>
      </c>
      <c r="Z15" s="4">
        <f>+IF(X15&lt;&gt;0,+(Y15/X15)*100,0)</f>
        <v>-4.6780040126729965</v>
      </c>
      <c r="AA15" s="30">
        <f>SUM(AA16:AA18)</f>
        <v>993732644</v>
      </c>
    </row>
    <row r="16" spans="1:27" ht="13.5">
      <c r="A16" s="5" t="s">
        <v>42</v>
      </c>
      <c r="B16" s="3"/>
      <c r="C16" s="19">
        <v>180558366</v>
      </c>
      <c r="D16" s="19"/>
      <c r="E16" s="20">
        <v>269088973</v>
      </c>
      <c r="F16" s="21">
        <v>269893973</v>
      </c>
      <c r="G16" s="21">
        <v>13680701</v>
      </c>
      <c r="H16" s="21">
        <v>1466448</v>
      </c>
      <c r="I16" s="21">
        <v>3668852</v>
      </c>
      <c r="J16" s="21">
        <v>18816001</v>
      </c>
      <c r="K16" s="21">
        <v>6726159</v>
      </c>
      <c r="L16" s="21">
        <v>5336546</v>
      </c>
      <c r="M16" s="21">
        <v>10049860</v>
      </c>
      <c r="N16" s="21">
        <v>22112565</v>
      </c>
      <c r="O16" s="21"/>
      <c r="P16" s="21"/>
      <c r="Q16" s="21"/>
      <c r="R16" s="21"/>
      <c r="S16" s="21"/>
      <c r="T16" s="21"/>
      <c r="U16" s="21"/>
      <c r="V16" s="21"/>
      <c r="W16" s="21">
        <v>40928566</v>
      </c>
      <c r="X16" s="21">
        <v>104489294</v>
      </c>
      <c r="Y16" s="21">
        <v>-63560728</v>
      </c>
      <c r="Z16" s="6">
        <v>-60.83</v>
      </c>
      <c r="AA16" s="28">
        <v>269893973</v>
      </c>
    </row>
    <row r="17" spans="1:27" ht="13.5">
      <c r="A17" s="5" t="s">
        <v>43</v>
      </c>
      <c r="B17" s="3"/>
      <c r="C17" s="19">
        <v>251210039</v>
      </c>
      <c r="D17" s="19"/>
      <c r="E17" s="20">
        <v>716218296</v>
      </c>
      <c r="F17" s="21">
        <v>723338671</v>
      </c>
      <c r="G17" s="21">
        <v>28013413</v>
      </c>
      <c r="H17" s="21">
        <v>40381316</v>
      </c>
      <c r="I17" s="21">
        <v>57709944</v>
      </c>
      <c r="J17" s="21">
        <v>126104673</v>
      </c>
      <c r="K17" s="21">
        <v>53432945</v>
      </c>
      <c r="L17" s="21">
        <v>67491773</v>
      </c>
      <c r="M17" s="21">
        <v>68514072</v>
      </c>
      <c r="N17" s="21">
        <v>189438790</v>
      </c>
      <c r="O17" s="21"/>
      <c r="P17" s="21"/>
      <c r="Q17" s="21"/>
      <c r="R17" s="21"/>
      <c r="S17" s="21"/>
      <c r="T17" s="21"/>
      <c r="U17" s="21"/>
      <c r="V17" s="21"/>
      <c r="W17" s="21">
        <v>315543463</v>
      </c>
      <c r="X17" s="21">
        <v>269226886</v>
      </c>
      <c r="Y17" s="21">
        <v>46316577</v>
      </c>
      <c r="Z17" s="6">
        <v>17.2</v>
      </c>
      <c r="AA17" s="28">
        <v>723338671</v>
      </c>
    </row>
    <row r="18" spans="1:27" ht="13.5">
      <c r="A18" s="5" t="s">
        <v>44</v>
      </c>
      <c r="B18" s="3"/>
      <c r="C18" s="19">
        <v>77046</v>
      </c>
      <c r="D18" s="19"/>
      <c r="E18" s="20">
        <v>500000</v>
      </c>
      <c r="F18" s="21">
        <v>500000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250002</v>
      </c>
      <c r="Y18" s="21">
        <v>-250002</v>
      </c>
      <c r="Z18" s="6">
        <v>-100</v>
      </c>
      <c r="AA18" s="28">
        <v>500000</v>
      </c>
    </row>
    <row r="19" spans="1:27" ht="13.5">
      <c r="A19" s="2" t="s">
        <v>45</v>
      </c>
      <c r="B19" s="8"/>
      <c r="C19" s="16">
        <f aca="true" t="shared" si="3" ref="C19:Y19">SUM(C20:C23)</f>
        <v>397826080</v>
      </c>
      <c r="D19" s="16">
        <f>SUM(D20:D23)</f>
        <v>0</v>
      </c>
      <c r="E19" s="17">
        <f t="shared" si="3"/>
        <v>1403108301</v>
      </c>
      <c r="F19" s="18">
        <f t="shared" si="3"/>
        <v>1451172766</v>
      </c>
      <c r="G19" s="18">
        <f t="shared" si="3"/>
        <v>19985620</v>
      </c>
      <c r="H19" s="18">
        <f t="shared" si="3"/>
        <v>66624602</v>
      </c>
      <c r="I19" s="18">
        <f t="shared" si="3"/>
        <v>71006532</v>
      </c>
      <c r="J19" s="18">
        <f t="shared" si="3"/>
        <v>157616754</v>
      </c>
      <c r="K19" s="18">
        <f t="shared" si="3"/>
        <v>68881749</v>
      </c>
      <c r="L19" s="18">
        <f t="shared" si="3"/>
        <v>114650283</v>
      </c>
      <c r="M19" s="18">
        <f t="shared" si="3"/>
        <v>140761392</v>
      </c>
      <c r="N19" s="18">
        <f t="shared" si="3"/>
        <v>324293424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481910178</v>
      </c>
      <c r="X19" s="18">
        <f t="shared" si="3"/>
        <v>615446341</v>
      </c>
      <c r="Y19" s="18">
        <f t="shared" si="3"/>
        <v>-133536163</v>
      </c>
      <c r="Z19" s="4">
        <f>+IF(X19&lt;&gt;0,+(Y19/X19)*100,0)</f>
        <v>-21.6974501437486</v>
      </c>
      <c r="AA19" s="30">
        <f>SUM(AA20:AA23)</f>
        <v>1451172766</v>
      </c>
    </row>
    <row r="20" spans="1:27" ht="13.5">
      <c r="A20" s="5" t="s">
        <v>46</v>
      </c>
      <c r="B20" s="3"/>
      <c r="C20" s="19">
        <v>112385027</v>
      </c>
      <c r="D20" s="19"/>
      <c r="E20" s="20">
        <v>222964047</v>
      </c>
      <c r="F20" s="21">
        <v>236832612</v>
      </c>
      <c r="G20" s="21">
        <v>2978726</v>
      </c>
      <c r="H20" s="21">
        <v>3433911</v>
      </c>
      <c r="I20" s="21">
        <v>8546162</v>
      </c>
      <c r="J20" s="21">
        <v>14958799</v>
      </c>
      <c r="K20" s="21">
        <v>4877759</v>
      </c>
      <c r="L20" s="21">
        <v>12143709</v>
      </c>
      <c r="M20" s="21">
        <v>10112482</v>
      </c>
      <c r="N20" s="21">
        <v>27133950</v>
      </c>
      <c r="O20" s="21"/>
      <c r="P20" s="21"/>
      <c r="Q20" s="21"/>
      <c r="R20" s="21"/>
      <c r="S20" s="21"/>
      <c r="T20" s="21"/>
      <c r="U20" s="21"/>
      <c r="V20" s="21"/>
      <c r="W20" s="21">
        <v>42092749</v>
      </c>
      <c r="X20" s="21">
        <v>78988145</v>
      </c>
      <c r="Y20" s="21">
        <v>-36895396</v>
      </c>
      <c r="Z20" s="6">
        <v>-46.71</v>
      </c>
      <c r="AA20" s="28">
        <v>236832612</v>
      </c>
    </row>
    <row r="21" spans="1:27" ht="13.5">
      <c r="A21" s="5" t="s">
        <v>47</v>
      </c>
      <c r="B21" s="3"/>
      <c r="C21" s="19">
        <v>149109227</v>
      </c>
      <c r="D21" s="19"/>
      <c r="E21" s="20">
        <v>843277458</v>
      </c>
      <c r="F21" s="21">
        <v>856761458</v>
      </c>
      <c r="G21" s="21">
        <v>7735631</v>
      </c>
      <c r="H21" s="21">
        <v>46751697</v>
      </c>
      <c r="I21" s="21">
        <v>36285464</v>
      </c>
      <c r="J21" s="21">
        <v>90772792</v>
      </c>
      <c r="K21" s="21">
        <v>32533082</v>
      </c>
      <c r="L21" s="21">
        <v>89427131</v>
      </c>
      <c r="M21" s="21">
        <v>97438436</v>
      </c>
      <c r="N21" s="21">
        <v>219398649</v>
      </c>
      <c r="O21" s="21"/>
      <c r="P21" s="21"/>
      <c r="Q21" s="21"/>
      <c r="R21" s="21"/>
      <c r="S21" s="21"/>
      <c r="T21" s="21"/>
      <c r="U21" s="21"/>
      <c r="V21" s="21"/>
      <c r="W21" s="21">
        <v>310171441</v>
      </c>
      <c r="X21" s="21">
        <v>370996183</v>
      </c>
      <c r="Y21" s="21">
        <v>-60824742</v>
      </c>
      <c r="Z21" s="6">
        <v>-16.39</v>
      </c>
      <c r="AA21" s="28">
        <v>856761458</v>
      </c>
    </row>
    <row r="22" spans="1:27" ht="13.5">
      <c r="A22" s="5" t="s">
        <v>48</v>
      </c>
      <c r="B22" s="3"/>
      <c r="C22" s="22">
        <v>121855962</v>
      </c>
      <c r="D22" s="22"/>
      <c r="E22" s="23">
        <v>288485434</v>
      </c>
      <c r="F22" s="24">
        <v>307462434</v>
      </c>
      <c r="G22" s="24">
        <v>8795200</v>
      </c>
      <c r="H22" s="24">
        <v>16361378</v>
      </c>
      <c r="I22" s="24">
        <v>24179013</v>
      </c>
      <c r="J22" s="24">
        <v>49335591</v>
      </c>
      <c r="K22" s="24">
        <v>28142495</v>
      </c>
      <c r="L22" s="24">
        <v>11632078</v>
      </c>
      <c r="M22" s="24">
        <v>31317092</v>
      </c>
      <c r="N22" s="24">
        <v>71091665</v>
      </c>
      <c r="O22" s="24"/>
      <c r="P22" s="24"/>
      <c r="Q22" s="24"/>
      <c r="R22" s="24"/>
      <c r="S22" s="24"/>
      <c r="T22" s="24"/>
      <c r="U22" s="24"/>
      <c r="V22" s="24"/>
      <c r="W22" s="24">
        <v>120427256</v>
      </c>
      <c r="X22" s="24">
        <v>140405508</v>
      </c>
      <c r="Y22" s="24">
        <v>-19978252</v>
      </c>
      <c r="Z22" s="7">
        <v>-14.23</v>
      </c>
      <c r="AA22" s="29">
        <v>307462434</v>
      </c>
    </row>
    <row r="23" spans="1:27" ht="13.5">
      <c r="A23" s="5" t="s">
        <v>49</v>
      </c>
      <c r="B23" s="3"/>
      <c r="C23" s="19">
        <v>14475864</v>
      </c>
      <c r="D23" s="19"/>
      <c r="E23" s="20">
        <v>48381362</v>
      </c>
      <c r="F23" s="21">
        <v>50116262</v>
      </c>
      <c r="G23" s="21">
        <v>476063</v>
      </c>
      <c r="H23" s="21">
        <v>77616</v>
      </c>
      <c r="I23" s="21">
        <v>1995893</v>
      </c>
      <c r="J23" s="21">
        <v>2549572</v>
      </c>
      <c r="K23" s="21">
        <v>3328413</v>
      </c>
      <c r="L23" s="21">
        <v>1447365</v>
      </c>
      <c r="M23" s="21">
        <v>1893382</v>
      </c>
      <c r="N23" s="21">
        <v>6669160</v>
      </c>
      <c r="O23" s="21"/>
      <c r="P23" s="21"/>
      <c r="Q23" s="21"/>
      <c r="R23" s="21"/>
      <c r="S23" s="21"/>
      <c r="T23" s="21"/>
      <c r="U23" s="21"/>
      <c r="V23" s="21"/>
      <c r="W23" s="21">
        <v>9218732</v>
      </c>
      <c r="X23" s="21">
        <v>25056505</v>
      </c>
      <c r="Y23" s="21">
        <v>-15837773</v>
      </c>
      <c r="Z23" s="6">
        <v>-63.21</v>
      </c>
      <c r="AA23" s="28">
        <v>50116262</v>
      </c>
    </row>
    <row r="24" spans="1:27" ht="13.5">
      <c r="A24" s="2" t="s">
        <v>50</v>
      </c>
      <c r="B24" s="8"/>
      <c r="C24" s="16">
        <v>15539</v>
      </c>
      <c r="D24" s="16"/>
      <c r="E24" s="17">
        <v>6321411</v>
      </c>
      <c r="F24" s="18">
        <v>6321411</v>
      </c>
      <c r="G24" s="18">
        <v>336511</v>
      </c>
      <c r="H24" s="18">
        <v>1892272</v>
      </c>
      <c r="I24" s="18"/>
      <c r="J24" s="18">
        <v>2228783</v>
      </c>
      <c r="K24" s="18"/>
      <c r="L24" s="18">
        <v>713829</v>
      </c>
      <c r="M24" s="18">
        <v>2929897</v>
      </c>
      <c r="N24" s="18">
        <v>3643726</v>
      </c>
      <c r="O24" s="18"/>
      <c r="P24" s="18"/>
      <c r="Q24" s="18"/>
      <c r="R24" s="18"/>
      <c r="S24" s="18"/>
      <c r="T24" s="18"/>
      <c r="U24" s="18"/>
      <c r="V24" s="18"/>
      <c r="W24" s="18">
        <v>5872509</v>
      </c>
      <c r="X24" s="18">
        <v>5660704</v>
      </c>
      <c r="Y24" s="18">
        <v>211805</v>
      </c>
      <c r="Z24" s="4">
        <v>3.74</v>
      </c>
      <c r="AA24" s="30">
        <v>6321411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1099012500</v>
      </c>
      <c r="D25" s="50">
        <f>+D5+D9+D15+D19+D24</f>
        <v>0</v>
      </c>
      <c r="E25" s="51">
        <f t="shared" si="4"/>
        <v>2689338740</v>
      </c>
      <c r="F25" s="52">
        <f t="shared" si="4"/>
        <v>2758529480</v>
      </c>
      <c r="G25" s="52">
        <f t="shared" si="4"/>
        <v>63536642</v>
      </c>
      <c r="H25" s="52">
        <f t="shared" si="4"/>
        <v>127039083</v>
      </c>
      <c r="I25" s="52">
        <f t="shared" si="4"/>
        <v>146633676</v>
      </c>
      <c r="J25" s="52">
        <f t="shared" si="4"/>
        <v>337209401</v>
      </c>
      <c r="K25" s="52">
        <f t="shared" si="4"/>
        <v>153543486</v>
      </c>
      <c r="L25" s="52">
        <f t="shared" si="4"/>
        <v>222509025</v>
      </c>
      <c r="M25" s="52">
        <f t="shared" si="4"/>
        <v>244256236</v>
      </c>
      <c r="N25" s="52">
        <f t="shared" si="4"/>
        <v>620308747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957518148</v>
      </c>
      <c r="X25" s="52">
        <f t="shared" si="4"/>
        <v>1137618257</v>
      </c>
      <c r="Y25" s="52">
        <f t="shared" si="4"/>
        <v>-180100109</v>
      </c>
      <c r="Z25" s="53">
        <f>+IF(X25&lt;&gt;0,+(Y25/X25)*100,0)</f>
        <v>-15.831330755445148</v>
      </c>
      <c r="AA25" s="54">
        <f>+AA5+AA9+AA15+AA19+AA24</f>
        <v>2758529480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641402253</v>
      </c>
      <c r="D28" s="19"/>
      <c r="E28" s="20">
        <v>2099182078</v>
      </c>
      <c r="F28" s="21">
        <v>2105872993</v>
      </c>
      <c r="G28" s="21">
        <v>46606419</v>
      </c>
      <c r="H28" s="21">
        <v>114439079</v>
      </c>
      <c r="I28" s="21">
        <v>123412279</v>
      </c>
      <c r="J28" s="21">
        <v>284457777</v>
      </c>
      <c r="K28" s="21">
        <v>113139913</v>
      </c>
      <c r="L28" s="21">
        <v>187182413</v>
      </c>
      <c r="M28" s="21">
        <v>204318258</v>
      </c>
      <c r="N28" s="21">
        <v>504640584</v>
      </c>
      <c r="O28" s="21"/>
      <c r="P28" s="21"/>
      <c r="Q28" s="21"/>
      <c r="R28" s="21"/>
      <c r="S28" s="21"/>
      <c r="T28" s="21"/>
      <c r="U28" s="21"/>
      <c r="V28" s="21"/>
      <c r="W28" s="21">
        <v>789098361</v>
      </c>
      <c r="X28" s="21">
        <v>16742150</v>
      </c>
      <c r="Y28" s="21">
        <v>772356211</v>
      </c>
      <c r="Z28" s="6">
        <v>4613.24</v>
      </c>
      <c r="AA28" s="19">
        <v>2105872993</v>
      </c>
    </row>
    <row r="29" spans="1:27" ht="13.5">
      <c r="A29" s="56" t="s">
        <v>55</v>
      </c>
      <c r="B29" s="3"/>
      <c r="C29" s="19">
        <v>83386419</v>
      </c>
      <c r="D29" s="19"/>
      <c r="E29" s="20">
        <v>40637600</v>
      </c>
      <c r="F29" s="21">
        <v>40647600</v>
      </c>
      <c r="G29" s="21">
        <v>13680000</v>
      </c>
      <c r="H29" s="21"/>
      <c r="I29" s="21"/>
      <c r="J29" s="21">
        <v>13680000</v>
      </c>
      <c r="K29" s="21"/>
      <c r="L29" s="21">
        <v>1072452</v>
      </c>
      <c r="M29" s="21"/>
      <c r="N29" s="21">
        <v>1072452</v>
      </c>
      <c r="O29" s="21"/>
      <c r="P29" s="21"/>
      <c r="Q29" s="21"/>
      <c r="R29" s="21"/>
      <c r="S29" s="21"/>
      <c r="T29" s="21"/>
      <c r="U29" s="21"/>
      <c r="V29" s="21"/>
      <c r="W29" s="21">
        <v>14752452</v>
      </c>
      <c r="X29" s="21"/>
      <c r="Y29" s="21">
        <v>14752452</v>
      </c>
      <c r="Z29" s="6"/>
      <c r="AA29" s="28">
        <v>40647600</v>
      </c>
    </row>
    <row r="30" spans="1:27" ht="13.5">
      <c r="A30" s="56" t="s">
        <v>56</v>
      </c>
      <c r="B30" s="3"/>
      <c r="C30" s="22">
        <v>104600279</v>
      </c>
      <c r="D30" s="22"/>
      <c r="E30" s="23">
        <v>52141441</v>
      </c>
      <c r="F30" s="24">
        <v>52141441</v>
      </c>
      <c r="G30" s="24"/>
      <c r="H30" s="24"/>
      <c r="I30" s="24"/>
      <c r="J30" s="24"/>
      <c r="K30" s="24"/>
      <c r="L30" s="24"/>
      <c r="M30" s="24">
        <v>184072</v>
      </c>
      <c r="N30" s="24">
        <v>184072</v>
      </c>
      <c r="O30" s="24"/>
      <c r="P30" s="24"/>
      <c r="Q30" s="24"/>
      <c r="R30" s="24"/>
      <c r="S30" s="24"/>
      <c r="T30" s="24"/>
      <c r="U30" s="24"/>
      <c r="V30" s="24"/>
      <c r="W30" s="24">
        <v>184072</v>
      </c>
      <c r="X30" s="24"/>
      <c r="Y30" s="24">
        <v>184072</v>
      </c>
      <c r="Z30" s="7"/>
      <c r="AA30" s="29">
        <v>52141441</v>
      </c>
    </row>
    <row r="31" spans="1:27" ht="13.5">
      <c r="A31" s="57" t="s">
        <v>57</v>
      </c>
      <c r="B31" s="3"/>
      <c r="C31" s="19">
        <v>18050</v>
      </c>
      <c r="D31" s="19"/>
      <c r="E31" s="20">
        <v>25000000</v>
      </c>
      <c r="F31" s="21">
        <v>25000000</v>
      </c>
      <c r="G31" s="21"/>
      <c r="H31" s="21"/>
      <c r="I31" s="21">
        <v>3724300</v>
      </c>
      <c r="J31" s="21">
        <v>3724300</v>
      </c>
      <c r="K31" s="21">
        <v>13921858</v>
      </c>
      <c r="L31" s="21"/>
      <c r="M31" s="21">
        <v>3543566</v>
      </c>
      <c r="N31" s="21">
        <v>17465424</v>
      </c>
      <c r="O31" s="21"/>
      <c r="P31" s="21"/>
      <c r="Q31" s="21"/>
      <c r="R31" s="21"/>
      <c r="S31" s="21"/>
      <c r="T31" s="21"/>
      <c r="U31" s="21"/>
      <c r="V31" s="21"/>
      <c r="W31" s="21">
        <v>21189724</v>
      </c>
      <c r="X31" s="21"/>
      <c r="Y31" s="21">
        <v>21189724</v>
      </c>
      <c r="Z31" s="6"/>
      <c r="AA31" s="28">
        <v>25000000</v>
      </c>
    </row>
    <row r="32" spans="1:27" ht="13.5">
      <c r="A32" s="58" t="s">
        <v>58</v>
      </c>
      <c r="B32" s="3"/>
      <c r="C32" s="25">
        <f aca="true" t="shared" si="5" ref="C32:Y32">SUM(C28:C31)</f>
        <v>829407001</v>
      </c>
      <c r="D32" s="25">
        <f>SUM(D28:D31)</f>
        <v>0</v>
      </c>
      <c r="E32" s="26">
        <f t="shared" si="5"/>
        <v>2216961119</v>
      </c>
      <c r="F32" s="27">
        <f t="shared" si="5"/>
        <v>2223662034</v>
      </c>
      <c r="G32" s="27">
        <f t="shared" si="5"/>
        <v>60286419</v>
      </c>
      <c r="H32" s="27">
        <f t="shared" si="5"/>
        <v>114439079</v>
      </c>
      <c r="I32" s="27">
        <f t="shared" si="5"/>
        <v>127136579</v>
      </c>
      <c r="J32" s="27">
        <f t="shared" si="5"/>
        <v>301862077</v>
      </c>
      <c r="K32" s="27">
        <f t="shared" si="5"/>
        <v>127061771</v>
      </c>
      <c r="L32" s="27">
        <f t="shared" si="5"/>
        <v>188254865</v>
      </c>
      <c r="M32" s="27">
        <f t="shared" si="5"/>
        <v>208045896</v>
      </c>
      <c r="N32" s="27">
        <f t="shared" si="5"/>
        <v>523362532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825224609</v>
      </c>
      <c r="X32" s="27">
        <f t="shared" si="5"/>
        <v>16742150</v>
      </c>
      <c r="Y32" s="27">
        <f t="shared" si="5"/>
        <v>808482459</v>
      </c>
      <c r="Z32" s="13">
        <f>+IF(X32&lt;&gt;0,+(Y32/X32)*100,0)</f>
        <v>4829.024103833737</v>
      </c>
      <c r="AA32" s="31">
        <f>SUM(AA28:AA31)</f>
        <v>2223662034</v>
      </c>
    </row>
    <row r="33" spans="1:27" ht="13.5">
      <c r="A33" s="59" t="s">
        <v>59</v>
      </c>
      <c r="B33" s="3" t="s">
        <v>60</v>
      </c>
      <c r="C33" s="19">
        <v>11880124</v>
      </c>
      <c r="D33" s="19"/>
      <c r="E33" s="20">
        <v>3150000</v>
      </c>
      <c r="F33" s="21">
        <v>3150000</v>
      </c>
      <c r="G33" s="21"/>
      <c r="H33" s="21"/>
      <c r="I33" s="21"/>
      <c r="J33" s="21"/>
      <c r="K33" s="21">
        <v>248250</v>
      </c>
      <c r="L33" s="21">
        <v>811141</v>
      </c>
      <c r="M33" s="21"/>
      <c r="N33" s="21">
        <v>1059391</v>
      </c>
      <c r="O33" s="21"/>
      <c r="P33" s="21"/>
      <c r="Q33" s="21"/>
      <c r="R33" s="21"/>
      <c r="S33" s="21"/>
      <c r="T33" s="21"/>
      <c r="U33" s="21"/>
      <c r="V33" s="21"/>
      <c r="W33" s="21">
        <v>1059391</v>
      </c>
      <c r="X33" s="21"/>
      <c r="Y33" s="21">
        <v>1059391</v>
      </c>
      <c r="Z33" s="6"/>
      <c r="AA33" s="28">
        <v>3150000</v>
      </c>
    </row>
    <row r="34" spans="1:27" ht="13.5">
      <c r="A34" s="59" t="s">
        <v>61</v>
      </c>
      <c r="B34" s="3" t="s">
        <v>62</v>
      </c>
      <c r="C34" s="19">
        <v>73564653</v>
      </c>
      <c r="D34" s="19"/>
      <c r="E34" s="20">
        <v>118286489</v>
      </c>
      <c r="F34" s="21">
        <v>164041234</v>
      </c>
      <c r="G34" s="21">
        <v>526224</v>
      </c>
      <c r="H34" s="21">
        <v>4451403</v>
      </c>
      <c r="I34" s="21">
        <v>7577840</v>
      </c>
      <c r="J34" s="21">
        <v>12555467</v>
      </c>
      <c r="K34" s="21">
        <v>7102474</v>
      </c>
      <c r="L34" s="21">
        <v>16324687</v>
      </c>
      <c r="M34" s="21">
        <v>11785518</v>
      </c>
      <c r="N34" s="21">
        <v>35212679</v>
      </c>
      <c r="O34" s="21"/>
      <c r="P34" s="21"/>
      <c r="Q34" s="21"/>
      <c r="R34" s="21"/>
      <c r="S34" s="21"/>
      <c r="T34" s="21"/>
      <c r="U34" s="21"/>
      <c r="V34" s="21"/>
      <c r="W34" s="21">
        <v>47768146</v>
      </c>
      <c r="X34" s="21"/>
      <c r="Y34" s="21">
        <v>47768146</v>
      </c>
      <c r="Z34" s="6"/>
      <c r="AA34" s="28">
        <v>164041234</v>
      </c>
    </row>
    <row r="35" spans="1:27" ht="13.5">
      <c r="A35" s="59" t="s">
        <v>63</v>
      </c>
      <c r="B35" s="3"/>
      <c r="C35" s="19">
        <v>184160722</v>
      </c>
      <c r="D35" s="19"/>
      <c r="E35" s="20">
        <v>350941132</v>
      </c>
      <c r="F35" s="21">
        <v>367676212</v>
      </c>
      <c r="G35" s="21">
        <v>2723999</v>
      </c>
      <c r="H35" s="21">
        <v>8148600</v>
      </c>
      <c r="I35" s="21">
        <v>11919257</v>
      </c>
      <c r="J35" s="21">
        <v>22791856</v>
      </c>
      <c r="K35" s="21">
        <v>19130991</v>
      </c>
      <c r="L35" s="21">
        <v>17118331</v>
      </c>
      <c r="M35" s="21">
        <v>24424822</v>
      </c>
      <c r="N35" s="21">
        <v>60674144</v>
      </c>
      <c r="O35" s="21"/>
      <c r="P35" s="21"/>
      <c r="Q35" s="21"/>
      <c r="R35" s="21"/>
      <c r="S35" s="21"/>
      <c r="T35" s="21"/>
      <c r="U35" s="21"/>
      <c r="V35" s="21"/>
      <c r="W35" s="21">
        <v>83466000</v>
      </c>
      <c r="X35" s="21">
        <v>650000</v>
      </c>
      <c r="Y35" s="21">
        <v>82816000</v>
      </c>
      <c r="Z35" s="6">
        <v>12740.92</v>
      </c>
      <c r="AA35" s="28">
        <v>367676212</v>
      </c>
    </row>
    <row r="36" spans="1:27" ht="13.5">
      <c r="A36" s="60" t="s">
        <v>64</v>
      </c>
      <c r="B36" s="10"/>
      <c r="C36" s="61">
        <f aca="true" t="shared" si="6" ref="C36:Y36">SUM(C32:C35)</f>
        <v>1099012500</v>
      </c>
      <c r="D36" s="61">
        <f>SUM(D32:D35)</f>
        <v>0</v>
      </c>
      <c r="E36" s="62">
        <f t="shared" si="6"/>
        <v>2689338740</v>
      </c>
      <c r="F36" s="63">
        <f t="shared" si="6"/>
        <v>2758529480</v>
      </c>
      <c r="G36" s="63">
        <f t="shared" si="6"/>
        <v>63536642</v>
      </c>
      <c r="H36" s="63">
        <f t="shared" si="6"/>
        <v>127039082</v>
      </c>
      <c r="I36" s="63">
        <f t="shared" si="6"/>
        <v>146633676</v>
      </c>
      <c r="J36" s="63">
        <f t="shared" si="6"/>
        <v>337209400</v>
      </c>
      <c r="K36" s="63">
        <f t="shared" si="6"/>
        <v>153543486</v>
      </c>
      <c r="L36" s="63">
        <f t="shared" si="6"/>
        <v>222509024</v>
      </c>
      <c r="M36" s="63">
        <f t="shared" si="6"/>
        <v>244256236</v>
      </c>
      <c r="N36" s="63">
        <f t="shared" si="6"/>
        <v>620308746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957518146</v>
      </c>
      <c r="X36" s="63">
        <f t="shared" si="6"/>
        <v>17392150</v>
      </c>
      <c r="Y36" s="63">
        <f t="shared" si="6"/>
        <v>940125996</v>
      </c>
      <c r="Z36" s="64">
        <f>+IF(X36&lt;&gt;0,+(Y36/X36)*100,0)</f>
        <v>5405.461636427928</v>
      </c>
      <c r="AA36" s="65">
        <f>SUM(AA32:AA35)</f>
        <v>2758529480</v>
      </c>
    </row>
    <row r="37" spans="1:27" ht="13.5">
      <c r="A37" s="14" t="s">
        <v>87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600000</v>
      </c>
      <c r="F5" s="18">
        <f t="shared" si="0"/>
        <v>600000</v>
      </c>
      <c r="G5" s="18">
        <f t="shared" si="0"/>
        <v>0</v>
      </c>
      <c r="H5" s="18">
        <f t="shared" si="0"/>
        <v>15267</v>
      </c>
      <c r="I5" s="18">
        <f t="shared" si="0"/>
        <v>15267</v>
      </c>
      <c r="J5" s="18">
        <f t="shared" si="0"/>
        <v>30534</v>
      </c>
      <c r="K5" s="18">
        <f t="shared" si="0"/>
        <v>159075</v>
      </c>
      <c r="L5" s="18">
        <f t="shared" si="0"/>
        <v>0</v>
      </c>
      <c r="M5" s="18">
        <f t="shared" si="0"/>
        <v>0</v>
      </c>
      <c r="N5" s="18">
        <f t="shared" si="0"/>
        <v>159075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189609</v>
      </c>
      <c r="X5" s="18">
        <f t="shared" si="0"/>
        <v>340000</v>
      </c>
      <c r="Y5" s="18">
        <f t="shared" si="0"/>
        <v>-150391</v>
      </c>
      <c r="Z5" s="4">
        <f>+IF(X5&lt;&gt;0,+(Y5/X5)*100,0)</f>
        <v>-44.23264705882353</v>
      </c>
      <c r="AA5" s="16">
        <f>SUM(AA6:AA8)</f>
        <v>600000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>
        <v>400000</v>
      </c>
      <c r="F7" s="24">
        <v>400000</v>
      </c>
      <c r="G7" s="24"/>
      <c r="H7" s="24">
        <v>15267</v>
      </c>
      <c r="I7" s="24">
        <v>15267</v>
      </c>
      <c r="J7" s="24">
        <v>30534</v>
      </c>
      <c r="K7" s="24">
        <v>159075</v>
      </c>
      <c r="L7" s="24"/>
      <c r="M7" s="24"/>
      <c r="N7" s="24">
        <v>159075</v>
      </c>
      <c r="O7" s="24"/>
      <c r="P7" s="24"/>
      <c r="Q7" s="24"/>
      <c r="R7" s="24"/>
      <c r="S7" s="24"/>
      <c r="T7" s="24"/>
      <c r="U7" s="24"/>
      <c r="V7" s="24"/>
      <c r="W7" s="24">
        <v>189609</v>
      </c>
      <c r="X7" s="24">
        <v>190000</v>
      </c>
      <c r="Y7" s="24">
        <v>-391</v>
      </c>
      <c r="Z7" s="7">
        <v>-0.21</v>
      </c>
      <c r="AA7" s="29">
        <v>400000</v>
      </c>
    </row>
    <row r="8" spans="1:27" ht="13.5">
      <c r="A8" s="5" t="s">
        <v>34</v>
      </c>
      <c r="B8" s="3"/>
      <c r="C8" s="19"/>
      <c r="D8" s="19"/>
      <c r="E8" s="20">
        <v>200000</v>
      </c>
      <c r="F8" s="21">
        <v>200000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150000</v>
      </c>
      <c r="Y8" s="21">
        <v>-150000</v>
      </c>
      <c r="Z8" s="6">
        <v>-100</v>
      </c>
      <c r="AA8" s="28">
        <v>200000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7125500</v>
      </c>
      <c r="F9" s="18">
        <f t="shared" si="1"/>
        <v>7125500</v>
      </c>
      <c r="G9" s="18">
        <f t="shared" si="1"/>
        <v>0</v>
      </c>
      <c r="H9" s="18">
        <f t="shared" si="1"/>
        <v>29568</v>
      </c>
      <c r="I9" s="18">
        <f t="shared" si="1"/>
        <v>29568</v>
      </c>
      <c r="J9" s="18">
        <f t="shared" si="1"/>
        <v>59136</v>
      </c>
      <c r="K9" s="18">
        <f t="shared" si="1"/>
        <v>0</v>
      </c>
      <c r="L9" s="18">
        <f t="shared" si="1"/>
        <v>223719</v>
      </c>
      <c r="M9" s="18">
        <f t="shared" si="1"/>
        <v>0</v>
      </c>
      <c r="N9" s="18">
        <f t="shared" si="1"/>
        <v>223719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282855</v>
      </c>
      <c r="X9" s="18">
        <f t="shared" si="1"/>
        <v>5359100</v>
      </c>
      <c r="Y9" s="18">
        <f t="shared" si="1"/>
        <v>-5076245</v>
      </c>
      <c r="Z9" s="4">
        <f>+IF(X9&lt;&gt;0,+(Y9/X9)*100,0)</f>
        <v>-94.72196824093598</v>
      </c>
      <c r="AA9" s="30">
        <f>SUM(AA10:AA14)</f>
        <v>7125500</v>
      </c>
    </row>
    <row r="10" spans="1:27" ht="13.5">
      <c r="A10" s="5" t="s">
        <v>36</v>
      </c>
      <c r="B10" s="3"/>
      <c r="C10" s="19"/>
      <c r="D10" s="19"/>
      <c r="E10" s="20">
        <v>2090000</v>
      </c>
      <c r="F10" s="21">
        <v>2090000</v>
      </c>
      <c r="G10" s="21"/>
      <c r="H10" s="21">
        <v>6768</v>
      </c>
      <c r="I10" s="21">
        <v>6768</v>
      </c>
      <c r="J10" s="21">
        <v>13536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13536</v>
      </c>
      <c r="X10" s="21">
        <v>2000000</v>
      </c>
      <c r="Y10" s="21">
        <v>-1986464</v>
      </c>
      <c r="Z10" s="6">
        <v>-99.32</v>
      </c>
      <c r="AA10" s="28">
        <v>2090000</v>
      </c>
    </row>
    <row r="11" spans="1:27" ht="13.5">
      <c r="A11" s="5" t="s">
        <v>37</v>
      </c>
      <c r="B11" s="3"/>
      <c r="C11" s="19"/>
      <c r="D11" s="19"/>
      <c r="E11" s="20">
        <v>4035500</v>
      </c>
      <c r="F11" s="21">
        <v>4035500</v>
      </c>
      <c r="G11" s="21"/>
      <c r="H11" s="21">
        <v>22800</v>
      </c>
      <c r="I11" s="21">
        <v>22800</v>
      </c>
      <c r="J11" s="21">
        <v>45600</v>
      </c>
      <c r="K11" s="21"/>
      <c r="L11" s="21">
        <v>223719</v>
      </c>
      <c r="M11" s="21"/>
      <c r="N11" s="21">
        <v>223719</v>
      </c>
      <c r="O11" s="21"/>
      <c r="P11" s="21"/>
      <c r="Q11" s="21"/>
      <c r="R11" s="21"/>
      <c r="S11" s="21"/>
      <c r="T11" s="21"/>
      <c r="U11" s="21"/>
      <c r="V11" s="21"/>
      <c r="W11" s="21">
        <v>269319</v>
      </c>
      <c r="X11" s="21">
        <v>2819100</v>
      </c>
      <c r="Y11" s="21">
        <v>-2549781</v>
      </c>
      <c r="Z11" s="6">
        <v>-90.45</v>
      </c>
      <c r="AA11" s="28">
        <v>4035500</v>
      </c>
    </row>
    <row r="12" spans="1:27" ht="13.5">
      <c r="A12" s="5" t="s">
        <v>38</v>
      </c>
      <c r="B12" s="3"/>
      <c r="C12" s="19"/>
      <c r="D12" s="19"/>
      <c r="E12" s="20">
        <v>1000000</v>
      </c>
      <c r="F12" s="21">
        <v>1000000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540000</v>
      </c>
      <c r="Y12" s="21">
        <v>-540000</v>
      </c>
      <c r="Z12" s="6">
        <v>-100</v>
      </c>
      <c r="AA12" s="28">
        <v>1000000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7387600</v>
      </c>
      <c r="F15" s="18">
        <f t="shared" si="2"/>
        <v>7387600</v>
      </c>
      <c r="G15" s="18">
        <f t="shared" si="2"/>
        <v>0</v>
      </c>
      <c r="H15" s="18">
        <f t="shared" si="2"/>
        <v>30110</v>
      </c>
      <c r="I15" s="18">
        <f t="shared" si="2"/>
        <v>30110</v>
      </c>
      <c r="J15" s="18">
        <f t="shared" si="2"/>
        <v>60220</v>
      </c>
      <c r="K15" s="18">
        <f t="shared" si="2"/>
        <v>1750</v>
      </c>
      <c r="L15" s="18">
        <f t="shared" si="2"/>
        <v>0</v>
      </c>
      <c r="M15" s="18">
        <f t="shared" si="2"/>
        <v>0</v>
      </c>
      <c r="N15" s="18">
        <f t="shared" si="2"/>
        <v>1750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61970</v>
      </c>
      <c r="X15" s="18">
        <f t="shared" si="2"/>
        <v>3602328</v>
      </c>
      <c r="Y15" s="18">
        <f t="shared" si="2"/>
        <v>-3540358</v>
      </c>
      <c r="Z15" s="4">
        <f>+IF(X15&lt;&gt;0,+(Y15/X15)*100,0)</f>
        <v>-98.27972355654454</v>
      </c>
      <c r="AA15" s="30">
        <f>SUM(AA16:AA18)</f>
        <v>7387600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>
        <v>7387600</v>
      </c>
      <c r="F17" s="21">
        <v>7387600</v>
      </c>
      <c r="G17" s="21"/>
      <c r="H17" s="21">
        <v>30110</v>
      </c>
      <c r="I17" s="21">
        <v>30110</v>
      </c>
      <c r="J17" s="21">
        <v>60220</v>
      </c>
      <c r="K17" s="21">
        <v>1750</v>
      </c>
      <c r="L17" s="21"/>
      <c r="M17" s="21"/>
      <c r="N17" s="21">
        <v>1750</v>
      </c>
      <c r="O17" s="21"/>
      <c r="P17" s="21"/>
      <c r="Q17" s="21"/>
      <c r="R17" s="21"/>
      <c r="S17" s="21"/>
      <c r="T17" s="21"/>
      <c r="U17" s="21"/>
      <c r="V17" s="21"/>
      <c r="W17" s="21">
        <v>61970</v>
      </c>
      <c r="X17" s="21">
        <v>3602328</v>
      </c>
      <c r="Y17" s="21">
        <v>-3540358</v>
      </c>
      <c r="Z17" s="6">
        <v>-98.28</v>
      </c>
      <c r="AA17" s="28">
        <v>7387600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35989900</v>
      </c>
      <c r="F19" s="18">
        <f t="shared" si="3"/>
        <v>35989900</v>
      </c>
      <c r="G19" s="18">
        <f t="shared" si="3"/>
        <v>77600</v>
      </c>
      <c r="H19" s="18">
        <f t="shared" si="3"/>
        <v>168800</v>
      </c>
      <c r="I19" s="18">
        <f t="shared" si="3"/>
        <v>260891</v>
      </c>
      <c r="J19" s="18">
        <f t="shared" si="3"/>
        <v>507291</v>
      </c>
      <c r="K19" s="18">
        <f t="shared" si="3"/>
        <v>0</v>
      </c>
      <c r="L19" s="18">
        <f t="shared" si="3"/>
        <v>641273</v>
      </c>
      <c r="M19" s="18">
        <f t="shared" si="3"/>
        <v>0</v>
      </c>
      <c r="N19" s="18">
        <f t="shared" si="3"/>
        <v>641273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1148564</v>
      </c>
      <c r="X19" s="18">
        <f t="shared" si="3"/>
        <v>19094172</v>
      </c>
      <c r="Y19" s="18">
        <f t="shared" si="3"/>
        <v>-17945608</v>
      </c>
      <c r="Z19" s="4">
        <f>+IF(X19&lt;&gt;0,+(Y19/X19)*100,0)</f>
        <v>-93.98474047473752</v>
      </c>
      <c r="AA19" s="30">
        <f>SUM(AA20:AA23)</f>
        <v>35989900</v>
      </c>
    </row>
    <row r="20" spans="1:27" ht="13.5">
      <c r="A20" s="5" t="s">
        <v>46</v>
      </c>
      <c r="B20" s="3"/>
      <c r="C20" s="19"/>
      <c r="D20" s="19"/>
      <c r="E20" s="20">
        <v>11806900</v>
      </c>
      <c r="F20" s="21">
        <v>11806900</v>
      </c>
      <c r="G20" s="21"/>
      <c r="H20" s="21">
        <v>45600</v>
      </c>
      <c r="I20" s="21">
        <v>137691</v>
      </c>
      <c r="J20" s="21">
        <v>183291</v>
      </c>
      <c r="K20" s="21"/>
      <c r="L20" s="21">
        <v>538872</v>
      </c>
      <c r="M20" s="21"/>
      <c r="N20" s="21">
        <v>538872</v>
      </c>
      <c r="O20" s="21"/>
      <c r="P20" s="21"/>
      <c r="Q20" s="21"/>
      <c r="R20" s="21"/>
      <c r="S20" s="21"/>
      <c r="T20" s="21"/>
      <c r="U20" s="21"/>
      <c r="V20" s="21"/>
      <c r="W20" s="21">
        <v>722163</v>
      </c>
      <c r="X20" s="21">
        <v>5903448</v>
      </c>
      <c r="Y20" s="21">
        <v>-5181285</v>
      </c>
      <c r="Z20" s="6">
        <v>-87.77</v>
      </c>
      <c r="AA20" s="28">
        <v>11806900</v>
      </c>
    </row>
    <row r="21" spans="1:27" ht="13.5">
      <c r="A21" s="5" t="s">
        <v>47</v>
      </c>
      <c r="B21" s="3"/>
      <c r="C21" s="19"/>
      <c r="D21" s="19"/>
      <c r="E21" s="20">
        <v>11550000</v>
      </c>
      <c r="F21" s="21">
        <v>11550000</v>
      </c>
      <c r="G21" s="21"/>
      <c r="H21" s="21">
        <v>22800</v>
      </c>
      <c r="I21" s="21">
        <v>22800</v>
      </c>
      <c r="J21" s="21">
        <v>45600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45600</v>
      </c>
      <c r="X21" s="21">
        <v>6300000</v>
      </c>
      <c r="Y21" s="21">
        <v>-6254400</v>
      </c>
      <c r="Z21" s="6">
        <v>-99.28</v>
      </c>
      <c r="AA21" s="28">
        <v>11550000</v>
      </c>
    </row>
    <row r="22" spans="1:27" ht="13.5">
      <c r="A22" s="5" t="s">
        <v>48</v>
      </c>
      <c r="B22" s="3"/>
      <c r="C22" s="22"/>
      <c r="D22" s="22"/>
      <c r="E22" s="23">
        <v>5290000</v>
      </c>
      <c r="F22" s="24">
        <v>5290000</v>
      </c>
      <c r="G22" s="24"/>
      <c r="H22" s="24">
        <v>22800</v>
      </c>
      <c r="I22" s="24">
        <v>22800</v>
      </c>
      <c r="J22" s="24">
        <v>45600</v>
      </c>
      <c r="K22" s="24"/>
      <c r="L22" s="24">
        <v>102401</v>
      </c>
      <c r="M22" s="24"/>
      <c r="N22" s="24">
        <v>102401</v>
      </c>
      <c r="O22" s="24"/>
      <c r="P22" s="24"/>
      <c r="Q22" s="24"/>
      <c r="R22" s="24"/>
      <c r="S22" s="24"/>
      <c r="T22" s="24"/>
      <c r="U22" s="24"/>
      <c r="V22" s="24"/>
      <c r="W22" s="24">
        <v>148001</v>
      </c>
      <c r="X22" s="24">
        <v>2885454</v>
      </c>
      <c r="Y22" s="24">
        <v>-2737453</v>
      </c>
      <c r="Z22" s="7">
        <v>-94.87</v>
      </c>
      <c r="AA22" s="29">
        <v>5290000</v>
      </c>
    </row>
    <row r="23" spans="1:27" ht="13.5">
      <c r="A23" s="5" t="s">
        <v>49</v>
      </c>
      <c r="B23" s="3"/>
      <c r="C23" s="19"/>
      <c r="D23" s="19"/>
      <c r="E23" s="20">
        <v>7343000</v>
      </c>
      <c r="F23" s="21">
        <v>7343000</v>
      </c>
      <c r="G23" s="21">
        <v>77600</v>
      </c>
      <c r="H23" s="21">
        <v>77600</v>
      </c>
      <c r="I23" s="21">
        <v>77600</v>
      </c>
      <c r="J23" s="21">
        <v>232800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232800</v>
      </c>
      <c r="X23" s="21">
        <v>4005270</v>
      </c>
      <c r="Y23" s="21">
        <v>-3772470</v>
      </c>
      <c r="Z23" s="6">
        <v>-94.19</v>
      </c>
      <c r="AA23" s="28">
        <v>7343000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51103000</v>
      </c>
      <c r="F25" s="52">
        <f t="shared" si="4"/>
        <v>51103000</v>
      </c>
      <c r="G25" s="52">
        <f t="shared" si="4"/>
        <v>77600</v>
      </c>
      <c r="H25" s="52">
        <f t="shared" si="4"/>
        <v>243745</v>
      </c>
      <c r="I25" s="52">
        <f t="shared" si="4"/>
        <v>335836</v>
      </c>
      <c r="J25" s="52">
        <f t="shared" si="4"/>
        <v>657181</v>
      </c>
      <c r="K25" s="52">
        <f t="shared" si="4"/>
        <v>160825</v>
      </c>
      <c r="L25" s="52">
        <f t="shared" si="4"/>
        <v>864992</v>
      </c>
      <c r="M25" s="52">
        <f t="shared" si="4"/>
        <v>0</v>
      </c>
      <c r="N25" s="52">
        <f t="shared" si="4"/>
        <v>1025817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1682998</v>
      </c>
      <c r="X25" s="52">
        <f t="shared" si="4"/>
        <v>28395600</v>
      </c>
      <c r="Y25" s="52">
        <f t="shared" si="4"/>
        <v>-26712602</v>
      </c>
      <c r="Z25" s="53">
        <f>+IF(X25&lt;&gt;0,+(Y25/X25)*100,0)</f>
        <v>-94.07303244164589</v>
      </c>
      <c r="AA25" s="54">
        <f>+AA5+AA9+AA15+AA19+AA24</f>
        <v>51103000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22342400</v>
      </c>
      <c r="F28" s="21">
        <v>22342400</v>
      </c>
      <c r="G28" s="21"/>
      <c r="H28" s="21">
        <v>136800</v>
      </c>
      <c r="I28" s="21">
        <v>228891</v>
      </c>
      <c r="J28" s="21">
        <v>365691</v>
      </c>
      <c r="K28" s="21"/>
      <c r="L28" s="21">
        <v>864992</v>
      </c>
      <c r="M28" s="21"/>
      <c r="N28" s="21">
        <v>864992</v>
      </c>
      <c r="O28" s="21"/>
      <c r="P28" s="21"/>
      <c r="Q28" s="21"/>
      <c r="R28" s="21"/>
      <c r="S28" s="21"/>
      <c r="T28" s="21"/>
      <c r="U28" s="21"/>
      <c r="V28" s="21"/>
      <c r="W28" s="21">
        <v>1230683</v>
      </c>
      <c r="X28" s="21"/>
      <c r="Y28" s="21">
        <v>1230683</v>
      </c>
      <c r="Z28" s="6"/>
      <c r="AA28" s="19">
        <v>22342400</v>
      </c>
    </row>
    <row r="29" spans="1:27" ht="13.5">
      <c r="A29" s="56" t="s">
        <v>55</v>
      </c>
      <c r="B29" s="3"/>
      <c r="C29" s="19"/>
      <c r="D29" s="19"/>
      <c r="E29" s="20">
        <v>6027600</v>
      </c>
      <c r="F29" s="21">
        <v>6027600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6027600</v>
      </c>
    </row>
    <row r="30" spans="1:27" ht="13.5">
      <c r="A30" s="56" t="s">
        <v>56</v>
      </c>
      <c r="B30" s="3"/>
      <c r="C30" s="22"/>
      <c r="D30" s="22"/>
      <c r="E30" s="23">
        <v>17215000</v>
      </c>
      <c r="F30" s="24">
        <v>17215000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>
        <v>17215000</v>
      </c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45585000</v>
      </c>
      <c r="F32" s="27">
        <f t="shared" si="5"/>
        <v>45585000</v>
      </c>
      <c r="G32" s="27">
        <f t="shared" si="5"/>
        <v>0</v>
      </c>
      <c r="H32" s="27">
        <f t="shared" si="5"/>
        <v>136800</v>
      </c>
      <c r="I32" s="27">
        <f t="shared" si="5"/>
        <v>228891</v>
      </c>
      <c r="J32" s="27">
        <f t="shared" si="5"/>
        <v>365691</v>
      </c>
      <c r="K32" s="27">
        <f t="shared" si="5"/>
        <v>0</v>
      </c>
      <c r="L32" s="27">
        <f t="shared" si="5"/>
        <v>864992</v>
      </c>
      <c r="M32" s="27">
        <f t="shared" si="5"/>
        <v>0</v>
      </c>
      <c r="N32" s="27">
        <f t="shared" si="5"/>
        <v>864992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1230683</v>
      </c>
      <c r="X32" s="27">
        <f t="shared" si="5"/>
        <v>0</v>
      </c>
      <c r="Y32" s="27">
        <f t="shared" si="5"/>
        <v>1230683</v>
      </c>
      <c r="Z32" s="13">
        <f>+IF(X32&lt;&gt;0,+(Y32/X32)*100,0)</f>
        <v>0</v>
      </c>
      <c r="AA32" s="31">
        <f>SUM(AA28:AA31)</f>
        <v>45585000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>
        <v>1750</v>
      </c>
      <c r="L33" s="21"/>
      <c r="M33" s="21"/>
      <c r="N33" s="21">
        <v>1750</v>
      </c>
      <c r="O33" s="21"/>
      <c r="P33" s="21"/>
      <c r="Q33" s="21"/>
      <c r="R33" s="21"/>
      <c r="S33" s="21"/>
      <c r="T33" s="21"/>
      <c r="U33" s="21"/>
      <c r="V33" s="21"/>
      <c r="W33" s="21">
        <v>1750</v>
      </c>
      <c r="X33" s="21"/>
      <c r="Y33" s="21">
        <v>1750</v>
      </c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5518000</v>
      </c>
      <c r="F35" s="21">
        <v>5518000</v>
      </c>
      <c r="G35" s="21">
        <v>77600</v>
      </c>
      <c r="H35" s="21">
        <v>106945</v>
      </c>
      <c r="I35" s="21">
        <v>106945</v>
      </c>
      <c r="J35" s="21">
        <v>291490</v>
      </c>
      <c r="K35" s="21">
        <v>159075</v>
      </c>
      <c r="L35" s="21"/>
      <c r="M35" s="21"/>
      <c r="N35" s="21">
        <v>159075</v>
      </c>
      <c r="O35" s="21"/>
      <c r="P35" s="21"/>
      <c r="Q35" s="21"/>
      <c r="R35" s="21"/>
      <c r="S35" s="21"/>
      <c r="T35" s="21"/>
      <c r="U35" s="21"/>
      <c r="V35" s="21"/>
      <c r="W35" s="21">
        <v>450565</v>
      </c>
      <c r="X35" s="21"/>
      <c r="Y35" s="21">
        <v>450565</v>
      </c>
      <c r="Z35" s="6"/>
      <c r="AA35" s="28">
        <v>5518000</v>
      </c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51103000</v>
      </c>
      <c r="F36" s="63">
        <f t="shared" si="6"/>
        <v>51103000</v>
      </c>
      <c r="G36" s="63">
        <f t="shared" si="6"/>
        <v>77600</v>
      </c>
      <c r="H36" s="63">
        <f t="shared" si="6"/>
        <v>243745</v>
      </c>
      <c r="I36" s="63">
        <f t="shared" si="6"/>
        <v>335836</v>
      </c>
      <c r="J36" s="63">
        <f t="shared" si="6"/>
        <v>657181</v>
      </c>
      <c r="K36" s="63">
        <f t="shared" si="6"/>
        <v>160825</v>
      </c>
      <c r="L36" s="63">
        <f t="shared" si="6"/>
        <v>864992</v>
      </c>
      <c r="M36" s="63">
        <f t="shared" si="6"/>
        <v>0</v>
      </c>
      <c r="N36" s="63">
        <f t="shared" si="6"/>
        <v>1025817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1682998</v>
      </c>
      <c r="X36" s="63">
        <f t="shared" si="6"/>
        <v>0</v>
      </c>
      <c r="Y36" s="63">
        <f t="shared" si="6"/>
        <v>1682998</v>
      </c>
      <c r="Z36" s="64">
        <f>+IF(X36&lt;&gt;0,+(Y36/X36)*100,0)</f>
        <v>0</v>
      </c>
      <c r="AA36" s="65">
        <f>SUM(AA32:AA35)</f>
        <v>51103000</v>
      </c>
    </row>
    <row r="37" spans="1:27" ht="13.5">
      <c r="A37" s="14" t="s">
        <v>87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932034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135066</v>
      </c>
      <c r="L5" s="18">
        <f t="shared" si="0"/>
        <v>236366</v>
      </c>
      <c r="M5" s="18">
        <f t="shared" si="0"/>
        <v>0</v>
      </c>
      <c r="N5" s="18">
        <f t="shared" si="0"/>
        <v>371432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371432</v>
      </c>
      <c r="X5" s="18">
        <f t="shared" si="0"/>
        <v>0</v>
      </c>
      <c r="Y5" s="18">
        <f t="shared" si="0"/>
        <v>371432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>
        <v>813684</v>
      </c>
      <c r="D6" s="19"/>
      <c r="E6" s="20"/>
      <c r="F6" s="21"/>
      <c r="G6" s="21"/>
      <c r="H6" s="21"/>
      <c r="I6" s="21"/>
      <c r="J6" s="21"/>
      <c r="K6" s="21">
        <v>135066</v>
      </c>
      <c r="L6" s="21">
        <v>236366</v>
      </c>
      <c r="M6" s="21"/>
      <c r="N6" s="21">
        <v>371432</v>
      </c>
      <c r="O6" s="21"/>
      <c r="P6" s="21"/>
      <c r="Q6" s="21"/>
      <c r="R6" s="21"/>
      <c r="S6" s="21"/>
      <c r="T6" s="21"/>
      <c r="U6" s="21"/>
      <c r="V6" s="21"/>
      <c r="W6" s="21">
        <v>371432</v>
      </c>
      <c r="X6" s="21"/>
      <c r="Y6" s="21">
        <v>371432</v>
      </c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>
        <v>118350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4723280</v>
      </c>
      <c r="D9" s="16">
        <f>SUM(D10:D14)</f>
        <v>0</v>
      </c>
      <c r="E9" s="17">
        <f t="shared" si="1"/>
        <v>3716082</v>
      </c>
      <c r="F9" s="18">
        <f t="shared" si="1"/>
        <v>3716082</v>
      </c>
      <c r="G9" s="18">
        <f t="shared" si="1"/>
        <v>0</v>
      </c>
      <c r="H9" s="18">
        <f t="shared" si="1"/>
        <v>0</v>
      </c>
      <c r="I9" s="18">
        <f t="shared" si="1"/>
        <v>467375</v>
      </c>
      <c r="J9" s="18">
        <f t="shared" si="1"/>
        <v>467375</v>
      </c>
      <c r="K9" s="18">
        <f t="shared" si="1"/>
        <v>1638957</v>
      </c>
      <c r="L9" s="18">
        <f t="shared" si="1"/>
        <v>782600</v>
      </c>
      <c r="M9" s="18">
        <f t="shared" si="1"/>
        <v>3293325</v>
      </c>
      <c r="N9" s="18">
        <f t="shared" si="1"/>
        <v>5714882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6182257</v>
      </c>
      <c r="X9" s="18">
        <f t="shared" si="1"/>
        <v>1858044</v>
      </c>
      <c r="Y9" s="18">
        <f t="shared" si="1"/>
        <v>4324213</v>
      </c>
      <c r="Z9" s="4">
        <f>+IF(X9&lt;&gt;0,+(Y9/X9)*100,0)</f>
        <v>232.72931103892049</v>
      </c>
      <c r="AA9" s="30">
        <f>SUM(AA10:AA14)</f>
        <v>3716082</v>
      </c>
    </row>
    <row r="10" spans="1:27" ht="13.5">
      <c r="A10" s="5" t="s">
        <v>36</v>
      </c>
      <c r="B10" s="3"/>
      <c r="C10" s="19">
        <v>140924</v>
      </c>
      <c r="D10" s="19"/>
      <c r="E10" s="20"/>
      <c r="F10" s="21"/>
      <c r="G10" s="21"/>
      <c r="H10" s="21"/>
      <c r="I10" s="21"/>
      <c r="J10" s="21"/>
      <c r="K10" s="21">
        <v>252577</v>
      </c>
      <c r="L10" s="21"/>
      <c r="M10" s="21"/>
      <c r="N10" s="21">
        <v>252577</v>
      </c>
      <c r="O10" s="21"/>
      <c r="P10" s="21"/>
      <c r="Q10" s="21"/>
      <c r="R10" s="21"/>
      <c r="S10" s="21"/>
      <c r="T10" s="21"/>
      <c r="U10" s="21"/>
      <c r="V10" s="21"/>
      <c r="W10" s="21">
        <v>252577</v>
      </c>
      <c r="X10" s="21"/>
      <c r="Y10" s="21">
        <v>252577</v>
      </c>
      <c r="Z10" s="6"/>
      <c r="AA10" s="28"/>
    </row>
    <row r="11" spans="1:27" ht="13.5">
      <c r="A11" s="5" t="s">
        <v>37</v>
      </c>
      <c r="B11" s="3"/>
      <c r="C11" s="19">
        <v>567236</v>
      </c>
      <c r="D11" s="19"/>
      <c r="E11" s="20"/>
      <c r="F11" s="21"/>
      <c r="G11" s="21"/>
      <c r="H11" s="21"/>
      <c r="I11" s="21">
        <v>467375</v>
      </c>
      <c r="J11" s="21">
        <v>467375</v>
      </c>
      <c r="K11" s="21">
        <v>219965</v>
      </c>
      <c r="L11" s="21"/>
      <c r="M11" s="21">
        <v>977030</v>
      </c>
      <c r="N11" s="21">
        <v>1196995</v>
      </c>
      <c r="O11" s="21"/>
      <c r="P11" s="21"/>
      <c r="Q11" s="21"/>
      <c r="R11" s="21"/>
      <c r="S11" s="21"/>
      <c r="T11" s="21"/>
      <c r="U11" s="21"/>
      <c r="V11" s="21"/>
      <c r="W11" s="21">
        <v>1664370</v>
      </c>
      <c r="X11" s="21"/>
      <c r="Y11" s="21">
        <v>1664370</v>
      </c>
      <c r="Z11" s="6"/>
      <c r="AA11" s="28"/>
    </row>
    <row r="12" spans="1:27" ht="13.5">
      <c r="A12" s="5" t="s">
        <v>38</v>
      </c>
      <c r="B12" s="3"/>
      <c r="C12" s="19">
        <v>2169285</v>
      </c>
      <c r="D12" s="19"/>
      <c r="E12" s="20">
        <v>3716082</v>
      </c>
      <c r="F12" s="21">
        <v>3716082</v>
      </c>
      <c r="G12" s="21"/>
      <c r="H12" s="21"/>
      <c r="I12" s="21"/>
      <c r="J12" s="21"/>
      <c r="K12" s="21">
        <v>1166415</v>
      </c>
      <c r="L12" s="21">
        <v>782600</v>
      </c>
      <c r="M12" s="21">
        <v>2316295</v>
      </c>
      <c r="N12" s="21">
        <v>4265310</v>
      </c>
      <c r="O12" s="21"/>
      <c r="P12" s="21"/>
      <c r="Q12" s="21"/>
      <c r="R12" s="21"/>
      <c r="S12" s="21"/>
      <c r="T12" s="21"/>
      <c r="U12" s="21"/>
      <c r="V12" s="21"/>
      <c r="W12" s="21">
        <v>4265310</v>
      </c>
      <c r="X12" s="21">
        <v>1858044</v>
      </c>
      <c r="Y12" s="21">
        <v>2407266</v>
      </c>
      <c r="Z12" s="6">
        <v>129.56</v>
      </c>
      <c r="AA12" s="28">
        <v>3716082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>
        <v>1845835</v>
      </c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64291643</v>
      </c>
      <c r="D15" s="16">
        <f>SUM(D16:D18)</f>
        <v>0</v>
      </c>
      <c r="E15" s="17">
        <f t="shared" si="2"/>
        <v>42125063</v>
      </c>
      <c r="F15" s="18">
        <f t="shared" si="2"/>
        <v>42125063</v>
      </c>
      <c r="G15" s="18">
        <f t="shared" si="2"/>
        <v>0</v>
      </c>
      <c r="H15" s="18">
        <f t="shared" si="2"/>
        <v>3071816</v>
      </c>
      <c r="I15" s="18">
        <f t="shared" si="2"/>
        <v>4147492</v>
      </c>
      <c r="J15" s="18">
        <f t="shared" si="2"/>
        <v>7219308</v>
      </c>
      <c r="K15" s="18">
        <f t="shared" si="2"/>
        <v>5141740</v>
      </c>
      <c r="L15" s="18">
        <f t="shared" si="2"/>
        <v>1573172</v>
      </c>
      <c r="M15" s="18">
        <f t="shared" si="2"/>
        <v>2153558</v>
      </c>
      <c r="N15" s="18">
        <f t="shared" si="2"/>
        <v>8868470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16087778</v>
      </c>
      <c r="X15" s="18">
        <f t="shared" si="2"/>
        <v>21062532</v>
      </c>
      <c r="Y15" s="18">
        <f t="shared" si="2"/>
        <v>-4974754</v>
      </c>
      <c r="Z15" s="4">
        <f>+IF(X15&lt;&gt;0,+(Y15/X15)*100,0)</f>
        <v>-23.618974205000615</v>
      </c>
      <c r="AA15" s="30">
        <f>SUM(AA16:AA18)</f>
        <v>42125063</v>
      </c>
    </row>
    <row r="16" spans="1:27" ht="13.5">
      <c r="A16" s="5" t="s">
        <v>42</v>
      </c>
      <c r="B16" s="3"/>
      <c r="C16" s="19">
        <v>39060</v>
      </c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64175537</v>
      </c>
      <c r="D17" s="19"/>
      <c r="E17" s="20">
        <v>42125063</v>
      </c>
      <c r="F17" s="21">
        <v>42125063</v>
      </c>
      <c r="G17" s="21"/>
      <c r="H17" s="21">
        <v>3071816</v>
      </c>
      <c r="I17" s="21">
        <v>4147492</v>
      </c>
      <c r="J17" s="21">
        <v>7219308</v>
      </c>
      <c r="K17" s="21">
        <v>5141740</v>
      </c>
      <c r="L17" s="21">
        <v>1573172</v>
      </c>
      <c r="M17" s="21">
        <v>2153558</v>
      </c>
      <c r="N17" s="21">
        <v>8868470</v>
      </c>
      <c r="O17" s="21"/>
      <c r="P17" s="21"/>
      <c r="Q17" s="21"/>
      <c r="R17" s="21"/>
      <c r="S17" s="21"/>
      <c r="T17" s="21"/>
      <c r="U17" s="21"/>
      <c r="V17" s="21"/>
      <c r="W17" s="21">
        <v>16087778</v>
      </c>
      <c r="X17" s="21">
        <v>21062532</v>
      </c>
      <c r="Y17" s="21">
        <v>-4974754</v>
      </c>
      <c r="Z17" s="6">
        <v>-23.62</v>
      </c>
      <c r="AA17" s="28">
        <v>42125063</v>
      </c>
    </row>
    <row r="18" spans="1:27" ht="13.5">
      <c r="A18" s="5" t="s">
        <v>44</v>
      </c>
      <c r="B18" s="3"/>
      <c r="C18" s="19">
        <v>77046</v>
      </c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108357077</v>
      </c>
      <c r="D19" s="16">
        <f>SUM(D20:D23)</f>
        <v>0</v>
      </c>
      <c r="E19" s="17">
        <f t="shared" si="3"/>
        <v>109093662</v>
      </c>
      <c r="F19" s="18">
        <f t="shared" si="3"/>
        <v>109093662</v>
      </c>
      <c r="G19" s="18">
        <f t="shared" si="3"/>
        <v>1486035</v>
      </c>
      <c r="H19" s="18">
        <f t="shared" si="3"/>
        <v>1049058</v>
      </c>
      <c r="I19" s="18">
        <f t="shared" si="3"/>
        <v>15065129</v>
      </c>
      <c r="J19" s="18">
        <f t="shared" si="3"/>
        <v>17600222</v>
      </c>
      <c r="K19" s="18">
        <f t="shared" si="3"/>
        <v>7329640</v>
      </c>
      <c r="L19" s="18">
        <f t="shared" si="3"/>
        <v>2770807</v>
      </c>
      <c r="M19" s="18">
        <f t="shared" si="3"/>
        <v>32262327</v>
      </c>
      <c r="N19" s="18">
        <f t="shared" si="3"/>
        <v>42362774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59962996</v>
      </c>
      <c r="X19" s="18">
        <f t="shared" si="3"/>
        <v>54546720</v>
      </c>
      <c r="Y19" s="18">
        <f t="shared" si="3"/>
        <v>5416276</v>
      </c>
      <c r="Z19" s="4">
        <f>+IF(X19&lt;&gt;0,+(Y19/X19)*100,0)</f>
        <v>9.929608966405311</v>
      </c>
      <c r="AA19" s="30">
        <f>SUM(AA20:AA23)</f>
        <v>109093662</v>
      </c>
    </row>
    <row r="20" spans="1:27" ht="13.5">
      <c r="A20" s="5" t="s">
        <v>46</v>
      </c>
      <c r="B20" s="3"/>
      <c r="C20" s="19">
        <v>35278767</v>
      </c>
      <c r="D20" s="19"/>
      <c r="E20" s="20">
        <v>10652000</v>
      </c>
      <c r="F20" s="21">
        <v>10652000</v>
      </c>
      <c r="G20" s="21">
        <v>1154922</v>
      </c>
      <c r="H20" s="21">
        <v>71673</v>
      </c>
      <c r="I20" s="21">
        <v>1706917</v>
      </c>
      <c r="J20" s="21">
        <v>2933512</v>
      </c>
      <c r="K20" s="21">
        <v>1417689</v>
      </c>
      <c r="L20" s="21"/>
      <c r="M20" s="21">
        <v>710076</v>
      </c>
      <c r="N20" s="21">
        <v>2127765</v>
      </c>
      <c r="O20" s="21"/>
      <c r="P20" s="21"/>
      <c r="Q20" s="21"/>
      <c r="R20" s="21"/>
      <c r="S20" s="21"/>
      <c r="T20" s="21"/>
      <c r="U20" s="21"/>
      <c r="V20" s="21"/>
      <c r="W20" s="21">
        <v>5061277</v>
      </c>
      <c r="X20" s="21">
        <v>5325888</v>
      </c>
      <c r="Y20" s="21">
        <v>-264611</v>
      </c>
      <c r="Z20" s="6">
        <v>-4.97</v>
      </c>
      <c r="AA20" s="28">
        <v>10652000</v>
      </c>
    </row>
    <row r="21" spans="1:27" ht="13.5">
      <c r="A21" s="5" t="s">
        <v>47</v>
      </c>
      <c r="B21" s="3"/>
      <c r="C21" s="19">
        <v>20303495</v>
      </c>
      <c r="D21" s="19"/>
      <c r="E21" s="20">
        <v>23096000</v>
      </c>
      <c r="F21" s="21">
        <v>23096000</v>
      </c>
      <c r="G21" s="21"/>
      <c r="H21" s="21"/>
      <c r="I21" s="21"/>
      <c r="J21" s="21"/>
      <c r="K21" s="21"/>
      <c r="L21" s="21"/>
      <c r="M21" s="21">
        <v>20806412</v>
      </c>
      <c r="N21" s="21">
        <v>20806412</v>
      </c>
      <c r="O21" s="21"/>
      <c r="P21" s="21"/>
      <c r="Q21" s="21"/>
      <c r="R21" s="21"/>
      <c r="S21" s="21"/>
      <c r="T21" s="21"/>
      <c r="U21" s="21"/>
      <c r="V21" s="21"/>
      <c r="W21" s="21">
        <v>20806412</v>
      </c>
      <c r="X21" s="21">
        <v>11548002</v>
      </c>
      <c r="Y21" s="21">
        <v>9258410</v>
      </c>
      <c r="Z21" s="6">
        <v>80.17</v>
      </c>
      <c r="AA21" s="28">
        <v>23096000</v>
      </c>
    </row>
    <row r="22" spans="1:27" ht="13.5">
      <c r="A22" s="5" t="s">
        <v>48</v>
      </c>
      <c r="B22" s="3"/>
      <c r="C22" s="22">
        <v>43667037</v>
      </c>
      <c r="D22" s="22"/>
      <c r="E22" s="23">
        <v>69990154</v>
      </c>
      <c r="F22" s="24">
        <v>69990154</v>
      </c>
      <c r="G22" s="24">
        <v>331113</v>
      </c>
      <c r="H22" s="24">
        <v>977385</v>
      </c>
      <c r="I22" s="24">
        <v>13358212</v>
      </c>
      <c r="J22" s="24">
        <v>14666710</v>
      </c>
      <c r="K22" s="24">
        <v>5198804</v>
      </c>
      <c r="L22" s="24">
        <v>2770807</v>
      </c>
      <c r="M22" s="24">
        <v>10745839</v>
      </c>
      <c r="N22" s="24">
        <v>18715450</v>
      </c>
      <c r="O22" s="24"/>
      <c r="P22" s="24"/>
      <c r="Q22" s="24"/>
      <c r="R22" s="24"/>
      <c r="S22" s="24"/>
      <c r="T22" s="24"/>
      <c r="U22" s="24"/>
      <c r="V22" s="24"/>
      <c r="W22" s="24">
        <v>33382160</v>
      </c>
      <c r="X22" s="24">
        <v>34995078</v>
      </c>
      <c r="Y22" s="24">
        <v>-1612918</v>
      </c>
      <c r="Z22" s="7">
        <v>-4.61</v>
      </c>
      <c r="AA22" s="29">
        <v>69990154</v>
      </c>
    </row>
    <row r="23" spans="1:27" ht="13.5">
      <c r="A23" s="5" t="s">
        <v>49</v>
      </c>
      <c r="B23" s="3"/>
      <c r="C23" s="19">
        <v>9107778</v>
      </c>
      <c r="D23" s="19"/>
      <c r="E23" s="20">
        <v>5355508</v>
      </c>
      <c r="F23" s="21">
        <v>5355508</v>
      </c>
      <c r="G23" s="21"/>
      <c r="H23" s="21"/>
      <c r="I23" s="21"/>
      <c r="J23" s="21"/>
      <c r="K23" s="21">
        <v>713147</v>
      </c>
      <c r="L23" s="21"/>
      <c r="M23" s="21"/>
      <c r="N23" s="21">
        <v>713147</v>
      </c>
      <c r="O23" s="21"/>
      <c r="P23" s="21"/>
      <c r="Q23" s="21"/>
      <c r="R23" s="21"/>
      <c r="S23" s="21"/>
      <c r="T23" s="21"/>
      <c r="U23" s="21"/>
      <c r="V23" s="21"/>
      <c r="W23" s="21">
        <v>713147</v>
      </c>
      <c r="X23" s="21">
        <v>2677752</v>
      </c>
      <c r="Y23" s="21">
        <v>-1964605</v>
      </c>
      <c r="Z23" s="6">
        <v>-73.37</v>
      </c>
      <c r="AA23" s="28">
        <v>5355508</v>
      </c>
    </row>
    <row r="24" spans="1:27" ht="13.5">
      <c r="A24" s="2" t="s">
        <v>50</v>
      </c>
      <c r="B24" s="8"/>
      <c r="C24" s="16">
        <v>15539</v>
      </c>
      <c r="D24" s="16"/>
      <c r="E24" s="17">
        <v>4981411</v>
      </c>
      <c r="F24" s="18">
        <v>4981411</v>
      </c>
      <c r="G24" s="18"/>
      <c r="H24" s="18"/>
      <c r="I24" s="18"/>
      <c r="J24" s="18"/>
      <c r="K24" s="18"/>
      <c r="L24" s="18"/>
      <c r="M24" s="18">
        <v>122538</v>
      </c>
      <c r="N24" s="18">
        <v>122538</v>
      </c>
      <c r="O24" s="18"/>
      <c r="P24" s="18"/>
      <c r="Q24" s="18"/>
      <c r="R24" s="18"/>
      <c r="S24" s="18"/>
      <c r="T24" s="18"/>
      <c r="U24" s="18"/>
      <c r="V24" s="18"/>
      <c r="W24" s="18">
        <v>122538</v>
      </c>
      <c r="X24" s="18">
        <v>2490708</v>
      </c>
      <c r="Y24" s="18">
        <v>-2368170</v>
      </c>
      <c r="Z24" s="4">
        <v>-95.08</v>
      </c>
      <c r="AA24" s="30">
        <v>4981411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178319573</v>
      </c>
      <c r="D25" s="50">
        <f>+D5+D9+D15+D19+D24</f>
        <v>0</v>
      </c>
      <c r="E25" s="51">
        <f t="shared" si="4"/>
        <v>159916218</v>
      </c>
      <c r="F25" s="52">
        <f t="shared" si="4"/>
        <v>159916218</v>
      </c>
      <c r="G25" s="52">
        <f t="shared" si="4"/>
        <v>1486035</v>
      </c>
      <c r="H25" s="52">
        <f t="shared" si="4"/>
        <v>4120874</v>
      </c>
      <c r="I25" s="52">
        <f t="shared" si="4"/>
        <v>19679996</v>
      </c>
      <c r="J25" s="52">
        <f t="shared" si="4"/>
        <v>25286905</v>
      </c>
      <c r="K25" s="52">
        <f t="shared" si="4"/>
        <v>14245403</v>
      </c>
      <c r="L25" s="52">
        <f t="shared" si="4"/>
        <v>5362945</v>
      </c>
      <c r="M25" s="52">
        <f t="shared" si="4"/>
        <v>37831748</v>
      </c>
      <c r="N25" s="52">
        <f t="shared" si="4"/>
        <v>57440096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82727001</v>
      </c>
      <c r="X25" s="52">
        <f t="shared" si="4"/>
        <v>79958004</v>
      </c>
      <c r="Y25" s="52">
        <f t="shared" si="4"/>
        <v>2768997</v>
      </c>
      <c r="Z25" s="53">
        <f>+IF(X25&lt;&gt;0,+(Y25/X25)*100,0)</f>
        <v>3.4630641855442015</v>
      </c>
      <c r="AA25" s="54">
        <f>+AA5+AA9+AA15+AA19+AA24</f>
        <v>159916218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21913000</v>
      </c>
      <c r="D28" s="19"/>
      <c r="E28" s="20">
        <v>130289777</v>
      </c>
      <c r="F28" s="21">
        <v>130289777</v>
      </c>
      <c r="G28" s="21">
        <v>1486035</v>
      </c>
      <c r="H28" s="21">
        <v>4049201</v>
      </c>
      <c r="I28" s="21">
        <v>17973079</v>
      </c>
      <c r="J28" s="21">
        <v>23508315</v>
      </c>
      <c r="K28" s="21">
        <v>13875962</v>
      </c>
      <c r="L28" s="21">
        <v>5362945</v>
      </c>
      <c r="M28" s="21">
        <v>36088774</v>
      </c>
      <c r="N28" s="21">
        <v>55327681</v>
      </c>
      <c r="O28" s="21"/>
      <c r="P28" s="21"/>
      <c r="Q28" s="21"/>
      <c r="R28" s="21"/>
      <c r="S28" s="21"/>
      <c r="T28" s="21"/>
      <c r="U28" s="21"/>
      <c r="V28" s="21"/>
      <c r="W28" s="21">
        <v>78835996</v>
      </c>
      <c r="X28" s="21"/>
      <c r="Y28" s="21">
        <v>78835996</v>
      </c>
      <c r="Z28" s="6"/>
      <c r="AA28" s="19">
        <v>130289777</v>
      </c>
    </row>
    <row r="29" spans="1:27" ht="13.5">
      <c r="A29" s="56" t="s">
        <v>55</v>
      </c>
      <c r="B29" s="3"/>
      <c r="C29" s="19">
        <v>83222200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>
        <v>65125802</v>
      </c>
      <c r="D30" s="22"/>
      <c r="E30" s="23">
        <v>29626441</v>
      </c>
      <c r="F30" s="24">
        <v>29626441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>
        <v>29626441</v>
      </c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170261002</v>
      </c>
      <c r="D32" s="25">
        <f>SUM(D28:D31)</f>
        <v>0</v>
      </c>
      <c r="E32" s="26">
        <f t="shared" si="5"/>
        <v>159916218</v>
      </c>
      <c r="F32" s="27">
        <f t="shared" si="5"/>
        <v>159916218</v>
      </c>
      <c r="G32" s="27">
        <f t="shared" si="5"/>
        <v>1486035</v>
      </c>
      <c r="H32" s="27">
        <f t="shared" si="5"/>
        <v>4049201</v>
      </c>
      <c r="I32" s="27">
        <f t="shared" si="5"/>
        <v>17973079</v>
      </c>
      <c r="J32" s="27">
        <f t="shared" si="5"/>
        <v>23508315</v>
      </c>
      <c r="K32" s="27">
        <f t="shared" si="5"/>
        <v>13875962</v>
      </c>
      <c r="L32" s="27">
        <f t="shared" si="5"/>
        <v>5362945</v>
      </c>
      <c r="M32" s="27">
        <f t="shared" si="5"/>
        <v>36088774</v>
      </c>
      <c r="N32" s="27">
        <f t="shared" si="5"/>
        <v>55327681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78835996</v>
      </c>
      <c r="X32" s="27">
        <f t="shared" si="5"/>
        <v>0</v>
      </c>
      <c r="Y32" s="27">
        <f t="shared" si="5"/>
        <v>78835996</v>
      </c>
      <c r="Z32" s="13">
        <f>+IF(X32&lt;&gt;0,+(Y32/X32)*100,0)</f>
        <v>0</v>
      </c>
      <c r="AA32" s="31">
        <f>SUM(AA28:AA31)</f>
        <v>159916218</v>
      </c>
    </row>
    <row r="33" spans="1:27" ht="13.5">
      <c r="A33" s="59" t="s">
        <v>59</v>
      </c>
      <c r="B33" s="3" t="s">
        <v>60</v>
      </c>
      <c r="C33" s="19">
        <v>1631561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>
        <v>379746</v>
      </c>
      <c r="D34" s="19"/>
      <c r="E34" s="20"/>
      <c r="F34" s="21"/>
      <c r="G34" s="21"/>
      <c r="H34" s="21"/>
      <c r="I34" s="21">
        <v>268117</v>
      </c>
      <c r="J34" s="21">
        <v>268117</v>
      </c>
      <c r="K34" s="21">
        <v>272560</v>
      </c>
      <c r="L34" s="21"/>
      <c r="M34" s="21">
        <v>521891</v>
      </c>
      <c r="N34" s="21">
        <v>794451</v>
      </c>
      <c r="O34" s="21"/>
      <c r="P34" s="21"/>
      <c r="Q34" s="21"/>
      <c r="R34" s="21"/>
      <c r="S34" s="21"/>
      <c r="T34" s="21"/>
      <c r="U34" s="21"/>
      <c r="V34" s="21"/>
      <c r="W34" s="21">
        <v>1062568</v>
      </c>
      <c r="X34" s="21"/>
      <c r="Y34" s="21">
        <v>1062568</v>
      </c>
      <c r="Z34" s="6"/>
      <c r="AA34" s="28"/>
    </row>
    <row r="35" spans="1:27" ht="13.5">
      <c r="A35" s="59" t="s">
        <v>63</v>
      </c>
      <c r="B35" s="3"/>
      <c r="C35" s="19">
        <v>6047264</v>
      </c>
      <c r="D35" s="19"/>
      <c r="E35" s="20"/>
      <c r="F35" s="21"/>
      <c r="G35" s="21"/>
      <c r="H35" s="21">
        <v>71673</v>
      </c>
      <c r="I35" s="21">
        <v>1438800</v>
      </c>
      <c r="J35" s="21">
        <v>1510473</v>
      </c>
      <c r="K35" s="21">
        <v>96881</v>
      </c>
      <c r="L35" s="21"/>
      <c r="M35" s="21">
        <v>1221083</v>
      </c>
      <c r="N35" s="21">
        <v>1317964</v>
      </c>
      <c r="O35" s="21"/>
      <c r="P35" s="21"/>
      <c r="Q35" s="21"/>
      <c r="R35" s="21"/>
      <c r="S35" s="21"/>
      <c r="T35" s="21"/>
      <c r="U35" s="21"/>
      <c r="V35" s="21"/>
      <c r="W35" s="21">
        <v>2828437</v>
      </c>
      <c r="X35" s="21"/>
      <c r="Y35" s="21">
        <v>2828437</v>
      </c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178319573</v>
      </c>
      <c r="D36" s="61">
        <f>SUM(D32:D35)</f>
        <v>0</v>
      </c>
      <c r="E36" s="62">
        <f t="shared" si="6"/>
        <v>159916218</v>
      </c>
      <c r="F36" s="63">
        <f t="shared" si="6"/>
        <v>159916218</v>
      </c>
      <c r="G36" s="63">
        <f t="shared" si="6"/>
        <v>1486035</v>
      </c>
      <c r="H36" s="63">
        <f t="shared" si="6"/>
        <v>4120874</v>
      </c>
      <c r="I36" s="63">
        <f t="shared" si="6"/>
        <v>19679996</v>
      </c>
      <c r="J36" s="63">
        <f t="shared" si="6"/>
        <v>25286905</v>
      </c>
      <c r="K36" s="63">
        <f t="shared" si="6"/>
        <v>14245403</v>
      </c>
      <c r="L36" s="63">
        <f t="shared" si="6"/>
        <v>5362945</v>
      </c>
      <c r="M36" s="63">
        <f t="shared" si="6"/>
        <v>37831748</v>
      </c>
      <c r="N36" s="63">
        <f t="shared" si="6"/>
        <v>57440096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82727001</v>
      </c>
      <c r="X36" s="63">
        <f t="shared" si="6"/>
        <v>0</v>
      </c>
      <c r="Y36" s="63">
        <f t="shared" si="6"/>
        <v>82727001</v>
      </c>
      <c r="Z36" s="64">
        <f>+IF(X36&lt;&gt;0,+(Y36/X36)*100,0)</f>
        <v>0</v>
      </c>
      <c r="AA36" s="65">
        <f>SUM(AA32:AA35)</f>
        <v>159916218</v>
      </c>
    </row>
    <row r="37" spans="1:27" ht="13.5">
      <c r="A37" s="14" t="s">
        <v>87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27921088</v>
      </c>
      <c r="D5" s="16">
        <f>SUM(D6:D8)</f>
        <v>0</v>
      </c>
      <c r="E5" s="17">
        <f t="shared" si="0"/>
        <v>13752500</v>
      </c>
      <c r="F5" s="18">
        <f t="shared" si="0"/>
        <v>24264120</v>
      </c>
      <c r="G5" s="18">
        <f t="shared" si="0"/>
        <v>0</v>
      </c>
      <c r="H5" s="18">
        <f t="shared" si="0"/>
        <v>424000</v>
      </c>
      <c r="I5" s="18">
        <f t="shared" si="0"/>
        <v>214501</v>
      </c>
      <c r="J5" s="18">
        <f t="shared" si="0"/>
        <v>638501</v>
      </c>
      <c r="K5" s="18">
        <f t="shared" si="0"/>
        <v>675374</v>
      </c>
      <c r="L5" s="18">
        <f t="shared" si="0"/>
        <v>343200</v>
      </c>
      <c r="M5" s="18">
        <f t="shared" si="0"/>
        <v>1637341</v>
      </c>
      <c r="N5" s="18">
        <f t="shared" si="0"/>
        <v>2655915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3294416</v>
      </c>
      <c r="X5" s="18">
        <f t="shared" si="0"/>
        <v>4811000</v>
      </c>
      <c r="Y5" s="18">
        <f t="shared" si="0"/>
        <v>-1516584</v>
      </c>
      <c r="Z5" s="4">
        <f>+IF(X5&lt;&gt;0,+(Y5/X5)*100,0)</f>
        <v>-31.523259197671997</v>
      </c>
      <c r="AA5" s="16">
        <f>SUM(AA6:AA8)</f>
        <v>24264120</v>
      </c>
    </row>
    <row r="6" spans="1:27" ht="13.5">
      <c r="A6" s="5" t="s">
        <v>32</v>
      </c>
      <c r="B6" s="3"/>
      <c r="C6" s="19">
        <v>932577</v>
      </c>
      <c r="D6" s="19"/>
      <c r="E6" s="20">
        <v>1127000</v>
      </c>
      <c r="F6" s="21">
        <v>1127000</v>
      </c>
      <c r="G6" s="21"/>
      <c r="H6" s="21">
        <v>32</v>
      </c>
      <c r="I6" s="21">
        <v>19754</v>
      </c>
      <c r="J6" s="21">
        <v>19786</v>
      </c>
      <c r="K6" s="21">
        <v>16</v>
      </c>
      <c r="L6" s="21"/>
      <c r="M6" s="21">
        <v>-2410</v>
      </c>
      <c r="N6" s="21">
        <v>-2394</v>
      </c>
      <c r="O6" s="21"/>
      <c r="P6" s="21"/>
      <c r="Q6" s="21"/>
      <c r="R6" s="21"/>
      <c r="S6" s="21"/>
      <c r="T6" s="21"/>
      <c r="U6" s="21"/>
      <c r="V6" s="21"/>
      <c r="W6" s="21">
        <v>17392</v>
      </c>
      <c r="X6" s="21">
        <v>127000</v>
      </c>
      <c r="Y6" s="21">
        <v>-109608</v>
      </c>
      <c r="Z6" s="6">
        <v>-86.31</v>
      </c>
      <c r="AA6" s="28">
        <v>1127000</v>
      </c>
    </row>
    <row r="7" spans="1:27" ht="13.5">
      <c r="A7" s="5" t="s">
        <v>33</v>
      </c>
      <c r="B7" s="3"/>
      <c r="C7" s="22">
        <v>691569</v>
      </c>
      <c r="D7" s="22"/>
      <c r="E7" s="23">
        <v>1394000</v>
      </c>
      <c r="F7" s="24">
        <v>1394000</v>
      </c>
      <c r="G7" s="24"/>
      <c r="H7" s="24"/>
      <c r="I7" s="24"/>
      <c r="J7" s="24"/>
      <c r="K7" s="24"/>
      <c r="L7" s="24">
        <v>16</v>
      </c>
      <c r="M7" s="24">
        <v>4193</v>
      </c>
      <c r="N7" s="24">
        <v>4209</v>
      </c>
      <c r="O7" s="24"/>
      <c r="P7" s="24"/>
      <c r="Q7" s="24"/>
      <c r="R7" s="24"/>
      <c r="S7" s="24"/>
      <c r="T7" s="24"/>
      <c r="U7" s="24"/>
      <c r="V7" s="24"/>
      <c r="W7" s="24">
        <v>4209</v>
      </c>
      <c r="X7" s="24">
        <v>1144000</v>
      </c>
      <c r="Y7" s="24">
        <v>-1139791</v>
      </c>
      <c r="Z7" s="7">
        <v>-99.63</v>
      </c>
      <c r="AA7" s="29">
        <v>1394000</v>
      </c>
    </row>
    <row r="8" spans="1:27" ht="13.5">
      <c r="A8" s="5" t="s">
        <v>34</v>
      </c>
      <c r="B8" s="3"/>
      <c r="C8" s="19">
        <v>26296942</v>
      </c>
      <c r="D8" s="19"/>
      <c r="E8" s="20">
        <v>11231500</v>
      </c>
      <c r="F8" s="21">
        <v>21743120</v>
      </c>
      <c r="G8" s="21"/>
      <c r="H8" s="21">
        <v>423968</v>
      </c>
      <c r="I8" s="21">
        <v>194747</v>
      </c>
      <c r="J8" s="21">
        <v>618715</v>
      </c>
      <c r="K8" s="21">
        <v>675358</v>
      </c>
      <c r="L8" s="21">
        <v>343184</v>
      </c>
      <c r="M8" s="21">
        <v>1635558</v>
      </c>
      <c r="N8" s="21">
        <v>2654100</v>
      </c>
      <c r="O8" s="21"/>
      <c r="P8" s="21"/>
      <c r="Q8" s="21"/>
      <c r="R8" s="21"/>
      <c r="S8" s="21"/>
      <c r="T8" s="21"/>
      <c r="U8" s="21"/>
      <c r="V8" s="21"/>
      <c r="W8" s="21">
        <v>3272815</v>
      </c>
      <c r="X8" s="21">
        <v>3540000</v>
      </c>
      <c r="Y8" s="21">
        <v>-267185</v>
      </c>
      <c r="Z8" s="6">
        <v>-7.55</v>
      </c>
      <c r="AA8" s="28">
        <v>21743120</v>
      </c>
    </row>
    <row r="9" spans="1:27" ht="13.5">
      <c r="A9" s="2" t="s">
        <v>35</v>
      </c>
      <c r="B9" s="3"/>
      <c r="C9" s="16">
        <f aca="true" t="shared" si="1" ref="C9:Y9">SUM(C10:C14)</f>
        <v>28587047</v>
      </c>
      <c r="D9" s="16">
        <f>SUM(D10:D14)</f>
        <v>0</v>
      </c>
      <c r="E9" s="17">
        <f t="shared" si="1"/>
        <v>25891000</v>
      </c>
      <c r="F9" s="18">
        <f t="shared" si="1"/>
        <v>28580280</v>
      </c>
      <c r="G9" s="18">
        <f t="shared" si="1"/>
        <v>104956</v>
      </c>
      <c r="H9" s="18">
        <f t="shared" si="1"/>
        <v>1145931</v>
      </c>
      <c r="I9" s="18">
        <f t="shared" si="1"/>
        <v>319777</v>
      </c>
      <c r="J9" s="18">
        <f t="shared" si="1"/>
        <v>1570664</v>
      </c>
      <c r="K9" s="18">
        <f t="shared" si="1"/>
        <v>1303027</v>
      </c>
      <c r="L9" s="18">
        <f t="shared" si="1"/>
        <v>1669608</v>
      </c>
      <c r="M9" s="18">
        <f t="shared" si="1"/>
        <v>2724725</v>
      </c>
      <c r="N9" s="18">
        <f t="shared" si="1"/>
        <v>5697360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7268024</v>
      </c>
      <c r="X9" s="18">
        <f t="shared" si="1"/>
        <v>5903000</v>
      </c>
      <c r="Y9" s="18">
        <f t="shared" si="1"/>
        <v>1365024</v>
      </c>
      <c r="Z9" s="4">
        <f>+IF(X9&lt;&gt;0,+(Y9/X9)*100,0)</f>
        <v>23.124241910892767</v>
      </c>
      <c r="AA9" s="30">
        <f>SUM(AA10:AA14)</f>
        <v>28580280</v>
      </c>
    </row>
    <row r="10" spans="1:27" ht="13.5">
      <c r="A10" s="5" t="s">
        <v>36</v>
      </c>
      <c r="B10" s="3"/>
      <c r="C10" s="19">
        <v>8806409</v>
      </c>
      <c r="D10" s="19"/>
      <c r="E10" s="20">
        <v>7670000</v>
      </c>
      <c r="F10" s="21">
        <v>8519300</v>
      </c>
      <c r="G10" s="21">
        <v>48</v>
      </c>
      <c r="H10" s="21">
        <v>192</v>
      </c>
      <c r="I10" s="21">
        <v>144</v>
      </c>
      <c r="J10" s="21">
        <v>384</v>
      </c>
      <c r="K10" s="21">
        <v>1089953</v>
      </c>
      <c r="L10" s="21">
        <v>904596</v>
      </c>
      <c r="M10" s="21">
        <v>1759369</v>
      </c>
      <c r="N10" s="21">
        <v>3753918</v>
      </c>
      <c r="O10" s="21"/>
      <c r="P10" s="21"/>
      <c r="Q10" s="21"/>
      <c r="R10" s="21"/>
      <c r="S10" s="21"/>
      <c r="T10" s="21"/>
      <c r="U10" s="21"/>
      <c r="V10" s="21"/>
      <c r="W10" s="21">
        <v>3754302</v>
      </c>
      <c r="X10" s="21">
        <v>1370000</v>
      </c>
      <c r="Y10" s="21">
        <v>2384302</v>
      </c>
      <c r="Z10" s="6">
        <v>174.04</v>
      </c>
      <c r="AA10" s="28">
        <v>8519300</v>
      </c>
    </row>
    <row r="11" spans="1:27" ht="13.5">
      <c r="A11" s="5" t="s">
        <v>37</v>
      </c>
      <c r="B11" s="3"/>
      <c r="C11" s="19">
        <v>10727130</v>
      </c>
      <c r="D11" s="19"/>
      <c r="E11" s="20">
        <v>10832000</v>
      </c>
      <c r="F11" s="21">
        <v>11587180</v>
      </c>
      <c r="G11" s="21"/>
      <c r="H11" s="21">
        <v>750443</v>
      </c>
      <c r="I11" s="21">
        <v>18851</v>
      </c>
      <c r="J11" s="21">
        <v>769294</v>
      </c>
      <c r="K11" s="21">
        <v>53809</v>
      </c>
      <c r="L11" s="21">
        <v>610322</v>
      </c>
      <c r="M11" s="21">
        <v>675420</v>
      </c>
      <c r="N11" s="21">
        <v>1339551</v>
      </c>
      <c r="O11" s="21"/>
      <c r="P11" s="21"/>
      <c r="Q11" s="21"/>
      <c r="R11" s="21"/>
      <c r="S11" s="21"/>
      <c r="T11" s="21"/>
      <c r="U11" s="21"/>
      <c r="V11" s="21"/>
      <c r="W11" s="21">
        <v>2108845</v>
      </c>
      <c r="X11" s="21">
        <v>3742000</v>
      </c>
      <c r="Y11" s="21">
        <v>-1633155</v>
      </c>
      <c r="Z11" s="6">
        <v>-43.64</v>
      </c>
      <c r="AA11" s="28">
        <v>11587180</v>
      </c>
    </row>
    <row r="12" spans="1:27" ht="13.5">
      <c r="A12" s="5" t="s">
        <v>38</v>
      </c>
      <c r="B12" s="3"/>
      <c r="C12" s="19">
        <v>8845192</v>
      </c>
      <c r="D12" s="19"/>
      <c r="E12" s="20">
        <v>7246000</v>
      </c>
      <c r="F12" s="21">
        <v>7830800</v>
      </c>
      <c r="G12" s="21">
        <v>104908</v>
      </c>
      <c r="H12" s="21">
        <v>395296</v>
      </c>
      <c r="I12" s="21">
        <v>300782</v>
      </c>
      <c r="J12" s="21">
        <v>800986</v>
      </c>
      <c r="K12" s="21">
        <v>159265</v>
      </c>
      <c r="L12" s="21">
        <v>154690</v>
      </c>
      <c r="M12" s="21">
        <v>289920</v>
      </c>
      <c r="N12" s="21">
        <v>603875</v>
      </c>
      <c r="O12" s="21"/>
      <c r="P12" s="21"/>
      <c r="Q12" s="21"/>
      <c r="R12" s="21"/>
      <c r="S12" s="21"/>
      <c r="T12" s="21"/>
      <c r="U12" s="21"/>
      <c r="V12" s="21"/>
      <c r="W12" s="21">
        <v>1404861</v>
      </c>
      <c r="X12" s="21">
        <v>648000</v>
      </c>
      <c r="Y12" s="21">
        <v>756861</v>
      </c>
      <c r="Z12" s="6">
        <v>116.8</v>
      </c>
      <c r="AA12" s="28">
        <v>7830800</v>
      </c>
    </row>
    <row r="13" spans="1:27" ht="13.5">
      <c r="A13" s="5" t="s">
        <v>39</v>
      </c>
      <c r="B13" s="3"/>
      <c r="C13" s="19">
        <v>162298</v>
      </c>
      <c r="D13" s="19"/>
      <c r="E13" s="20">
        <v>143000</v>
      </c>
      <c r="F13" s="21">
        <v>143000</v>
      </c>
      <c r="G13" s="21"/>
      <c r="H13" s="21"/>
      <c r="I13" s="21"/>
      <c r="J13" s="21"/>
      <c r="K13" s="21"/>
      <c r="L13" s="21"/>
      <c r="M13" s="21">
        <v>16</v>
      </c>
      <c r="N13" s="21">
        <v>16</v>
      </c>
      <c r="O13" s="21"/>
      <c r="P13" s="21"/>
      <c r="Q13" s="21"/>
      <c r="R13" s="21"/>
      <c r="S13" s="21"/>
      <c r="T13" s="21"/>
      <c r="U13" s="21"/>
      <c r="V13" s="21"/>
      <c r="W13" s="21">
        <v>16</v>
      </c>
      <c r="X13" s="21">
        <v>143000</v>
      </c>
      <c r="Y13" s="21">
        <v>-142984</v>
      </c>
      <c r="Z13" s="6">
        <v>-99.99</v>
      </c>
      <c r="AA13" s="28">
        <v>143000</v>
      </c>
    </row>
    <row r="14" spans="1:27" ht="13.5">
      <c r="A14" s="5" t="s">
        <v>40</v>
      </c>
      <c r="B14" s="3"/>
      <c r="C14" s="22">
        <v>46018</v>
      </c>
      <c r="D14" s="22"/>
      <c r="E14" s="23"/>
      <c r="F14" s="24">
        <v>500000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>
        <v>500000</v>
      </c>
    </row>
    <row r="15" spans="1:27" ht="13.5">
      <c r="A15" s="2" t="s">
        <v>41</v>
      </c>
      <c r="B15" s="8"/>
      <c r="C15" s="16">
        <f aca="true" t="shared" si="2" ref="C15:Y15">SUM(C16:C18)</f>
        <v>141830647</v>
      </c>
      <c r="D15" s="16">
        <f>SUM(D16:D18)</f>
        <v>0</v>
      </c>
      <c r="E15" s="17">
        <f t="shared" si="2"/>
        <v>71462980</v>
      </c>
      <c r="F15" s="18">
        <f t="shared" si="2"/>
        <v>79388355</v>
      </c>
      <c r="G15" s="18">
        <f t="shared" si="2"/>
        <v>32</v>
      </c>
      <c r="H15" s="18">
        <f t="shared" si="2"/>
        <v>655103</v>
      </c>
      <c r="I15" s="18">
        <f t="shared" si="2"/>
        <v>9539759</v>
      </c>
      <c r="J15" s="18">
        <f t="shared" si="2"/>
        <v>10194894</v>
      </c>
      <c r="K15" s="18">
        <f t="shared" si="2"/>
        <v>5433806</v>
      </c>
      <c r="L15" s="18">
        <f t="shared" si="2"/>
        <v>12540360</v>
      </c>
      <c r="M15" s="18">
        <f t="shared" si="2"/>
        <v>15235289</v>
      </c>
      <c r="N15" s="18">
        <f t="shared" si="2"/>
        <v>33209455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43404349</v>
      </c>
      <c r="X15" s="18">
        <f t="shared" si="2"/>
        <v>24998102</v>
      </c>
      <c r="Y15" s="18">
        <f t="shared" si="2"/>
        <v>18406247</v>
      </c>
      <c r="Z15" s="4">
        <f>+IF(X15&lt;&gt;0,+(Y15/X15)*100,0)</f>
        <v>73.63057803348431</v>
      </c>
      <c r="AA15" s="30">
        <f>SUM(AA16:AA18)</f>
        <v>79388355</v>
      </c>
    </row>
    <row r="16" spans="1:27" ht="13.5">
      <c r="A16" s="5" t="s">
        <v>42</v>
      </c>
      <c r="B16" s="3"/>
      <c r="C16" s="19">
        <v>68364991</v>
      </c>
      <c r="D16" s="19"/>
      <c r="E16" s="20">
        <v>509000</v>
      </c>
      <c r="F16" s="21">
        <v>1314000</v>
      </c>
      <c r="G16" s="21"/>
      <c r="H16" s="21"/>
      <c r="I16" s="21">
        <v>42908</v>
      </c>
      <c r="J16" s="21">
        <v>42908</v>
      </c>
      <c r="K16" s="21">
        <v>31122</v>
      </c>
      <c r="L16" s="21">
        <v>15016</v>
      </c>
      <c r="M16" s="21">
        <v>-3822</v>
      </c>
      <c r="N16" s="21">
        <v>42316</v>
      </c>
      <c r="O16" s="21"/>
      <c r="P16" s="21"/>
      <c r="Q16" s="21"/>
      <c r="R16" s="21"/>
      <c r="S16" s="21"/>
      <c r="T16" s="21"/>
      <c r="U16" s="21"/>
      <c r="V16" s="21"/>
      <c r="W16" s="21">
        <v>85224</v>
      </c>
      <c r="X16" s="21">
        <v>329000</v>
      </c>
      <c r="Y16" s="21">
        <v>-243776</v>
      </c>
      <c r="Z16" s="6">
        <v>-74.1</v>
      </c>
      <c r="AA16" s="28">
        <v>1314000</v>
      </c>
    </row>
    <row r="17" spans="1:27" ht="13.5">
      <c r="A17" s="5" t="s">
        <v>43</v>
      </c>
      <c r="B17" s="3"/>
      <c r="C17" s="19">
        <v>73465656</v>
      </c>
      <c r="D17" s="19"/>
      <c r="E17" s="20">
        <v>70953980</v>
      </c>
      <c r="F17" s="21">
        <v>78074355</v>
      </c>
      <c r="G17" s="21">
        <v>32</v>
      </c>
      <c r="H17" s="21">
        <v>655103</v>
      </c>
      <c r="I17" s="21">
        <v>9496851</v>
      </c>
      <c r="J17" s="21">
        <v>10151986</v>
      </c>
      <c r="K17" s="21">
        <v>5402684</v>
      </c>
      <c r="L17" s="21">
        <v>12525344</v>
      </c>
      <c r="M17" s="21">
        <v>15239111</v>
      </c>
      <c r="N17" s="21">
        <v>33167139</v>
      </c>
      <c r="O17" s="21"/>
      <c r="P17" s="21"/>
      <c r="Q17" s="21"/>
      <c r="R17" s="21"/>
      <c r="S17" s="21"/>
      <c r="T17" s="21"/>
      <c r="U17" s="21"/>
      <c r="V17" s="21"/>
      <c r="W17" s="21">
        <v>43319125</v>
      </c>
      <c r="X17" s="21">
        <v>24669102</v>
      </c>
      <c r="Y17" s="21">
        <v>18650023</v>
      </c>
      <c r="Z17" s="6">
        <v>75.6</v>
      </c>
      <c r="AA17" s="28">
        <v>78074355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108896430</v>
      </c>
      <c r="D19" s="16">
        <f>SUM(D20:D23)</f>
        <v>0</v>
      </c>
      <c r="E19" s="17">
        <f t="shared" si="3"/>
        <v>76792700</v>
      </c>
      <c r="F19" s="18">
        <f t="shared" si="3"/>
        <v>124857165</v>
      </c>
      <c r="G19" s="18">
        <f t="shared" si="3"/>
        <v>899897</v>
      </c>
      <c r="H19" s="18">
        <f t="shared" si="3"/>
        <v>4535459</v>
      </c>
      <c r="I19" s="18">
        <f t="shared" si="3"/>
        <v>2292818</v>
      </c>
      <c r="J19" s="18">
        <f t="shared" si="3"/>
        <v>7728174</v>
      </c>
      <c r="K19" s="18">
        <f t="shared" si="3"/>
        <v>3059695</v>
      </c>
      <c r="L19" s="18">
        <f t="shared" si="3"/>
        <v>3483320</v>
      </c>
      <c r="M19" s="18">
        <f t="shared" si="3"/>
        <v>5533811</v>
      </c>
      <c r="N19" s="18">
        <f t="shared" si="3"/>
        <v>12076826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19805000</v>
      </c>
      <c r="X19" s="18">
        <f t="shared" si="3"/>
        <v>19211500</v>
      </c>
      <c r="Y19" s="18">
        <f t="shared" si="3"/>
        <v>593500</v>
      </c>
      <c r="Z19" s="4">
        <f>+IF(X19&lt;&gt;0,+(Y19/X19)*100,0)</f>
        <v>3.0892954740650134</v>
      </c>
      <c r="AA19" s="30">
        <f>SUM(AA20:AA23)</f>
        <v>124857165</v>
      </c>
    </row>
    <row r="20" spans="1:27" ht="13.5">
      <c r="A20" s="5" t="s">
        <v>46</v>
      </c>
      <c r="B20" s="3"/>
      <c r="C20" s="19">
        <v>36148097</v>
      </c>
      <c r="D20" s="19"/>
      <c r="E20" s="20">
        <v>41490000</v>
      </c>
      <c r="F20" s="21">
        <v>55358565</v>
      </c>
      <c r="G20" s="21">
        <v>767066</v>
      </c>
      <c r="H20" s="21">
        <v>2117134</v>
      </c>
      <c r="I20" s="21">
        <v>774476</v>
      </c>
      <c r="J20" s="21">
        <v>3658676</v>
      </c>
      <c r="K20" s="21">
        <v>455099</v>
      </c>
      <c r="L20" s="21">
        <v>1145442</v>
      </c>
      <c r="M20" s="21">
        <v>1922183</v>
      </c>
      <c r="N20" s="21">
        <v>3522724</v>
      </c>
      <c r="O20" s="21"/>
      <c r="P20" s="21"/>
      <c r="Q20" s="21"/>
      <c r="R20" s="21"/>
      <c r="S20" s="21"/>
      <c r="T20" s="21"/>
      <c r="U20" s="21"/>
      <c r="V20" s="21"/>
      <c r="W20" s="21">
        <v>7181400</v>
      </c>
      <c r="X20" s="21">
        <v>7895000</v>
      </c>
      <c r="Y20" s="21">
        <v>-713600</v>
      </c>
      <c r="Z20" s="6">
        <v>-9.04</v>
      </c>
      <c r="AA20" s="28">
        <v>55358565</v>
      </c>
    </row>
    <row r="21" spans="1:27" ht="13.5">
      <c r="A21" s="5" t="s">
        <v>47</v>
      </c>
      <c r="B21" s="3"/>
      <c r="C21" s="19">
        <v>44119482</v>
      </c>
      <c r="D21" s="19"/>
      <c r="E21" s="20">
        <v>15980000</v>
      </c>
      <c r="F21" s="21">
        <v>29464000</v>
      </c>
      <c r="G21" s="21">
        <v>89146</v>
      </c>
      <c r="H21" s="21">
        <v>675918</v>
      </c>
      <c r="I21" s="21">
        <v>737661</v>
      </c>
      <c r="J21" s="21">
        <v>1502725</v>
      </c>
      <c r="K21" s="21">
        <v>1308303</v>
      </c>
      <c r="L21" s="21">
        <v>857449</v>
      </c>
      <c r="M21" s="21">
        <v>1202161</v>
      </c>
      <c r="N21" s="21">
        <v>3367913</v>
      </c>
      <c r="O21" s="21"/>
      <c r="P21" s="21"/>
      <c r="Q21" s="21"/>
      <c r="R21" s="21"/>
      <c r="S21" s="21"/>
      <c r="T21" s="21"/>
      <c r="U21" s="21"/>
      <c r="V21" s="21"/>
      <c r="W21" s="21">
        <v>4870638</v>
      </c>
      <c r="X21" s="21">
        <v>4101500</v>
      </c>
      <c r="Y21" s="21">
        <v>769138</v>
      </c>
      <c r="Z21" s="6">
        <v>18.75</v>
      </c>
      <c r="AA21" s="28">
        <v>29464000</v>
      </c>
    </row>
    <row r="22" spans="1:27" ht="13.5">
      <c r="A22" s="5" t="s">
        <v>48</v>
      </c>
      <c r="B22" s="3"/>
      <c r="C22" s="22">
        <v>24553765</v>
      </c>
      <c r="D22" s="22"/>
      <c r="E22" s="23">
        <v>14397700</v>
      </c>
      <c r="F22" s="24">
        <v>33374700</v>
      </c>
      <c r="G22" s="24">
        <v>43685</v>
      </c>
      <c r="H22" s="24">
        <v>1742391</v>
      </c>
      <c r="I22" s="24">
        <v>278553</v>
      </c>
      <c r="J22" s="24">
        <v>2064629</v>
      </c>
      <c r="K22" s="24">
        <v>223135</v>
      </c>
      <c r="L22" s="24">
        <v>955064</v>
      </c>
      <c r="M22" s="24">
        <v>1868369</v>
      </c>
      <c r="N22" s="24">
        <v>3046568</v>
      </c>
      <c r="O22" s="24"/>
      <c r="P22" s="24"/>
      <c r="Q22" s="24"/>
      <c r="R22" s="24"/>
      <c r="S22" s="24"/>
      <c r="T22" s="24"/>
      <c r="U22" s="24"/>
      <c r="V22" s="24"/>
      <c r="W22" s="24">
        <v>5111197</v>
      </c>
      <c r="X22" s="24">
        <v>4720000</v>
      </c>
      <c r="Y22" s="24">
        <v>391197</v>
      </c>
      <c r="Z22" s="7">
        <v>8.29</v>
      </c>
      <c r="AA22" s="29">
        <v>33374700</v>
      </c>
    </row>
    <row r="23" spans="1:27" ht="13.5">
      <c r="A23" s="5" t="s">
        <v>49</v>
      </c>
      <c r="B23" s="3"/>
      <c r="C23" s="19">
        <v>4075086</v>
      </c>
      <c r="D23" s="19"/>
      <c r="E23" s="20">
        <v>4925000</v>
      </c>
      <c r="F23" s="21">
        <v>6659900</v>
      </c>
      <c r="G23" s="21"/>
      <c r="H23" s="21">
        <v>16</v>
      </c>
      <c r="I23" s="21">
        <v>502128</v>
      </c>
      <c r="J23" s="21">
        <v>502144</v>
      </c>
      <c r="K23" s="21">
        <v>1073158</v>
      </c>
      <c r="L23" s="21">
        <v>525365</v>
      </c>
      <c r="M23" s="21">
        <v>541098</v>
      </c>
      <c r="N23" s="21">
        <v>2139621</v>
      </c>
      <c r="O23" s="21"/>
      <c r="P23" s="21"/>
      <c r="Q23" s="21"/>
      <c r="R23" s="21"/>
      <c r="S23" s="21"/>
      <c r="T23" s="21"/>
      <c r="U23" s="21"/>
      <c r="V23" s="21"/>
      <c r="W23" s="21">
        <v>2641765</v>
      </c>
      <c r="X23" s="21">
        <v>2495000</v>
      </c>
      <c r="Y23" s="21">
        <v>146765</v>
      </c>
      <c r="Z23" s="6">
        <v>5.88</v>
      </c>
      <c r="AA23" s="28">
        <v>6659900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307235212</v>
      </c>
      <c r="D25" s="50">
        <f>+D5+D9+D15+D19+D24</f>
        <v>0</v>
      </c>
      <c r="E25" s="51">
        <f t="shared" si="4"/>
        <v>187899180</v>
      </c>
      <c r="F25" s="52">
        <f t="shared" si="4"/>
        <v>257089920</v>
      </c>
      <c r="G25" s="52">
        <f t="shared" si="4"/>
        <v>1004885</v>
      </c>
      <c r="H25" s="52">
        <f t="shared" si="4"/>
        <v>6760493</v>
      </c>
      <c r="I25" s="52">
        <f t="shared" si="4"/>
        <v>12366855</v>
      </c>
      <c r="J25" s="52">
        <f t="shared" si="4"/>
        <v>20132233</v>
      </c>
      <c r="K25" s="52">
        <f t="shared" si="4"/>
        <v>10471902</v>
      </c>
      <c r="L25" s="52">
        <f t="shared" si="4"/>
        <v>18036488</v>
      </c>
      <c r="M25" s="52">
        <f t="shared" si="4"/>
        <v>25131166</v>
      </c>
      <c r="N25" s="52">
        <f t="shared" si="4"/>
        <v>53639556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73771789</v>
      </c>
      <c r="X25" s="52">
        <f t="shared" si="4"/>
        <v>54923602</v>
      </c>
      <c r="Y25" s="52">
        <f t="shared" si="4"/>
        <v>18848187</v>
      </c>
      <c r="Z25" s="53">
        <f>+IF(X25&lt;&gt;0,+(Y25/X25)*100,0)</f>
        <v>34.31709923176561</v>
      </c>
      <c r="AA25" s="54">
        <f>+AA5+AA9+AA15+AA19+AA24</f>
        <v>257089920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68867898</v>
      </c>
      <c r="D28" s="19"/>
      <c r="E28" s="20">
        <v>45770680</v>
      </c>
      <c r="F28" s="21">
        <v>52461595</v>
      </c>
      <c r="G28" s="21">
        <v>36531</v>
      </c>
      <c r="H28" s="21">
        <v>127851</v>
      </c>
      <c r="I28" s="21">
        <v>4242351</v>
      </c>
      <c r="J28" s="21">
        <v>4406733</v>
      </c>
      <c r="K28" s="21">
        <v>1886223</v>
      </c>
      <c r="L28" s="21">
        <v>5923506</v>
      </c>
      <c r="M28" s="21">
        <v>8956131</v>
      </c>
      <c r="N28" s="21">
        <v>16765860</v>
      </c>
      <c r="O28" s="21"/>
      <c r="P28" s="21"/>
      <c r="Q28" s="21"/>
      <c r="R28" s="21"/>
      <c r="S28" s="21"/>
      <c r="T28" s="21"/>
      <c r="U28" s="21"/>
      <c r="V28" s="21"/>
      <c r="W28" s="21">
        <v>21172593</v>
      </c>
      <c r="X28" s="21"/>
      <c r="Y28" s="21">
        <v>21172593</v>
      </c>
      <c r="Z28" s="6"/>
      <c r="AA28" s="19">
        <v>52461595</v>
      </c>
    </row>
    <row r="29" spans="1:27" ht="13.5">
      <c r="A29" s="56" t="s">
        <v>55</v>
      </c>
      <c r="B29" s="3"/>
      <c r="C29" s="19">
        <v>34176</v>
      </c>
      <c r="D29" s="19"/>
      <c r="E29" s="20"/>
      <c r="F29" s="21">
        <v>10000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10000</v>
      </c>
    </row>
    <row r="30" spans="1:27" ht="13.5">
      <c r="A30" s="56" t="s">
        <v>56</v>
      </c>
      <c r="B30" s="3"/>
      <c r="C30" s="22">
        <v>39474477</v>
      </c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>
        <v>18050</v>
      </c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108394601</v>
      </c>
      <c r="D32" s="25">
        <f>SUM(D28:D31)</f>
        <v>0</v>
      </c>
      <c r="E32" s="26">
        <f t="shared" si="5"/>
        <v>45770680</v>
      </c>
      <c r="F32" s="27">
        <f t="shared" si="5"/>
        <v>52471595</v>
      </c>
      <c r="G32" s="27">
        <f t="shared" si="5"/>
        <v>36531</v>
      </c>
      <c r="H32" s="27">
        <f t="shared" si="5"/>
        <v>127851</v>
      </c>
      <c r="I32" s="27">
        <f t="shared" si="5"/>
        <v>4242351</v>
      </c>
      <c r="J32" s="27">
        <f t="shared" si="5"/>
        <v>4406733</v>
      </c>
      <c r="K32" s="27">
        <f t="shared" si="5"/>
        <v>1886223</v>
      </c>
      <c r="L32" s="27">
        <f t="shared" si="5"/>
        <v>5923506</v>
      </c>
      <c r="M32" s="27">
        <f t="shared" si="5"/>
        <v>8956131</v>
      </c>
      <c r="N32" s="27">
        <f t="shared" si="5"/>
        <v>16765860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21172593</v>
      </c>
      <c r="X32" s="27">
        <f t="shared" si="5"/>
        <v>0</v>
      </c>
      <c r="Y32" s="27">
        <f t="shared" si="5"/>
        <v>21172593</v>
      </c>
      <c r="Z32" s="13">
        <f>+IF(X32&lt;&gt;0,+(Y32/X32)*100,0)</f>
        <v>0</v>
      </c>
      <c r="AA32" s="31">
        <f>SUM(AA28:AA31)</f>
        <v>52471595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>
        <v>71919366</v>
      </c>
      <c r="D34" s="19"/>
      <c r="E34" s="20">
        <v>77630000</v>
      </c>
      <c r="F34" s="21">
        <v>123384745</v>
      </c>
      <c r="G34" s="21">
        <v>526224</v>
      </c>
      <c r="H34" s="21">
        <v>4451403</v>
      </c>
      <c r="I34" s="21">
        <v>6381596</v>
      </c>
      <c r="J34" s="21">
        <v>11359223</v>
      </c>
      <c r="K34" s="21">
        <v>4151664</v>
      </c>
      <c r="L34" s="21">
        <v>4921320</v>
      </c>
      <c r="M34" s="21">
        <v>8632097</v>
      </c>
      <c r="N34" s="21">
        <v>17705081</v>
      </c>
      <c r="O34" s="21"/>
      <c r="P34" s="21"/>
      <c r="Q34" s="21"/>
      <c r="R34" s="21"/>
      <c r="S34" s="21"/>
      <c r="T34" s="21"/>
      <c r="U34" s="21"/>
      <c r="V34" s="21"/>
      <c r="W34" s="21">
        <v>29064304</v>
      </c>
      <c r="X34" s="21"/>
      <c r="Y34" s="21">
        <v>29064304</v>
      </c>
      <c r="Z34" s="6"/>
      <c r="AA34" s="28">
        <v>123384745</v>
      </c>
    </row>
    <row r="35" spans="1:27" ht="13.5">
      <c r="A35" s="59" t="s">
        <v>63</v>
      </c>
      <c r="B35" s="3"/>
      <c r="C35" s="19">
        <v>126921245</v>
      </c>
      <c r="D35" s="19"/>
      <c r="E35" s="20">
        <v>64498500</v>
      </c>
      <c r="F35" s="21">
        <v>81233580</v>
      </c>
      <c r="G35" s="21">
        <v>442130</v>
      </c>
      <c r="H35" s="21">
        <v>2181238</v>
      </c>
      <c r="I35" s="21">
        <v>1742908</v>
      </c>
      <c r="J35" s="21">
        <v>4366276</v>
      </c>
      <c r="K35" s="21">
        <v>4434015</v>
      </c>
      <c r="L35" s="21">
        <v>7191662</v>
      </c>
      <c r="M35" s="21">
        <v>7542937</v>
      </c>
      <c r="N35" s="21">
        <v>19168614</v>
      </c>
      <c r="O35" s="21"/>
      <c r="P35" s="21"/>
      <c r="Q35" s="21"/>
      <c r="R35" s="21"/>
      <c r="S35" s="21"/>
      <c r="T35" s="21"/>
      <c r="U35" s="21"/>
      <c r="V35" s="21"/>
      <c r="W35" s="21">
        <v>23534890</v>
      </c>
      <c r="X35" s="21"/>
      <c r="Y35" s="21">
        <v>23534890</v>
      </c>
      <c r="Z35" s="6"/>
      <c r="AA35" s="28">
        <v>81233580</v>
      </c>
    </row>
    <row r="36" spans="1:27" ht="13.5">
      <c r="A36" s="60" t="s">
        <v>64</v>
      </c>
      <c r="B36" s="10"/>
      <c r="C36" s="61">
        <f aca="true" t="shared" si="6" ref="C36:Y36">SUM(C32:C35)</f>
        <v>307235212</v>
      </c>
      <c r="D36" s="61">
        <f>SUM(D32:D35)</f>
        <v>0</v>
      </c>
      <c r="E36" s="62">
        <f t="shared" si="6"/>
        <v>187899180</v>
      </c>
      <c r="F36" s="63">
        <f t="shared" si="6"/>
        <v>257089920</v>
      </c>
      <c r="G36" s="63">
        <f t="shared" si="6"/>
        <v>1004885</v>
      </c>
      <c r="H36" s="63">
        <f t="shared" si="6"/>
        <v>6760492</v>
      </c>
      <c r="I36" s="63">
        <f t="shared" si="6"/>
        <v>12366855</v>
      </c>
      <c r="J36" s="63">
        <f t="shared" si="6"/>
        <v>20132232</v>
      </c>
      <c r="K36" s="63">
        <f t="shared" si="6"/>
        <v>10471902</v>
      </c>
      <c r="L36" s="63">
        <f t="shared" si="6"/>
        <v>18036488</v>
      </c>
      <c r="M36" s="63">
        <f t="shared" si="6"/>
        <v>25131165</v>
      </c>
      <c r="N36" s="63">
        <f t="shared" si="6"/>
        <v>53639555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73771787</v>
      </c>
      <c r="X36" s="63">
        <f t="shared" si="6"/>
        <v>0</v>
      </c>
      <c r="Y36" s="63">
        <f t="shared" si="6"/>
        <v>73771787</v>
      </c>
      <c r="Z36" s="64">
        <f>+IF(X36&lt;&gt;0,+(Y36/X36)*100,0)</f>
        <v>0</v>
      </c>
      <c r="AA36" s="65">
        <f>SUM(AA32:AA35)</f>
        <v>257089920</v>
      </c>
    </row>
    <row r="37" spans="1:27" ht="13.5">
      <c r="A37" s="14" t="s">
        <v>87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18716045</v>
      </c>
      <c r="D5" s="16">
        <f>SUM(D6:D8)</f>
        <v>0</v>
      </c>
      <c r="E5" s="17">
        <f t="shared" si="0"/>
        <v>16637400</v>
      </c>
      <c r="F5" s="18">
        <f t="shared" si="0"/>
        <v>16637400</v>
      </c>
      <c r="G5" s="18">
        <f t="shared" si="0"/>
        <v>36237</v>
      </c>
      <c r="H5" s="18">
        <f t="shared" si="0"/>
        <v>14238</v>
      </c>
      <c r="I5" s="18">
        <f t="shared" si="0"/>
        <v>241134</v>
      </c>
      <c r="J5" s="18">
        <f t="shared" si="0"/>
        <v>291609</v>
      </c>
      <c r="K5" s="18">
        <f t="shared" si="0"/>
        <v>1600894</v>
      </c>
      <c r="L5" s="18">
        <f t="shared" si="0"/>
        <v>1764310</v>
      </c>
      <c r="M5" s="18">
        <f t="shared" si="0"/>
        <v>794664</v>
      </c>
      <c r="N5" s="18">
        <f t="shared" si="0"/>
        <v>4159868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4451477</v>
      </c>
      <c r="X5" s="18">
        <f t="shared" si="0"/>
        <v>8318700</v>
      </c>
      <c r="Y5" s="18">
        <f t="shared" si="0"/>
        <v>-3867223</v>
      </c>
      <c r="Z5" s="4">
        <f>+IF(X5&lt;&gt;0,+(Y5/X5)*100,0)</f>
        <v>-46.48830947143183</v>
      </c>
      <c r="AA5" s="16">
        <f>SUM(AA6:AA8)</f>
        <v>16637400</v>
      </c>
    </row>
    <row r="6" spans="1:27" ht="13.5">
      <c r="A6" s="5" t="s">
        <v>32</v>
      </c>
      <c r="B6" s="3"/>
      <c r="C6" s="19">
        <v>18646545</v>
      </c>
      <c r="D6" s="19"/>
      <c r="E6" s="20">
        <v>16386400</v>
      </c>
      <c r="F6" s="21">
        <v>16386400</v>
      </c>
      <c r="G6" s="21">
        <v>36237</v>
      </c>
      <c r="H6" s="21">
        <v>2055</v>
      </c>
      <c r="I6" s="21">
        <v>241134</v>
      </c>
      <c r="J6" s="21">
        <v>279426</v>
      </c>
      <c r="K6" s="21">
        <v>1595819</v>
      </c>
      <c r="L6" s="21">
        <v>1764135</v>
      </c>
      <c r="M6" s="21">
        <v>794664</v>
      </c>
      <c r="N6" s="21">
        <v>4154618</v>
      </c>
      <c r="O6" s="21"/>
      <c r="P6" s="21"/>
      <c r="Q6" s="21"/>
      <c r="R6" s="21"/>
      <c r="S6" s="21"/>
      <c r="T6" s="21"/>
      <c r="U6" s="21"/>
      <c r="V6" s="21"/>
      <c r="W6" s="21">
        <v>4434044</v>
      </c>
      <c r="X6" s="21">
        <v>8193198</v>
      </c>
      <c r="Y6" s="21">
        <v>-3759154</v>
      </c>
      <c r="Z6" s="6">
        <v>-45.88</v>
      </c>
      <c r="AA6" s="28">
        <v>16386400</v>
      </c>
    </row>
    <row r="7" spans="1:27" ht="13.5">
      <c r="A7" s="5" t="s">
        <v>33</v>
      </c>
      <c r="B7" s="3"/>
      <c r="C7" s="22">
        <v>39325</v>
      </c>
      <c r="D7" s="22"/>
      <c r="E7" s="23">
        <v>30000</v>
      </c>
      <c r="F7" s="24">
        <v>30000</v>
      </c>
      <c r="G7" s="24"/>
      <c r="H7" s="24">
        <v>6028</v>
      </c>
      <c r="I7" s="24"/>
      <c r="J7" s="24">
        <v>6028</v>
      </c>
      <c r="K7" s="24">
        <v>5075</v>
      </c>
      <c r="L7" s="24"/>
      <c r="M7" s="24"/>
      <c r="N7" s="24">
        <v>5075</v>
      </c>
      <c r="O7" s="24"/>
      <c r="P7" s="24"/>
      <c r="Q7" s="24"/>
      <c r="R7" s="24"/>
      <c r="S7" s="24"/>
      <c r="T7" s="24"/>
      <c r="U7" s="24"/>
      <c r="V7" s="24"/>
      <c r="W7" s="24">
        <v>11103</v>
      </c>
      <c r="X7" s="24">
        <v>15000</v>
      </c>
      <c r="Y7" s="24">
        <v>-3897</v>
      </c>
      <c r="Z7" s="7">
        <v>-25.98</v>
      </c>
      <c r="AA7" s="29">
        <v>30000</v>
      </c>
    </row>
    <row r="8" spans="1:27" ht="13.5">
      <c r="A8" s="5" t="s">
        <v>34</v>
      </c>
      <c r="B8" s="3"/>
      <c r="C8" s="19">
        <v>30175</v>
      </c>
      <c r="D8" s="19"/>
      <c r="E8" s="20">
        <v>221000</v>
      </c>
      <c r="F8" s="21">
        <v>221000</v>
      </c>
      <c r="G8" s="21"/>
      <c r="H8" s="21">
        <v>6155</v>
      </c>
      <c r="I8" s="21"/>
      <c r="J8" s="21">
        <v>6155</v>
      </c>
      <c r="K8" s="21"/>
      <c r="L8" s="21">
        <v>175</v>
      </c>
      <c r="M8" s="21"/>
      <c r="N8" s="21">
        <v>175</v>
      </c>
      <c r="O8" s="21"/>
      <c r="P8" s="21"/>
      <c r="Q8" s="21"/>
      <c r="R8" s="21"/>
      <c r="S8" s="21"/>
      <c r="T8" s="21"/>
      <c r="U8" s="21"/>
      <c r="V8" s="21"/>
      <c r="W8" s="21">
        <v>6330</v>
      </c>
      <c r="X8" s="21">
        <v>110502</v>
      </c>
      <c r="Y8" s="21">
        <v>-104172</v>
      </c>
      <c r="Z8" s="6">
        <v>-94.27</v>
      </c>
      <c r="AA8" s="28">
        <v>221000</v>
      </c>
    </row>
    <row r="9" spans="1:27" ht="13.5">
      <c r="A9" s="2" t="s">
        <v>35</v>
      </c>
      <c r="B9" s="3"/>
      <c r="C9" s="16">
        <f aca="true" t="shared" si="1" ref="C9:Y9">SUM(C10:C14)</f>
        <v>2682106</v>
      </c>
      <c r="D9" s="16">
        <f>SUM(D10:D14)</f>
        <v>0</v>
      </c>
      <c r="E9" s="17">
        <f t="shared" si="1"/>
        <v>97000</v>
      </c>
      <c r="F9" s="18">
        <f t="shared" si="1"/>
        <v>97000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48498</v>
      </c>
      <c r="Y9" s="18">
        <f t="shared" si="1"/>
        <v>-48498</v>
      </c>
      <c r="Z9" s="4">
        <f>+IF(X9&lt;&gt;0,+(Y9/X9)*100,0)</f>
        <v>-100</v>
      </c>
      <c r="AA9" s="30">
        <f>SUM(AA10:AA14)</f>
        <v>97000</v>
      </c>
    </row>
    <row r="10" spans="1:27" ht="13.5">
      <c r="A10" s="5" t="s">
        <v>36</v>
      </c>
      <c r="B10" s="3"/>
      <c r="C10" s="19"/>
      <c r="D10" s="19"/>
      <c r="E10" s="20">
        <v>10000</v>
      </c>
      <c r="F10" s="21">
        <v>10000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4998</v>
      </c>
      <c r="Y10" s="21">
        <v>-4998</v>
      </c>
      <c r="Z10" s="6">
        <v>-100</v>
      </c>
      <c r="AA10" s="28">
        <v>10000</v>
      </c>
    </row>
    <row r="11" spans="1:27" ht="13.5">
      <c r="A11" s="5" t="s">
        <v>37</v>
      </c>
      <c r="B11" s="3"/>
      <c r="C11" s="19"/>
      <c r="D11" s="19"/>
      <c r="E11" s="20">
        <v>20000</v>
      </c>
      <c r="F11" s="21">
        <v>20000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10002</v>
      </c>
      <c r="Y11" s="21">
        <v>-10002</v>
      </c>
      <c r="Z11" s="6">
        <v>-100</v>
      </c>
      <c r="AA11" s="28">
        <v>20000</v>
      </c>
    </row>
    <row r="12" spans="1:27" ht="13.5">
      <c r="A12" s="5" t="s">
        <v>38</v>
      </c>
      <c r="B12" s="3"/>
      <c r="C12" s="19">
        <v>2682106</v>
      </c>
      <c r="D12" s="19"/>
      <c r="E12" s="20">
        <v>42000</v>
      </c>
      <c r="F12" s="21">
        <v>42000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21000</v>
      </c>
      <c r="Y12" s="21">
        <v>-21000</v>
      </c>
      <c r="Z12" s="6">
        <v>-100</v>
      </c>
      <c r="AA12" s="28">
        <v>42000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>
        <v>25000</v>
      </c>
      <c r="F14" s="24">
        <v>25000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>
        <v>12498</v>
      </c>
      <c r="Y14" s="24">
        <v>-12498</v>
      </c>
      <c r="Z14" s="7">
        <v>-100</v>
      </c>
      <c r="AA14" s="29">
        <v>25000</v>
      </c>
    </row>
    <row r="15" spans="1:27" ht="13.5">
      <c r="A15" s="2" t="s">
        <v>41</v>
      </c>
      <c r="B15" s="8"/>
      <c r="C15" s="16">
        <f aca="true" t="shared" si="2" ref="C15:Y15">SUM(C16:C18)</f>
        <v>115190</v>
      </c>
      <c r="D15" s="16">
        <f>SUM(D16:D18)</f>
        <v>0</v>
      </c>
      <c r="E15" s="17">
        <f t="shared" si="2"/>
        <v>33000</v>
      </c>
      <c r="F15" s="18">
        <f t="shared" si="2"/>
        <v>33000</v>
      </c>
      <c r="G15" s="18">
        <f t="shared" si="2"/>
        <v>0</v>
      </c>
      <c r="H15" s="18">
        <f t="shared" si="2"/>
        <v>10018</v>
      </c>
      <c r="I15" s="18">
        <f t="shared" si="2"/>
        <v>0</v>
      </c>
      <c r="J15" s="18">
        <f t="shared" si="2"/>
        <v>10018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10018</v>
      </c>
      <c r="X15" s="18">
        <f t="shared" si="2"/>
        <v>16500</v>
      </c>
      <c r="Y15" s="18">
        <f t="shared" si="2"/>
        <v>-6482</v>
      </c>
      <c r="Z15" s="4">
        <f>+IF(X15&lt;&gt;0,+(Y15/X15)*100,0)</f>
        <v>-39.28484848484848</v>
      </c>
      <c r="AA15" s="30">
        <f>SUM(AA16:AA18)</f>
        <v>33000</v>
      </c>
    </row>
    <row r="16" spans="1:27" ht="13.5">
      <c r="A16" s="5" t="s">
        <v>42</v>
      </c>
      <c r="B16" s="3"/>
      <c r="C16" s="19">
        <v>88400</v>
      </c>
      <c r="D16" s="19"/>
      <c r="E16" s="20">
        <v>23000</v>
      </c>
      <c r="F16" s="21">
        <v>23000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11502</v>
      </c>
      <c r="Y16" s="21">
        <v>-11502</v>
      </c>
      <c r="Z16" s="6">
        <v>-100</v>
      </c>
      <c r="AA16" s="28">
        <v>23000</v>
      </c>
    </row>
    <row r="17" spans="1:27" ht="13.5">
      <c r="A17" s="5" t="s">
        <v>43</v>
      </c>
      <c r="B17" s="3"/>
      <c r="C17" s="19">
        <v>26790</v>
      </c>
      <c r="D17" s="19"/>
      <c r="E17" s="20">
        <v>10000</v>
      </c>
      <c r="F17" s="21">
        <v>10000</v>
      </c>
      <c r="G17" s="21"/>
      <c r="H17" s="21">
        <v>10018</v>
      </c>
      <c r="I17" s="21"/>
      <c r="J17" s="21">
        <v>10018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10018</v>
      </c>
      <c r="X17" s="21">
        <v>4998</v>
      </c>
      <c r="Y17" s="21">
        <v>5020</v>
      </c>
      <c r="Z17" s="6">
        <v>100.44</v>
      </c>
      <c r="AA17" s="28">
        <v>10000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227886</v>
      </c>
      <c r="D19" s="16">
        <f>SUM(D20:D23)</f>
        <v>0</v>
      </c>
      <c r="E19" s="17">
        <f t="shared" si="3"/>
        <v>500000</v>
      </c>
      <c r="F19" s="18">
        <f t="shared" si="3"/>
        <v>500000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249996</v>
      </c>
      <c r="Y19" s="18">
        <f t="shared" si="3"/>
        <v>-249996</v>
      </c>
      <c r="Z19" s="4">
        <f>+IF(X19&lt;&gt;0,+(Y19/X19)*100,0)</f>
        <v>-100</v>
      </c>
      <c r="AA19" s="30">
        <f>SUM(AA20:AA23)</f>
        <v>500000</v>
      </c>
    </row>
    <row r="20" spans="1:27" ht="13.5">
      <c r="A20" s="5" t="s">
        <v>46</v>
      </c>
      <c r="B20" s="3"/>
      <c r="C20" s="19">
        <v>70130</v>
      </c>
      <c r="D20" s="19"/>
      <c r="E20" s="20">
        <v>400000</v>
      </c>
      <c r="F20" s="21">
        <v>400000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199998</v>
      </c>
      <c r="Y20" s="21">
        <v>-199998</v>
      </c>
      <c r="Z20" s="6">
        <v>-100</v>
      </c>
      <c r="AA20" s="28">
        <v>400000</v>
      </c>
    </row>
    <row r="21" spans="1:27" ht="13.5">
      <c r="A21" s="5" t="s">
        <v>47</v>
      </c>
      <c r="B21" s="3"/>
      <c r="C21" s="19">
        <v>157756</v>
      </c>
      <c r="D21" s="19"/>
      <c r="E21" s="20">
        <v>100000</v>
      </c>
      <c r="F21" s="21">
        <v>100000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49998</v>
      </c>
      <c r="Y21" s="21">
        <v>-49998</v>
      </c>
      <c r="Z21" s="6">
        <v>-100</v>
      </c>
      <c r="AA21" s="28">
        <v>100000</v>
      </c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21741227</v>
      </c>
      <c r="D25" s="50">
        <f>+D5+D9+D15+D19+D24</f>
        <v>0</v>
      </c>
      <c r="E25" s="51">
        <f t="shared" si="4"/>
        <v>17267400</v>
      </c>
      <c r="F25" s="52">
        <f t="shared" si="4"/>
        <v>17267400</v>
      </c>
      <c r="G25" s="52">
        <f t="shared" si="4"/>
        <v>36237</v>
      </c>
      <c r="H25" s="52">
        <f t="shared" si="4"/>
        <v>24256</v>
      </c>
      <c r="I25" s="52">
        <f t="shared" si="4"/>
        <v>241134</v>
      </c>
      <c r="J25" s="52">
        <f t="shared" si="4"/>
        <v>301627</v>
      </c>
      <c r="K25" s="52">
        <f t="shared" si="4"/>
        <v>1600894</v>
      </c>
      <c r="L25" s="52">
        <f t="shared" si="4"/>
        <v>1764310</v>
      </c>
      <c r="M25" s="52">
        <f t="shared" si="4"/>
        <v>794664</v>
      </c>
      <c r="N25" s="52">
        <f t="shared" si="4"/>
        <v>4159868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4461495</v>
      </c>
      <c r="X25" s="52">
        <f t="shared" si="4"/>
        <v>8633694</v>
      </c>
      <c r="Y25" s="52">
        <f t="shared" si="4"/>
        <v>-4172199</v>
      </c>
      <c r="Z25" s="53">
        <f>+IF(X25&lt;&gt;0,+(Y25/X25)*100,0)</f>
        <v>-48.32461053171447</v>
      </c>
      <c r="AA25" s="54">
        <f>+AA5+AA9+AA15+AA19+AA24</f>
        <v>17267400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11080088</v>
      </c>
      <c r="D28" s="19"/>
      <c r="E28" s="20">
        <v>16370400</v>
      </c>
      <c r="F28" s="21">
        <v>16370400</v>
      </c>
      <c r="G28" s="21">
        <v>36237</v>
      </c>
      <c r="H28" s="21"/>
      <c r="I28" s="21">
        <v>241134</v>
      </c>
      <c r="J28" s="21">
        <v>277371</v>
      </c>
      <c r="K28" s="21">
        <v>1595819</v>
      </c>
      <c r="L28" s="21">
        <v>1764135</v>
      </c>
      <c r="M28" s="21">
        <v>794664</v>
      </c>
      <c r="N28" s="21">
        <v>4154618</v>
      </c>
      <c r="O28" s="21"/>
      <c r="P28" s="21"/>
      <c r="Q28" s="21"/>
      <c r="R28" s="21"/>
      <c r="S28" s="21"/>
      <c r="T28" s="21"/>
      <c r="U28" s="21"/>
      <c r="V28" s="21"/>
      <c r="W28" s="21">
        <v>4431989</v>
      </c>
      <c r="X28" s="21"/>
      <c r="Y28" s="21">
        <v>4431989</v>
      </c>
      <c r="Z28" s="6"/>
      <c r="AA28" s="19">
        <v>16370400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11080088</v>
      </c>
      <c r="D32" s="25">
        <f>SUM(D28:D31)</f>
        <v>0</v>
      </c>
      <c r="E32" s="26">
        <f t="shared" si="5"/>
        <v>16370400</v>
      </c>
      <c r="F32" s="27">
        <f t="shared" si="5"/>
        <v>16370400</v>
      </c>
      <c r="G32" s="27">
        <f t="shared" si="5"/>
        <v>36237</v>
      </c>
      <c r="H32" s="27">
        <f t="shared" si="5"/>
        <v>0</v>
      </c>
      <c r="I32" s="27">
        <f t="shared" si="5"/>
        <v>241134</v>
      </c>
      <c r="J32" s="27">
        <f t="shared" si="5"/>
        <v>277371</v>
      </c>
      <c r="K32" s="27">
        <f t="shared" si="5"/>
        <v>1595819</v>
      </c>
      <c r="L32" s="27">
        <f t="shared" si="5"/>
        <v>1764135</v>
      </c>
      <c r="M32" s="27">
        <f t="shared" si="5"/>
        <v>794664</v>
      </c>
      <c r="N32" s="27">
        <f t="shared" si="5"/>
        <v>4154618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4431989</v>
      </c>
      <c r="X32" s="27">
        <f t="shared" si="5"/>
        <v>0</v>
      </c>
      <c r="Y32" s="27">
        <f t="shared" si="5"/>
        <v>4431989</v>
      </c>
      <c r="Z32" s="13">
        <f>+IF(X32&lt;&gt;0,+(Y32/X32)*100,0)</f>
        <v>0</v>
      </c>
      <c r="AA32" s="31">
        <f>SUM(AA28:AA31)</f>
        <v>16370400</v>
      </c>
    </row>
    <row r="33" spans="1:27" ht="13.5">
      <c r="A33" s="59" t="s">
        <v>59</v>
      </c>
      <c r="B33" s="3" t="s">
        <v>60</v>
      </c>
      <c r="C33" s="19">
        <v>10248563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412576</v>
      </c>
      <c r="D35" s="19"/>
      <c r="E35" s="20">
        <v>897000</v>
      </c>
      <c r="F35" s="21">
        <v>897000</v>
      </c>
      <c r="G35" s="21"/>
      <c r="H35" s="21">
        <v>24256</v>
      </c>
      <c r="I35" s="21"/>
      <c r="J35" s="21">
        <v>24256</v>
      </c>
      <c r="K35" s="21">
        <v>5075</v>
      </c>
      <c r="L35" s="21">
        <v>175</v>
      </c>
      <c r="M35" s="21"/>
      <c r="N35" s="21">
        <v>5250</v>
      </c>
      <c r="O35" s="21"/>
      <c r="P35" s="21"/>
      <c r="Q35" s="21"/>
      <c r="R35" s="21"/>
      <c r="S35" s="21"/>
      <c r="T35" s="21"/>
      <c r="U35" s="21"/>
      <c r="V35" s="21"/>
      <c r="W35" s="21">
        <v>29506</v>
      </c>
      <c r="X35" s="21"/>
      <c r="Y35" s="21">
        <v>29506</v>
      </c>
      <c r="Z35" s="6"/>
      <c r="AA35" s="28">
        <v>897000</v>
      </c>
    </row>
    <row r="36" spans="1:27" ht="13.5">
      <c r="A36" s="60" t="s">
        <v>64</v>
      </c>
      <c r="B36" s="10"/>
      <c r="C36" s="61">
        <f aca="true" t="shared" si="6" ref="C36:Y36">SUM(C32:C35)</f>
        <v>21741227</v>
      </c>
      <c r="D36" s="61">
        <f>SUM(D32:D35)</f>
        <v>0</v>
      </c>
      <c r="E36" s="62">
        <f t="shared" si="6"/>
        <v>17267400</v>
      </c>
      <c r="F36" s="63">
        <f t="shared" si="6"/>
        <v>17267400</v>
      </c>
      <c r="G36" s="63">
        <f t="shared" si="6"/>
        <v>36237</v>
      </c>
      <c r="H36" s="63">
        <f t="shared" si="6"/>
        <v>24256</v>
      </c>
      <c r="I36" s="63">
        <f t="shared" si="6"/>
        <v>241134</v>
      </c>
      <c r="J36" s="63">
        <f t="shared" si="6"/>
        <v>301627</v>
      </c>
      <c r="K36" s="63">
        <f t="shared" si="6"/>
        <v>1600894</v>
      </c>
      <c r="L36" s="63">
        <f t="shared" si="6"/>
        <v>1764310</v>
      </c>
      <c r="M36" s="63">
        <f t="shared" si="6"/>
        <v>794664</v>
      </c>
      <c r="N36" s="63">
        <f t="shared" si="6"/>
        <v>4159868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4461495</v>
      </c>
      <c r="X36" s="63">
        <f t="shared" si="6"/>
        <v>0</v>
      </c>
      <c r="Y36" s="63">
        <f t="shared" si="6"/>
        <v>4461495</v>
      </c>
      <c r="Z36" s="64">
        <f>+IF(X36&lt;&gt;0,+(Y36/X36)*100,0)</f>
        <v>0</v>
      </c>
      <c r="AA36" s="65">
        <f>SUM(AA32:AA35)</f>
        <v>17267400</v>
      </c>
    </row>
    <row r="37" spans="1:27" ht="13.5">
      <c r="A37" s="14" t="s">
        <v>87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2297782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>
        <v>2297782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111352509</v>
      </c>
      <c r="D15" s="16">
        <f>SUM(D16:D18)</f>
        <v>0</v>
      </c>
      <c r="E15" s="17">
        <f t="shared" si="2"/>
        <v>110819752</v>
      </c>
      <c r="F15" s="18">
        <f t="shared" si="2"/>
        <v>110819752</v>
      </c>
      <c r="G15" s="18">
        <f t="shared" si="2"/>
        <v>0</v>
      </c>
      <c r="H15" s="18">
        <f t="shared" si="2"/>
        <v>0</v>
      </c>
      <c r="I15" s="18">
        <f t="shared" si="2"/>
        <v>950394</v>
      </c>
      <c r="J15" s="18">
        <f t="shared" si="2"/>
        <v>950394</v>
      </c>
      <c r="K15" s="18">
        <f t="shared" si="2"/>
        <v>283799</v>
      </c>
      <c r="L15" s="18">
        <f t="shared" si="2"/>
        <v>1888251</v>
      </c>
      <c r="M15" s="18">
        <f t="shared" si="2"/>
        <v>6295669</v>
      </c>
      <c r="N15" s="18">
        <f t="shared" si="2"/>
        <v>8467719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9418113</v>
      </c>
      <c r="X15" s="18">
        <f t="shared" si="2"/>
        <v>29000000</v>
      </c>
      <c r="Y15" s="18">
        <f t="shared" si="2"/>
        <v>-19581887</v>
      </c>
      <c r="Z15" s="4">
        <f>+IF(X15&lt;&gt;0,+(Y15/X15)*100,0)</f>
        <v>-67.52374827586208</v>
      </c>
      <c r="AA15" s="30">
        <f>SUM(AA16:AA18)</f>
        <v>110819752</v>
      </c>
    </row>
    <row r="16" spans="1:27" ht="13.5">
      <c r="A16" s="5" t="s">
        <v>42</v>
      </c>
      <c r="B16" s="3"/>
      <c r="C16" s="19">
        <v>111352509</v>
      </c>
      <c r="D16" s="19"/>
      <c r="E16" s="20">
        <v>110819752</v>
      </c>
      <c r="F16" s="21">
        <v>110819752</v>
      </c>
      <c r="G16" s="21"/>
      <c r="H16" s="21"/>
      <c r="I16" s="21">
        <v>950394</v>
      </c>
      <c r="J16" s="21">
        <v>950394</v>
      </c>
      <c r="K16" s="21">
        <v>283799</v>
      </c>
      <c r="L16" s="21">
        <v>1888251</v>
      </c>
      <c r="M16" s="21">
        <v>6295669</v>
      </c>
      <c r="N16" s="21">
        <v>8467719</v>
      </c>
      <c r="O16" s="21"/>
      <c r="P16" s="21"/>
      <c r="Q16" s="21"/>
      <c r="R16" s="21"/>
      <c r="S16" s="21"/>
      <c r="T16" s="21"/>
      <c r="U16" s="21"/>
      <c r="V16" s="21"/>
      <c r="W16" s="21">
        <v>9418113</v>
      </c>
      <c r="X16" s="21">
        <v>29000000</v>
      </c>
      <c r="Y16" s="21">
        <v>-19581887</v>
      </c>
      <c r="Z16" s="6">
        <v>-67.52</v>
      </c>
      <c r="AA16" s="28">
        <v>110819752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113650291</v>
      </c>
      <c r="D25" s="50">
        <f>+D5+D9+D15+D19+D24</f>
        <v>0</v>
      </c>
      <c r="E25" s="51">
        <f t="shared" si="4"/>
        <v>110819752</v>
      </c>
      <c r="F25" s="52">
        <f t="shared" si="4"/>
        <v>110819752</v>
      </c>
      <c r="G25" s="52">
        <f t="shared" si="4"/>
        <v>0</v>
      </c>
      <c r="H25" s="52">
        <f t="shared" si="4"/>
        <v>0</v>
      </c>
      <c r="I25" s="52">
        <f t="shared" si="4"/>
        <v>950394</v>
      </c>
      <c r="J25" s="52">
        <f t="shared" si="4"/>
        <v>950394</v>
      </c>
      <c r="K25" s="52">
        <f t="shared" si="4"/>
        <v>283799</v>
      </c>
      <c r="L25" s="52">
        <f t="shared" si="4"/>
        <v>1888251</v>
      </c>
      <c r="M25" s="52">
        <f t="shared" si="4"/>
        <v>6295669</v>
      </c>
      <c r="N25" s="52">
        <f t="shared" si="4"/>
        <v>8467719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9418113</v>
      </c>
      <c r="X25" s="52">
        <f t="shared" si="4"/>
        <v>29000000</v>
      </c>
      <c r="Y25" s="52">
        <f t="shared" si="4"/>
        <v>-19581887</v>
      </c>
      <c r="Z25" s="53">
        <f>+IF(X25&lt;&gt;0,+(Y25/X25)*100,0)</f>
        <v>-67.52374827586208</v>
      </c>
      <c r="AA25" s="54">
        <f>+AA5+AA9+AA15+AA19+AA24</f>
        <v>110819752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113650291</v>
      </c>
      <c r="D28" s="19"/>
      <c r="E28" s="20">
        <v>110819752</v>
      </c>
      <c r="F28" s="21">
        <v>110819752</v>
      </c>
      <c r="G28" s="21"/>
      <c r="H28" s="21"/>
      <c r="I28" s="21">
        <v>950394</v>
      </c>
      <c r="J28" s="21">
        <v>950394</v>
      </c>
      <c r="K28" s="21">
        <v>283799</v>
      </c>
      <c r="L28" s="21">
        <v>1888251</v>
      </c>
      <c r="M28" s="21">
        <v>6295669</v>
      </c>
      <c r="N28" s="21">
        <v>8467719</v>
      </c>
      <c r="O28" s="21"/>
      <c r="P28" s="21"/>
      <c r="Q28" s="21"/>
      <c r="R28" s="21"/>
      <c r="S28" s="21"/>
      <c r="T28" s="21"/>
      <c r="U28" s="21"/>
      <c r="V28" s="21"/>
      <c r="W28" s="21">
        <v>9418113</v>
      </c>
      <c r="X28" s="21"/>
      <c r="Y28" s="21">
        <v>9418113</v>
      </c>
      <c r="Z28" s="6"/>
      <c r="AA28" s="19">
        <v>110819752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113650291</v>
      </c>
      <c r="D32" s="25">
        <f>SUM(D28:D31)</f>
        <v>0</v>
      </c>
      <c r="E32" s="26">
        <f t="shared" si="5"/>
        <v>110819752</v>
      </c>
      <c r="F32" s="27">
        <f t="shared" si="5"/>
        <v>110819752</v>
      </c>
      <c r="G32" s="27">
        <f t="shared" si="5"/>
        <v>0</v>
      </c>
      <c r="H32" s="27">
        <f t="shared" si="5"/>
        <v>0</v>
      </c>
      <c r="I32" s="27">
        <f t="shared" si="5"/>
        <v>950394</v>
      </c>
      <c r="J32" s="27">
        <f t="shared" si="5"/>
        <v>950394</v>
      </c>
      <c r="K32" s="27">
        <f t="shared" si="5"/>
        <v>283799</v>
      </c>
      <c r="L32" s="27">
        <f t="shared" si="5"/>
        <v>1888251</v>
      </c>
      <c r="M32" s="27">
        <f t="shared" si="5"/>
        <v>6295669</v>
      </c>
      <c r="N32" s="27">
        <f t="shared" si="5"/>
        <v>8467719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9418113</v>
      </c>
      <c r="X32" s="27">
        <f t="shared" si="5"/>
        <v>0</v>
      </c>
      <c r="Y32" s="27">
        <f t="shared" si="5"/>
        <v>9418113</v>
      </c>
      <c r="Z32" s="13">
        <f>+IF(X32&lt;&gt;0,+(Y32/X32)*100,0)</f>
        <v>0</v>
      </c>
      <c r="AA32" s="31">
        <f>SUM(AA28:AA31)</f>
        <v>110819752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113650291</v>
      </c>
      <c r="D36" s="61">
        <f>SUM(D32:D35)</f>
        <v>0</v>
      </c>
      <c r="E36" s="62">
        <f t="shared" si="6"/>
        <v>110819752</v>
      </c>
      <c r="F36" s="63">
        <f t="shared" si="6"/>
        <v>110819752</v>
      </c>
      <c r="G36" s="63">
        <f t="shared" si="6"/>
        <v>0</v>
      </c>
      <c r="H36" s="63">
        <f t="shared" si="6"/>
        <v>0</v>
      </c>
      <c r="I36" s="63">
        <f t="shared" si="6"/>
        <v>950394</v>
      </c>
      <c r="J36" s="63">
        <f t="shared" si="6"/>
        <v>950394</v>
      </c>
      <c r="K36" s="63">
        <f t="shared" si="6"/>
        <v>283799</v>
      </c>
      <c r="L36" s="63">
        <f t="shared" si="6"/>
        <v>1888251</v>
      </c>
      <c r="M36" s="63">
        <f t="shared" si="6"/>
        <v>6295669</v>
      </c>
      <c r="N36" s="63">
        <f t="shared" si="6"/>
        <v>8467719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9418113</v>
      </c>
      <c r="X36" s="63">
        <f t="shared" si="6"/>
        <v>0</v>
      </c>
      <c r="Y36" s="63">
        <f t="shared" si="6"/>
        <v>9418113</v>
      </c>
      <c r="Z36" s="64">
        <f>+IF(X36&lt;&gt;0,+(Y36/X36)*100,0)</f>
        <v>0</v>
      </c>
      <c r="AA36" s="65">
        <f>SUM(AA32:AA35)</f>
        <v>110819752</v>
      </c>
    </row>
    <row r="37" spans="1:27" ht="13.5">
      <c r="A37" s="14" t="s">
        <v>87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1000000</v>
      </c>
      <c r="F9" s="18">
        <f t="shared" si="1"/>
        <v>1000000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245826</v>
      </c>
      <c r="M9" s="18">
        <f t="shared" si="1"/>
        <v>0</v>
      </c>
      <c r="N9" s="18">
        <f t="shared" si="1"/>
        <v>245826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245826</v>
      </c>
      <c r="X9" s="18">
        <f t="shared" si="1"/>
        <v>499998</v>
      </c>
      <c r="Y9" s="18">
        <f t="shared" si="1"/>
        <v>-254172</v>
      </c>
      <c r="Z9" s="4">
        <f>+IF(X9&lt;&gt;0,+(Y9/X9)*100,0)</f>
        <v>-50.83460333841335</v>
      </c>
      <c r="AA9" s="30">
        <f>SUM(AA10:AA14)</f>
        <v>1000000</v>
      </c>
    </row>
    <row r="10" spans="1:27" ht="13.5">
      <c r="A10" s="5" t="s">
        <v>36</v>
      </c>
      <c r="B10" s="3"/>
      <c r="C10" s="19"/>
      <c r="D10" s="19"/>
      <c r="E10" s="20">
        <v>1000000</v>
      </c>
      <c r="F10" s="21">
        <v>1000000</v>
      </c>
      <c r="G10" s="21"/>
      <c r="H10" s="21"/>
      <c r="I10" s="21"/>
      <c r="J10" s="21"/>
      <c r="K10" s="21"/>
      <c r="L10" s="21">
        <v>245826</v>
      </c>
      <c r="M10" s="21"/>
      <c r="N10" s="21">
        <v>245826</v>
      </c>
      <c r="O10" s="21"/>
      <c r="P10" s="21"/>
      <c r="Q10" s="21"/>
      <c r="R10" s="21"/>
      <c r="S10" s="21"/>
      <c r="T10" s="21"/>
      <c r="U10" s="21"/>
      <c r="V10" s="21"/>
      <c r="W10" s="21">
        <v>245826</v>
      </c>
      <c r="X10" s="21">
        <v>499998</v>
      </c>
      <c r="Y10" s="21">
        <v>-254172</v>
      </c>
      <c r="Z10" s="6">
        <v>-50.83</v>
      </c>
      <c r="AA10" s="28">
        <v>1000000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246329</v>
      </c>
      <c r="L15" s="18">
        <f t="shared" si="2"/>
        <v>0</v>
      </c>
      <c r="M15" s="18">
        <f t="shared" si="2"/>
        <v>0</v>
      </c>
      <c r="N15" s="18">
        <f t="shared" si="2"/>
        <v>246329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246329</v>
      </c>
      <c r="X15" s="18">
        <f t="shared" si="2"/>
        <v>0</v>
      </c>
      <c r="Y15" s="18">
        <f t="shared" si="2"/>
        <v>246329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>
        <v>246329</v>
      </c>
      <c r="L16" s="21"/>
      <c r="M16" s="21"/>
      <c r="N16" s="21">
        <v>246329</v>
      </c>
      <c r="O16" s="21"/>
      <c r="P16" s="21"/>
      <c r="Q16" s="21"/>
      <c r="R16" s="21"/>
      <c r="S16" s="21"/>
      <c r="T16" s="21"/>
      <c r="U16" s="21"/>
      <c r="V16" s="21"/>
      <c r="W16" s="21">
        <v>246329</v>
      </c>
      <c r="X16" s="21"/>
      <c r="Y16" s="21">
        <v>246329</v>
      </c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123604982</v>
      </c>
      <c r="F19" s="18">
        <f t="shared" si="3"/>
        <v>123604982</v>
      </c>
      <c r="G19" s="18">
        <f t="shared" si="3"/>
        <v>649532</v>
      </c>
      <c r="H19" s="18">
        <f t="shared" si="3"/>
        <v>30176392</v>
      </c>
      <c r="I19" s="18">
        <f t="shared" si="3"/>
        <v>28548808</v>
      </c>
      <c r="J19" s="18">
        <f t="shared" si="3"/>
        <v>59374732</v>
      </c>
      <c r="K19" s="18">
        <f t="shared" si="3"/>
        <v>6416740</v>
      </c>
      <c r="L19" s="18">
        <f t="shared" si="3"/>
        <v>14953718</v>
      </c>
      <c r="M19" s="18">
        <f t="shared" si="3"/>
        <v>4867898</v>
      </c>
      <c r="N19" s="18">
        <f t="shared" si="3"/>
        <v>26238356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85613088</v>
      </c>
      <c r="X19" s="18">
        <f t="shared" si="3"/>
        <v>61802502</v>
      </c>
      <c r="Y19" s="18">
        <f t="shared" si="3"/>
        <v>23810586</v>
      </c>
      <c r="Z19" s="4">
        <f>+IF(X19&lt;&gt;0,+(Y19/X19)*100,0)</f>
        <v>38.526896532441356</v>
      </c>
      <c r="AA19" s="30">
        <f>SUM(AA20:AA23)</f>
        <v>123604982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>
        <v>112483910</v>
      </c>
      <c r="F21" s="21">
        <v>112483910</v>
      </c>
      <c r="G21" s="21">
        <v>649532</v>
      </c>
      <c r="H21" s="21">
        <v>28414640</v>
      </c>
      <c r="I21" s="21">
        <v>23676373</v>
      </c>
      <c r="J21" s="21">
        <v>52740545</v>
      </c>
      <c r="K21" s="21">
        <v>5324753</v>
      </c>
      <c r="L21" s="21">
        <v>14953718</v>
      </c>
      <c r="M21" s="21">
        <v>3778175</v>
      </c>
      <c r="N21" s="21">
        <v>24056646</v>
      </c>
      <c r="O21" s="21"/>
      <c r="P21" s="21"/>
      <c r="Q21" s="21"/>
      <c r="R21" s="21"/>
      <c r="S21" s="21"/>
      <c r="T21" s="21"/>
      <c r="U21" s="21"/>
      <c r="V21" s="21"/>
      <c r="W21" s="21">
        <v>76797191</v>
      </c>
      <c r="X21" s="21">
        <v>56242002</v>
      </c>
      <c r="Y21" s="21">
        <v>20555189</v>
      </c>
      <c r="Z21" s="6">
        <v>36.55</v>
      </c>
      <c r="AA21" s="28">
        <v>112483910</v>
      </c>
    </row>
    <row r="22" spans="1:27" ht="13.5">
      <c r="A22" s="5" t="s">
        <v>48</v>
      </c>
      <c r="B22" s="3"/>
      <c r="C22" s="22"/>
      <c r="D22" s="22"/>
      <c r="E22" s="23">
        <v>11121072</v>
      </c>
      <c r="F22" s="24">
        <v>11121072</v>
      </c>
      <c r="G22" s="24"/>
      <c r="H22" s="24">
        <v>1761752</v>
      </c>
      <c r="I22" s="24">
        <v>4872435</v>
      </c>
      <c r="J22" s="24">
        <v>6634187</v>
      </c>
      <c r="K22" s="24">
        <v>1091987</v>
      </c>
      <c r="L22" s="24"/>
      <c r="M22" s="24">
        <v>1089723</v>
      </c>
      <c r="N22" s="24">
        <v>2181710</v>
      </c>
      <c r="O22" s="24"/>
      <c r="P22" s="24"/>
      <c r="Q22" s="24"/>
      <c r="R22" s="24"/>
      <c r="S22" s="24"/>
      <c r="T22" s="24"/>
      <c r="U22" s="24"/>
      <c r="V22" s="24"/>
      <c r="W22" s="24">
        <v>8815897</v>
      </c>
      <c r="X22" s="24">
        <v>5560500</v>
      </c>
      <c r="Y22" s="24">
        <v>3255397</v>
      </c>
      <c r="Z22" s="7">
        <v>58.55</v>
      </c>
      <c r="AA22" s="29">
        <v>11121072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124604982</v>
      </c>
      <c r="F25" s="52">
        <f t="shared" si="4"/>
        <v>124604982</v>
      </c>
      <c r="G25" s="52">
        <f t="shared" si="4"/>
        <v>649532</v>
      </c>
      <c r="H25" s="52">
        <f t="shared" si="4"/>
        <v>30176392</v>
      </c>
      <c r="I25" s="52">
        <f t="shared" si="4"/>
        <v>28548808</v>
      </c>
      <c r="J25" s="52">
        <f t="shared" si="4"/>
        <v>59374732</v>
      </c>
      <c r="K25" s="52">
        <f t="shared" si="4"/>
        <v>6663069</v>
      </c>
      <c r="L25" s="52">
        <f t="shared" si="4"/>
        <v>15199544</v>
      </c>
      <c r="M25" s="52">
        <f t="shared" si="4"/>
        <v>4867898</v>
      </c>
      <c r="N25" s="52">
        <f t="shared" si="4"/>
        <v>26730511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86105243</v>
      </c>
      <c r="X25" s="52">
        <f t="shared" si="4"/>
        <v>62302500</v>
      </c>
      <c r="Y25" s="52">
        <f t="shared" si="4"/>
        <v>23802743</v>
      </c>
      <c r="Z25" s="53">
        <f>+IF(X25&lt;&gt;0,+(Y25/X25)*100,0)</f>
        <v>38.205116969624015</v>
      </c>
      <c r="AA25" s="54">
        <f>+AA5+AA9+AA15+AA19+AA24</f>
        <v>124604982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112404982</v>
      </c>
      <c r="F28" s="21">
        <v>112404982</v>
      </c>
      <c r="G28" s="21">
        <v>649532</v>
      </c>
      <c r="H28" s="21">
        <v>30176392</v>
      </c>
      <c r="I28" s="21">
        <v>28548808</v>
      </c>
      <c r="J28" s="21">
        <v>59374732</v>
      </c>
      <c r="K28" s="21">
        <v>5571082</v>
      </c>
      <c r="L28" s="21">
        <v>14953718</v>
      </c>
      <c r="M28" s="21">
        <v>3778175</v>
      </c>
      <c r="N28" s="21">
        <v>24302975</v>
      </c>
      <c r="O28" s="21"/>
      <c r="P28" s="21"/>
      <c r="Q28" s="21"/>
      <c r="R28" s="21"/>
      <c r="S28" s="21"/>
      <c r="T28" s="21"/>
      <c r="U28" s="21"/>
      <c r="V28" s="21"/>
      <c r="W28" s="21">
        <v>83677707</v>
      </c>
      <c r="X28" s="21"/>
      <c r="Y28" s="21">
        <v>83677707</v>
      </c>
      <c r="Z28" s="6"/>
      <c r="AA28" s="19">
        <v>112404982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112404982</v>
      </c>
      <c r="F32" s="27">
        <f t="shared" si="5"/>
        <v>112404982</v>
      </c>
      <c r="G32" s="27">
        <f t="shared" si="5"/>
        <v>649532</v>
      </c>
      <c r="H32" s="27">
        <f t="shared" si="5"/>
        <v>30176392</v>
      </c>
      <c r="I32" s="27">
        <f t="shared" si="5"/>
        <v>28548808</v>
      </c>
      <c r="J32" s="27">
        <f t="shared" si="5"/>
        <v>59374732</v>
      </c>
      <c r="K32" s="27">
        <f t="shared" si="5"/>
        <v>5571082</v>
      </c>
      <c r="L32" s="27">
        <f t="shared" si="5"/>
        <v>14953718</v>
      </c>
      <c r="M32" s="27">
        <f t="shared" si="5"/>
        <v>3778175</v>
      </c>
      <c r="N32" s="27">
        <f t="shared" si="5"/>
        <v>24302975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83677707</v>
      </c>
      <c r="X32" s="27">
        <f t="shared" si="5"/>
        <v>0</v>
      </c>
      <c r="Y32" s="27">
        <f t="shared" si="5"/>
        <v>83677707</v>
      </c>
      <c r="Z32" s="13">
        <f>+IF(X32&lt;&gt;0,+(Y32/X32)*100,0)</f>
        <v>0</v>
      </c>
      <c r="AA32" s="31">
        <f>SUM(AA28:AA31)</f>
        <v>112404982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12200000</v>
      </c>
      <c r="F35" s="21">
        <v>12200000</v>
      </c>
      <c r="G35" s="21"/>
      <c r="H35" s="21"/>
      <c r="I35" s="21"/>
      <c r="J35" s="21"/>
      <c r="K35" s="21">
        <v>1091987</v>
      </c>
      <c r="L35" s="21">
        <v>245826</v>
      </c>
      <c r="M35" s="21">
        <v>1089723</v>
      </c>
      <c r="N35" s="21">
        <v>2427536</v>
      </c>
      <c r="O35" s="21"/>
      <c r="P35" s="21"/>
      <c r="Q35" s="21"/>
      <c r="R35" s="21"/>
      <c r="S35" s="21"/>
      <c r="T35" s="21"/>
      <c r="U35" s="21"/>
      <c r="V35" s="21"/>
      <c r="W35" s="21">
        <v>2427536</v>
      </c>
      <c r="X35" s="21"/>
      <c r="Y35" s="21">
        <v>2427536</v>
      </c>
      <c r="Z35" s="6"/>
      <c r="AA35" s="28">
        <v>12200000</v>
      </c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124604982</v>
      </c>
      <c r="F36" s="63">
        <f t="shared" si="6"/>
        <v>124604982</v>
      </c>
      <c r="G36" s="63">
        <f t="shared" si="6"/>
        <v>649532</v>
      </c>
      <c r="H36" s="63">
        <f t="shared" si="6"/>
        <v>30176392</v>
      </c>
      <c r="I36" s="63">
        <f t="shared" si="6"/>
        <v>28548808</v>
      </c>
      <c r="J36" s="63">
        <f t="shared" si="6"/>
        <v>59374732</v>
      </c>
      <c r="K36" s="63">
        <f t="shared" si="6"/>
        <v>6663069</v>
      </c>
      <c r="L36" s="63">
        <f t="shared" si="6"/>
        <v>15199544</v>
      </c>
      <c r="M36" s="63">
        <f t="shared" si="6"/>
        <v>4867898</v>
      </c>
      <c r="N36" s="63">
        <f t="shared" si="6"/>
        <v>26730511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86105243</v>
      </c>
      <c r="X36" s="63">
        <f t="shared" si="6"/>
        <v>0</v>
      </c>
      <c r="Y36" s="63">
        <f t="shared" si="6"/>
        <v>86105243</v>
      </c>
      <c r="Z36" s="64">
        <f>+IF(X36&lt;&gt;0,+(Y36/X36)*100,0)</f>
        <v>0</v>
      </c>
      <c r="AA36" s="65">
        <f>SUM(AA32:AA35)</f>
        <v>124604982</v>
      </c>
    </row>
    <row r="37" spans="1:27" ht="13.5">
      <c r="A37" s="14" t="s">
        <v>87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293977</v>
      </c>
      <c r="D5" s="16">
        <f>SUM(D6:D8)</f>
        <v>0</v>
      </c>
      <c r="E5" s="17">
        <f t="shared" si="0"/>
        <v>6042018</v>
      </c>
      <c r="F5" s="18">
        <f t="shared" si="0"/>
        <v>6042018</v>
      </c>
      <c r="G5" s="18">
        <f t="shared" si="0"/>
        <v>28397</v>
      </c>
      <c r="H5" s="18">
        <f t="shared" si="0"/>
        <v>275743</v>
      </c>
      <c r="I5" s="18">
        <f t="shared" si="0"/>
        <v>12673</v>
      </c>
      <c r="J5" s="18">
        <f t="shared" si="0"/>
        <v>316813</v>
      </c>
      <c r="K5" s="18">
        <f t="shared" si="0"/>
        <v>11497</v>
      </c>
      <c r="L5" s="18">
        <f t="shared" si="0"/>
        <v>6207</v>
      </c>
      <c r="M5" s="18">
        <f t="shared" si="0"/>
        <v>2869304</v>
      </c>
      <c r="N5" s="18">
        <f t="shared" si="0"/>
        <v>2887008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3203821</v>
      </c>
      <c r="X5" s="18">
        <f t="shared" si="0"/>
        <v>3714492</v>
      </c>
      <c r="Y5" s="18">
        <f t="shared" si="0"/>
        <v>-510671</v>
      </c>
      <c r="Z5" s="4">
        <f>+IF(X5&lt;&gt;0,+(Y5/X5)*100,0)</f>
        <v>-13.748071068668342</v>
      </c>
      <c r="AA5" s="16">
        <f>SUM(AA6:AA8)</f>
        <v>6042018</v>
      </c>
    </row>
    <row r="6" spans="1:27" ht="13.5">
      <c r="A6" s="5" t="s">
        <v>32</v>
      </c>
      <c r="B6" s="3"/>
      <c r="C6" s="19">
        <v>47654</v>
      </c>
      <c r="D6" s="19"/>
      <c r="E6" s="20">
        <v>1540000</v>
      </c>
      <c r="F6" s="21">
        <v>1540000</v>
      </c>
      <c r="G6" s="21"/>
      <c r="H6" s="21">
        <v>211901</v>
      </c>
      <c r="I6" s="21"/>
      <c r="J6" s="21">
        <v>211901</v>
      </c>
      <c r="K6" s="21"/>
      <c r="L6" s="21"/>
      <c r="M6" s="21">
        <v>2044972</v>
      </c>
      <c r="N6" s="21">
        <v>2044972</v>
      </c>
      <c r="O6" s="21"/>
      <c r="P6" s="21"/>
      <c r="Q6" s="21"/>
      <c r="R6" s="21"/>
      <c r="S6" s="21"/>
      <c r="T6" s="21"/>
      <c r="U6" s="21"/>
      <c r="V6" s="21"/>
      <c r="W6" s="21">
        <v>2256873</v>
      </c>
      <c r="X6" s="21">
        <v>1289996</v>
      </c>
      <c r="Y6" s="21">
        <v>966877</v>
      </c>
      <c r="Z6" s="6">
        <v>74.95</v>
      </c>
      <c r="AA6" s="28">
        <v>1540000</v>
      </c>
    </row>
    <row r="7" spans="1:27" ht="13.5">
      <c r="A7" s="5" t="s">
        <v>33</v>
      </c>
      <c r="B7" s="3"/>
      <c r="C7" s="22"/>
      <c r="D7" s="22"/>
      <c r="E7" s="23">
        <v>312518</v>
      </c>
      <c r="F7" s="24">
        <v>312518</v>
      </c>
      <c r="G7" s="24"/>
      <c r="H7" s="24">
        <v>48246</v>
      </c>
      <c r="I7" s="24"/>
      <c r="J7" s="24">
        <v>48246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48246</v>
      </c>
      <c r="X7" s="24">
        <v>117500</v>
      </c>
      <c r="Y7" s="24">
        <v>-69254</v>
      </c>
      <c r="Z7" s="7">
        <v>-58.94</v>
      </c>
      <c r="AA7" s="29">
        <v>312518</v>
      </c>
    </row>
    <row r="8" spans="1:27" ht="13.5">
      <c r="A8" s="5" t="s">
        <v>34</v>
      </c>
      <c r="B8" s="3"/>
      <c r="C8" s="19">
        <v>246323</v>
      </c>
      <c r="D8" s="19"/>
      <c r="E8" s="20">
        <v>4189500</v>
      </c>
      <c r="F8" s="21">
        <v>4189500</v>
      </c>
      <c r="G8" s="21">
        <v>28397</v>
      </c>
      <c r="H8" s="21">
        <v>15596</v>
      </c>
      <c r="I8" s="21">
        <v>12673</v>
      </c>
      <c r="J8" s="21">
        <v>56666</v>
      </c>
      <c r="K8" s="21">
        <v>11497</v>
      </c>
      <c r="L8" s="21">
        <v>6207</v>
      </c>
      <c r="M8" s="21">
        <v>824332</v>
      </c>
      <c r="N8" s="21">
        <v>842036</v>
      </c>
      <c r="O8" s="21"/>
      <c r="P8" s="21"/>
      <c r="Q8" s="21"/>
      <c r="R8" s="21"/>
      <c r="S8" s="21"/>
      <c r="T8" s="21"/>
      <c r="U8" s="21"/>
      <c r="V8" s="21"/>
      <c r="W8" s="21">
        <v>898702</v>
      </c>
      <c r="X8" s="21">
        <v>2306996</v>
      </c>
      <c r="Y8" s="21">
        <v>-1408294</v>
      </c>
      <c r="Z8" s="6">
        <v>-61.04</v>
      </c>
      <c r="AA8" s="28">
        <v>4189500</v>
      </c>
    </row>
    <row r="9" spans="1:27" ht="13.5">
      <c r="A9" s="2" t="s">
        <v>35</v>
      </c>
      <c r="B9" s="3"/>
      <c r="C9" s="16">
        <f aca="true" t="shared" si="1" ref="C9:Y9">SUM(C10:C14)</f>
        <v>21928535</v>
      </c>
      <c r="D9" s="16">
        <f>SUM(D10:D14)</f>
        <v>0</v>
      </c>
      <c r="E9" s="17">
        <f t="shared" si="1"/>
        <v>27790322</v>
      </c>
      <c r="F9" s="18">
        <f t="shared" si="1"/>
        <v>27790322</v>
      </c>
      <c r="G9" s="18">
        <f t="shared" si="1"/>
        <v>853168</v>
      </c>
      <c r="H9" s="18">
        <f t="shared" si="1"/>
        <v>715870</v>
      </c>
      <c r="I9" s="18">
        <f t="shared" si="1"/>
        <v>966482</v>
      </c>
      <c r="J9" s="18">
        <f t="shared" si="1"/>
        <v>2535520</v>
      </c>
      <c r="K9" s="18">
        <f t="shared" si="1"/>
        <v>2902492</v>
      </c>
      <c r="L9" s="18">
        <f t="shared" si="1"/>
        <v>1505291</v>
      </c>
      <c r="M9" s="18">
        <f t="shared" si="1"/>
        <v>386198</v>
      </c>
      <c r="N9" s="18">
        <f t="shared" si="1"/>
        <v>4793981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7329501</v>
      </c>
      <c r="X9" s="18">
        <f t="shared" si="1"/>
        <v>11723759</v>
      </c>
      <c r="Y9" s="18">
        <f t="shared" si="1"/>
        <v>-4394258</v>
      </c>
      <c r="Z9" s="4">
        <f>+IF(X9&lt;&gt;0,+(Y9/X9)*100,0)</f>
        <v>-37.481647311242064</v>
      </c>
      <c r="AA9" s="30">
        <f>SUM(AA10:AA14)</f>
        <v>27790322</v>
      </c>
    </row>
    <row r="10" spans="1:27" ht="13.5">
      <c r="A10" s="5" t="s">
        <v>36</v>
      </c>
      <c r="B10" s="3"/>
      <c r="C10" s="19"/>
      <c r="D10" s="19"/>
      <c r="E10" s="20">
        <v>78067</v>
      </c>
      <c r="F10" s="21">
        <v>78067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>
        <v>78067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>
        <v>21928535</v>
      </c>
      <c r="D12" s="19"/>
      <c r="E12" s="20">
        <v>26912255</v>
      </c>
      <c r="F12" s="21">
        <v>26912255</v>
      </c>
      <c r="G12" s="21">
        <v>853168</v>
      </c>
      <c r="H12" s="21">
        <v>715870</v>
      </c>
      <c r="I12" s="21">
        <v>966482</v>
      </c>
      <c r="J12" s="21">
        <v>2535520</v>
      </c>
      <c r="K12" s="21">
        <v>2902492</v>
      </c>
      <c r="L12" s="21">
        <v>1505291</v>
      </c>
      <c r="M12" s="21">
        <v>386198</v>
      </c>
      <c r="N12" s="21">
        <v>4793981</v>
      </c>
      <c r="O12" s="21"/>
      <c r="P12" s="21"/>
      <c r="Q12" s="21"/>
      <c r="R12" s="21"/>
      <c r="S12" s="21"/>
      <c r="T12" s="21"/>
      <c r="U12" s="21"/>
      <c r="V12" s="21"/>
      <c r="W12" s="21">
        <v>7329501</v>
      </c>
      <c r="X12" s="21">
        <v>11123759</v>
      </c>
      <c r="Y12" s="21">
        <v>-3794258</v>
      </c>
      <c r="Z12" s="6">
        <v>-34.11</v>
      </c>
      <c r="AA12" s="28">
        <v>26912255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>
        <v>800000</v>
      </c>
      <c r="F14" s="24">
        <v>800000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>
        <v>600000</v>
      </c>
      <c r="Y14" s="24">
        <v>-600000</v>
      </c>
      <c r="Z14" s="7">
        <v>-100</v>
      </c>
      <c r="AA14" s="29">
        <v>800000</v>
      </c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20720</v>
      </c>
      <c r="F15" s="18">
        <f t="shared" si="2"/>
        <v>20720</v>
      </c>
      <c r="G15" s="18">
        <f t="shared" si="2"/>
        <v>0</v>
      </c>
      <c r="H15" s="18">
        <f t="shared" si="2"/>
        <v>20607</v>
      </c>
      <c r="I15" s="18">
        <f t="shared" si="2"/>
        <v>0</v>
      </c>
      <c r="J15" s="18">
        <f t="shared" si="2"/>
        <v>20607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20607</v>
      </c>
      <c r="X15" s="18">
        <f t="shared" si="2"/>
        <v>0</v>
      </c>
      <c r="Y15" s="18">
        <f t="shared" si="2"/>
        <v>20607</v>
      </c>
      <c r="Z15" s="4">
        <f>+IF(X15&lt;&gt;0,+(Y15/X15)*100,0)</f>
        <v>0</v>
      </c>
      <c r="AA15" s="30">
        <f>SUM(AA16:AA18)</f>
        <v>20720</v>
      </c>
    </row>
    <row r="16" spans="1:27" ht="13.5">
      <c r="A16" s="5" t="s">
        <v>42</v>
      </c>
      <c r="B16" s="3"/>
      <c r="C16" s="19"/>
      <c r="D16" s="19"/>
      <c r="E16" s="20">
        <v>20720</v>
      </c>
      <c r="F16" s="21">
        <v>20720</v>
      </c>
      <c r="G16" s="21"/>
      <c r="H16" s="21">
        <v>20607</v>
      </c>
      <c r="I16" s="21"/>
      <c r="J16" s="21">
        <v>20607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20607</v>
      </c>
      <c r="X16" s="21"/>
      <c r="Y16" s="21">
        <v>20607</v>
      </c>
      <c r="Z16" s="6"/>
      <c r="AA16" s="28">
        <v>20720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22222512</v>
      </c>
      <c r="D25" s="50">
        <f>+D5+D9+D15+D19+D24</f>
        <v>0</v>
      </c>
      <c r="E25" s="51">
        <f t="shared" si="4"/>
        <v>33853060</v>
      </c>
      <c r="F25" s="52">
        <f t="shared" si="4"/>
        <v>33853060</v>
      </c>
      <c r="G25" s="52">
        <f t="shared" si="4"/>
        <v>881565</v>
      </c>
      <c r="H25" s="52">
        <f t="shared" si="4"/>
        <v>1012220</v>
      </c>
      <c r="I25" s="52">
        <f t="shared" si="4"/>
        <v>979155</v>
      </c>
      <c r="J25" s="52">
        <f t="shared" si="4"/>
        <v>2872940</v>
      </c>
      <c r="K25" s="52">
        <f t="shared" si="4"/>
        <v>2913989</v>
      </c>
      <c r="L25" s="52">
        <f t="shared" si="4"/>
        <v>1511498</v>
      </c>
      <c r="M25" s="52">
        <f t="shared" si="4"/>
        <v>3255502</v>
      </c>
      <c r="N25" s="52">
        <f t="shared" si="4"/>
        <v>7680989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10553929</v>
      </c>
      <c r="X25" s="52">
        <f t="shared" si="4"/>
        <v>15438251</v>
      </c>
      <c r="Y25" s="52">
        <f t="shared" si="4"/>
        <v>-4884322</v>
      </c>
      <c r="Z25" s="53">
        <f>+IF(X25&lt;&gt;0,+(Y25/X25)*100,0)</f>
        <v>-31.637793685308008</v>
      </c>
      <c r="AA25" s="54">
        <f>+AA5+AA9+AA15+AA19+AA24</f>
        <v>33853060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22222512</v>
      </c>
      <c r="D35" s="19"/>
      <c r="E35" s="20">
        <v>33853060</v>
      </c>
      <c r="F35" s="21">
        <v>33853060</v>
      </c>
      <c r="G35" s="21">
        <v>881565</v>
      </c>
      <c r="H35" s="21">
        <v>1012220</v>
      </c>
      <c r="I35" s="21">
        <v>979155</v>
      </c>
      <c r="J35" s="21">
        <v>2872940</v>
      </c>
      <c r="K35" s="21">
        <v>2913989</v>
      </c>
      <c r="L35" s="21">
        <v>1511498</v>
      </c>
      <c r="M35" s="21">
        <v>3255502</v>
      </c>
      <c r="N35" s="21">
        <v>7680989</v>
      </c>
      <c r="O35" s="21"/>
      <c r="P35" s="21"/>
      <c r="Q35" s="21"/>
      <c r="R35" s="21"/>
      <c r="S35" s="21"/>
      <c r="T35" s="21"/>
      <c r="U35" s="21"/>
      <c r="V35" s="21"/>
      <c r="W35" s="21">
        <v>10553929</v>
      </c>
      <c r="X35" s="21"/>
      <c r="Y35" s="21">
        <v>10553929</v>
      </c>
      <c r="Z35" s="6"/>
      <c r="AA35" s="28">
        <v>33853060</v>
      </c>
    </row>
    <row r="36" spans="1:27" ht="13.5">
      <c r="A36" s="60" t="s">
        <v>64</v>
      </c>
      <c r="B36" s="10"/>
      <c r="C36" s="61">
        <f aca="true" t="shared" si="6" ref="C36:Y36">SUM(C32:C35)</f>
        <v>22222512</v>
      </c>
      <c r="D36" s="61">
        <f>SUM(D32:D35)</f>
        <v>0</v>
      </c>
      <c r="E36" s="62">
        <f t="shared" si="6"/>
        <v>33853060</v>
      </c>
      <c r="F36" s="63">
        <f t="shared" si="6"/>
        <v>33853060</v>
      </c>
      <c r="G36" s="63">
        <f t="shared" si="6"/>
        <v>881565</v>
      </c>
      <c r="H36" s="63">
        <f t="shared" si="6"/>
        <v>1012220</v>
      </c>
      <c r="I36" s="63">
        <f t="shared" si="6"/>
        <v>979155</v>
      </c>
      <c r="J36" s="63">
        <f t="shared" si="6"/>
        <v>2872940</v>
      </c>
      <c r="K36" s="63">
        <f t="shared" si="6"/>
        <v>2913989</v>
      </c>
      <c r="L36" s="63">
        <f t="shared" si="6"/>
        <v>1511498</v>
      </c>
      <c r="M36" s="63">
        <f t="shared" si="6"/>
        <v>3255502</v>
      </c>
      <c r="N36" s="63">
        <f t="shared" si="6"/>
        <v>7680989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10553929</v>
      </c>
      <c r="X36" s="63">
        <f t="shared" si="6"/>
        <v>0</v>
      </c>
      <c r="Y36" s="63">
        <f t="shared" si="6"/>
        <v>10553929</v>
      </c>
      <c r="Z36" s="64">
        <f>+IF(X36&lt;&gt;0,+(Y36/X36)*100,0)</f>
        <v>0</v>
      </c>
      <c r="AA36" s="65">
        <f>SUM(AA32:AA35)</f>
        <v>33853060</v>
      </c>
    </row>
    <row r="37" spans="1:27" ht="13.5">
      <c r="A37" s="14" t="s">
        <v>87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2251850</v>
      </c>
      <c r="F5" s="18">
        <f t="shared" si="0"/>
        <v>2251850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462453</v>
      </c>
      <c r="M5" s="18">
        <f t="shared" si="0"/>
        <v>0</v>
      </c>
      <c r="N5" s="18">
        <f t="shared" si="0"/>
        <v>462453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462453</v>
      </c>
      <c r="X5" s="18">
        <f t="shared" si="0"/>
        <v>0</v>
      </c>
      <c r="Y5" s="18">
        <f t="shared" si="0"/>
        <v>462453</v>
      </c>
      <c r="Z5" s="4">
        <f>+IF(X5&lt;&gt;0,+(Y5/X5)*100,0)</f>
        <v>0</v>
      </c>
      <c r="AA5" s="16">
        <f>SUM(AA6:AA8)</f>
        <v>2251850</v>
      </c>
    </row>
    <row r="6" spans="1:27" ht="13.5">
      <c r="A6" s="5" t="s">
        <v>32</v>
      </c>
      <c r="B6" s="3"/>
      <c r="C6" s="19"/>
      <c r="D6" s="19"/>
      <c r="E6" s="20">
        <v>2251850</v>
      </c>
      <c r="F6" s="21">
        <v>2251850</v>
      </c>
      <c r="G6" s="21"/>
      <c r="H6" s="21"/>
      <c r="I6" s="21"/>
      <c r="J6" s="21"/>
      <c r="K6" s="21"/>
      <c r="L6" s="21">
        <v>181701</v>
      </c>
      <c r="M6" s="21"/>
      <c r="N6" s="21">
        <v>181701</v>
      </c>
      <c r="O6" s="21"/>
      <c r="P6" s="21"/>
      <c r="Q6" s="21"/>
      <c r="R6" s="21"/>
      <c r="S6" s="21"/>
      <c r="T6" s="21"/>
      <c r="U6" s="21"/>
      <c r="V6" s="21"/>
      <c r="W6" s="21">
        <v>181701</v>
      </c>
      <c r="X6" s="21"/>
      <c r="Y6" s="21">
        <v>181701</v>
      </c>
      <c r="Z6" s="6"/>
      <c r="AA6" s="28">
        <v>2251850</v>
      </c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>
        <v>280752</v>
      </c>
      <c r="M7" s="24"/>
      <c r="N7" s="24">
        <v>280752</v>
      </c>
      <c r="O7" s="24"/>
      <c r="P7" s="24"/>
      <c r="Q7" s="24"/>
      <c r="R7" s="24"/>
      <c r="S7" s="24"/>
      <c r="T7" s="24"/>
      <c r="U7" s="24"/>
      <c r="V7" s="24"/>
      <c r="W7" s="24">
        <v>280752</v>
      </c>
      <c r="X7" s="24"/>
      <c r="Y7" s="24">
        <v>280752</v>
      </c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280752</v>
      </c>
      <c r="M9" s="18">
        <f t="shared" si="1"/>
        <v>0</v>
      </c>
      <c r="N9" s="18">
        <f t="shared" si="1"/>
        <v>280752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280752</v>
      </c>
      <c r="X9" s="18">
        <f t="shared" si="1"/>
        <v>0</v>
      </c>
      <c r="Y9" s="18">
        <f t="shared" si="1"/>
        <v>280752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>
        <v>280752</v>
      </c>
      <c r="M10" s="21"/>
      <c r="N10" s="21">
        <v>280752</v>
      </c>
      <c r="O10" s="21"/>
      <c r="P10" s="21"/>
      <c r="Q10" s="21"/>
      <c r="R10" s="21"/>
      <c r="S10" s="21"/>
      <c r="T10" s="21"/>
      <c r="U10" s="21"/>
      <c r="V10" s="21"/>
      <c r="W10" s="21">
        <v>280752</v>
      </c>
      <c r="X10" s="21"/>
      <c r="Y10" s="21">
        <v>280752</v>
      </c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20196629</v>
      </c>
      <c r="F15" s="18">
        <f t="shared" si="2"/>
        <v>20196629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10098498</v>
      </c>
      <c r="Y15" s="18">
        <f t="shared" si="2"/>
        <v>-10098498</v>
      </c>
      <c r="Z15" s="4">
        <f>+IF(X15&lt;&gt;0,+(Y15/X15)*100,0)</f>
        <v>-100</v>
      </c>
      <c r="AA15" s="30">
        <f>SUM(AA16:AA18)</f>
        <v>20196629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>
        <v>20196629</v>
      </c>
      <c r="F17" s="21">
        <v>20196629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10098498</v>
      </c>
      <c r="Y17" s="21">
        <v>-10098498</v>
      </c>
      <c r="Z17" s="6">
        <v>-100</v>
      </c>
      <c r="AA17" s="28">
        <v>20196629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23555521</v>
      </c>
      <c r="F19" s="18">
        <f t="shared" si="3"/>
        <v>23555521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17377016</v>
      </c>
      <c r="M19" s="18">
        <f t="shared" si="3"/>
        <v>0</v>
      </c>
      <c r="N19" s="18">
        <f t="shared" si="3"/>
        <v>17377016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17377016</v>
      </c>
      <c r="X19" s="18">
        <f t="shared" si="3"/>
        <v>11794500</v>
      </c>
      <c r="Y19" s="18">
        <f t="shared" si="3"/>
        <v>5582516</v>
      </c>
      <c r="Z19" s="4">
        <f>+IF(X19&lt;&gt;0,+(Y19/X19)*100,0)</f>
        <v>47.33151892831404</v>
      </c>
      <c r="AA19" s="30">
        <f>SUM(AA20:AA23)</f>
        <v>23555521</v>
      </c>
    </row>
    <row r="20" spans="1:27" ht="13.5">
      <c r="A20" s="5" t="s">
        <v>46</v>
      </c>
      <c r="B20" s="3"/>
      <c r="C20" s="19"/>
      <c r="D20" s="19"/>
      <c r="E20" s="20">
        <v>1000000</v>
      </c>
      <c r="F20" s="21">
        <v>1000000</v>
      </c>
      <c r="G20" s="21"/>
      <c r="H20" s="21"/>
      <c r="I20" s="21"/>
      <c r="J20" s="21"/>
      <c r="K20" s="21"/>
      <c r="L20" s="21">
        <v>1123008</v>
      </c>
      <c r="M20" s="21"/>
      <c r="N20" s="21">
        <v>1123008</v>
      </c>
      <c r="O20" s="21"/>
      <c r="P20" s="21"/>
      <c r="Q20" s="21"/>
      <c r="R20" s="21"/>
      <c r="S20" s="21"/>
      <c r="T20" s="21"/>
      <c r="U20" s="21"/>
      <c r="V20" s="21"/>
      <c r="W20" s="21">
        <v>1123008</v>
      </c>
      <c r="X20" s="21">
        <v>499998</v>
      </c>
      <c r="Y20" s="21">
        <v>623010</v>
      </c>
      <c r="Z20" s="6">
        <v>124.6</v>
      </c>
      <c r="AA20" s="28">
        <v>1000000</v>
      </c>
    </row>
    <row r="21" spans="1:27" ht="13.5">
      <c r="A21" s="5" t="s">
        <v>47</v>
      </c>
      <c r="B21" s="3"/>
      <c r="C21" s="19"/>
      <c r="D21" s="19"/>
      <c r="E21" s="20">
        <v>22555521</v>
      </c>
      <c r="F21" s="21">
        <v>22555521</v>
      </c>
      <c r="G21" s="21"/>
      <c r="H21" s="21"/>
      <c r="I21" s="21"/>
      <c r="J21" s="21"/>
      <c r="K21" s="21"/>
      <c r="L21" s="21">
        <v>16254008</v>
      </c>
      <c r="M21" s="21"/>
      <c r="N21" s="21">
        <v>16254008</v>
      </c>
      <c r="O21" s="21"/>
      <c r="P21" s="21"/>
      <c r="Q21" s="21"/>
      <c r="R21" s="21"/>
      <c r="S21" s="21"/>
      <c r="T21" s="21"/>
      <c r="U21" s="21"/>
      <c r="V21" s="21"/>
      <c r="W21" s="21">
        <v>16254008</v>
      </c>
      <c r="X21" s="21">
        <v>11294502</v>
      </c>
      <c r="Y21" s="21">
        <v>4959506</v>
      </c>
      <c r="Z21" s="6">
        <v>43.91</v>
      </c>
      <c r="AA21" s="28">
        <v>22555521</v>
      </c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46004000</v>
      </c>
      <c r="F25" s="52">
        <f t="shared" si="4"/>
        <v>46004000</v>
      </c>
      <c r="G25" s="52">
        <f t="shared" si="4"/>
        <v>0</v>
      </c>
      <c r="H25" s="52">
        <f t="shared" si="4"/>
        <v>0</v>
      </c>
      <c r="I25" s="52">
        <f t="shared" si="4"/>
        <v>0</v>
      </c>
      <c r="J25" s="52">
        <f t="shared" si="4"/>
        <v>0</v>
      </c>
      <c r="K25" s="52">
        <f t="shared" si="4"/>
        <v>0</v>
      </c>
      <c r="L25" s="52">
        <f t="shared" si="4"/>
        <v>18120221</v>
      </c>
      <c r="M25" s="52">
        <f t="shared" si="4"/>
        <v>0</v>
      </c>
      <c r="N25" s="52">
        <f t="shared" si="4"/>
        <v>18120221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18120221</v>
      </c>
      <c r="X25" s="52">
        <f t="shared" si="4"/>
        <v>21892998</v>
      </c>
      <c r="Y25" s="52">
        <f t="shared" si="4"/>
        <v>-3772777</v>
      </c>
      <c r="Z25" s="53">
        <f>+IF(X25&lt;&gt;0,+(Y25/X25)*100,0)</f>
        <v>-17.23280201277139</v>
      </c>
      <c r="AA25" s="54">
        <f>+AA5+AA9+AA15+AA19+AA24</f>
        <v>46004000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46004000</v>
      </c>
      <c r="F28" s="21">
        <v>46004000</v>
      </c>
      <c r="G28" s="21"/>
      <c r="H28" s="21"/>
      <c r="I28" s="21"/>
      <c r="J28" s="21"/>
      <c r="K28" s="21"/>
      <c r="L28" s="21">
        <v>15131000</v>
      </c>
      <c r="M28" s="21"/>
      <c r="N28" s="21">
        <v>15131000</v>
      </c>
      <c r="O28" s="21"/>
      <c r="P28" s="21"/>
      <c r="Q28" s="21"/>
      <c r="R28" s="21"/>
      <c r="S28" s="21"/>
      <c r="T28" s="21"/>
      <c r="U28" s="21"/>
      <c r="V28" s="21"/>
      <c r="W28" s="21">
        <v>15131000</v>
      </c>
      <c r="X28" s="21"/>
      <c r="Y28" s="21">
        <v>15131000</v>
      </c>
      <c r="Z28" s="6"/>
      <c r="AA28" s="19">
        <v>46004000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46004000</v>
      </c>
      <c r="F32" s="27">
        <f t="shared" si="5"/>
        <v>46004000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15131000</v>
      </c>
      <c r="M32" s="27">
        <f t="shared" si="5"/>
        <v>0</v>
      </c>
      <c r="N32" s="27">
        <f t="shared" si="5"/>
        <v>15131000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15131000</v>
      </c>
      <c r="X32" s="27">
        <f t="shared" si="5"/>
        <v>0</v>
      </c>
      <c r="Y32" s="27">
        <f t="shared" si="5"/>
        <v>15131000</v>
      </c>
      <c r="Z32" s="13">
        <f>+IF(X32&lt;&gt;0,+(Y32/X32)*100,0)</f>
        <v>0</v>
      </c>
      <c r="AA32" s="31">
        <f>SUM(AA28:AA31)</f>
        <v>46004000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>
        <v>2989221</v>
      </c>
      <c r="M35" s="21"/>
      <c r="N35" s="21">
        <v>2989221</v>
      </c>
      <c r="O35" s="21"/>
      <c r="P35" s="21"/>
      <c r="Q35" s="21"/>
      <c r="R35" s="21"/>
      <c r="S35" s="21"/>
      <c r="T35" s="21"/>
      <c r="U35" s="21"/>
      <c r="V35" s="21"/>
      <c r="W35" s="21">
        <v>2989221</v>
      </c>
      <c r="X35" s="21"/>
      <c r="Y35" s="21">
        <v>2989221</v>
      </c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46004000</v>
      </c>
      <c r="F36" s="63">
        <f t="shared" si="6"/>
        <v>46004000</v>
      </c>
      <c r="G36" s="63">
        <f t="shared" si="6"/>
        <v>0</v>
      </c>
      <c r="H36" s="63">
        <f t="shared" si="6"/>
        <v>0</v>
      </c>
      <c r="I36" s="63">
        <f t="shared" si="6"/>
        <v>0</v>
      </c>
      <c r="J36" s="63">
        <f t="shared" si="6"/>
        <v>0</v>
      </c>
      <c r="K36" s="63">
        <f t="shared" si="6"/>
        <v>0</v>
      </c>
      <c r="L36" s="63">
        <f t="shared" si="6"/>
        <v>18120221</v>
      </c>
      <c r="M36" s="63">
        <f t="shared" si="6"/>
        <v>0</v>
      </c>
      <c r="N36" s="63">
        <f t="shared" si="6"/>
        <v>18120221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18120221</v>
      </c>
      <c r="X36" s="63">
        <f t="shared" si="6"/>
        <v>0</v>
      </c>
      <c r="Y36" s="63">
        <f t="shared" si="6"/>
        <v>18120221</v>
      </c>
      <c r="Z36" s="64">
        <f>+IF(X36&lt;&gt;0,+(Y36/X36)*100,0)</f>
        <v>0</v>
      </c>
      <c r="AA36" s="65">
        <f>SUM(AA32:AA35)</f>
        <v>46004000</v>
      </c>
    </row>
    <row r="37" spans="1:27" ht="13.5">
      <c r="A37" s="14" t="s">
        <v>87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28508633</v>
      </c>
      <c r="F5" s="18">
        <f t="shared" si="0"/>
        <v>28508633</v>
      </c>
      <c r="G5" s="18">
        <f t="shared" si="0"/>
        <v>26133</v>
      </c>
      <c r="H5" s="18">
        <f t="shared" si="0"/>
        <v>2073277</v>
      </c>
      <c r="I5" s="18">
        <f t="shared" si="0"/>
        <v>2061368</v>
      </c>
      <c r="J5" s="18">
        <f t="shared" si="0"/>
        <v>4160778</v>
      </c>
      <c r="K5" s="18">
        <f t="shared" si="0"/>
        <v>6500574</v>
      </c>
      <c r="L5" s="18">
        <f t="shared" si="0"/>
        <v>12838823</v>
      </c>
      <c r="M5" s="18">
        <f t="shared" si="0"/>
        <v>4684674</v>
      </c>
      <c r="N5" s="18">
        <f t="shared" si="0"/>
        <v>24024071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28184849</v>
      </c>
      <c r="X5" s="18">
        <f t="shared" si="0"/>
        <v>8881254</v>
      </c>
      <c r="Y5" s="18">
        <f t="shared" si="0"/>
        <v>19303595</v>
      </c>
      <c r="Z5" s="4">
        <f>+IF(X5&lt;&gt;0,+(Y5/X5)*100,0)</f>
        <v>217.35213293077757</v>
      </c>
      <c r="AA5" s="16">
        <f>SUM(AA6:AA8)</f>
        <v>28508633</v>
      </c>
    </row>
    <row r="6" spans="1:27" ht="13.5">
      <c r="A6" s="5" t="s">
        <v>32</v>
      </c>
      <c r="B6" s="3"/>
      <c r="C6" s="19"/>
      <c r="D6" s="19"/>
      <c r="E6" s="20">
        <v>8580348</v>
      </c>
      <c r="F6" s="21">
        <v>8580348</v>
      </c>
      <c r="G6" s="21">
        <v>26133</v>
      </c>
      <c r="H6" s="21">
        <v>1101374</v>
      </c>
      <c r="I6" s="21"/>
      <c r="J6" s="21">
        <v>1127507</v>
      </c>
      <c r="K6" s="21">
        <v>259782</v>
      </c>
      <c r="L6" s="21">
        <v>794142</v>
      </c>
      <c r="M6" s="21"/>
      <c r="N6" s="21">
        <v>1053924</v>
      </c>
      <c r="O6" s="21"/>
      <c r="P6" s="21"/>
      <c r="Q6" s="21"/>
      <c r="R6" s="21"/>
      <c r="S6" s="21"/>
      <c r="T6" s="21"/>
      <c r="U6" s="21"/>
      <c r="V6" s="21"/>
      <c r="W6" s="21">
        <v>2181431</v>
      </c>
      <c r="X6" s="21">
        <v>3550000</v>
      </c>
      <c r="Y6" s="21">
        <v>-1368569</v>
      </c>
      <c r="Z6" s="6">
        <v>-38.55</v>
      </c>
      <c r="AA6" s="28">
        <v>8580348</v>
      </c>
    </row>
    <row r="7" spans="1:27" ht="13.5">
      <c r="A7" s="5" t="s">
        <v>33</v>
      </c>
      <c r="B7" s="3"/>
      <c r="C7" s="22"/>
      <c r="D7" s="22"/>
      <c r="E7" s="23">
        <v>12676099</v>
      </c>
      <c r="F7" s="24">
        <v>12676099</v>
      </c>
      <c r="G7" s="24"/>
      <c r="H7" s="24">
        <v>73293</v>
      </c>
      <c r="I7" s="24"/>
      <c r="J7" s="24">
        <v>73293</v>
      </c>
      <c r="K7" s="24">
        <v>337060</v>
      </c>
      <c r="L7" s="24">
        <v>1334880</v>
      </c>
      <c r="M7" s="24">
        <v>2480510</v>
      </c>
      <c r="N7" s="24">
        <v>4152450</v>
      </c>
      <c r="O7" s="24"/>
      <c r="P7" s="24"/>
      <c r="Q7" s="24"/>
      <c r="R7" s="24"/>
      <c r="S7" s="24"/>
      <c r="T7" s="24"/>
      <c r="U7" s="24"/>
      <c r="V7" s="24"/>
      <c r="W7" s="24">
        <v>4225743</v>
      </c>
      <c r="X7" s="24">
        <v>2142880</v>
      </c>
      <c r="Y7" s="24">
        <v>2082863</v>
      </c>
      <c r="Z7" s="7">
        <v>97.2</v>
      </c>
      <c r="AA7" s="29">
        <v>12676099</v>
      </c>
    </row>
    <row r="8" spans="1:27" ht="13.5">
      <c r="A8" s="5" t="s">
        <v>34</v>
      </c>
      <c r="B8" s="3"/>
      <c r="C8" s="19"/>
      <c r="D8" s="19"/>
      <c r="E8" s="20">
        <v>7252186</v>
      </c>
      <c r="F8" s="21">
        <v>7252186</v>
      </c>
      <c r="G8" s="21"/>
      <c r="H8" s="21">
        <v>898610</v>
      </c>
      <c r="I8" s="21">
        <v>2061368</v>
      </c>
      <c r="J8" s="21">
        <v>2959978</v>
      </c>
      <c r="K8" s="21">
        <v>5903732</v>
      </c>
      <c r="L8" s="21">
        <v>10709801</v>
      </c>
      <c r="M8" s="21">
        <v>2204164</v>
      </c>
      <c r="N8" s="21">
        <v>18817697</v>
      </c>
      <c r="O8" s="21"/>
      <c r="P8" s="21"/>
      <c r="Q8" s="21"/>
      <c r="R8" s="21"/>
      <c r="S8" s="21"/>
      <c r="T8" s="21"/>
      <c r="U8" s="21"/>
      <c r="V8" s="21"/>
      <c r="W8" s="21">
        <v>21777675</v>
      </c>
      <c r="X8" s="21">
        <v>3188374</v>
      </c>
      <c r="Y8" s="21">
        <v>18589301</v>
      </c>
      <c r="Z8" s="6">
        <v>583.03</v>
      </c>
      <c r="AA8" s="28">
        <v>7252186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37017301</v>
      </c>
      <c r="F9" s="18">
        <f t="shared" si="1"/>
        <v>37017301</v>
      </c>
      <c r="G9" s="18">
        <f t="shared" si="1"/>
        <v>0</v>
      </c>
      <c r="H9" s="18">
        <f t="shared" si="1"/>
        <v>200436</v>
      </c>
      <c r="I9" s="18">
        <f t="shared" si="1"/>
        <v>0</v>
      </c>
      <c r="J9" s="18">
        <f t="shared" si="1"/>
        <v>200436</v>
      </c>
      <c r="K9" s="18">
        <f t="shared" si="1"/>
        <v>2596849</v>
      </c>
      <c r="L9" s="18">
        <f t="shared" si="1"/>
        <v>5256581</v>
      </c>
      <c r="M9" s="18">
        <f t="shared" si="1"/>
        <v>1170551</v>
      </c>
      <c r="N9" s="18">
        <f t="shared" si="1"/>
        <v>9023981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9224417</v>
      </c>
      <c r="X9" s="18">
        <f t="shared" si="1"/>
        <v>14608457</v>
      </c>
      <c r="Y9" s="18">
        <f t="shared" si="1"/>
        <v>-5384040</v>
      </c>
      <c r="Z9" s="4">
        <f>+IF(X9&lt;&gt;0,+(Y9/X9)*100,0)</f>
        <v>-36.855637799392504</v>
      </c>
      <c r="AA9" s="30">
        <f>SUM(AA10:AA14)</f>
        <v>37017301</v>
      </c>
    </row>
    <row r="10" spans="1:27" ht="13.5">
      <c r="A10" s="5" t="s">
        <v>36</v>
      </c>
      <c r="B10" s="3"/>
      <c r="C10" s="19"/>
      <c r="D10" s="19"/>
      <c r="E10" s="20">
        <v>34119109</v>
      </c>
      <c r="F10" s="21">
        <v>34119109</v>
      </c>
      <c r="G10" s="21"/>
      <c r="H10" s="21"/>
      <c r="I10" s="21"/>
      <c r="J10" s="21"/>
      <c r="K10" s="21">
        <v>519566</v>
      </c>
      <c r="L10" s="21">
        <v>1983295</v>
      </c>
      <c r="M10" s="21">
        <v>218539</v>
      </c>
      <c r="N10" s="21">
        <v>2721400</v>
      </c>
      <c r="O10" s="21"/>
      <c r="P10" s="21"/>
      <c r="Q10" s="21"/>
      <c r="R10" s="21"/>
      <c r="S10" s="21"/>
      <c r="T10" s="21"/>
      <c r="U10" s="21"/>
      <c r="V10" s="21"/>
      <c r="W10" s="21">
        <v>2721400</v>
      </c>
      <c r="X10" s="21">
        <v>13758457</v>
      </c>
      <c r="Y10" s="21">
        <v>-11037057</v>
      </c>
      <c r="Z10" s="6">
        <v>-80.22</v>
      </c>
      <c r="AA10" s="28">
        <v>34119109</v>
      </c>
    </row>
    <row r="11" spans="1:27" ht="13.5">
      <c r="A11" s="5" t="s">
        <v>37</v>
      </c>
      <c r="B11" s="3"/>
      <c r="C11" s="19"/>
      <c r="D11" s="19"/>
      <c r="E11" s="20">
        <v>2898192</v>
      </c>
      <c r="F11" s="21">
        <v>2898192</v>
      </c>
      <c r="G11" s="21"/>
      <c r="H11" s="21">
        <v>146018</v>
      </c>
      <c r="I11" s="21"/>
      <c r="J11" s="21">
        <v>146018</v>
      </c>
      <c r="K11" s="21"/>
      <c r="L11" s="21"/>
      <c r="M11" s="21">
        <v>229233</v>
      </c>
      <c r="N11" s="21">
        <v>229233</v>
      </c>
      <c r="O11" s="21"/>
      <c r="P11" s="21"/>
      <c r="Q11" s="21"/>
      <c r="R11" s="21"/>
      <c r="S11" s="21"/>
      <c r="T11" s="21"/>
      <c r="U11" s="21"/>
      <c r="V11" s="21"/>
      <c r="W11" s="21">
        <v>375251</v>
      </c>
      <c r="X11" s="21">
        <v>850000</v>
      </c>
      <c r="Y11" s="21">
        <v>-474749</v>
      </c>
      <c r="Z11" s="6">
        <v>-55.85</v>
      </c>
      <c r="AA11" s="28">
        <v>2898192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>
        <v>54418</v>
      </c>
      <c r="I12" s="21"/>
      <c r="J12" s="21">
        <v>54418</v>
      </c>
      <c r="K12" s="21">
        <v>2077283</v>
      </c>
      <c r="L12" s="21">
        <v>47998</v>
      </c>
      <c r="M12" s="21">
        <v>293269</v>
      </c>
      <c r="N12" s="21">
        <v>2418550</v>
      </c>
      <c r="O12" s="21"/>
      <c r="P12" s="21"/>
      <c r="Q12" s="21"/>
      <c r="R12" s="21"/>
      <c r="S12" s="21"/>
      <c r="T12" s="21"/>
      <c r="U12" s="21"/>
      <c r="V12" s="21"/>
      <c r="W12" s="21">
        <v>2472968</v>
      </c>
      <c r="X12" s="21"/>
      <c r="Y12" s="21">
        <v>2472968</v>
      </c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>
        <v>3225288</v>
      </c>
      <c r="M13" s="21">
        <v>429510</v>
      </c>
      <c r="N13" s="21">
        <v>3654798</v>
      </c>
      <c r="O13" s="21"/>
      <c r="P13" s="21"/>
      <c r="Q13" s="21"/>
      <c r="R13" s="21"/>
      <c r="S13" s="21"/>
      <c r="T13" s="21"/>
      <c r="U13" s="21"/>
      <c r="V13" s="21"/>
      <c r="W13" s="21">
        <v>3654798</v>
      </c>
      <c r="X13" s="21"/>
      <c r="Y13" s="21">
        <v>3654798</v>
      </c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254207147</v>
      </c>
      <c r="F15" s="18">
        <f t="shared" si="2"/>
        <v>254207147</v>
      </c>
      <c r="G15" s="18">
        <f t="shared" si="2"/>
        <v>2081829</v>
      </c>
      <c r="H15" s="18">
        <f t="shared" si="2"/>
        <v>3198085</v>
      </c>
      <c r="I15" s="18">
        <f t="shared" si="2"/>
        <v>17395758</v>
      </c>
      <c r="J15" s="18">
        <f t="shared" si="2"/>
        <v>22675672</v>
      </c>
      <c r="K15" s="18">
        <f t="shared" si="2"/>
        <v>18348982</v>
      </c>
      <c r="L15" s="18">
        <f t="shared" si="2"/>
        <v>31523287</v>
      </c>
      <c r="M15" s="18">
        <f t="shared" si="2"/>
        <v>26304441</v>
      </c>
      <c r="N15" s="18">
        <f t="shared" si="2"/>
        <v>76176710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98852382</v>
      </c>
      <c r="X15" s="18">
        <f t="shared" si="2"/>
        <v>58904369</v>
      </c>
      <c r="Y15" s="18">
        <f t="shared" si="2"/>
        <v>39948013</v>
      </c>
      <c r="Z15" s="4">
        <f>+IF(X15&lt;&gt;0,+(Y15/X15)*100,0)</f>
        <v>67.81842107501397</v>
      </c>
      <c r="AA15" s="30">
        <f>SUM(AA16:AA18)</f>
        <v>254207147</v>
      </c>
    </row>
    <row r="16" spans="1:27" ht="13.5">
      <c r="A16" s="5" t="s">
        <v>42</v>
      </c>
      <c r="B16" s="3"/>
      <c r="C16" s="19"/>
      <c r="D16" s="19"/>
      <c r="E16" s="20">
        <v>39186108</v>
      </c>
      <c r="F16" s="21">
        <v>39186108</v>
      </c>
      <c r="G16" s="21"/>
      <c r="H16" s="21"/>
      <c r="I16" s="21">
        <v>312710</v>
      </c>
      <c r="J16" s="21">
        <v>312710</v>
      </c>
      <c r="K16" s="21">
        <v>342879</v>
      </c>
      <c r="L16" s="21">
        <v>388876</v>
      </c>
      <c r="M16" s="21">
        <v>1671313</v>
      </c>
      <c r="N16" s="21">
        <v>2403068</v>
      </c>
      <c r="O16" s="21"/>
      <c r="P16" s="21"/>
      <c r="Q16" s="21"/>
      <c r="R16" s="21"/>
      <c r="S16" s="21"/>
      <c r="T16" s="21"/>
      <c r="U16" s="21"/>
      <c r="V16" s="21"/>
      <c r="W16" s="21">
        <v>2715778</v>
      </c>
      <c r="X16" s="21">
        <v>6158092</v>
      </c>
      <c r="Y16" s="21">
        <v>-3442314</v>
      </c>
      <c r="Z16" s="6">
        <v>-55.9</v>
      </c>
      <c r="AA16" s="28">
        <v>39186108</v>
      </c>
    </row>
    <row r="17" spans="1:27" ht="13.5">
      <c r="A17" s="5" t="s">
        <v>43</v>
      </c>
      <c r="B17" s="3"/>
      <c r="C17" s="19"/>
      <c r="D17" s="19"/>
      <c r="E17" s="20">
        <v>215021039</v>
      </c>
      <c r="F17" s="21">
        <v>215021039</v>
      </c>
      <c r="G17" s="21">
        <v>2081829</v>
      </c>
      <c r="H17" s="21">
        <v>3198085</v>
      </c>
      <c r="I17" s="21">
        <v>17083048</v>
      </c>
      <c r="J17" s="21">
        <v>22362962</v>
      </c>
      <c r="K17" s="21">
        <v>18006103</v>
      </c>
      <c r="L17" s="21">
        <v>31134411</v>
      </c>
      <c r="M17" s="21">
        <v>24633128</v>
      </c>
      <c r="N17" s="21">
        <v>73773642</v>
      </c>
      <c r="O17" s="21"/>
      <c r="P17" s="21"/>
      <c r="Q17" s="21"/>
      <c r="R17" s="21"/>
      <c r="S17" s="21"/>
      <c r="T17" s="21"/>
      <c r="U17" s="21"/>
      <c r="V17" s="21"/>
      <c r="W17" s="21">
        <v>96136604</v>
      </c>
      <c r="X17" s="21">
        <v>52746277</v>
      </c>
      <c r="Y17" s="21">
        <v>43390327</v>
      </c>
      <c r="Z17" s="6">
        <v>82.26</v>
      </c>
      <c r="AA17" s="28">
        <v>215021039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202784248</v>
      </c>
      <c r="F19" s="18">
        <f t="shared" si="3"/>
        <v>202784248</v>
      </c>
      <c r="G19" s="18">
        <f t="shared" si="3"/>
        <v>467033</v>
      </c>
      <c r="H19" s="18">
        <f t="shared" si="3"/>
        <v>1358810</v>
      </c>
      <c r="I19" s="18">
        <f t="shared" si="3"/>
        <v>3532084</v>
      </c>
      <c r="J19" s="18">
        <f t="shared" si="3"/>
        <v>5357927</v>
      </c>
      <c r="K19" s="18">
        <f t="shared" si="3"/>
        <v>7970257</v>
      </c>
      <c r="L19" s="18">
        <f t="shared" si="3"/>
        <v>18716609</v>
      </c>
      <c r="M19" s="18">
        <f t="shared" si="3"/>
        <v>10464327</v>
      </c>
      <c r="N19" s="18">
        <f t="shared" si="3"/>
        <v>37151193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42509120</v>
      </c>
      <c r="X19" s="18">
        <f t="shared" si="3"/>
        <v>71537951</v>
      </c>
      <c r="Y19" s="18">
        <f t="shared" si="3"/>
        <v>-29028831</v>
      </c>
      <c r="Z19" s="4">
        <f>+IF(X19&lt;&gt;0,+(Y19/X19)*100,0)</f>
        <v>-40.57822539535693</v>
      </c>
      <c r="AA19" s="30">
        <f>SUM(AA20:AA23)</f>
        <v>202784248</v>
      </c>
    </row>
    <row r="20" spans="1:27" ht="13.5">
      <c r="A20" s="5" t="s">
        <v>46</v>
      </c>
      <c r="B20" s="3"/>
      <c r="C20" s="19"/>
      <c r="D20" s="19"/>
      <c r="E20" s="20">
        <v>45514147</v>
      </c>
      <c r="F20" s="21">
        <v>45514147</v>
      </c>
      <c r="G20" s="21"/>
      <c r="H20" s="21"/>
      <c r="I20" s="21">
        <v>928127</v>
      </c>
      <c r="J20" s="21">
        <v>928127</v>
      </c>
      <c r="K20" s="21">
        <v>526514</v>
      </c>
      <c r="L20" s="21">
        <v>4431033</v>
      </c>
      <c r="M20" s="21">
        <v>3946182</v>
      </c>
      <c r="N20" s="21">
        <v>8903729</v>
      </c>
      <c r="O20" s="21"/>
      <c r="P20" s="21"/>
      <c r="Q20" s="21"/>
      <c r="R20" s="21"/>
      <c r="S20" s="21"/>
      <c r="T20" s="21"/>
      <c r="U20" s="21"/>
      <c r="V20" s="21"/>
      <c r="W20" s="21">
        <v>9831856</v>
      </c>
      <c r="X20" s="21">
        <v>16352145</v>
      </c>
      <c r="Y20" s="21">
        <v>-6520289</v>
      </c>
      <c r="Z20" s="6">
        <v>-39.87</v>
      </c>
      <c r="AA20" s="28">
        <v>45514147</v>
      </c>
    </row>
    <row r="21" spans="1:27" ht="13.5">
      <c r="A21" s="5" t="s">
        <v>47</v>
      </c>
      <c r="B21" s="3"/>
      <c r="C21" s="19"/>
      <c r="D21" s="19"/>
      <c r="E21" s="20">
        <v>109019229</v>
      </c>
      <c r="F21" s="21">
        <v>109019229</v>
      </c>
      <c r="G21" s="21">
        <v>467033</v>
      </c>
      <c r="H21" s="21">
        <v>1358810</v>
      </c>
      <c r="I21" s="21">
        <v>1895406</v>
      </c>
      <c r="J21" s="21">
        <v>3721249</v>
      </c>
      <c r="K21" s="21">
        <v>6921042</v>
      </c>
      <c r="L21" s="21">
        <v>14219608</v>
      </c>
      <c r="M21" s="21">
        <v>5903706</v>
      </c>
      <c r="N21" s="21">
        <v>27044356</v>
      </c>
      <c r="O21" s="21"/>
      <c r="P21" s="21"/>
      <c r="Q21" s="21"/>
      <c r="R21" s="21"/>
      <c r="S21" s="21"/>
      <c r="T21" s="21"/>
      <c r="U21" s="21"/>
      <c r="V21" s="21"/>
      <c r="W21" s="21">
        <v>30765605</v>
      </c>
      <c r="X21" s="21">
        <v>38259055</v>
      </c>
      <c r="Y21" s="21">
        <v>-7493450</v>
      </c>
      <c r="Z21" s="6">
        <v>-19.59</v>
      </c>
      <c r="AA21" s="28">
        <v>109019229</v>
      </c>
    </row>
    <row r="22" spans="1:27" ht="13.5">
      <c r="A22" s="5" t="s">
        <v>48</v>
      </c>
      <c r="B22" s="3"/>
      <c r="C22" s="22"/>
      <c r="D22" s="22"/>
      <c r="E22" s="23">
        <v>28943154</v>
      </c>
      <c r="F22" s="24">
        <v>28943154</v>
      </c>
      <c r="G22" s="24"/>
      <c r="H22" s="24"/>
      <c r="I22" s="24">
        <v>708551</v>
      </c>
      <c r="J22" s="24">
        <v>708551</v>
      </c>
      <c r="K22" s="24">
        <v>522701</v>
      </c>
      <c r="L22" s="24">
        <v>65968</v>
      </c>
      <c r="M22" s="24">
        <v>614439</v>
      </c>
      <c r="N22" s="24">
        <v>1203108</v>
      </c>
      <c r="O22" s="24"/>
      <c r="P22" s="24"/>
      <c r="Q22" s="24"/>
      <c r="R22" s="24"/>
      <c r="S22" s="24"/>
      <c r="T22" s="24"/>
      <c r="U22" s="24"/>
      <c r="V22" s="24"/>
      <c r="W22" s="24">
        <v>1911659</v>
      </c>
      <c r="X22" s="24">
        <v>9085272</v>
      </c>
      <c r="Y22" s="24">
        <v>-7173613</v>
      </c>
      <c r="Z22" s="7">
        <v>-78.96</v>
      </c>
      <c r="AA22" s="29">
        <v>28943154</v>
      </c>
    </row>
    <row r="23" spans="1:27" ht="13.5">
      <c r="A23" s="5" t="s">
        <v>49</v>
      </c>
      <c r="B23" s="3"/>
      <c r="C23" s="19"/>
      <c r="D23" s="19"/>
      <c r="E23" s="20">
        <v>19307718</v>
      </c>
      <c r="F23" s="21">
        <v>19307718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7841479</v>
      </c>
      <c r="Y23" s="21">
        <v>-7841479</v>
      </c>
      <c r="Z23" s="6">
        <v>-100</v>
      </c>
      <c r="AA23" s="28">
        <v>19307718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>
        <v>126179</v>
      </c>
      <c r="M24" s="18"/>
      <c r="N24" s="18">
        <v>126179</v>
      </c>
      <c r="O24" s="18"/>
      <c r="P24" s="18"/>
      <c r="Q24" s="18"/>
      <c r="R24" s="18"/>
      <c r="S24" s="18"/>
      <c r="T24" s="18"/>
      <c r="U24" s="18"/>
      <c r="V24" s="18"/>
      <c r="W24" s="18">
        <v>126179</v>
      </c>
      <c r="X24" s="18"/>
      <c r="Y24" s="18">
        <v>126179</v>
      </c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522517329</v>
      </c>
      <c r="F25" s="52">
        <f t="shared" si="4"/>
        <v>522517329</v>
      </c>
      <c r="G25" s="52">
        <f t="shared" si="4"/>
        <v>2574995</v>
      </c>
      <c r="H25" s="52">
        <f t="shared" si="4"/>
        <v>6830608</v>
      </c>
      <c r="I25" s="52">
        <f t="shared" si="4"/>
        <v>22989210</v>
      </c>
      <c r="J25" s="52">
        <f t="shared" si="4"/>
        <v>32394813</v>
      </c>
      <c r="K25" s="52">
        <f t="shared" si="4"/>
        <v>35416662</v>
      </c>
      <c r="L25" s="52">
        <f t="shared" si="4"/>
        <v>68461479</v>
      </c>
      <c r="M25" s="52">
        <f t="shared" si="4"/>
        <v>42623993</v>
      </c>
      <c r="N25" s="52">
        <f t="shared" si="4"/>
        <v>146502134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178896947</v>
      </c>
      <c r="X25" s="52">
        <f t="shared" si="4"/>
        <v>153932031</v>
      </c>
      <c r="Y25" s="52">
        <f t="shared" si="4"/>
        <v>24964916</v>
      </c>
      <c r="Z25" s="53">
        <f>+IF(X25&lt;&gt;0,+(Y25/X25)*100,0)</f>
        <v>16.218142408580317</v>
      </c>
      <c r="AA25" s="54">
        <f>+AA5+AA9+AA15+AA19+AA24</f>
        <v>522517329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418672331</v>
      </c>
      <c r="F28" s="21">
        <v>418672331</v>
      </c>
      <c r="G28" s="21">
        <v>2548862</v>
      </c>
      <c r="H28" s="21">
        <v>5455505</v>
      </c>
      <c r="I28" s="21">
        <v>19084825</v>
      </c>
      <c r="J28" s="21">
        <v>27089192</v>
      </c>
      <c r="K28" s="21">
        <v>26470438</v>
      </c>
      <c r="L28" s="21">
        <v>52729175</v>
      </c>
      <c r="M28" s="21">
        <v>32482265</v>
      </c>
      <c r="N28" s="21">
        <v>111681878</v>
      </c>
      <c r="O28" s="21"/>
      <c r="P28" s="21"/>
      <c r="Q28" s="21"/>
      <c r="R28" s="21"/>
      <c r="S28" s="21"/>
      <c r="T28" s="21"/>
      <c r="U28" s="21"/>
      <c r="V28" s="21"/>
      <c r="W28" s="21">
        <v>138771070</v>
      </c>
      <c r="X28" s="21"/>
      <c r="Y28" s="21">
        <v>138771070</v>
      </c>
      <c r="Z28" s="6"/>
      <c r="AA28" s="19">
        <v>418672331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418672331</v>
      </c>
      <c r="F32" s="27">
        <f t="shared" si="5"/>
        <v>418672331</v>
      </c>
      <c r="G32" s="27">
        <f t="shared" si="5"/>
        <v>2548862</v>
      </c>
      <c r="H32" s="27">
        <f t="shared" si="5"/>
        <v>5455505</v>
      </c>
      <c r="I32" s="27">
        <f t="shared" si="5"/>
        <v>19084825</v>
      </c>
      <c r="J32" s="27">
        <f t="shared" si="5"/>
        <v>27089192</v>
      </c>
      <c r="K32" s="27">
        <f t="shared" si="5"/>
        <v>26470438</v>
      </c>
      <c r="L32" s="27">
        <f t="shared" si="5"/>
        <v>52729175</v>
      </c>
      <c r="M32" s="27">
        <f t="shared" si="5"/>
        <v>32482265</v>
      </c>
      <c r="N32" s="27">
        <f t="shared" si="5"/>
        <v>111681878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138771070</v>
      </c>
      <c r="X32" s="27">
        <f t="shared" si="5"/>
        <v>0</v>
      </c>
      <c r="Y32" s="27">
        <f t="shared" si="5"/>
        <v>138771070</v>
      </c>
      <c r="Z32" s="13">
        <f>+IF(X32&lt;&gt;0,+(Y32/X32)*100,0)</f>
        <v>0</v>
      </c>
      <c r="AA32" s="31">
        <f>SUM(AA28:AA31)</f>
        <v>418672331</v>
      </c>
    </row>
    <row r="33" spans="1:27" ht="13.5">
      <c r="A33" s="59" t="s">
        <v>59</v>
      </c>
      <c r="B33" s="3" t="s">
        <v>60</v>
      </c>
      <c r="C33" s="19"/>
      <c r="D33" s="19"/>
      <c r="E33" s="20">
        <v>3150000</v>
      </c>
      <c r="F33" s="21">
        <v>3150000</v>
      </c>
      <c r="G33" s="21"/>
      <c r="H33" s="21"/>
      <c r="I33" s="21"/>
      <c r="J33" s="21"/>
      <c r="K33" s="21">
        <v>246500</v>
      </c>
      <c r="L33" s="21">
        <v>811141</v>
      </c>
      <c r="M33" s="21"/>
      <c r="N33" s="21">
        <v>1057641</v>
      </c>
      <c r="O33" s="21"/>
      <c r="P33" s="21"/>
      <c r="Q33" s="21"/>
      <c r="R33" s="21"/>
      <c r="S33" s="21"/>
      <c r="T33" s="21"/>
      <c r="U33" s="21"/>
      <c r="V33" s="21"/>
      <c r="W33" s="21">
        <v>1057641</v>
      </c>
      <c r="X33" s="21"/>
      <c r="Y33" s="21">
        <v>1057641</v>
      </c>
      <c r="Z33" s="6"/>
      <c r="AA33" s="28">
        <v>3150000</v>
      </c>
    </row>
    <row r="34" spans="1:27" ht="13.5">
      <c r="A34" s="59" t="s">
        <v>61</v>
      </c>
      <c r="B34" s="3" t="s">
        <v>62</v>
      </c>
      <c r="C34" s="19"/>
      <c r="D34" s="19"/>
      <c r="E34" s="20">
        <v>40656489</v>
      </c>
      <c r="F34" s="21">
        <v>40656489</v>
      </c>
      <c r="G34" s="21"/>
      <c r="H34" s="21"/>
      <c r="I34" s="21">
        <v>928127</v>
      </c>
      <c r="J34" s="21">
        <v>928127</v>
      </c>
      <c r="K34" s="21">
        <v>2678250</v>
      </c>
      <c r="L34" s="21">
        <v>11403367</v>
      </c>
      <c r="M34" s="21">
        <v>2631530</v>
      </c>
      <c r="N34" s="21">
        <v>16713147</v>
      </c>
      <c r="O34" s="21"/>
      <c r="P34" s="21"/>
      <c r="Q34" s="21"/>
      <c r="R34" s="21"/>
      <c r="S34" s="21"/>
      <c r="T34" s="21"/>
      <c r="U34" s="21"/>
      <c r="V34" s="21"/>
      <c r="W34" s="21">
        <v>17641274</v>
      </c>
      <c r="X34" s="21"/>
      <c r="Y34" s="21">
        <v>17641274</v>
      </c>
      <c r="Z34" s="6"/>
      <c r="AA34" s="28">
        <v>40656489</v>
      </c>
    </row>
    <row r="35" spans="1:27" ht="13.5">
      <c r="A35" s="59" t="s">
        <v>63</v>
      </c>
      <c r="B35" s="3"/>
      <c r="C35" s="19"/>
      <c r="D35" s="19"/>
      <c r="E35" s="20">
        <v>60038509</v>
      </c>
      <c r="F35" s="21">
        <v>60038509</v>
      </c>
      <c r="G35" s="21">
        <v>26133</v>
      </c>
      <c r="H35" s="21">
        <v>1375103</v>
      </c>
      <c r="I35" s="21">
        <v>2976258</v>
      </c>
      <c r="J35" s="21">
        <v>4377494</v>
      </c>
      <c r="K35" s="21">
        <v>6021474</v>
      </c>
      <c r="L35" s="21">
        <v>3517794</v>
      </c>
      <c r="M35" s="21">
        <v>7510199</v>
      </c>
      <c r="N35" s="21">
        <v>17049467</v>
      </c>
      <c r="O35" s="21"/>
      <c r="P35" s="21"/>
      <c r="Q35" s="21"/>
      <c r="R35" s="21"/>
      <c r="S35" s="21"/>
      <c r="T35" s="21"/>
      <c r="U35" s="21"/>
      <c r="V35" s="21"/>
      <c r="W35" s="21">
        <v>21426961</v>
      </c>
      <c r="X35" s="21"/>
      <c r="Y35" s="21">
        <v>21426961</v>
      </c>
      <c r="Z35" s="6"/>
      <c r="AA35" s="28">
        <v>60038509</v>
      </c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522517329</v>
      </c>
      <c r="F36" s="63">
        <f t="shared" si="6"/>
        <v>522517329</v>
      </c>
      <c r="G36" s="63">
        <f t="shared" si="6"/>
        <v>2574995</v>
      </c>
      <c r="H36" s="63">
        <f t="shared" si="6"/>
        <v>6830608</v>
      </c>
      <c r="I36" s="63">
        <f t="shared" si="6"/>
        <v>22989210</v>
      </c>
      <c r="J36" s="63">
        <f t="shared" si="6"/>
        <v>32394813</v>
      </c>
      <c r="K36" s="63">
        <f t="shared" si="6"/>
        <v>35416662</v>
      </c>
      <c r="L36" s="63">
        <f t="shared" si="6"/>
        <v>68461477</v>
      </c>
      <c r="M36" s="63">
        <f t="shared" si="6"/>
        <v>42623994</v>
      </c>
      <c r="N36" s="63">
        <f t="shared" si="6"/>
        <v>146502133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178896946</v>
      </c>
      <c r="X36" s="63">
        <f t="shared" si="6"/>
        <v>0</v>
      </c>
      <c r="Y36" s="63">
        <f t="shared" si="6"/>
        <v>178896946</v>
      </c>
      <c r="Z36" s="64">
        <f>+IF(X36&lt;&gt;0,+(Y36/X36)*100,0)</f>
        <v>0</v>
      </c>
      <c r="AA36" s="65">
        <f>SUM(AA32:AA35)</f>
        <v>522517329</v>
      </c>
    </row>
    <row r="37" spans="1:27" ht="13.5">
      <c r="A37" s="14" t="s">
        <v>87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500500</v>
      </c>
      <c r="D5" s="16">
        <f>SUM(D6:D8)</f>
        <v>0</v>
      </c>
      <c r="E5" s="17">
        <f t="shared" si="0"/>
        <v>669000</v>
      </c>
      <c r="F5" s="18">
        <f t="shared" si="0"/>
        <v>669000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655000</v>
      </c>
      <c r="Y5" s="18">
        <f t="shared" si="0"/>
        <v>-655000</v>
      </c>
      <c r="Z5" s="4">
        <f>+IF(X5&lt;&gt;0,+(Y5/X5)*100,0)</f>
        <v>-100</v>
      </c>
      <c r="AA5" s="16">
        <f>SUM(AA6:AA8)</f>
        <v>669000</v>
      </c>
    </row>
    <row r="6" spans="1:27" ht="13.5">
      <c r="A6" s="5" t="s">
        <v>32</v>
      </c>
      <c r="B6" s="3"/>
      <c r="C6" s="19"/>
      <c r="D6" s="19"/>
      <c r="E6" s="20">
        <v>30000</v>
      </c>
      <c r="F6" s="21">
        <v>30000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16000</v>
      </c>
      <c r="Y6" s="21">
        <v>-16000</v>
      </c>
      <c r="Z6" s="6">
        <v>-100</v>
      </c>
      <c r="AA6" s="28">
        <v>30000</v>
      </c>
    </row>
    <row r="7" spans="1:27" ht="13.5">
      <c r="A7" s="5" t="s">
        <v>33</v>
      </c>
      <c r="B7" s="3"/>
      <c r="C7" s="22">
        <v>27500</v>
      </c>
      <c r="D7" s="22"/>
      <c r="E7" s="23">
        <v>316000</v>
      </c>
      <c r="F7" s="24">
        <v>316000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316000</v>
      </c>
      <c r="Y7" s="24">
        <v>-316000</v>
      </c>
      <c r="Z7" s="7">
        <v>-100</v>
      </c>
      <c r="AA7" s="29">
        <v>316000</v>
      </c>
    </row>
    <row r="8" spans="1:27" ht="13.5">
      <c r="A8" s="5" t="s">
        <v>34</v>
      </c>
      <c r="B8" s="3"/>
      <c r="C8" s="19">
        <v>473000</v>
      </c>
      <c r="D8" s="19"/>
      <c r="E8" s="20">
        <v>323000</v>
      </c>
      <c r="F8" s="21">
        <v>323000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323000</v>
      </c>
      <c r="Y8" s="21">
        <v>-323000</v>
      </c>
      <c r="Z8" s="6">
        <v>-100</v>
      </c>
      <c r="AA8" s="28">
        <v>323000</v>
      </c>
    </row>
    <row r="9" spans="1:27" ht="13.5">
      <c r="A9" s="2" t="s">
        <v>35</v>
      </c>
      <c r="B9" s="3"/>
      <c r="C9" s="16">
        <f aca="true" t="shared" si="1" ref="C9:Y9">SUM(C10:C14)</f>
        <v>1445500</v>
      </c>
      <c r="D9" s="16">
        <f>SUM(D10:D14)</f>
        <v>0</v>
      </c>
      <c r="E9" s="17">
        <f t="shared" si="1"/>
        <v>1967000</v>
      </c>
      <c r="F9" s="18">
        <f t="shared" si="1"/>
        <v>1967000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922000</v>
      </c>
      <c r="Y9" s="18">
        <f t="shared" si="1"/>
        <v>-922000</v>
      </c>
      <c r="Z9" s="4">
        <f>+IF(X9&lt;&gt;0,+(Y9/X9)*100,0)</f>
        <v>-100</v>
      </c>
      <c r="AA9" s="30">
        <f>SUM(AA10:AA14)</f>
        <v>1967000</v>
      </c>
    </row>
    <row r="10" spans="1:27" ht="13.5">
      <c r="A10" s="5" t="s">
        <v>36</v>
      </c>
      <c r="B10" s="3"/>
      <c r="C10" s="19">
        <v>104500</v>
      </c>
      <c r="D10" s="19"/>
      <c r="E10" s="20">
        <v>132000</v>
      </c>
      <c r="F10" s="21">
        <v>132000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132000</v>
      </c>
      <c r="Y10" s="21">
        <v>-132000</v>
      </c>
      <c r="Z10" s="6">
        <v>-100</v>
      </c>
      <c r="AA10" s="28">
        <v>132000</v>
      </c>
    </row>
    <row r="11" spans="1:27" ht="13.5">
      <c r="A11" s="5" t="s">
        <v>37</v>
      </c>
      <c r="B11" s="3"/>
      <c r="C11" s="19">
        <v>1169000</v>
      </c>
      <c r="D11" s="19"/>
      <c r="E11" s="20">
        <v>1807000</v>
      </c>
      <c r="F11" s="21">
        <v>1807000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762000</v>
      </c>
      <c r="Y11" s="21">
        <v>-762000</v>
      </c>
      <c r="Z11" s="6">
        <v>-100</v>
      </c>
      <c r="AA11" s="28">
        <v>1807000</v>
      </c>
    </row>
    <row r="12" spans="1:27" ht="13.5">
      <c r="A12" s="5" t="s">
        <v>38</v>
      </c>
      <c r="B12" s="3"/>
      <c r="C12" s="19">
        <v>156000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>
        <v>16000</v>
      </c>
      <c r="D13" s="19"/>
      <c r="E13" s="20">
        <v>8000</v>
      </c>
      <c r="F13" s="21">
        <v>8000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8000</v>
      </c>
      <c r="Y13" s="21">
        <v>-8000</v>
      </c>
      <c r="Z13" s="6">
        <v>-100</v>
      </c>
      <c r="AA13" s="28">
        <v>8000</v>
      </c>
    </row>
    <row r="14" spans="1:27" ht="13.5">
      <c r="A14" s="5" t="s">
        <v>40</v>
      </c>
      <c r="B14" s="3"/>
      <c r="C14" s="22"/>
      <c r="D14" s="22"/>
      <c r="E14" s="23">
        <v>20000</v>
      </c>
      <c r="F14" s="24">
        <v>20000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>
        <v>20000</v>
      </c>
      <c r="Y14" s="24">
        <v>-20000</v>
      </c>
      <c r="Z14" s="7">
        <v>-100</v>
      </c>
      <c r="AA14" s="29">
        <v>20000</v>
      </c>
    </row>
    <row r="15" spans="1:27" ht="13.5">
      <c r="A15" s="2" t="s">
        <v>41</v>
      </c>
      <c r="B15" s="8"/>
      <c r="C15" s="16">
        <f aca="true" t="shared" si="2" ref="C15:Y15">SUM(C16:C18)</f>
        <v>12394500</v>
      </c>
      <c r="D15" s="16">
        <f>SUM(D16:D18)</f>
        <v>0</v>
      </c>
      <c r="E15" s="17">
        <f t="shared" si="2"/>
        <v>15643000</v>
      </c>
      <c r="F15" s="18">
        <f t="shared" si="2"/>
        <v>15643000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5604000</v>
      </c>
      <c r="Y15" s="18">
        <f t="shared" si="2"/>
        <v>-5604000</v>
      </c>
      <c r="Z15" s="4">
        <f>+IF(X15&lt;&gt;0,+(Y15/X15)*100,0)</f>
        <v>-100</v>
      </c>
      <c r="AA15" s="30">
        <f>SUM(AA16:AA18)</f>
        <v>15643000</v>
      </c>
    </row>
    <row r="16" spans="1:27" ht="13.5">
      <c r="A16" s="5" t="s">
        <v>42</v>
      </c>
      <c r="B16" s="3"/>
      <c r="C16" s="19">
        <v>104000</v>
      </c>
      <c r="D16" s="19"/>
      <c r="E16" s="20">
        <v>741000</v>
      </c>
      <c r="F16" s="21">
        <v>741000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741000</v>
      </c>
      <c r="Y16" s="21">
        <v>-741000</v>
      </c>
      <c r="Z16" s="6">
        <v>-100</v>
      </c>
      <c r="AA16" s="28">
        <v>741000</v>
      </c>
    </row>
    <row r="17" spans="1:27" ht="13.5">
      <c r="A17" s="5" t="s">
        <v>43</v>
      </c>
      <c r="B17" s="3"/>
      <c r="C17" s="19">
        <v>12290500</v>
      </c>
      <c r="D17" s="19"/>
      <c r="E17" s="20">
        <v>14902000</v>
      </c>
      <c r="F17" s="21">
        <v>14902000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4863000</v>
      </c>
      <c r="Y17" s="21">
        <v>-4863000</v>
      </c>
      <c r="Z17" s="6">
        <v>-100</v>
      </c>
      <c r="AA17" s="28">
        <v>14902000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54228545</v>
      </c>
      <c r="D19" s="16">
        <f>SUM(D20:D23)</f>
        <v>0</v>
      </c>
      <c r="E19" s="17">
        <f t="shared" si="3"/>
        <v>40362000</v>
      </c>
      <c r="F19" s="18">
        <f t="shared" si="3"/>
        <v>40362000</v>
      </c>
      <c r="G19" s="18">
        <f t="shared" si="3"/>
        <v>0</v>
      </c>
      <c r="H19" s="18">
        <f t="shared" si="3"/>
        <v>0</v>
      </c>
      <c r="I19" s="18">
        <f t="shared" si="3"/>
        <v>410172</v>
      </c>
      <c r="J19" s="18">
        <f t="shared" si="3"/>
        <v>410172</v>
      </c>
      <c r="K19" s="18">
        <f t="shared" si="3"/>
        <v>3618071</v>
      </c>
      <c r="L19" s="18">
        <f t="shared" si="3"/>
        <v>1072452</v>
      </c>
      <c r="M19" s="18">
        <f t="shared" si="3"/>
        <v>6512586</v>
      </c>
      <c r="N19" s="18">
        <f t="shared" si="3"/>
        <v>11203109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11613281</v>
      </c>
      <c r="X19" s="18">
        <f t="shared" si="3"/>
        <v>17250000</v>
      </c>
      <c r="Y19" s="18">
        <f t="shared" si="3"/>
        <v>-5636719</v>
      </c>
      <c r="Z19" s="4">
        <f>+IF(X19&lt;&gt;0,+(Y19/X19)*100,0)</f>
        <v>-32.67663188405797</v>
      </c>
      <c r="AA19" s="30">
        <f>SUM(AA20:AA23)</f>
        <v>40362000</v>
      </c>
    </row>
    <row r="20" spans="1:27" ht="13.5">
      <c r="A20" s="5" t="s">
        <v>46</v>
      </c>
      <c r="B20" s="3"/>
      <c r="C20" s="19">
        <v>19519405</v>
      </c>
      <c r="D20" s="19"/>
      <c r="E20" s="20">
        <v>5842000</v>
      </c>
      <c r="F20" s="21">
        <v>5842000</v>
      </c>
      <c r="G20" s="21"/>
      <c r="H20" s="21"/>
      <c r="I20" s="21"/>
      <c r="J20" s="21"/>
      <c r="K20" s="21"/>
      <c r="L20" s="21"/>
      <c r="M20" s="21">
        <v>1271036</v>
      </c>
      <c r="N20" s="21">
        <v>1271036</v>
      </c>
      <c r="O20" s="21"/>
      <c r="P20" s="21"/>
      <c r="Q20" s="21"/>
      <c r="R20" s="21"/>
      <c r="S20" s="21"/>
      <c r="T20" s="21"/>
      <c r="U20" s="21"/>
      <c r="V20" s="21"/>
      <c r="W20" s="21">
        <v>1271036</v>
      </c>
      <c r="X20" s="21">
        <v>2000000</v>
      </c>
      <c r="Y20" s="21">
        <v>-728964</v>
      </c>
      <c r="Z20" s="6">
        <v>-36.45</v>
      </c>
      <c r="AA20" s="28">
        <v>5842000</v>
      </c>
    </row>
    <row r="21" spans="1:27" ht="13.5">
      <c r="A21" s="5" t="s">
        <v>47</v>
      </c>
      <c r="B21" s="3"/>
      <c r="C21" s="19">
        <v>25683340</v>
      </c>
      <c r="D21" s="19"/>
      <c r="E21" s="20">
        <v>21270000</v>
      </c>
      <c r="F21" s="21">
        <v>21270000</v>
      </c>
      <c r="G21" s="21"/>
      <c r="H21" s="21"/>
      <c r="I21" s="21">
        <v>410172</v>
      </c>
      <c r="J21" s="21">
        <v>410172</v>
      </c>
      <c r="K21" s="21">
        <v>2789911</v>
      </c>
      <c r="L21" s="21">
        <v>1072452</v>
      </c>
      <c r="M21" s="21">
        <v>5241550</v>
      </c>
      <c r="N21" s="21">
        <v>9103913</v>
      </c>
      <c r="O21" s="21"/>
      <c r="P21" s="21"/>
      <c r="Q21" s="21"/>
      <c r="R21" s="21"/>
      <c r="S21" s="21"/>
      <c r="T21" s="21"/>
      <c r="U21" s="21"/>
      <c r="V21" s="21"/>
      <c r="W21" s="21">
        <v>9514085</v>
      </c>
      <c r="X21" s="21">
        <v>9000000</v>
      </c>
      <c r="Y21" s="21">
        <v>514085</v>
      </c>
      <c r="Z21" s="6">
        <v>5.71</v>
      </c>
      <c r="AA21" s="28">
        <v>21270000</v>
      </c>
    </row>
    <row r="22" spans="1:27" ht="13.5">
      <c r="A22" s="5" t="s">
        <v>48</v>
      </c>
      <c r="B22" s="3"/>
      <c r="C22" s="22">
        <v>9014800</v>
      </c>
      <c r="D22" s="22"/>
      <c r="E22" s="23">
        <v>13000000</v>
      </c>
      <c r="F22" s="24">
        <v>13000000</v>
      </c>
      <c r="G22" s="24"/>
      <c r="H22" s="24"/>
      <c r="I22" s="24"/>
      <c r="J22" s="24"/>
      <c r="K22" s="24">
        <v>828160</v>
      </c>
      <c r="L22" s="24"/>
      <c r="M22" s="24"/>
      <c r="N22" s="24">
        <v>828160</v>
      </c>
      <c r="O22" s="24"/>
      <c r="P22" s="24"/>
      <c r="Q22" s="24"/>
      <c r="R22" s="24"/>
      <c r="S22" s="24"/>
      <c r="T22" s="24"/>
      <c r="U22" s="24"/>
      <c r="V22" s="24"/>
      <c r="W22" s="24">
        <v>828160</v>
      </c>
      <c r="X22" s="24">
        <v>6000000</v>
      </c>
      <c r="Y22" s="24">
        <v>-5171840</v>
      </c>
      <c r="Z22" s="7">
        <v>-86.2</v>
      </c>
      <c r="AA22" s="29">
        <v>13000000</v>
      </c>
    </row>
    <row r="23" spans="1:27" ht="13.5">
      <c r="A23" s="5" t="s">
        <v>49</v>
      </c>
      <c r="B23" s="3"/>
      <c r="C23" s="19">
        <v>11000</v>
      </c>
      <c r="D23" s="19"/>
      <c r="E23" s="20">
        <v>250000</v>
      </c>
      <c r="F23" s="21">
        <v>250000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250000</v>
      </c>
      <c r="Y23" s="21">
        <v>-250000</v>
      </c>
      <c r="Z23" s="6">
        <v>-100</v>
      </c>
      <c r="AA23" s="28">
        <v>250000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68569045</v>
      </c>
      <c r="D25" s="50">
        <f>+D5+D9+D15+D19+D24</f>
        <v>0</v>
      </c>
      <c r="E25" s="51">
        <f t="shared" si="4"/>
        <v>58641000</v>
      </c>
      <c r="F25" s="52">
        <f t="shared" si="4"/>
        <v>58641000</v>
      </c>
      <c r="G25" s="52">
        <f t="shared" si="4"/>
        <v>0</v>
      </c>
      <c r="H25" s="52">
        <f t="shared" si="4"/>
        <v>0</v>
      </c>
      <c r="I25" s="52">
        <f t="shared" si="4"/>
        <v>410172</v>
      </c>
      <c r="J25" s="52">
        <f t="shared" si="4"/>
        <v>410172</v>
      </c>
      <c r="K25" s="52">
        <f t="shared" si="4"/>
        <v>3618071</v>
      </c>
      <c r="L25" s="52">
        <f t="shared" si="4"/>
        <v>1072452</v>
      </c>
      <c r="M25" s="52">
        <f t="shared" si="4"/>
        <v>6512586</v>
      </c>
      <c r="N25" s="52">
        <f t="shared" si="4"/>
        <v>11203109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11613281</v>
      </c>
      <c r="X25" s="52">
        <f t="shared" si="4"/>
        <v>24431000</v>
      </c>
      <c r="Y25" s="52">
        <f t="shared" si="4"/>
        <v>-12817719</v>
      </c>
      <c r="Z25" s="53">
        <f>+IF(X25&lt;&gt;0,+(Y25/X25)*100,0)</f>
        <v>-52.464978920224304</v>
      </c>
      <c r="AA25" s="54">
        <f>+AA5+AA9+AA15+AA19+AA24</f>
        <v>58641000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63753140</v>
      </c>
      <c r="D28" s="19"/>
      <c r="E28" s="20">
        <v>54800000</v>
      </c>
      <c r="F28" s="21">
        <v>54800000</v>
      </c>
      <c r="G28" s="21"/>
      <c r="H28" s="21"/>
      <c r="I28" s="21">
        <v>410172</v>
      </c>
      <c r="J28" s="21">
        <v>410172</v>
      </c>
      <c r="K28" s="21">
        <v>3618071</v>
      </c>
      <c r="L28" s="21"/>
      <c r="M28" s="21">
        <v>6512586</v>
      </c>
      <c r="N28" s="21">
        <v>10130657</v>
      </c>
      <c r="O28" s="21"/>
      <c r="P28" s="21"/>
      <c r="Q28" s="21"/>
      <c r="R28" s="21"/>
      <c r="S28" s="21"/>
      <c r="T28" s="21"/>
      <c r="U28" s="21"/>
      <c r="V28" s="21"/>
      <c r="W28" s="21">
        <v>10540829</v>
      </c>
      <c r="X28" s="21"/>
      <c r="Y28" s="21">
        <v>10540829</v>
      </c>
      <c r="Z28" s="6"/>
      <c r="AA28" s="19">
        <v>54800000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>
        <v>1072452</v>
      </c>
      <c r="M29" s="21"/>
      <c r="N29" s="21">
        <v>1072452</v>
      </c>
      <c r="O29" s="21"/>
      <c r="P29" s="21"/>
      <c r="Q29" s="21"/>
      <c r="R29" s="21"/>
      <c r="S29" s="21"/>
      <c r="T29" s="21"/>
      <c r="U29" s="21"/>
      <c r="V29" s="21"/>
      <c r="W29" s="21">
        <v>1072452</v>
      </c>
      <c r="X29" s="21"/>
      <c r="Y29" s="21">
        <v>1072452</v>
      </c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63753140</v>
      </c>
      <c r="D32" s="25">
        <f>SUM(D28:D31)</f>
        <v>0</v>
      </c>
      <c r="E32" s="26">
        <f t="shared" si="5"/>
        <v>54800000</v>
      </c>
      <c r="F32" s="27">
        <f t="shared" si="5"/>
        <v>54800000</v>
      </c>
      <c r="G32" s="27">
        <f t="shared" si="5"/>
        <v>0</v>
      </c>
      <c r="H32" s="27">
        <f t="shared" si="5"/>
        <v>0</v>
      </c>
      <c r="I32" s="27">
        <f t="shared" si="5"/>
        <v>410172</v>
      </c>
      <c r="J32" s="27">
        <f t="shared" si="5"/>
        <v>410172</v>
      </c>
      <c r="K32" s="27">
        <f t="shared" si="5"/>
        <v>3618071</v>
      </c>
      <c r="L32" s="27">
        <f t="shared" si="5"/>
        <v>1072452</v>
      </c>
      <c r="M32" s="27">
        <f t="shared" si="5"/>
        <v>6512586</v>
      </c>
      <c r="N32" s="27">
        <f t="shared" si="5"/>
        <v>11203109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11613281</v>
      </c>
      <c r="X32" s="27">
        <f t="shared" si="5"/>
        <v>0</v>
      </c>
      <c r="Y32" s="27">
        <f t="shared" si="5"/>
        <v>11613281</v>
      </c>
      <c r="Z32" s="13">
        <f>+IF(X32&lt;&gt;0,+(Y32/X32)*100,0)</f>
        <v>0</v>
      </c>
      <c r="AA32" s="31">
        <f>SUM(AA28:AA31)</f>
        <v>54800000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4815905</v>
      </c>
      <c r="D35" s="19"/>
      <c r="E35" s="20">
        <v>3841000</v>
      </c>
      <c r="F35" s="21">
        <v>3841000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3841000</v>
      </c>
    </row>
    <row r="36" spans="1:27" ht="13.5">
      <c r="A36" s="60" t="s">
        <v>64</v>
      </c>
      <c r="B36" s="10"/>
      <c r="C36" s="61">
        <f aca="true" t="shared" si="6" ref="C36:Y36">SUM(C32:C35)</f>
        <v>68569045</v>
      </c>
      <c r="D36" s="61">
        <f>SUM(D32:D35)</f>
        <v>0</v>
      </c>
      <c r="E36" s="62">
        <f t="shared" si="6"/>
        <v>58641000</v>
      </c>
      <c r="F36" s="63">
        <f t="shared" si="6"/>
        <v>58641000</v>
      </c>
      <c r="G36" s="63">
        <f t="shared" si="6"/>
        <v>0</v>
      </c>
      <c r="H36" s="63">
        <f t="shared" si="6"/>
        <v>0</v>
      </c>
      <c r="I36" s="63">
        <f t="shared" si="6"/>
        <v>410172</v>
      </c>
      <c r="J36" s="63">
        <f t="shared" si="6"/>
        <v>410172</v>
      </c>
      <c r="K36" s="63">
        <f t="shared" si="6"/>
        <v>3618071</v>
      </c>
      <c r="L36" s="63">
        <f t="shared" si="6"/>
        <v>1072452</v>
      </c>
      <c r="M36" s="63">
        <f t="shared" si="6"/>
        <v>6512586</v>
      </c>
      <c r="N36" s="63">
        <f t="shared" si="6"/>
        <v>11203109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11613281</v>
      </c>
      <c r="X36" s="63">
        <f t="shared" si="6"/>
        <v>0</v>
      </c>
      <c r="Y36" s="63">
        <f t="shared" si="6"/>
        <v>11613281</v>
      </c>
      <c r="Z36" s="64">
        <f>+IF(X36&lt;&gt;0,+(Y36/X36)*100,0)</f>
        <v>0</v>
      </c>
      <c r="AA36" s="65">
        <f>SUM(AA32:AA35)</f>
        <v>58641000</v>
      </c>
    </row>
    <row r="37" spans="1:27" ht="13.5">
      <c r="A37" s="14" t="s">
        <v>87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119894333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>
        <v>119894333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17929733</v>
      </c>
      <c r="D9" s="16">
        <f>SUM(D10:D14)</f>
        <v>0</v>
      </c>
      <c r="E9" s="17">
        <f t="shared" si="1"/>
        <v>18336650</v>
      </c>
      <c r="F9" s="18">
        <f t="shared" si="1"/>
        <v>18336650</v>
      </c>
      <c r="G9" s="18">
        <f t="shared" si="1"/>
        <v>0</v>
      </c>
      <c r="H9" s="18">
        <f t="shared" si="1"/>
        <v>0</v>
      </c>
      <c r="I9" s="18">
        <f t="shared" si="1"/>
        <v>4655581</v>
      </c>
      <c r="J9" s="18">
        <f t="shared" si="1"/>
        <v>4655581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4655581</v>
      </c>
      <c r="X9" s="18">
        <f t="shared" si="1"/>
        <v>9168330</v>
      </c>
      <c r="Y9" s="18">
        <f t="shared" si="1"/>
        <v>-4512749</v>
      </c>
      <c r="Z9" s="4">
        <f>+IF(X9&lt;&gt;0,+(Y9/X9)*100,0)</f>
        <v>-49.22105770625621</v>
      </c>
      <c r="AA9" s="30">
        <f>SUM(AA10:AA14)</f>
        <v>18336650</v>
      </c>
    </row>
    <row r="10" spans="1:27" ht="13.5">
      <c r="A10" s="5" t="s">
        <v>36</v>
      </c>
      <c r="B10" s="3"/>
      <c r="C10" s="19">
        <v>17929733</v>
      </c>
      <c r="D10" s="19"/>
      <c r="E10" s="20">
        <v>9000000</v>
      </c>
      <c r="F10" s="21">
        <v>9000000</v>
      </c>
      <c r="G10" s="21"/>
      <c r="H10" s="21"/>
      <c r="I10" s="21">
        <v>2935148</v>
      </c>
      <c r="J10" s="21">
        <v>2935148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2935148</v>
      </c>
      <c r="X10" s="21">
        <v>4500000</v>
      </c>
      <c r="Y10" s="21">
        <v>-1564852</v>
      </c>
      <c r="Z10" s="6">
        <v>-34.77</v>
      </c>
      <c r="AA10" s="28">
        <v>9000000</v>
      </c>
    </row>
    <row r="11" spans="1:27" ht="13.5">
      <c r="A11" s="5" t="s">
        <v>37</v>
      </c>
      <c r="B11" s="3"/>
      <c r="C11" s="19"/>
      <c r="D11" s="19"/>
      <c r="E11" s="20">
        <v>4336650</v>
      </c>
      <c r="F11" s="21">
        <v>4336650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2168328</v>
      </c>
      <c r="Y11" s="21">
        <v>-2168328</v>
      </c>
      <c r="Z11" s="6">
        <v>-100</v>
      </c>
      <c r="AA11" s="28">
        <v>4336650</v>
      </c>
    </row>
    <row r="12" spans="1:27" ht="13.5">
      <c r="A12" s="5" t="s">
        <v>38</v>
      </c>
      <c r="B12" s="3"/>
      <c r="C12" s="19"/>
      <c r="D12" s="19"/>
      <c r="E12" s="20">
        <v>5000000</v>
      </c>
      <c r="F12" s="21">
        <v>5000000</v>
      </c>
      <c r="G12" s="21"/>
      <c r="H12" s="21"/>
      <c r="I12" s="21">
        <v>1720433</v>
      </c>
      <c r="J12" s="21">
        <v>1720433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1720433</v>
      </c>
      <c r="X12" s="21">
        <v>2500002</v>
      </c>
      <c r="Y12" s="21">
        <v>-779569</v>
      </c>
      <c r="Z12" s="6">
        <v>-31.18</v>
      </c>
      <c r="AA12" s="28">
        <v>5000000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14500000</v>
      </c>
      <c r="F15" s="18">
        <f t="shared" si="2"/>
        <v>14500000</v>
      </c>
      <c r="G15" s="18">
        <f t="shared" si="2"/>
        <v>1121643</v>
      </c>
      <c r="H15" s="18">
        <f t="shared" si="2"/>
        <v>6141895</v>
      </c>
      <c r="I15" s="18">
        <f t="shared" si="2"/>
        <v>2748574</v>
      </c>
      <c r="J15" s="18">
        <f t="shared" si="2"/>
        <v>10012112</v>
      </c>
      <c r="K15" s="18">
        <f t="shared" si="2"/>
        <v>0</v>
      </c>
      <c r="L15" s="18">
        <f t="shared" si="2"/>
        <v>1892737</v>
      </c>
      <c r="M15" s="18">
        <f t="shared" si="2"/>
        <v>4188255</v>
      </c>
      <c r="N15" s="18">
        <f t="shared" si="2"/>
        <v>6080992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16093104</v>
      </c>
      <c r="X15" s="18">
        <f t="shared" si="2"/>
        <v>7458333</v>
      </c>
      <c r="Y15" s="18">
        <f t="shared" si="2"/>
        <v>8634771</v>
      </c>
      <c r="Z15" s="4">
        <f>+IF(X15&lt;&gt;0,+(Y15/X15)*100,0)</f>
        <v>115.77347109602105</v>
      </c>
      <c r="AA15" s="30">
        <f>SUM(AA16:AA18)</f>
        <v>14500000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>
        <v>14500000</v>
      </c>
      <c r="F17" s="21">
        <v>14500000</v>
      </c>
      <c r="G17" s="21">
        <v>1121643</v>
      </c>
      <c r="H17" s="21">
        <v>6141895</v>
      </c>
      <c r="I17" s="21">
        <v>2748574</v>
      </c>
      <c r="J17" s="21">
        <v>10012112</v>
      </c>
      <c r="K17" s="21"/>
      <c r="L17" s="21">
        <v>1892737</v>
      </c>
      <c r="M17" s="21">
        <v>4188255</v>
      </c>
      <c r="N17" s="21">
        <v>6080992</v>
      </c>
      <c r="O17" s="21"/>
      <c r="P17" s="21"/>
      <c r="Q17" s="21"/>
      <c r="R17" s="21"/>
      <c r="S17" s="21"/>
      <c r="T17" s="21"/>
      <c r="U17" s="21"/>
      <c r="V17" s="21"/>
      <c r="W17" s="21">
        <v>16093104</v>
      </c>
      <c r="X17" s="21">
        <v>7458333</v>
      </c>
      <c r="Y17" s="21">
        <v>8634771</v>
      </c>
      <c r="Z17" s="6">
        <v>115.77</v>
      </c>
      <c r="AA17" s="28">
        <v>14500000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69900000</v>
      </c>
      <c r="F19" s="18">
        <f t="shared" si="3"/>
        <v>69900000</v>
      </c>
      <c r="G19" s="18">
        <f t="shared" si="3"/>
        <v>4720112</v>
      </c>
      <c r="H19" s="18">
        <f t="shared" si="3"/>
        <v>7287602</v>
      </c>
      <c r="I19" s="18">
        <f t="shared" si="3"/>
        <v>7659182</v>
      </c>
      <c r="J19" s="18">
        <f t="shared" si="3"/>
        <v>19666896</v>
      </c>
      <c r="K19" s="18">
        <f t="shared" si="3"/>
        <v>0</v>
      </c>
      <c r="L19" s="18">
        <f t="shared" si="3"/>
        <v>5087183</v>
      </c>
      <c r="M19" s="18">
        <f t="shared" si="3"/>
        <v>8068324</v>
      </c>
      <c r="N19" s="18">
        <f t="shared" si="3"/>
        <v>13155507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32822403</v>
      </c>
      <c r="X19" s="18">
        <f t="shared" si="3"/>
        <v>32866664</v>
      </c>
      <c r="Y19" s="18">
        <f t="shared" si="3"/>
        <v>-44261</v>
      </c>
      <c r="Z19" s="4">
        <f>+IF(X19&lt;&gt;0,+(Y19/X19)*100,0)</f>
        <v>-0.1346683679244112</v>
      </c>
      <c r="AA19" s="30">
        <f>SUM(AA20:AA23)</f>
        <v>69900000</v>
      </c>
    </row>
    <row r="20" spans="1:27" ht="13.5">
      <c r="A20" s="5" t="s">
        <v>46</v>
      </c>
      <c r="B20" s="3"/>
      <c r="C20" s="19"/>
      <c r="D20" s="19"/>
      <c r="E20" s="20">
        <v>15400000</v>
      </c>
      <c r="F20" s="21">
        <v>15400000</v>
      </c>
      <c r="G20" s="21">
        <v>764633</v>
      </c>
      <c r="H20" s="21"/>
      <c r="I20" s="21">
        <v>3242430</v>
      </c>
      <c r="J20" s="21">
        <v>4007063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4007063</v>
      </c>
      <c r="X20" s="21">
        <v>5616668</v>
      </c>
      <c r="Y20" s="21">
        <v>-1609605</v>
      </c>
      <c r="Z20" s="6">
        <v>-28.66</v>
      </c>
      <c r="AA20" s="28">
        <v>15400000</v>
      </c>
    </row>
    <row r="21" spans="1:27" ht="13.5">
      <c r="A21" s="5" t="s">
        <v>47</v>
      </c>
      <c r="B21" s="3"/>
      <c r="C21" s="19"/>
      <c r="D21" s="19"/>
      <c r="E21" s="20">
        <v>44500000</v>
      </c>
      <c r="F21" s="21">
        <v>44500000</v>
      </c>
      <c r="G21" s="21">
        <v>3955479</v>
      </c>
      <c r="H21" s="21">
        <v>7287602</v>
      </c>
      <c r="I21" s="21">
        <v>4416752</v>
      </c>
      <c r="J21" s="21">
        <v>15659833</v>
      </c>
      <c r="K21" s="21"/>
      <c r="L21" s="21">
        <v>5087183</v>
      </c>
      <c r="M21" s="21">
        <v>8068324</v>
      </c>
      <c r="N21" s="21">
        <v>13155507</v>
      </c>
      <c r="O21" s="21"/>
      <c r="P21" s="21"/>
      <c r="Q21" s="21"/>
      <c r="R21" s="21"/>
      <c r="S21" s="21"/>
      <c r="T21" s="21"/>
      <c r="U21" s="21"/>
      <c r="V21" s="21"/>
      <c r="W21" s="21">
        <v>28815340</v>
      </c>
      <c r="X21" s="21">
        <v>22249998</v>
      </c>
      <c r="Y21" s="21">
        <v>6565342</v>
      </c>
      <c r="Z21" s="6">
        <v>29.51</v>
      </c>
      <c r="AA21" s="28">
        <v>44500000</v>
      </c>
    </row>
    <row r="22" spans="1:27" ht="13.5">
      <c r="A22" s="5" t="s">
        <v>48</v>
      </c>
      <c r="B22" s="3"/>
      <c r="C22" s="22"/>
      <c r="D22" s="22"/>
      <c r="E22" s="23">
        <v>10000000</v>
      </c>
      <c r="F22" s="24">
        <v>10000000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4999998</v>
      </c>
      <c r="Y22" s="24">
        <v>-4999998</v>
      </c>
      <c r="Z22" s="7">
        <v>-100</v>
      </c>
      <c r="AA22" s="29">
        <v>10000000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>
        <v>321971</v>
      </c>
      <c r="H24" s="18">
        <v>1892272</v>
      </c>
      <c r="I24" s="18"/>
      <c r="J24" s="18">
        <v>2214243</v>
      </c>
      <c r="K24" s="18"/>
      <c r="L24" s="18">
        <v>587650</v>
      </c>
      <c r="M24" s="18">
        <v>2807359</v>
      </c>
      <c r="N24" s="18">
        <v>3395009</v>
      </c>
      <c r="O24" s="18"/>
      <c r="P24" s="18"/>
      <c r="Q24" s="18"/>
      <c r="R24" s="18"/>
      <c r="S24" s="18"/>
      <c r="T24" s="18"/>
      <c r="U24" s="18"/>
      <c r="V24" s="18"/>
      <c r="W24" s="18">
        <v>5609252</v>
      </c>
      <c r="X24" s="18"/>
      <c r="Y24" s="18">
        <v>5609252</v>
      </c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137824066</v>
      </c>
      <c r="D25" s="50">
        <f>+D5+D9+D15+D19+D24</f>
        <v>0</v>
      </c>
      <c r="E25" s="51">
        <f t="shared" si="4"/>
        <v>102736650</v>
      </c>
      <c r="F25" s="52">
        <f t="shared" si="4"/>
        <v>102736650</v>
      </c>
      <c r="G25" s="52">
        <f t="shared" si="4"/>
        <v>6163726</v>
      </c>
      <c r="H25" s="52">
        <f t="shared" si="4"/>
        <v>15321769</v>
      </c>
      <c r="I25" s="52">
        <f t="shared" si="4"/>
        <v>15063337</v>
      </c>
      <c r="J25" s="52">
        <f t="shared" si="4"/>
        <v>36548832</v>
      </c>
      <c r="K25" s="52">
        <f t="shared" si="4"/>
        <v>0</v>
      </c>
      <c r="L25" s="52">
        <f t="shared" si="4"/>
        <v>7567570</v>
      </c>
      <c r="M25" s="52">
        <f t="shared" si="4"/>
        <v>15063938</v>
      </c>
      <c r="N25" s="52">
        <f t="shared" si="4"/>
        <v>22631508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59180340</v>
      </c>
      <c r="X25" s="52">
        <f t="shared" si="4"/>
        <v>49493327</v>
      </c>
      <c r="Y25" s="52">
        <f t="shared" si="4"/>
        <v>9687013</v>
      </c>
      <c r="Z25" s="53">
        <f>+IF(X25&lt;&gt;0,+(Y25/X25)*100,0)</f>
        <v>19.572361744846937</v>
      </c>
      <c r="AA25" s="54">
        <f>+AA5+AA9+AA15+AA19+AA24</f>
        <v>102736650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137824066</v>
      </c>
      <c r="D28" s="19"/>
      <c r="E28" s="20">
        <v>102736650</v>
      </c>
      <c r="F28" s="21">
        <v>102736650</v>
      </c>
      <c r="G28" s="21">
        <v>6163726</v>
      </c>
      <c r="H28" s="21">
        <v>15321769</v>
      </c>
      <c r="I28" s="21">
        <v>15063337</v>
      </c>
      <c r="J28" s="21">
        <v>36548832</v>
      </c>
      <c r="K28" s="21"/>
      <c r="L28" s="21">
        <v>7567570</v>
      </c>
      <c r="M28" s="21">
        <v>15063938</v>
      </c>
      <c r="N28" s="21">
        <v>22631508</v>
      </c>
      <c r="O28" s="21"/>
      <c r="P28" s="21"/>
      <c r="Q28" s="21"/>
      <c r="R28" s="21"/>
      <c r="S28" s="21"/>
      <c r="T28" s="21"/>
      <c r="U28" s="21"/>
      <c r="V28" s="21"/>
      <c r="W28" s="21">
        <v>59180340</v>
      </c>
      <c r="X28" s="21"/>
      <c r="Y28" s="21">
        <v>59180340</v>
      </c>
      <c r="Z28" s="6"/>
      <c r="AA28" s="19">
        <v>102736650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137824066</v>
      </c>
      <c r="D32" s="25">
        <f>SUM(D28:D31)</f>
        <v>0</v>
      </c>
      <c r="E32" s="26">
        <f t="shared" si="5"/>
        <v>102736650</v>
      </c>
      <c r="F32" s="27">
        <f t="shared" si="5"/>
        <v>102736650</v>
      </c>
      <c r="G32" s="27">
        <f t="shared" si="5"/>
        <v>6163726</v>
      </c>
      <c r="H32" s="27">
        <f t="shared" si="5"/>
        <v>15321769</v>
      </c>
      <c r="I32" s="27">
        <f t="shared" si="5"/>
        <v>15063337</v>
      </c>
      <c r="J32" s="27">
        <f t="shared" si="5"/>
        <v>36548832</v>
      </c>
      <c r="K32" s="27">
        <f t="shared" si="5"/>
        <v>0</v>
      </c>
      <c r="L32" s="27">
        <f t="shared" si="5"/>
        <v>7567570</v>
      </c>
      <c r="M32" s="27">
        <f t="shared" si="5"/>
        <v>15063938</v>
      </c>
      <c r="N32" s="27">
        <f t="shared" si="5"/>
        <v>22631508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59180340</v>
      </c>
      <c r="X32" s="27">
        <f t="shared" si="5"/>
        <v>0</v>
      </c>
      <c r="Y32" s="27">
        <f t="shared" si="5"/>
        <v>59180340</v>
      </c>
      <c r="Z32" s="13">
        <f>+IF(X32&lt;&gt;0,+(Y32/X32)*100,0)</f>
        <v>0</v>
      </c>
      <c r="AA32" s="31">
        <f>SUM(AA28:AA31)</f>
        <v>102736650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137824066</v>
      </c>
      <c r="D36" s="61">
        <f>SUM(D32:D35)</f>
        <v>0</v>
      </c>
      <c r="E36" s="62">
        <f t="shared" si="6"/>
        <v>102736650</v>
      </c>
      <c r="F36" s="63">
        <f t="shared" si="6"/>
        <v>102736650</v>
      </c>
      <c r="G36" s="63">
        <f t="shared" si="6"/>
        <v>6163726</v>
      </c>
      <c r="H36" s="63">
        <f t="shared" si="6"/>
        <v>15321769</v>
      </c>
      <c r="I36" s="63">
        <f t="shared" si="6"/>
        <v>15063337</v>
      </c>
      <c r="J36" s="63">
        <f t="shared" si="6"/>
        <v>36548832</v>
      </c>
      <c r="K36" s="63">
        <f t="shared" si="6"/>
        <v>0</v>
      </c>
      <c r="L36" s="63">
        <f t="shared" si="6"/>
        <v>7567570</v>
      </c>
      <c r="M36" s="63">
        <f t="shared" si="6"/>
        <v>15063938</v>
      </c>
      <c r="N36" s="63">
        <f t="shared" si="6"/>
        <v>22631508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59180340</v>
      </c>
      <c r="X36" s="63">
        <f t="shared" si="6"/>
        <v>0</v>
      </c>
      <c r="Y36" s="63">
        <f t="shared" si="6"/>
        <v>59180340</v>
      </c>
      <c r="Z36" s="64">
        <f>+IF(X36&lt;&gt;0,+(Y36/X36)*100,0)</f>
        <v>0</v>
      </c>
      <c r="AA36" s="65">
        <f>SUM(AA32:AA35)</f>
        <v>102736650</v>
      </c>
    </row>
    <row r="37" spans="1:27" ht="13.5">
      <c r="A37" s="14" t="s">
        <v>87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2427200</v>
      </c>
      <c r="F5" s="18">
        <f t="shared" si="0"/>
        <v>2427200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1493642</v>
      </c>
      <c r="N5" s="18">
        <f t="shared" si="0"/>
        <v>1493642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1493642</v>
      </c>
      <c r="X5" s="18">
        <f t="shared" si="0"/>
        <v>1427202</v>
      </c>
      <c r="Y5" s="18">
        <f t="shared" si="0"/>
        <v>66440</v>
      </c>
      <c r="Z5" s="4">
        <f>+IF(X5&lt;&gt;0,+(Y5/X5)*100,0)</f>
        <v>4.655262534665731</v>
      </c>
      <c r="AA5" s="16">
        <f>SUM(AA6:AA8)</f>
        <v>2427200</v>
      </c>
    </row>
    <row r="6" spans="1:27" ht="13.5">
      <c r="A6" s="5" t="s">
        <v>32</v>
      </c>
      <c r="B6" s="3"/>
      <c r="C6" s="19"/>
      <c r="D6" s="19"/>
      <c r="E6" s="20">
        <v>227200</v>
      </c>
      <c r="F6" s="21">
        <v>227200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227200</v>
      </c>
      <c r="Y6" s="21">
        <v>-227200</v>
      </c>
      <c r="Z6" s="6">
        <v>-100</v>
      </c>
      <c r="AA6" s="28">
        <v>227200</v>
      </c>
    </row>
    <row r="7" spans="1:27" ht="13.5">
      <c r="A7" s="5" t="s">
        <v>33</v>
      </c>
      <c r="B7" s="3"/>
      <c r="C7" s="22"/>
      <c r="D7" s="22"/>
      <c r="E7" s="23">
        <v>200000</v>
      </c>
      <c r="F7" s="24">
        <v>200000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200000</v>
      </c>
      <c r="Y7" s="24">
        <v>-200000</v>
      </c>
      <c r="Z7" s="7">
        <v>-100</v>
      </c>
      <c r="AA7" s="29">
        <v>200000</v>
      </c>
    </row>
    <row r="8" spans="1:27" ht="13.5">
      <c r="A8" s="5" t="s">
        <v>34</v>
      </c>
      <c r="B8" s="3"/>
      <c r="C8" s="19"/>
      <c r="D8" s="19"/>
      <c r="E8" s="20">
        <v>2000000</v>
      </c>
      <c r="F8" s="21">
        <v>2000000</v>
      </c>
      <c r="G8" s="21"/>
      <c r="H8" s="21"/>
      <c r="I8" s="21"/>
      <c r="J8" s="21"/>
      <c r="K8" s="21"/>
      <c r="L8" s="21"/>
      <c r="M8" s="21">
        <v>1493642</v>
      </c>
      <c r="N8" s="21">
        <v>1493642</v>
      </c>
      <c r="O8" s="21"/>
      <c r="P8" s="21"/>
      <c r="Q8" s="21"/>
      <c r="R8" s="21"/>
      <c r="S8" s="21"/>
      <c r="T8" s="21"/>
      <c r="U8" s="21"/>
      <c r="V8" s="21"/>
      <c r="W8" s="21">
        <v>1493642</v>
      </c>
      <c r="X8" s="21">
        <v>1000002</v>
      </c>
      <c r="Y8" s="21">
        <v>493640</v>
      </c>
      <c r="Z8" s="6">
        <v>49.36</v>
      </c>
      <c r="AA8" s="28">
        <v>2000000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67044618</v>
      </c>
      <c r="F15" s="18">
        <f t="shared" si="2"/>
        <v>67044618</v>
      </c>
      <c r="G15" s="18">
        <f t="shared" si="2"/>
        <v>3803511</v>
      </c>
      <c r="H15" s="18">
        <f t="shared" si="2"/>
        <v>1347855</v>
      </c>
      <c r="I15" s="18">
        <f t="shared" si="2"/>
        <v>1140350</v>
      </c>
      <c r="J15" s="18">
        <f t="shared" si="2"/>
        <v>6291716</v>
      </c>
      <c r="K15" s="18">
        <f t="shared" si="2"/>
        <v>877965</v>
      </c>
      <c r="L15" s="18">
        <f t="shared" si="2"/>
        <v>9474935</v>
      </c>
      <c r="M15" s="18">
        <f t="shared" si="2"/>
        <v>3900904</v>
      </c>
      <c r="N15" s="18">
        <f t="shared" si="2"/>
        <v>14253804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20545520</v>
      </c>
      <c r="X15" s="18">
        <f t="shared" si="2"/>
        <v>33522312</v>
      </c>
      <c r="Y15" s="18">
        <f t="shared" si="2"/>
        <v>-12976792</v>
      </c>
      <c r="Z15" s="4">
        <f>+IF(X15&lt;&gt;0,+(Y15/X15)*100,0)</f>
        <v>-38.71090991575999</v>
      </c>
      <c r="AA15" s="30">
        <f>SUM(AA16:AA18)</f>
        <v>67044618</v>
      </c>
    </row>
    <row r="16" spans="1:27" ht="13.5">
      <c r="A16" s="5" t="s">
        <v>42</v>
      </c>
      <c r="B16" s="3"/>
      <c r="C16" s="19"/>
      <c r="D16" s="19"/>
      <c r="E16" s="20">
        <v>3057393</v>
      </c>
      <c r="F16" s="21">
        <v>3057393</v>
      </c>
      <c r="G16" s="21"/>
      <c r="H16" s="21"/>
      <c r="I16" s="21">
        <v>438596</v>
      </c>
      <c r="J16" s="21">
        <v>438596</v>
      </c>
      <c r="K16" s="21"/>
      <c r="L16" s="21">
        <v>1716371</v>
      </c>
      <c r="M16" s="21"/>
      <c r="N16" s="21">
        <v>1716371</v>
      </c>
      <c r="O16" s="21"/>
      <c r="P16" s="21"/>
      <c r="Q16" s="21"/>
      <c r="R16" s="21"/>
      <c r="S16" s="21"/>
      <c r="T16" s="21"/>
      <c r="U16" s="21"/>
      <c r="V16" s="21"/>
      <c r="W16" s="21">
        <v>2154967</v>
      </c>
      <c r="X16" s="21">
        <v>1528698</v>
      </c>
      <c r="Y16" s="21">
        <v>626269</v>
      </c>
      <c r="Z16" s="6">
        <v>40.97</v>
      </c>
      <c r="AA16" s="28">
        <v>3057393</v>
      </c>
    </row>
    <row r="17" spans="1:27" ht="13.5">
      <c r="A17" s="5" t="s">
        <v>43</v>
      </c>
      <c r="B17" s="3"/>
      <c r="C17" s="19"/>
      <c r="D17" s="19"/>
      <c r="E17" s="20">
        <v>63987225</v>
      </c>
      <c r="F17" s="21">
        <v>63987225</v>
      </c>
      <c r="G17" s="21">
        <v>3803511</v>
      </c>
      <c r="H17" s="21">
        <v>1347855</v>
      </c>
      <c r="I17" s="21">
        <v>701754</v>
      </c>
      <c r="J17" s="21">
        <v>5853120</v>
      </c>
      <c r="K17" s="21">
        <v>877965</v>
      </c>
      <c r="L17" s="21">
        <v>7758564</v>
      </c>
      <c r="M17" s="21">
        <v>3900904</v>
      </c>
      <c r="N17" s="21">
        <v>12537433</v>
      </c>
      <c r="O17" s="21"/>
      <c r="P17" s="21"/>
      <c r="Q17" s="21"/>
      <c r="R17" s="21"/>
      <c r="S17" s="21"/>
      <c r="T17" s="21"/>
      <c r="U17" s="21"/>
      <c r="V17" s="21"/>
      <c r="W17" s="21">
        <v>18390553</v>
      </c>
      <c r="X17" s="21">
        <v>31993614</v>
      </c>
      <c r="Y17" s="21">
        <v>-13603061</v>
      </c>
      <c r="Z17" s="6">
        <v>-42.52</v>
      </c>
      <c r="AA17" s="28">
        <v>63987225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161434688</v>
      </c>
      <c r="F19" s="18">
        <f t="shared" si="3"/>
        <v>161434688</v>
      </c>
      <c r="G19" s="18">
        <f t="shared" si="3"/>
        <v>248413</v>
      </c>
      <c r="H19" s="18">
        <f t="shared" si="3"/>
        <v>6119168</v>
      </c>
      <c r="I19" s="18">
        <f t="shared" si="3"/>
        <v>409499</v>
      </c>
      <c r="J19" s="18">
        <f t="shared" si="3"/>
        <v>6777080</v>
      </c>
      <c r="K19" s="18">
        <f t="shared" si="3"/>
        <v>10817510</v>
      </c>
      <c r="L19" s="18">
        <f t="shared" si="3"/>
        <v>35412695</v>
      </c>
      <c r="M19" s="18">
        <f t="shared" si="3"/>
        <v>36045869</v>
      </c>
      <c r="N19" s="18">
        <f t="shared" si="3"/>
        <v>82276074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89053154</v>
      </c>
      <c r="X19" s="18">
        <f t="shared" si="3"/>
        <v>80717346</v>
      </c>
      <c r="Y19" s="18">
        <f t="shared" si="3"/>
        <v>8335808</v>
      </c>
      <c r="Z19" s="4">
        <f>+IF(X19&lt;&gt;0,+(Y19/X19)*100,0)</f>
        <v>10.327158179853932</v>
      </c>
      <c r="AA19" s="30">
        <f>SUM(AA20:AA23)</f>
        <v>161434688</v>
      </c>
    </row>
    <row r="20" spans="1:27" ht="13.5">
      <c r="A20" s="5" t="s">
        <v>46</v>
      </c>
      <c r="B20" s="3"/>
      <c r="C20" s="19"/>
      <c r="D20" s="19"/>
      <c r="E20" s="20">
        <v>14600000</v>
      </c>
      <c r="F20" s="21">
        <v>14600000</v>
      </c>
      <c r="G20" s="21"/>
      <c r="H20" s="21">
        <v>817440</v>
      </c>
      <c r="I20" s="21"/>
      <c r="J20" s="21">
        <v>817440</v>
      </c>
      <c r="K20" s="21">
        <v>63656</v>
      </c>
      <c r="L20" s="21">
        <v>637291</v>
      </c>
      <c r="M20" s="21">
        <v>1216556</v>
      </c>
      <c r="N20" s="21">
        <v>1917503</v>
      </c>
      <c r="O20" s="21"/>
      <c r="P20" s="21"/>
      <c r="Q20" s="21"/>
      <c r="R20" s="21"/>
      <c r="S20" s="21"/>
      <c r="T20" s="21"/>
      <c r="U20" s="21"/>
      <c r="V20" s="21"/>
      <c r="W20" s="21">
        <v>2734943</v>
      </c>
      <c r="X20" s="21">
        <v>7300002</v>
      </c>
      <c r="Y20" s="21">
        <v>-4565059</v>
      </c>
      <c r="Z20" s="6">
        <v>-62.54</v>
      </c>
      <c r="AA20" s="28">
        <v>14600000</v>
      </c>
    </row>
    <row r="21" spans="1:27" ht="13.5">
      <c r="A21" s="5" t="s">
        <v>47</v>
      </c>
      <c r="B21" s="3"/>
      <c r="C21" s="19"/>
      <c r="D21" s="19"/>
      <c r="E21" s="20">
        <v>123134688</v>
      </c>
      <c r="F21" s="21">
        <v>123134688</v>
      </c>
      <c r="G21" s="21"/>
      <c r="H21" s="21">
        <v>5223451</v>
      </c>
      <c r="I21" s="21">
        <v>409499</v>
      </c>
      <c r="J21" s="21">
        <v>5632950</v>
      </c>
      <c r="K21" s="21">
        <v>10747056</v>
      </c>
      <c r="L21" s="21">
        <v>27927535</v>
      </c>
      <c r="M21" s="21">
        <v>29461517</v>
      </c>
      <c r="N21" s="21">
        <v>68136108</v>
      </c>
      <c r="O21" s="21"/>
      <c r="P21" s="21"/>
      <c r="Q21" s="21"/>
      <c r="R21" s="21"/>
      <c r="S21" s="21"/>
      <c r="T21" s="21"/>
      <c r="U21" s="21"/>
      <c r="V21" s="21"/>
      <c r="W21" s="21">
        <v>73769058</v>
      </c>
      <c r="X21" s="21">
        <v>61567344</v>
      </c>
      <c r="Y21" s="21">
        <v>12201714</v>
      </c>
      <c r="Z21" s="6">
        <v>19.82</v>
      </c>
      <c r="AA21" s="28">
        <v>123134688</v>
      </c>
    </row>
    <row r="22" spans="1:27" ht="13.5">
      <c r="A22" s="5" t="s">
        <v>48</v>
      </c>
      <c r="B22" s="3"/>
      <c r="C22" s="22"/>
      <c r="D22" s="22"/>
      <c r="E22" s="23">
        <v>22500000</v>
      </c>
      <c r="F22" s="24">
        <v>22500000</v>
      </c>
      <c r="G22" s="24">
        <v>248413</v>
      </c>
      <c r="H22" s="24">
        <v>78277</v>
      </c>
      <c r="I22" s="24"/>
      <c r="J22" s="24">
        <v>326690</v>
      </c>
      <c r="K22" s="24"/>
      <c r="L22" s="24">
        <v>5925869</v>
      </c>
      <c r="M22" s="24">
        <v>5367796</v>
      </c>
      <c r="N22" s="24">
        <v>11293665</v>
      </c>
      <c r="O22" s="24"/>
      <c r="P22" s="24"/>
      <c r="Q22" s="24"/>
      <c r="R22" s="24"/>
      <c r="S22" s="24"/>
      <c r="T22" s="24"/>
      <c r="U22" s="24"/>
      <c r="V22" s="24"/>
      <c r="W22" s="24">
        <v>11620355</v>
      </c>
      <c r="X22" s="24">
        <v>11250000</v>
      </c>
      <c r="Y22" s="24">
        <v>370355</v>
      </c>
      <c r="Z22" s="7">
        <v>3.29</v>
      </c>
      <c r="AA22" s="29">
        <v>22500000</v>
      </c>
    </row>
    <row r="23" spans="1:27" ht="13.5">
      <c r="A23" s="5" t="s">
        <v>49</v>
      </c>
      <c r="B23" s="3"/>
      <c r="C23" s="19"/>
      <c r="D23" s="19"/>
      <c r="E23" s="20">
        <v>1200000</v>
      </c>
      <c r="F23" s="21">
        <v>1200000</v>
      </c>
      <c r="G23" s="21"/>
      <c r="H23" s="21"/>
      <c r="I23" s="21"/>
      <c r="J23" s="21"/>
      <c r="K23" s="21">
        <v>6798</v>
      </c>
      <c r="L23" s="21">
        <v>922000</v>
      </c>
      <c r="M23" s="21"/>
      <c r="N23" s="21">
        <v>928798</v>
      </c>
      <c r="O23" s="21"/>
      <c r="P23" s="21"/>
      <c r="Q23" s="21"/>
      <c r="R23" s="21"/>
      <c r="S23" s="21"/>
      <c r="T23" s="21"/>
      <c r="U23" s="21"/>
      <c r="V23" s="21"/>
      <c r="W23" s="21">
        <v>928798</v>
      </c>
      <c r="X23" s="21">
        <v>600000</v>
      </c>
      <c r="Y23" s="21">
        <v>328798</v>
      </c>
      <c r="Z23" s="6">
        <v>54.8</v>
      </c>
      <c r="AA23" s="28">
        <v>1200000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230906506</v>
      </c>
      <c r="F25" s="52">
        <f t="shared" si="4"/>
        <v>230906506</v>
      </c>
      <c r="G25" s="52">
        <f t="shared" si="4"/>
        <v>4051924</v>
      </c>
      <c r="H25" s="52">
        <f t="shared" si="4"/>
        <v>7467023</v>
      </c>
      <c r="I25" s="52">
        <f t="shared" si="4"/>
        <v>1549849</v>
      </c>
      <c r="J25" s="52">
        <f t="shared" si="4"/>
        <v>13068796</v>
      </c>
      <c r="K25" s="52">
        <f t="shared" si="4"/>
        <v>11695475</v>
      </c>
      <c r="L25" s="52">
        <f t="shared" si="4"/>
        <v>44887630</v>
      </c>
      <c r="M25" s="52">
        <f t="shared" si="4"/>
        <v>41440415</v>
      </c>
      <c r="N25" s="52">
        <f t="shared" si="4"/>
        <v>98023520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111092316</v>
      </c>
      <c r="X25" s="52">
        <f t="shared" si="4"/>
        <v>115666860</v>
      </c>
      <c r="Y25" s="52">
        <f t="shared" si="4"/>
        <v>-4574544</v>
      </c>
      <c r="Z25" s="53">
        <f>+IF(X25&lt;&gt;0,+(Y25/X25)*100,0)</f>
        <v>-3.954930565245741</v>
      </c>
      <c r="AA25" s="54">
        <f>+AA5+AA9+AA15+AA19+AA24</f>
        <v>230906506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219381506</v>
      </c>
      <c r="F28" s="21">
        <v>219381506</v>
      </c>
      <c r="G28" s="21">
        <v>2868976</v>
      </c>
      <c r="H28" s="21">
        <v>7467023</v>
      </c>
      <c r="I28" s="21">
        <v>1549849</v>
      </c>
      <c r="J28" s="21">
        <v>11885848</v>
      </c>
      <c r="K28" s="21">
        <v>11694274</v>
      </c>
      <c r="L28" s="21">
        <v>44586660</v>
      </c>
      <c r="M28" s="21">
        <v>39941510</v>
      </c>
      <c r="N28" s="21">
        <v>96222444</v>
      </c>
      <c r="O28" s="21"/>
      <c r="P28" s="21"/>
      <c r="Q28" s="21"/>
      <c r="R28" s="21"/>
      <c r="S28" s="21"/>
      <c r="T28" s="21"/>
      <c r="U28" s="21"/>
      <c r="V28" s="21"/>
      <c r="W28" s="21">
        <v>108108292</v>
      </c>
      <c r="X28" s="21"/>
      <c r="Y28" s="21">
        <v>108108292</v>
      </c>
      <c r="Z28" s="6"/>
      <c r="AA28" s="19">
        <v>219381506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219381506</v>
      </c>
      <c r="F32" s="27">
        <f t="shared" si="5"/>
        <v>219381506</v>
      </c>
      <c r="G32" s="27">
        <f t="shared" si="5"/>
        <v>2868976</v>
      </c>
      <c r="H32" s="27">
        <f t="shared" si="5"/>
        <v>7467023</v>
      </c>
      <c r="I32" s="27">
        <f t="shared" si="5"/>
        <v>1549849</v>
      </c>
      <c r="J32" s="27">
        <f t="shared" si="5"/>
        <v>11885848</v>
      </c>
      <c r="K32" s="27">
        <f t="shared" si="5"/>
        <v>11694274</v>
      </c>
      <c r="L32" s="27">
        <f t="shared" si="5"/>
        <v>44586660</v>
      </c>
      <c r="M32" s="27">
        <f t="shared" si="5"/>
        <v>39941510</v>
      </c>
      <c r="N32" s="27">
        <f t="shared" si="5"/>
        <v>96222444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108108292</v>
      </c>
      <c r="X32" s="27">
        <f t="shared" si="5"/>
        <v>0</v>
      </c>
      <c r="Y32" s="27">
        <f t="shared" si="5"/>
        <v>108108292</v>
      </c>
      <c r="Z32" s="13">
        <f>+IF(X32&lt;&gt;0,+(Y32/X32)*100,0)</f>
        <v>0</v>
      </c>
      <c r="AA32" s="31">
        <f>SUM(AA28:AA31)</f>
        <v>219381506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11525000</v>
      </c>
      <c r="F35" s="21">
        <v>11525000</v>
      </c>
      <c r="G35" s="21">
        <v>1182948</v>
      </c>
      <c r="H35" s="21"/>
      <c r="I35" s="21"/>
      <c r="J35" s="21">
        <v>1182948</v>
      </c>
      <c r="K35" s="21">
        <v>1201</v>
      </c>
      <c r="L35" s="21">
        <v>300971</v>
      </c>
      <c r="M35" s="21">
        <v>1498905</v>
      </c>
      <c r="N35" s="21">
        <v>1801077</v>
      </c>
      <c r="O35" s="21"/>
      <c r="P35" s="21"/>
      <c r="Q35" s="21"/>
      <c r="R35" s="21"/>
      <c r="S35" s="21"/>
      <c r="T35" s="21"/>
      <c r="U35" s="21"/>
      <c r="V35" s="21"/>
      <c r="W35" s="21">
        <v>2984025</v>
      </c>
      <c r="X35" s="21"/>
      <c r="Y35" s="21">
        <v>2984025</v>
      </c>
      <c r="Z35" s="6"/>
      <c r="AA35" s="28">
        <v>11525000</v>
      </c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230906506</v>
      </c>
      <c r="F36" s="63">
        <f t="shared" si="6"/>
        <v>230906506</v>
      </c>
      <c r="G36" s="63">
        <f t="shared" si="6"/>
        <v>4051924</v>
      </c>
      <c r="H36" s="63">
        <f t="shared" si="6"/>
        <v>7467023</v>
      </c>
      <c r="I36" s="63">
        <f t="shared" si="6"/>
        <v>1549849</v>
      </c>
      <c r="J36" s="63">
        <f t="shared" si="6"/>
        <v>13068796</v>
      </c>
      <c r="K36" s="63">
        <f t="shared" si="6"/>
        <v>11695475</v>
      </c>
      <c r="L36" s="63">
        <f t="shared" si="6"/>
        <v>44887631</v>
      </c>
      <c r="M36" s="63">
        <f t="shared" si="6"/>
        <v>41440415</v>
      </c>
      <c r="N36" s="63">
        <f t="shared" si="6"/>
        <v>98023521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111092317</v>
      </c>
      <c r="X36" s="63">
        <f t="shared" si="6"/>
        <v>0</v>
      </c>
      <c r="Y36" s="63">
        <f t="shared" si="6"/>
        <v>111092317</v>
      </c>
      <c r="Z36" s="64">
        <f>+IF(X36&lt;&gt;0,+(Y36/X36)*100,0)</f>
        <v>0</v>
      </c>
      <c r="AA36" s="65">
        <f>SUM(AA32:AA35)</f>
        <v>230906506</v>
      </c>
    </row>
    <row r="37" spans="1:27" ht="13.5">
      <c r="A37" s="14" t="s">
        <v>87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9850000</v>
      </c>
      <c r="F5" s="18">
        <f t="shared" si="0"/>
        <v>9850000</v>
      </c>
      <c r="G5" s="18">
        <f t="shared" si="0"/>
        <v>18256</v>
      </c>
      <c r="H5" s="18">
        <f t="shared" si="0"/>
        <v>2618331</v>
      </c>
      <c r="I5" s="18">
        <f t="shared" si="0"/>
        <v>146262</v>
      </c>
      <c r="J5" s="18">
        <f t="shared" si="0"/>
        <v>2782849</v>
      </c>
      <c r="K5" s="18">
        <f t="shared" si="0"/>
        <v>148997</v>
      </c>
      <c r="L5" s="18">
        <f t="shared" si="0"/>
        <v>12132</v>
      </c>
      <c r="M5" s="18">
        <f t="shared" si="0"/>
        <v>329951</v>
      </c>
      <c r="N5" s="18">
        <f t="shared" si="0"/>
        <v>491080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3273929</v>
      </c>
      <c r="X5" s="18">
        <f t="shared" si="0"/>
        <v>5156000</v>
      </c>
      <c r="Y5" s="18">
        <f t="shared" si="0"/>
        <v>-1882071</v>
      </c>
      <c r="Z5" s="4">
        <f>+IF(X5&lt;&gt;0,+(Y5/X5)*100,0)</f>
        <v>-36.50254072924748</v>
      </c>
      <c r="AA5" s="16">
        <f>SUM(AA6:AA8)</f>
        <v>9850000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>
        <v>120000</v>
      </c>
      <c r="I7" s="24"/>
      <c r="J7" s="24">
        <v>120000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120000</v>
      </c>
      <c r="X7" s="24"/>
      <c r="Y7" s="24">
        <v>120000</v>
      </c>
      <c r="Z7" s="7"/>
      <c r="AA7" s="29"/>
    </row>
    <row r="8" spans="1:27" ht="13.5">
      <c r="A8" s="5" t="s">
        <v>34</v>
      </c>
      <c r="B8" s="3"/>
      <c r="C8" s="19"/>
      <c r="D8" s="19"/>
      <c r="E8" s="20">
        <v>9850000</v>
      </c>
      <c r="F8" s="21">
        <v>9850000</v>
      </c>
      <c r="G8" s="21">
        <v>18256</v>
      </c>
      <c r="H8" s="21">
        <v>2498331</v>
      </c>
      <c r="I8" s="21">
        <v>146262</v>
      </c>
      <c r="J8" s="21">
        <v>2662849</v>
      </c>
      <c r="K8" s="21">
        <v>148997</v>
      </c>
      <c r="L8" s="21">
        <v>12132</v>
      </c>
      <c r="M8" s="21">
        <v>329951</v>
      </c>
      <c r="N8" s="21">
        <v>491080</v>
      </c>
      <c r="O8" s="21"/>
      <c r="P8" s="21"/>
      <c r="Q8" s="21"/>
      <c r="R8" s="21"/>
      <c r="S8" s="21"/>
      <c r="T8" s="21"/>
      <c r="U8" s="21"/>
      <c r="V8" s="21"/>
      <c r="W8" s="21">
        <v>3153929</v>
      </c>
      <c r="X8" s="21">
        <v>5156000</v>
      </c>
      <c r="Y8" s="21">
        <v>-2002071</v>
      </c>
      <c r="Z8" s="6">
        <v>-38.83</v>
      </c>
      <c r="AA8" s="28">
        <v>9850000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36919000</v>
      </c>
      <c r="F9" s="18">
        <f t="shared" si="1"/>
        <v>36919000</v>
      </c>
      <c r="G9" s="18">
        <f t="shared" si="1"/>
        <v>392368</v>
      </c>
      <c r="H9" s="18">
        <f t="shared" si="1"/>
        <v>1751261</v>
      </c>
      <c r="I9" s="18">
        <f t="shared" si="1"/>
        <v>0</v>
      </c>
      <c r="J9" s="18">
        <f t="shared" si="1"/>
        <v>2143629</v>
      </c>
      <c r="K9" s="18">
        <f t="shared" si="1"/>
        <v>1109180</v>
      </c>
      <c r="L9" s="18">
        <f t="shared" si="1"/>
        <v>5177940</v>
      </c>
      <c r="M9" s="18">
        <f t="shared" si="1"/>
        <v>0</v>
      </c>
      <c r="N9" s="18">
        <f t="shared" si="1"/>
        <v>6287120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8430749</v>
      </c>
      <c r="X9" s="18">
        <f t="shared" si="1"/>
        <v>10159000</v>
      </c>
      <c r="Y9" s="18">
        <f t="shared" si="1"/>
        <v>-1728251</v>
      </c>
      <c r="Z9" s="4">
        <f>+IF(X9&lt;&gt;0,+(Y9/X9)*100,0)</f>
        <v>-17.01201889949798</v>
      </c>
      <c r="AA9" s="30">
        <f>SUM(AA10:AA14)</f>
        <v>36919000</v>
      </c>
    </row>
    <row r="10" spans="1:27" ht="13.5">
      <c r="A10" s="5" t="s">
        <v>36</v>
      </c>
      <c r="B10" s="3"/>
      <c r="C10" s="19"/>
      <c r="D10" s="19"/>
      <c r="E10" s="20">
        <v>36919000</v>
      </c>
      <c r="F10" s="21">
        <v>36919000</v>
      </c>
      <c r="G10" s="21">
        <v>392368</v>
      </c>
      <c r="H10" s="21">
        <v>1751261</v>
      </c>
      <c r="I10" s="21"/>
      <c r="J10" s="21">
        <v>2143629</v>
      </c>
      <c r="K10" s="21">
        <v>487856</v>
      </c>
      <c r="L10" s="21">
        <v>5177940</v>
      </c>
      <c r="M10" s="21"/>
      <c r="N10" s="21">
        <v>5665796</v>
      </c>
      <c r="O10" s="21"/>
      <c r="P10" s="21"/>
      <c r="Q10" s="21"/>
      <c r="R10" s="21"/>
      <c r="S10" s="21"/>
      <c r="T10" s="21"/>
      <c r="U10" s="21"/>
      <c r="V10" s="21"/>
      <c r="W10" s="21">
        <v>7809425</v>
      </c>
      <c r="X10" s="21">
        <v>3737000</v>
      </c>
      <c r="Y10" s="21">
        <v>4072425</v>
      </c>
      <c r="Z10" s="6">
        <v>108.98</v>
      </c>
      <c r="AA10" s="28">
        <v>36919000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2841000</v>
      </c>
      <c r="Y11" s="21">
        <v>-2841000</v>
      </c>
      <c r="Z11" s="6">
        <v>-100</v>
      </c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>
        <v>621324</v>
      </c>
      <c r="L12" s="21"/>
      <c r="M12" s="21"/>
      <c r="N12" s="21">
        <v>621324</v>
      </c>
      <c r="O12" s="21"/>
      <c r="P12" s="21"/>
      <c r="Q12" s="21"/>
      <c r="R12" s="21"/>
      <c r="S12" s="21"/>
      <c r="T12" s="21"/>
      <c r="U12" s="21"/>
      <c r="V12" s="21"/>
      <c r="W12" s="21">
        <v>621324</v>
      </c>
      <c r="X12" s="21">
        <v>1800000</v>
      </c>
      <c r="Y12" s="21">
        <v>-1178676</v>
      </c>
      <c r="Z12" s="6">
        <v>-65.48</v>
      </c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1781000</v>
      </c>
      <c r="Y13" s="21">
        <v>-1781000</v>
      </c>
      <c r="Z13" s="6">
        <v>-100</v>
      </c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127786000</v>
      </c>
      <c r="F15" s="18">
        <f t="shared" si="2"/>
        <v>127786000</v>
      </c>
      <c r="G15" s="18">
        <f t="shared" si="2"/>
        <v>18252031</v>
      </c>
      <c r="H15" s="18">
        <f t="shared" si="2"/>
        <v>19500489</v>
      </c>
      <c r="I15" s="18">
        <f t="shared" si="2"/>
        <v>7549909</v>
      </c>
      <c r="J15" s="18">
        <f t="shared" si="2"/>
        <v>45302429</v>
      </c>
      <c r="K15" s="18">
        <f t="shared" si="2"/>
        <v>18233591</v>
      </c>
      <c r="L15" s="18">
        <f t="shared" si="2"/>
        <v>5549799</v>
      </c>
      <c r="M15" s="18">
        <f t="shared" si="2"/>
        <v>12069251</v>
      </c>
      <c r="N15" s="18">
        <f t="shared" si="2"/>
        <v>35852641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81155070</v>
      </c>
      <c r="X15" s="18">
        <f t="shared" si="2"/>
        <v>72909000</v>
      </c>
      <c r="Y15" s="18">
        <f t="shared" si="2"/>
        <v>8246070</v>
      </c>
      <c r="Z15" s="4">
        <f>+IF(X15&lt;&gt;0,+(Y15/X15)*100,0)</f>
        <v>11.310085174669794</v>
      </c>
      <c r="AA15" s="30">
        <f>SUM(AA16:AA18)</f>
        <v>127786000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>
        <v>1452970</v>
      </c>
      <c r="L16" s="21"/>
      <c r="M16" s="21"/>
      <c r="N16" s="21">
        <v>1452970</v>
      </c>
      <c r="O16" s="21"/>
      <c r="P16" s="21"/>
      <c r="Q16" s="21"/>
      <c r="R16" s="21"/>
      <c r="S16" s="21"/>
      <c r="T16" s="21"/>
      <c r="U16" s="21"/>
      <c r="V16" s="21"/>
      <c r="W16" s="21">
        <v>1452970</v>
      </c>
      <c r="X16" s="21">
        <v>8355000</v>
      </c>
      <c r="Y16" s="21">
        <v>-6902030</v>
      </c>
      <c r="Z16" s="6">
        <v>-82.61</v>
      </c>
      <c r="AA16" s="28"/>
    </row>
    <row r="17" spans="1:27" ht="13.5">
      <c r="A17" s="5" t="s">
        <v>43</v>
      </c>
      <c r="B17" s="3"/>
      <c r="C17" s="19"/>
      <c r="D17" s="19"/>
      <c r="E17" s="20">
        <v>127786000</v>
      </c>
      <c r="F17" s="21">
        <v>127786000</v>
      </c>
      <c r="G17" s="21">
        <v>18252031</v>
      </c>
      <c r="H17" s="21">
        <v>19500489</v>
      </c>
      <c r="I17" s="21">
        <v>7549909</v>
      </c>
      <c r="J17" s="21">
        <v>45302429</v>
      </c>
      <c r="K17" s="21">
        <v>16780621</v>
      </c>
      <c r="L17" s="21">
        <v>5549799</v>
      </c>
      <c r="M17" s="21">
        <v>12069251</v>
      </c>
      <c r="N17" s="21">
        <v>34399671</v>
      </c>
      <c r="O17" s="21"/>
      <c r="P17" s="21"/>
      <c r="Q17" s="21"/>
      <c r="R17" s="21"/>
      <c r="S17" s="21"/>
      <c r="T17" s="21"/>
      <c r="U17" s="21"/>
      <c r="V17" s="21"/>
      <c r="W17" s="21">
        <v>79702100</v>
      </c>
      <c r="X17" s="21">
        <v>64554000</v>
      </c>
      <c r="Y17" s="21">
        <v>15148100</v>
      </c>
      <c r="Z17" s="6">
        <v>23.47</v>
      </c>
      <c r="AA17" s="28">
        <v>127786000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266100000</v>
      </c>
      <c r="F19" s="18">
        <f t="shared" si="3"/>
        <v>266100000</v>
      </c>
      <c r="G19" s="18">
        <f t="shared" si="3"/>
        <v>2090631</v>
      </c>
      <c r="H19" s="18">
        <f t="shared" si="3"/>
        <v>3558313</v>
      </c>
      <c r="I19" s="18">
        <f t="shared" si="3"/>
        <v>1177835</v>
      </c>
      <c r="J19" s="18">
        <f t="shared" si="3"/>
        <v>6826779</v>
      </c>
      <c r="K19" s="18">
        <f t="shared" si="3"/>
        <v>3102866</v>
      </c>
      <c r="L19" s="18">
        <f t="shared" si="3"/>
        <v>5283510</v>
      </c>
      <c r="M19" s="18">
        <f t="shared" si="3"/>
        <v>19143969</v>
      </c>
      <c r="N19" s="18">
        <f t="shared" si="3"/>
        <v>27530345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34357124</v>
      </c>
      <c r="X19" s="18">
        <f t="shared" si="3"/>
        <v>129771000</v>
      </c>
      <c r="Y19" s="18">
        <f t="shared" si="3"/>
        <v>-95413876</v>
      </c>
      <c r="Z19" s="4">
        <f>+IF(X19&lt;&gt;0,+(Y19/X19)*100,0)</f>
        <v>-73.52480600442317</v>
      </c>
      <c r="AA19" s="30">
        <f>SUM(AA20:AA23)</f>
        <v>266100000</v>
      </c>
    </row>
    <row r="20" spans="1:27" ht="13.5">
      <c r="A20" s="5" t="s">
        <v>46</v>
      </c>
      <c r="B20" s="3"/>
      <c r="C20" s="19"/>
      <c r="D20" s="19"/>
      <c r="E20" s="20">
        <v>7200000</v>
      </c>
      <c r="F20" s="21">
        <v>7200000</v>
      </c>
      <c r="G20" s="21">
        <v>292105</v>
      </c>
      <c r="H20" s="21"/>
      <c r="I20" s="21"/>
      <c r="J20" s="21">
        <v>292105</v>
      </c>
      <c r="K20" s="21"/>
      <c r="L20" s="21"/>
      <c r="M20" s="21">
        <v>292105</v>
      </c>
      <c r="N20" s="21">
        <v>292105</v>
      </c>
      <c r="O20" s="21"/>
      <c r="P20" s="21"/>
      <c r="Q20" s="21"/>
      <c r="R20" s="21"/>
      <c r="S20" s="21"/>
      <c r="T20" s="21"/>
      <c r="U20" s="21"/>
      <c r="V20" s="21"/>
      <c r="W20" s="21">
        <v>584210</v>
      </c>
      <c r="X20" s="21">
        <v>3965000</v>
      </c>
      <c r="Y20" s="21">
        <v>-3380790</v>
      </c>
      <c r="Z20" s="6">
        <v>-85.27</v>
      </c>
      <c r="AA20" s="28">
        <v>7200000</v>
      </c>
    </row>
    <row r="21" spans="1:27" ht="13.5">
      <c r="A21" s="5" t="s">
        <v>47</v>
      </c>
      <c r="B21" s="3"/>
      <c r="C21" s="19"/>
      <c r="D21" s="19"/>
      <c r="E21" s="20">
        <v>203300000</v>
      </c>
      <c r="F21" s="21">
        <v>203300000</v>
      </c>
      <c r="G21" s="21">
        <v>1798526</v>
      </c>
      <c r="H21" s="21">
        <v>1843758</v>
      </c>
      <c r="I21" s="21">
        <v>1177835</v>
      </c>
      <c r="J21" s="21">
        <v>4820119</v>
      </c>
      <c r="K21" s="21">
        <v>331759</v>
      </c>
      <c r="L21" s="21">
        <v>5283510</v>
      </c>
      <c r="M21" s="21">
        <v>18851864</v>
      </c>
      <c r="N21" s="21">
        <v>24467133</v>
      </c>
      <c r="O21" s="21"/>
      <c r="P21" s="21"/>
      <c r="Q21" s="21"/>
      <c r="R21" s="21"/>
      <c r="S21" s="21"/>
      <c r="T21" s="21"/>
      <c r="U21" s="21"/>
      <c r="V21" s="21"/>
      <c r="W21" s="21">
        <v>29287252</v>
      </c>
      <c r="X21" s="21">
        <v>97004000</v>
      </c>
      <c r="Y21" s="21">
        <v>-67716748</v>
      </c>
      <c r="Z21" s="6">
        <v>-69.81</v>
      </c>
      <c r="AA21" s="28">
        <v>203300000</v>
      </c>
    </row>
    <row r="22" spans="1:27" ht="13.5">
      <c r="A22" s="5" t="s">
        <v>48</v>
      </c>
      <c r="B22" s="3"/>
      <c r="C22" s="22"/>
      <c r="D22" s="22"/>
      <c r="E22" s="23">
        <v>46000000</v>
      </c>
      <c r="F22" s="24">
        <v>46000000</v>
      </c>
      <c r="G22" s="24"/>
      <c r="H22" s="24">
        <v>1714555</v>
      </c>
      <c r="I22" s="24"/>
      <c r="J22" s="24">
        <v>1714555</v>
      </c>
      <c r="K22" s="24">
        <v>2771107</v>
      </c>
      <c r="L22" s="24"/>
      <c r="M22" s="24"/>
      <c r="N22" s="24">
        <v>2771107</v>
      </c>
      <c r="O22" s="24"/>
      <c r="P22" s="24"/>
      <c r="Q22" s="24"/>
      <c r="R22" s="24"/>
      <c r="S22" s="24"/>
      <c r="T22" s="24"/>
      <c r="U22" s="24"/>
      <c r="V22" s="24"/>
      <c r="W22" s="24">
        <v>4485662</v>
      </c>
      <c r="X22" s="24">
        <v>21815000</v>
      </c>
      <c r="Y22" s="24">
        <v>-17329338</v>
      </c>
      <c r="Z22" s="7">
        <v>-79.44</v>
      </c>
      <c r="AA22" s="29">
        <v>46000000</v>
      </c>
    </row>
    <row r="23" spans="1:27" ht="13.5">
      <c r="A23" s="5" t="s">
        <v>49</v>
      </c>
      <c r="B23" s="3"/>
      <c r="C23" s="19"/>
      <c r="D23" s="19"/>
      <c r="E23" s="20">
        <v>9600000</v>
      </c>
      <c r="F23" s="21">
        <v>9600000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6987000</v>
      </c>
      <c r="Y23" s="21">
        <v>-6987000</v>
      </c>
      <c r="Z23" s="6">
        <v>-100</v>
      </c>
      <c r="AA23" s="28">
        <v>9600000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2500000</v>
      </c>
      <c r="Y24" s="18">
        <v>-2500000</v>
      </c>
      <c r="Z24" s="4">
        <v>-100</v>
      </c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440655000</v>
      </c>
      <c r="F25" s="52">
        <f t="shared" si="4"/>
        <v>440655000</v>
      </c>
      <c r="G25" s="52">
        <f t="shared" si="4"/>
        <v>20753286</v>
      </c>
      <c r="H25" s="52">
        <f t="shared" si="4"/>
        <v>27428394</v>
      </c>
      <c r="I25" s="52">
        <f t="shared" si="4"/>
        <v>8874006</v>
      </c>
      <c r="J25" s="52">
        <f t="shared" si="4"/>
        <v>57055686</v>
      </c>
      <c r="K25" s="52">
        <f t="shared" si="4"/>
        <v>22594634</v>
      </c>
      <c r="L25" s="52">
        <f t="shared" si="4"/>
        <v>16023381</v>
      </c>
      <c r="M25" s="52">
        <f t="shared" si="4"/>
        <v>31543171</v>
      </c>
      <c r="N25" s="52">
        <f t="shared" si="4"/>
        <v>70161186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127216872</v>
      </c>
      <c r="X25" s="52">
        <f t="shared" si="4"/>
        <v>220495000</v>
      </c>
      <c r="Y25" s="52">
        <f t="shared" si="4"/>
        <v>-93278128</v>
      </c>
      <c r="Z25" s="53">
        <f>+IF(X25&lt;&gt;0,+(Y25/X25)*100,0)</f>
        <v>-42.303965169278214</v>
      </c>
      <c r="AA25" s="54">
        <f>+AA5+AA9+AA15+AA19+AA24</f>
        <v>440655000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396231000</v>
      </c>
      <c r="F28" s="21">
        <v>396231000</v>
      </c>
      <c r="G28" s="21">
        <v>20753286</v>
      </c>
      <c r="H28" s="21">
        <v>27428394</v>
      </c>
      <c r="I28" s="21">
        <v>8874006</v>
      </c>
      <c r="J28" s="21">
        <v>57055686</v>
      </c>
      <c r="K28" s="21">
        <v>22594634</v>
      </c>
      <c r="L28" s="21">
        <v>16023381</v>
      </c>
      <c r="M28" s="21">
        <v>31543171</v>
      </c>
      <c r="N28" s="21">
        <v>70161186</v>
      </c>
      <c r="O28" s="21"/>
      <c r="P28" s="21"/>
      <c r="Q28" s="21"/>
      <c r="R28" s="21"/>
      <c r="S28" s="21"/>
      <c r="T28" s="21"/>
      <c r="U28" s="21"/>
      <c r="V28" s="21"/>
      <c r="W28" s="21">
        <v>127216872</v>
      </c>
      <c r="X28" s="21"/>
      <c r="Y28" s="21">
        <v>127216872</v>
      </c>
      <c r="Z28" s="6"/>
      <c r="AA28" s="19">
        <v>396231000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396231000</v>
      </c>
      <c r="F32" s="27">
        <f t="shared" si="5"/>
        <v>396231000</v>
      </c>
      <c r="G32" s="27">
        <f t="shared" si="5"/>
        <v>20753286</v>
      </c>
      <c r="H32" s="27">
        <f t="shared" si="5"/>
        <v>27428394</v>
      </c>
      <c r="I32" s="27">
        <f t="shared" si="5"/>
        <v>8874006</v>
      </c>
      <c r="J32" s="27">
        <f t="shared" si="5"/>
        <v>57055686</v>
      </c>
      <c r="K32" s="27">
        <f t="shared" si="5"/>
        <v>22594634</v>
      </c>
      <c r="L32" s="27">
        <f t="shared" si="5"/>
        <v>16023381</v>
      </c>
      <c r="M32" s="27">
        <f t="shared" si="5"/>
        <v>31543171</v>
      </c>
      <c r="N32" s="27">
        <f t="shared" si="5"/>
        <v>70161186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127216872</v>
      </c>
      <c r="X32" s="27">
        <f t="shared" si="5"/>
        <v>0</v>
      </c>
      <c r="Y32" s="27">
        <f t="shared" si="5"/>
        <v>127216872</v>
      </c>
      <c r="Z32" s="13">
        <f>+IF(X32&lt;&gt;0,+(Y32/X32)*100,0)</f>
        <v>0</v>
      </c>
      <c r="AA32" s="31">
        <f>SUM(AA28:AA31)</f>
        <v>396231000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44424000</v>
      </c>
      <c r="F35" s="21">
        <v>44424000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44424000</v>
      </c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440655000</v>
      </c>
      <c r="F36" s="63">
        <f t="shared" si="6"/>
        <v>440655000</v>
      </c>
      <c r="G36" s="63">
        <f t="shared" si="6"/>
        <v>20753286</v>
      </c>
      <c r="H36" s="63">
        <f t="shared" si="6"/>
        <v>27428394</v>
      </c>
      <c r="I36" s="63">
        <f t="shared" si="6"/>
        <v>8874006</v>
      </c>
      <c r="J36" s="63">
        <f t="shared" si="6"/>
        <v>57055686</v>
      </c>
      <c r="K36" s="63">
        <f t="shared" si="6"/>
        <v>22594634</v>
      </c>
      <c r="L36" s="63">
        <f t="shared" si="6"/>
        <v>16023381</v>
      </c>
      <c r="M36" s="63">
        <f t="shared" si="6"/>
        <v>31543171</v>
      </c>
      <c r="N36" s="63">
        <f t="shared" si="6"/>
        <v>70161186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127216872</v>
      </c>
      <c r="X36" s="63">
        <f t="shared" si="6"/>
        <v>0</v>
      </c>
      <c r="Y36" s="63">
        <f t="shared" si="6"/>
        <v>127216872</v>
      </c>
      <c r="Z36" s="64">
        <f>+IF(X36&lt;&gt;0,+(Y36/X36)*100,0)</f>
        <v>0</v>
      </c>
      <c r="AA36" s="65">
        <f>SUM(AA32:AA35)</f>
        <v>440655000</v>
      </c>
    </row>
    <row r="37" spans="1:27" ht="13.5">
      <c r="A37" s="14" t="s">
        <v>87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10082063</v>
      </c>
      <c r="F5" s="18">
        <f t="shared" si="0"/>
        <v>10082063</v>
      </c>
      <c r="G5" s="18">
        <f t="shared" si="0"/>
        <v>0</v>
      </c>
      <c r="H5" s="18">
        <f t="shared" si="0"/>
        <v>127863</v>
      </c>
      <c r="I5" s="18">
        <f t="shared" si="0"/>
        <v>1200135</v>
      </c>
      <c r="J5" s="18">
        <f t="shared" si="0"/>
        <v>1327998</v>
      </c>
      <c r="K5" s="18">
        <f t="shared" si="0"/>
        <v>443486</v>
      </c>
      <c r="L5" s="18">
        <f t="shared" si="0"/>
        <v>110000</v>
      </c>
      <c r="M5" s="18">
        <f t="shared" si="0"/>
        <v>0</v>
      </c>
      <c r="N5" s="18">
        <f t="shared" si="0"/>
        <v>553486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1881484</v>
      </c>
      <c r="X5" s="18">
        <f t="shared" si="0"/>
        <v>5671500</v>
      </c>
      <c r="Y5" s="18">
        <f t="shared" si="0"/>
        <v>-3790016</v>
      </c>
      <c r="Z5" s="4">
        <f>+IF(X5&lt;&gt;0,+(Y5/X5)*100,0)</f>
        <v>-66.8256369567134</v>
      </c>
      <c r="AA5" s="16">
        <f>SUM(AA6:AA8)</f>
        <v>10082063</v>
      </c>
    </row>
    <row r="6" spans="1:27" ht="13.5">
      <c r="A6" s="5" t="s">
        <v>32</v>
      </c>
      <c r="B6" s="3"/>
      <c r="C6" s="19"/>
      <c r="D6" s="19"/>
      <c r="E6" s="20">
        <v>4082063</v>
      </c>
      <c r="F6" s="21">
        <v>4082063</v>
      </c>
      <c r="G6" s="21"/>
      <c r="H6" s="21">
        <v>127863</v>
      </c>
      <c r="I6" s="21"/>
      <c r="J6" s="21">
        <v>127863</v>
      </c>
      <c r="K6" s="21"/>
      <c r="L6" s="21">
        <v>110000</v>
      </c>
      <c r="M6" s="21"/>
      <c r="N6" s="21">
        <v>110000</v>
      </c>
      <c r="O6" s="21"/>
      <c r="P6" s="21"/>
      <c r="Q6" s="21"/>
      <c r="R6" s="21"/>
      <c r="S6" s="21"/>
      <c r="T6" s="21"/>
      <c r="U6" s="21"/>
      <c r="V6" s="21"/>
      <c r="W6" s="21">
        <v>237863</v>
      </c>
      <c r="X6" s="21">
        <v>3271500</v>
      </c>
      <c r="Y6" s="21">
        <v>-3033637</v>
      </c>
      <c r="Z6" s="6">
        <v>-92.73</v>
      </c>
      <c r="AA6" s="28">
        <v>4082063</v>
      </c>
    </row>
    <row r="7" spans="1:27" ht="13.5">
      <c r="A7" s="5" t="s">
        <v>33</v>
      </c>
      <c r="B7" s="3"/>
      <c r="C7" s="22"/>
      <c r="D7" s="22"/>
      <c r="E7" s="23">
        <v>4400000</v>
      </c>
      <c r="F7" s="24">
        <v>4400000</v>
      </c>
      <c r="G7" s="24"/>
      <c r="H7" s="24"/>
      <c r="I7" s="24">
        <v>1200135</v>
      </c>
      <c r="J7" s="24">
        <v>1200135</v>
      </c>
      <c r="K7" s="24">
        <v>428435</v>
      </c>
      <c r="L7" s="24"/>
      <c r="M7" s="24"/>
      <c r="N7" s="24">
        <v>428435</v>
      </c>
      <c r="O7" s="24"/>
      <c r="P7" s="24"/>
      <c r="Q7" s="24"/>
      <c r="R7" s="24"/>
      <c r="S7" s="24"/>
      <c r="T7" s="24"/>
      <c r="U7" s="24"/>
      <c r="V7" s="24"/>
      <c r="W7" s="24">
        <v>1628570</v>
      </c>
      <c r="X7" s="24">
        <v>1950000</v>
      </c>
      <c r="Y7" s="24">
        <v>-321430</v>
      </c>
      <c r="Z7" s="7">
        <v>-16.48</v>
      </c>
      <c r="AA7" s="29">
        <v>4400000</v>
      </c>
    </row>
    <row r="8" spans="1:27" ht="13.5">
      <c r="A8" s="5" t="s">
        <v>34</v>
      </c>
      <c r="B8" s="3"/>
      <c r="C8" s="19"/>
      <c r="D8" s="19"/>
      <c r="E8" s="20">
        <v>1600000</v>
      </c>
      <c r="F8" s="21">
        <v>1600000</v>
      </c>
      <c r="G8" s="21"/>
      <c r="H8" s="21"/>
      <c r="I8" s="21"/>
      <c r="J8" s="21"/>
      <c r="K8" s="21">
        <v>15051</v>
      </c>
      <c r="L8" s="21"/>
      <c r="M8" s="21"/>
      <c r="N8" s="21">
        <v>15051</v>
      </c>
      <c r="O8" s="21"/>
      <c r="P8" s="21"/>
      <c r="Q8" s="21"/>
      <c r="R8" s="21"/>
      <c r="S8" s="21"/>
      <c r="T8" s="21"/>
      <c r="U8" s="21"/>
      <c r="V8" s="21"/>
      <c r="W8" s="21">
        <v>15051</v>
      </c>
      <c r="X8" s="21">
        <v>450000</v>
      </c>
      <c r="Y8" s="21">
        <v>-434949</v>
      </c>
      <c r="Z8" s="6">
        <v>-96.66</v>
      </c>
      <c r="AA8" s="28">
        <v>1600000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300000</v>
      </c>
      <c r="F9" s="18">
        <f t="shared" si="1"/>
        <v>300000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150000</v>
      </c>
      <c r="Y9" s="18">
        <f t="shared" si="1"/>
        <v>-150000</v>
      </c>
      <c r="Z9" s="4">
        <f>+IF(X9&lt;&gt;0,+(Y9/X9)*100,0)</f>
        <v>-100</v>
      </c>
      <c r="AA9" s="30">
        <f>SUM(AA10:AA14)</f>
        <v>300000</v>
      </c>
    </row>
    <row r="10" spans="1:27" ht="13.5">
      <c r="A10" s="5" t="s">
        <v>36</v>
      </c>
      <c r="B10" s="3"/>
      <c r="C10" s="19"/>
      <c r="D10" s="19"/>
      <c r="E10" s="20">
        <v>300000</v>
      </c>
      <c r="F10" s="21">
        <v>300000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150000</v>
      </c>
      <c r="Y10" s="21">
        <v>-150000</v>
      </c>
      <c r="Z10" s="6">
        <v>-100</v>
      </c>
      <c r="AA10" s="28">
        <v>300000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63400000</v>
      </c>
      <c r="F15" s="18">
        <f t="shared" si="2"/>
        <v>63400000</v>
      </c>
      <c r="G15" s="18">
        <f t="shared" si="2"/>
        <v>0</v>
      </c>
      <c r="H15" s="18">
        <f t="shared" si="2"/>
        <v>1440558</v>
      </c>
      <c r="I15" s="18">
        <f t="shared" si="2"/>
        <v>1699632</v>
      </c>
      <c r="J15" s="18">
        <f t="shared" si="2"/>
        <v>3140190</v>
      </c>
      <c r="K15" s="18">
        <f t="shared" si="2"/>
        <v>4367744</v>
      </c>
      <c r="L15" s="18">
        <f t="shared" si="2"/>
        <v>1310738</v>
      </c>
      <c r="M15" s="18">
        <f t="shared" si="2"/>
        <v>2086700</v>
      </c>
      <c r="N15" s="18">
        <f t="shared" si="2"/>
        <v>7765182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10905372</v>
      </c>
      <c r="X15" s="18">
        <f t="shared" si="2"/>
        <v>32700000</v>
      </c>
      <c r="Y15" s="18">
        <f t="shared" si="2"/>
        <v>-21794628</v>
      </c>
      <c r="Z15" s="4">
        <f>+IF(X15&lt;&gt;0,+(Y15/X15)*100,0)</f>
        <v>-66.6502385321101</v>
      </c>
      <c r="AA15" s="30">
        <f>SUM(AA16:AA18)</f>
        <v>63400000</v>
      </c>
    </row>
    <row r="16" spans="1:27" ht="13.5">
      <c r="A16" s="5" t="s">
        <v>42</v>
      </c>
      <c r="B16" s="3"/>
      <c r="C16" s="19"/>
      <c r="D16" s="19"/>
      <c r="E16" s="20">
        <v>63400000</v>
      </c>
      <c r="F16" s="21">
        <v>63400000</v>
      </c>
      <c r="G16" s="21"/>
      <c r="H16" s="21">
        <v>1440558</v>
      </c>
      <c r="I16" s="21">
        <v>1699632</v>
      </c>
      <c r="J16" s="21">
        <v>3140190</v>
      </c>
      <c r="K16" s="21">
        <v>4367744</v>
      </c>
      <c r="L16" s="21">
        <v>1310738</v>
      </c>
      <c r="M16" s="21">
        <v>2086700</v>
      </c>
      <c r="N16" s="21">
        <v>7765182</v>
      </c>
      <c r="O16" s="21"/>
      <c r="P16" s="21"/>
      <c r="Q16" s="21"/>
      <c r="R16" s="21"/>
      <c r="S16" s="21"/>
      <c r="T16" s="21"/>
      <c r="U16" s="21"/>
      <c r="V16" s="21"/>
      <c r="W16" s="21">
        <v>10905372</v>
      </c>
      <c r="X16" s="21">
        <v>32700000</v>
      </c>
      <c r="Y16" s="21">
        <v>-21794628</v>
      </c>
      <c r="Z16" s="6">
        <v>-66.65</v>
      </c>
      <c r="AA16" s="28">
        <v>63400000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73782063</v>
      </c>
      <c r="F25" s="52">
        <f t="shared" si="4"/>
        <v>73782063</v>
      </c>
      <c r="G25" s="52">
        <f t="shared" si="4"/>
        <v>0</v>
      </c>
      <c r="H25" s="52">
        <f t="shared" si="4"/>
        <v>1568421</v>
      </c>
      <c r="I25" s="52">
        <f t="shared" si="4"/>
        <v>2899767</v>
      </c>
      <c r="J25" s="52">
        <f t="shared" si="4"/>
        <v>4468188</v>
      </c>
      <c r="K25" s="52">
        <f t="shared" si="4"/>
        <v>4811230</v>
      </c>
      <c r="L25" s="52">
        <f t="shared" si="4"/>
        <v>1420738</v>
      </c>
      <c r="M25" s="52">
        <f t="shared" si="4"/>
        <v>2086700</v>
      </c>
      <c r="N25" s="52">
        <f t="shared" si="4"/>
        <v>8318668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12786856</v>
      </c>
      <c r="X25" s="52">
        <f t="shared" si="4"/>
        <v>38521500</v>
      </c>
      <c r="Y25" s="52">
        <f t="shared" si="4"/>
        <v>-25734644</v>
      </c>
      <c r="Z25" s="53">
        <f>+IF(X25&lt;&gt;0,+(Y25/X25)*100,0)</f>
        <v>-66.80592396453929</v>
      </c>
      <c r="AA25" s="54">
        <f>+AA5+AA9+AA15+AA19+AA24</f>
        <v>73782063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52843000</v>
      </c>
      <c r="F28" s="21">
        <v>52843000</v>
      </c>
      <c r="G28" s="21"/>
      <c r="H28" s="21">
        <v>127863</v>
      </c>
      <c r="I28" s="21"/>
      <c r="J28" s="21">
        <v>127863</v>
      </c>
      <c r="K28" s="21">
        <v>1839706</v>
      </c>
      <c r="L28" s="21">
        <v>146512</v>
      </c>
      <c r="M28" s="21">
        <v>157859</v>
      </c>
      <c r="N28" s="21">
        <v>2144077</v>
      </c>
      <c r="O28" s="21"/>
      <c r="P28" s="21"/>
      <c r="Q28" s="21"/>
      <c r="R28" s="21"/>
      <c r="S28" s="21"/>
      <c r="T28" s="21"/>
      <c r="U28" s="21"/>
      <c r="V28" s="21"/>
      <c r="W28" s="21">
        <v>2271940</v>
      </c>
      <c r="X28" s="21"/>
      <c r="Y28" s="21">
        <v>2271940</v>
      </c>
      <c r="Z28" s="6"/>
      <c r="AA28" s="19">
        <v>52843000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52843000</v>
      </c>
      <c r="F32" s="27">
        <f t="shared" si="5"/>
        <v>52843000</v>
      </c>
      <c r="G32" s="27">
        <f t="shared" si="5"/>
        <v>0</v>
      </c>
      <c r="H32" s="27">
        <f t="shared" si="5"/>
        <v>127863</v>
      </c>
      <c r="I32" s="27">
        <f t="shared" si="5"/>
        <v>0</v>
      </c>
      <c r="J32" s="27">
        <f t="shared" si="5"/>
        <v>127863</v>
      </c>
      <c r="K32" s="27">
        <f t="shared" si="5"/>
        <v>1839706</v>
      </c>
      <c r="L32" s="27">
        <f t="shared" si="5"/>
        <v>146512</v>
      </c>
      <c r="M32" s="27">
        <f t="shared" si="5"/>
        <v>157859</v>
      </c>
      <c r="N32" s="27">
        <f t="shared" si="5"/>
        <v>2144077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2271940</v>
      </c>
      <c r="X32" s="27">
        <f t="shared" si="5"/>
        <v>0</v>
      </c>
      <c r="Y32" s="27">
        <f t="shared" si="5"/>
        <v>2271940</v>
      </c>
      <c r="Z32" s="13">
        <f>+IF(X32&lt;&gt;0,+(Y32/X32)*100,0)</f>
        <v>0</v>
      </c>
      <c r="AA32" s="31">
        <f>SUM(AA28:AA31)</f>
        <v>52843000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20939063</v>
      </c>
      <c r="F35" s="21">
        <v>20939063</v>
      </c>
      <c r="G35" s="21"/>
      <c r="H35" s="21">
        <v>1440558</v>
      </c>
      <c r="I35" s="21">
        <v>2899767</v>
      </c>
      <c r="J35" s="21">
        <v>4340325</v>
      </c>
      <c r="K35" s="21">
        <v>2971524</v>
      </c>
      <c r="L35" s="21">
        <v>1274226</v>
      </c>
      <c r="M35" s="21">
        <v>1928841</v>
      </c>
      <c r="N35" s="21">
        <v>6174591</v>
      </c>
      <c r="O35" s="21"/>
      <c r="P35" s="21"/>
      <c r="Q35" s="21"/>
      <c r="R35" s="21"/>
      <c r="S35" s="21"/>
      <c r="T35" s="21"/>
      <c r="U35" s="21"/>
      <c r="V35" s="21"/>
      <c r="W35" s="21">
        <v>10514916</v>
      </c>
      <c r="X35" s="21"/>
      <c r="Y35" s="21">
        <v>10514916</v>
      </c>
      <c r="Z35" s="6"/>
      <c r="AA35" s="28">
        <v>20939063</v>
      </c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73782063</v>
      </c>
      <c r="F36" s="63">
        <f t="shared" si="6"/>
        <v>73782063</v>
      </c>
      <c r="G36" s="63">
        <f t="shared" si="6"/>
        <v>0</v>
      </c>
      <c r="H36" s="63">
        <f t="shared" si="6"/>
        <v>1568421</v>
      </c>
      <c r="I36" s="63">
        <f t="shared" si="6"/>
        <v>2899767</v>
      </c>
      <c r="J36" s="63">
        <f t="shared" si="6"/>
        <v>4468188</v>
      </c>
      <c r="K36" s="63">
        <f t="shared" si="6"/>
        <v>4811230</v>
      </c>
      <c r="L36" s="63">
        <f t="shared" si="6"/>
        <v>1420738</v>
      </c>
      <c r="M36" s="63">
        <f t="shared" si="6"/>
        <v>2086700</v>
      </c>
      <c r="N36" s="63">
        <f t="shared" si="6"/>
        <v>8318668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12786856</v>
      </c>
      <c r="X36" s="63">
        <f t="shared" si="6"/>
        <v>0</v>
      </c>
      <c r="Y36" s="63">
        <f t="shared" si="6"/>
        <v>12786856</v>
      </c>
      <c r="Z36" s="64">
        <f>+IF(X36&lt;&gt;0,+(Y36/X36)*100,0)</f>
        <v>0</v>
      </c>
      <c r="AA36" s="65">
        <f>SUM(AA32:AA35)</f>
        <v>73782063</v>
      </c>
    </row>
    <row r="37" spans="1:27" ht="13.5">
      <c r="A37" s="14" t="s">
        <v>87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202410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1699998</v>
      </c>
      <c r="Y5" s="18">
        <f t="shared" si="0"/>
        <v>-1699998</v>
      </c>
      <c r="Z5" s="4">
        <f>+IF(X5&lt;&gt;0,+(Y5/X5)*100,0)</f>
        <v>-100</v>
      </c>
      <c r="AA5" s="16">
        <f>SUM(AA6:AA8)</f>
        <v>0</v>
      </c>
    </row>
    <row r="6" spans="1:27" ht="13.5">
      <c r="A6" s="5" t="s">
        <v>32</v>
      </c>
      <c r="B6" s="3"/>
      <c r="C6" s="19">
        <v>202410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1350000</v>
      </c>
      <c r="Y6" s="21">
        <v>-1350000</v>
      </c>
      <c r="Z6" s="6">
        <v>-100</v>
      </c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349998</v>
      </c>
      <c r="Y8" s="21">
        <v>-349998</v>
      </c>
      <c r="Z8" s="6">
        <v>-100</v>
      </c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202440</v>
      </c>
      <c r="N9" s="18">
        <f t="shared" si="1"/>
        <v>202440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202440</v>
      </c>
      <c r="X9" s="18">
        <f t="shared" si="1"/>
        <v>19259082</v>
      </c>
      <c r="Y9" s="18">
        <f t="shared" si="1"/>
        <v>-19056642</v>
      </c>
      <c r="Z9" s="4">
        <f>+IF(X9&lt;&gt;0,+(Y9/X9)*100,0)</f>
        <v>-98.9488595562343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1000002</v>
      </c>
      <c r="Y10" s="21">
        <v>-1000002</v>
      </c>
      <c r="Z10" s="6">
        <v>-100</v>
      </c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>
        <v>202440</v>
      </c>
      <c r="N11" s="21">
        <v>202440</v>
      </c>
      <c r="O11" s="21"/>
      <c r="P11" s="21"/>
      <c r="Q11" s="21"/>
      <c r="R11" s="21"/>
      <c r="S11" s="21"/>
      <c r="T11" s="21"/>
      <c r="U11" s="21"/>
      <c r="V11" s="21"/>
      <c r="W11" s="21">
        <v>202440</v>
      </c>
      <c r="X11" s="21">
        <v>429078</v>
      </c>
      <c r="Y11" s="21">
        <v>-226638</v>
      </c>
      <c r="Z11" s="6">
        <v>-52.82</v>
      </c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17080002</v>
      </c>
      <c r="Y12" s="21">
        <v>-17080002</v>
      </c>
      <c r="Z12" s="6">
        <v>-100</v>
      </c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750000</v>
      </c>
      <c r="Y13" s="21">
        <v>-750000</v>
      </c>
      <c r="Z13" s="6">
        <v>-100</v>
      </c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8794328</v>
      </c>
      <c r="D15" s="16">
        <f>SUM(D16:D18)</f>
        <v>0</v>
      </c>
      <c r="E15" s="17">
        <f t="shared" si="2"/>
        <v>15000000</v>
      </c>
      <c r="F15" s="18">
        <f t="shared" si="2"/>
        <v>15000000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137610</v>
      </c>
      <c r="L15" s="18">
        <f t="shared" si="2"/>
        <v>0</v>
      </c>
      <c r="M15" s="18">
        <f t="shared" si="2"/>
        <v>243748</v>
      </c>
      <c r="N15" s="18">
        <f t="shared" si="2"/>
        <v>381358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381358</v>
      </c>
      <c r="X15" s="18">
        <f t="shared" si="2"/>
        <v>0</v>
      </c>
      <c r="Y15" s="18">
        <f t="shared" si="2"/>
        <v>381358</v>
      </c>
      <c r="Z15" s="4">
        <f>+IF(X15&lt;&gt;0,+(Y15/X15)*100,0)</f>
        <v>0</v>
      </c>
      <c r="AA15" s="30">
        <f>SUM(AA16:AA18)</f>
        <v>15000000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8794328</v>
      </c>
      <c r="D17" s="19"/>
      <c r="E17" s="20">
        <v>15000000</v>
      </c>
      <c r="F17" s="21">
        <v>15000000</v>
      </c>
      <c r="G17" s="21"/>
      <c r="H17" s="21"/>
      <c r="I17" s="21"/>
      <c r="J17" s="21"/>
      <c r="K17" s="21">
        <v>137610</v>
      </c>
      <c r="L17" s="21"/>
      <c r="M17" s="21">
        <v>243748</v>
      </c>
      <c r="N17" s="21">
        <v>381358</v>
      </c>
      <c r="O17" s="21"/>
      <c r="P17" s="21"/>
      <c r="Q17" s="21"/>
      <c r="R17" s="21"/>
      <c r="S17" s="21"/>
      <c r="T17" s="21"/>
      <c r="U17" s="21"/>
      <c r="V17" s="21"/>
      <c r="W17" s="21">
        <v>381358</v>
      </c>
      <c r="X17" s="21"/>
      <c r="Y17" s="21">
        <v>381358</v>
      </c>
      <c r="Z17" s="6"/>
      <c r="AA17" s="28">
        <v>15000000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49106980</v>
      </c>
      <c r="D19" s="16">
        <f>SUM(D20:D23)</f>
        <v>0</v>
      </c>
      <c r="E19" s="17">
        <f t="shared" si="3"/>
        <v>124780300</v>
      </c>
      <c r="F19" s="18">
        <f t="shared" si="3"/>
        <v>124780300</v>
      </c>
      <c r="G19" s="18">
        <f t="shared" si="3"/>
        <v>0</v>
      </c>
      <c r="H19" s="18">
        <f t="shared" si="3"/>
        <v>382064</v>
      </c>
      <c r="I19" s="18">
        <f t="shared" si="3"/>
        <v>843397</v>
      </c>
      <c r="J19" s="18">
        <f t="shared" si="3"/>
        <v>1225461</v>
      </c>
      <c r="K19" s="18">
        <f t="shared" si="3"/>
        <v>4475187</v>
      </c>
      <c r="L19" s="18">
        <f t="shared" si="3"/>
        <v>0</v>
      </c>
      <c r="M19" s="18">
        <f t="shared" si="3"/>
        <v>1012239</v>
      </c>
      <c r="N19" s="18">
        <f t="shared" si="3"/>
        <v>5487426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6712887</v>
      </c>
      <c r="X19" s="18">
        <f t="shared" si="3"/>
        <v>34648656</v>
      </c>
      <c r="Y19" s="18">
        <f t="shared" si="3"/>
        <v>-27935769</v>
      </c>
      <c r="Z19" s="4">
        <f>+IF(X19&lt;&gt;0,+(Y19/X19)*100,0)</f>
        <v>-80.62583726191285</v>
      </c>
      <c r="AA19" s="30">
        <f>SUM(AA20:AA23)</f>
        <v>124780300</v>
      </c>
    </row>
    <row r="20" spans="1:27" ht="13.5">
      <c r="A20" s="5" t="s">
        <v>46</v>
      </c>
      <c r="B20" s="3"/>
      <c r="C20" s="19">
        <v>19792679</v>
      </c>
      <c r="D20" s="19"/>
      <c r="E20" s="20">
        <v>37899000</v>
      </c>
      <c r="F20" s="21">
        <v>37899000</v>
      </c>
      <c r="G20" s="21"/>
      <c r="H20" s="21">
        <v>382064</v>
      </c>
      <c r="I20" s="21">
        <v>843397</v>
      </c>
      <c r="J20" s="21">
        <v>1225461</v>
      </c>
      <c r="K20" s="21">
        <v>1747696</v>
      </c>
      <c r="L20" s="21"/>
      <c r="M20" s="21">
        <v>754344</v>
      </c>
      <c r="N20" s="21">
        <v>2502040</v>
      </c>
      <c r="O20" s="21"/>
      <c r="P20" s="21"/>
      <c r="Q20" s="21"/>
      <c r="R20" s="21"/>
      <c r="S20" s="21"/>
      <c r="T20" s="21"/>
      <c r="U20" s="21"/>
      <c r="V20" s="21"/>
      <c r="W20" s="21">
        <v>3727501</v>
      </c>
      <c r="X20" s="21">
        <v>10500000</v>
      </c>
      <c r="Y20" s="21">
        <v>-6772499</v>
      </c>
      <c r="Z20" s="6">
        <v>-64.5</v>
      </c>
      <c r="AA20" s="28">
        <v>37899000</v>
      </c>
    </row>
    <row r="21" spans="1:27" ht="13.5">
      <c r="A21" s="5" t="s">
        <v>47</v>
      </c>
      <c r="B21" s="3"/>
      <c r="C21" s="19">
        <v>26555778</v>
      </c>
      <c r="D21" s="19"/>
      <c r="E21" s="20">
        <v>86881300</v>
      </c>
      <c r="F21" s="21">
        <v>86881300</v>
      </c>
      <c r="G21" s="21"/>
      <c r="H21" s="21"/>
      <c r="I21" s="21"/>
      <c r="J21" s="21"/>
      <c r="K21" s="21">
        <v>2727491</v>
      </c>
      <c r="L21" s="21"/>
      <c r="M21" s="21">
        <v>257895</v>
      </c>
      <c r="N21" s="21">
        <v>2985386</v>
      </c>
      <c r="O21" s="21"/>
      <c r="P21" s="21"/>
      <c r="Q21" s="21"/>
      <c r="R21" s="21"/>
      <c r="S21" s="21"/>
      <c r="T21" s="21"/>
      <c r="U21" s="21"/>
      <c r="V21" s="21"/>
      <c r="W21" s="21">
        <v>2985386</v>
      </c>
      <c r="X21" s="21">
        <v>18676128</v>
      </c>
      <c r="Y21" s="21">
        <v>-15690742</v>
      </c>
      <c r="Z21" s="6">
        <v>-84.01</v>
      </c>
      <c r="AA21" s="28">
        <v>86881300</v>
      </c>
    </row>
    <row r="22" spans="1:27" ht="13.5">
      <c r="A22" s="5" t="s">
        <v>48</v>
      </c>
      <c r="B22" s="3"/>
      <c r="C22" s="22">
        <v>1492982</v>
      </c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5472528</v>
      </c>
      <c r="Y22" s="24">
        <v>-5472528</v>
      </c>
      <c r="Z22" s="7">
        <v>-100</v>
      </c>
      <c r="AA22" s="29"/>
    </row>
    <row r="23" spans="1:27" ht="13.5">
      <c r="A23" s="5" t="s">
        <v>49</v>
      </c>
      <c r="B23" s="3"/>
      <c r="C23" s="19">
        <v>1265541</v>
      </c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58103718</v>
      </c>
      <c r="D25" s="50">
        <f>+D5+D9+D15+D19+D24</f>
        <v>0</v>
      </c>
      <c r="E25" s="51">
        <f t="shared" si="4"/>
        <v>139780300</v>
      </c>
      <c r="F25" s="52">
        <f t="shared" si="4"/>
        <v>139780300</v>
      </c>
      <c r="G25" s="52">
        <f t="shared" si="4"/>
        <v>0</v>
      </c>
      <c r="H25" s="52">
        <f t="shared" si="4"/>
        <v>382064</v>
      </c>
      <c r="I25" s="52">
        <f t="shared" si="4"/>
        <v>843397</v>
      </c>
      <c r="J25" s="52">
        <f t="shared" si="4"/>
        <v>1225461</v>
      </c>
      <c r="K25" s="52">
        <f t="shared" si="4"/>
        <v>4612797</v>
      </c>
      <c r="L25" s="52">
        <f t="shared" si="4"/>
        <v>0</v>
      </c>
      <c r="M25" s="52">
        <f t="shared" si="4"/>
        <v>1458427</v>
      </c>
      <c r="N25" s="52">
        <f t="shared" si="4"/>
        <v>6071224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7296685</v>
      </c>
      <c r="X25" s="52">
        <f t="shared" si="4"/>
        <v>55607736</v>
      </c>
      <c r="Y25" s="52">
        <f t="shared" si="4"/>
        <v>-48311051</v>
      </c>
      <c r="Z25" s="53">
        <f>+IF(X25&lt;&gt;0,+(Y25/X25)*100,0)</f>
        <v>-86.87829153842911</v>
      </c>
      <c r="AA25" s="54">
        <f>+AA5+AA9+AA15+AA19+AA24</f>
        <v>139780300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56605867</v>
      </c>
      <c r="D28" s="19"/>
      <c r="E28" s="20">
        <v>139780300</v>
      </c>
      <c r="F28" s="21">
        <v>139780300</v>
      </c>
      <c r="G28" s="21"/>
      <c r="H28" s="21">
        <v>382064</v>
      </c>
      <c r="I28" s="21">
        <v>843397</v>
      </c>
      <c r="J28" s="21">
        <v>1225461</v>
      </c>
      <c r="K28" s="21">
        <v>4612797</v>
      </c>
      <c r="L28" s="21"/>
      <c r="M28" s="21">
        <v>1458427</v>
      </c>
      <c r="N28" s="21">
        <v>6071224</v>
      </c>
      <c r="O28" s="21"/>
      <c r="P28" s="21"/>
      <c r="Q28" s="21"/>
      <c r="R28" s="21"/>
      <c r="S28" s="21"/>
      <c r="T28" s="21"/>
      <c r="U28" s="21"/>
      <c r="V28" s="21"/>
      <c r="W28" s="21">
        <v>7296685</v>
      </c>
      <c r="X28" s="21"/>
      <c r="Y28" s="21">
        <v>7296685</v>
      </c>
      <c r="Z28" s="6"/>
      <c r="AA28" s="19">
        <v>139780300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56605867</v>
      </c>
      <c r="D32" s="25">
        <f>SUM(D28:D31)</f>
        <v>0</v>
      </c>
      <c r="E32" s="26">
        <f t="shared" si="5"/>
        <v>139780300</v>
      </c>
      <c r="F32" s="27">
        <f t="shared" si="5"/>
        <v>139780300</v>
      </c>
      <c r="G32" s="27">
        <f t="shared" si="5"/>
        <v>0</v>
      </c>
      <c r="H32" s="27">
        <f t="shared" si="5"/>
        <v>382064</v>
      </c>
      <c r="I32" s="27">
        <f t="shared" si="5"/>
        <v>843397</v>
      </c>
      <c r="J32" s="27">
        <f t="shared" si="5"/>
        <v>1225461</v>
      </c>
      <c r="K32" s="27">
        <f t="shared" si="5"/>
        <v>4612797</v>
      </c>
      <c r="L32" s="27">
        <f t="shared" si="5"/>
        <v>0</v>
      </c>
      <c r="M32" s="27">
        <f t="shared" si="5"/>
        <v>1458427</v>
      </c>
      <c r="N32" s="27">
        <f t="shared" si="5"/>
        <v>6071224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7296685</v>
      </c>
      <c r="X32" s="27">
        <f t="shared" si="5"/>
        <v>0</v>
      </c>
      <c r="Y32" s="27">
        <f t="shared" si="5"/>
        <v>7296685</v>
      </c>
      <c r="Z32" s="13">
        <f>+IF(X32&lt;&gt;0,+(Y32/X32)*100,0)</f>
        <v>0</v>
      </c>
      <c r="AA32" s="31">
        <f>SUM(AA28:AA31)</f>
        <v>139780300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>
        <v>1265541</v>
      </c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232310</v>
      </c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58103718</v>
      </c>
      <c r="D36" s="61">
        <f>SUM(D32:D35)</f>
        <v>0</v>
      </c>
      <c r="E36" s="62">
        <f t="shared" si="6"/>
        <v>139780300</v>
      </c>
      <c r="F36" s="63">
        <f t="shared" si="6"/>
        <v>139780300</v>
      </c>
      <c r="G36" s="63">
        <f t="shared" si="6"/>
        <v>0</v>
      </c>
      <c r="H36" s="63">
        <f t="shared" si="6"/>
        <v>382064</v>
      </c>
      <c r="I36" s="63">
        <f t="shared" si="6"/>
        <v>843397</v>
      </c>
      <c r="J36" s="63">
        <f t="shared" si="6"/>
        <v>1225461</v>
      </c>
      <c r="K36" s="63">
        <f t="shared" si="6"/>
        <v>4612797</v>
      </c>
      <c r="L36" s="63">
        <f t="shared" si="6"/>
        <v>0</v>
      </c>
      <c r="M36" s="63">
        <f t="shared" si="6"/>
        <v>1458427</v>
      </c>
      <c r="N36" s="63">
        <f t="shared" si="6"/>
        <v>6071224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7296685</v>
      </c>
      <c r="X36" s="63">
        <f t="shared" si="6"/>
        <v>0</v>
      </c>
      <c r="Y36" s="63">
        <f t="shared" si="6"/>
        <v>7296685</v>
      </c>
      <c r="Z36" s="64">
        <f>+IF(X36&lt;&gt;0,+(Y36/X36)*100,0)</f>
        <v>0</v>
      </c>
      <c r="AA36" s="65">
        <f>SUM(AA32:AA35)</f>
        <v>139780300</v>
      </c>
    </row>
    <row r="37" spans="1:27" ht="13.5">
      <c r="A37" s="14" t="s">
        <v>87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1454311</v>
      </c>
      <c r="D5" s="16">
        <f>SUM(D6:D8)</f>
        <v>0</v>
      </c>
      <c r="E5" s="17">
        <f t="shared" si="0"/>
        <v>2957000</v>
      </c>
      <c r="F5" s="18">
        <f t="shared" si="0"/>
        <v>2957000</v>
      </c>
      <c r="G5" s="18">
        <f t="shared" si="0"/>
        <v>60882</v>
      </c>
      <c r="H5" s="18">
        <f t="shared" si="0"/>
        <v>121026</v>
      </c>
      <c r="I5" s="18">
        <f t="shared" si="0"/>
        <v>621995</v>
      </c>
      <c r="J5" s="18">
        <f t="shared" si="0"/>
        <v>803903</v>
      </c>
      <c r="K5" s="18">
        <f t="shared" si="0"/>
        <v>199517</v>
      </c>
      <c r="L5" s="18">
        <f t="shared" si="0"/>
        <v>32807</v>
      </c>
      <c r="M5" s="18">
        <f t="shared" si="0"/>
        <v>24220</v>
      </c>
      <c r="N5" s="18">
        <f t="shared" si="0"/>
        <v>256544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1060447</v>
      </c>
      <c r="X5" s="18">
        <f t="shared" si="0"/>
        <v>1478502</v>
      </c>
      <c r="Y5" s="18">
        <f t="shared" si="0"/>
        <v>-418055</v>
      </c>
      <c r="Z5" s="4">
        <f>+IF(X5&lt;&gt;0,+(Y5/X5)*100,0)</f>
        <v>-28.27557893056621</v>
      </c>
      <c r="AA5" s="16">
        <f>SUM(AA6:AA8)</f>
        <v>2957000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>
        <v>166682</v>
      </c>
      <c r="J6" s="21">
        <v>166682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166682</v>
      </c>
      <c r="X6" s="21"/>
      <c r="Y6" s="21">
        <v>166682</v>
      </c>
      <c r="Z6" s="6"/>
      <c r="AA6" s="28"/>
    </row>
    <row r="7" spans="1:27" ht="13.5">
      <c r="A7" s="5" t="s">
        <v>33</v>
      </c>
      <c r="B7" s="3"/>
      <c r="C7" s="22">
        <v>179550</v>
      </c>
      <c r="D7" s="22"/>
      <c r="E7" s="23">
        <v>1757000</v>
      </c>
      <c r="F7" s="24">
        <v>1757000</v>
      </c>
      <c r="G7" s="24">
        <v>20600</v>
      </c>
      <c r="H7" s="24"/>
      <c r="I7" s="24">
        <v>261148</v>
      </c>
      <c r="J7" s="24">
        <v>281748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281748</v>
      </c>
      <c r="X7" s="24">
        <v>878502</v>
      </c>
      <c r="Y7" s="24">
        <v>-596754</v>
      </c>
      <c r="Z7" s="7">
        <v>-67.93</v>
      </c>
      <c r="AA7" s="29">
        <v>1757000</v>
      </c>
    </row>
    <row r="8" spans="1:27" ht="13.5">
      <c r="A8" s="5" t="s">
        <v>34</v>
      </c>
      <c r="B8" s="3"/>
      <c r="C8" s="19">
        <v>1274761</v>
      </c>
      <c r="D8" s="19"/>
      <c r="E8" s="20">
        <v>1200000</v>
      </c>
      <c r="F8" s="21">
        <v>1200000</v>
      </c>
      <c r="G8" s="21">
        <v>40282</v>
      </c>
      <c r="H8" s="21">
        <v>121026</v>
      </c>
      <c r="I8" s="21">
        <v>194165</v>
      </c>
      <c r="J8" s="21">
        <v>355473</v>
      </c>
      <c r="K8" s="21">
        <v>199517</v>
      </c>
      <c r="L8" s="21">
        <v>32807</v>
      </c>
      <c r="M8" s="21">
        <v>24220</v>
      </c>
      <c r="N8" s="21">
        <v>256544</v>
      </c>
      <c r="O8" s="21"/>
      <c r="P8" s="21"/>
      <c r="Q8" s="21"/>
      <c r="R8" s="21"/>
      <c r="S8" s="21"/>
      <c r="T8" s="21"/>
      <c r="U8" s="21"/>
      <c r="V8" s="21"/>
      <c r="W8" s="21">
        <v>612017</v>
      </c>
      <c r="X8" s="21">
        <v>600000</v>
      </c>
      <c r="Y8" s="21">
        <v>12017</v>
      </c>
      <c r="Z8" s="6">
        <v>2</v>
      </c>
      <c r="AA8" s="28">
        <v>1200000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1823000</v>
      </c>
      <c r="F9" s="18">
        <f t="shared" si="1"/>
        <v>1823000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911496</v>
      </c>
      <c r="Y9" s="18">
        <f t="shared" si="1"/>
        <v>-911496</v>
      </c>
      <c r="Z9" s="4">
        <f>+IF(X9&lt;&gt;0,+(Y9/X9)*100,0)</f>
        <v>-100</v>
      </c>
      <c r="AA9" s="30">
        <f>SUM(AA10:AA14)</f>
        <v>1823000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>
        <v>223000</v>
      </c>
      <c r="F11" s="21">
        <v>223000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111498</v>
      </c>
      <c r="Y11" s="21">
        <v>-111498</v>
      </c>
      <c r="Z11" s="6">
        <v>-100</v>
      </c>
      <c r="AA11" s="28">
        <v>223000</v>
      </c>
    </row>
    <row r="12" spans="1:27" ht="13.5">
      <c r="A12" s="5" t="s">
        <v>38</v>
      </c>
      <c r="B12" s="3"/>
      <c r="C12" s="19"/>
      <c r="D12" s="19"/>
      <c r="E12" s="20">
        <v>1600000</v>
      </c>
      <c r="F12" s="21">
        <v>1600000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799998</v>
      </c>
      <c r="Y12" s="21">
        <v>-799998</v>
      </c>
      <c r="Z12" s="6">
        <v>-100</v>
      </c>
      <c r="AA12" s="28">
        <v>1600000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46106048</v>
      </c>
      <c r="D15" s="16">
        <f>SUM(D16:D18)</f>
        <v>0</v>
      </c>
      <c r="E15" s="17">
        <f t="shared" si="2"/>
        <v>29424000</v>
      </c>
      <c r="F15" s="18">
        <f t="shared" si="2"/>
        <v>29424000</v>
      </c>
      <c r="G15" s="18">
        <f t="shared" si="2"/>
        <v>165070</v>
      </c>
      <c r="H15" s="18">
        <f t="shared" si="2"/>
        <v>5725869</v>
      </c>
      <c r="I15" s="18">
        <f t="shared" si="2"/>
        <v>4319304</v>
      </c>
      <c r="J15" s="18">
        <f t="shared" si="2"/>
        <v>10210243</v>
      </c>
      <c r="K15" s="18">
        <f t="shared" si="2"/>
        <v>1063292</v>
      </c>
      <c r="L15" s="18">
        <f t="shared" si="2"/>
        <v>157898</v>
      </c>
      <c r="M15" s="18">
        <f t="shared" si="2"/>
        <v>2833304</v>
      </c>
      <c r="N15" s="18">
        <f t="shared" si="2"/>
        <v>4054494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14264737</v>
      </c>
      <c r="X15" s="18">
        <f t="shared" si="2"/>
        <v>14712000</v>
      </c>
      <c r="Y15" s="18">
        <f t="shared" si="2"/>
        <v>-447263</v>
      </c>
      <c r="Z15" s="4">
        <f>+IF(X15&lt;&gt;0,+(Y15/X15)*100,0)</f>
        <v>-3.0401237085372483</v>
      </c>
      <c r="AA15" s="30">
        <f>SUM(AA16:AA18)</f>
        <v>29424000</v>
      </c>
    </row>
    <row r="16" spans="1:27" ht="13.5">
      <c r="A16" s="5" t="s">
        <v>42</v>
      </c>
      <c r="B16" s="3"/>
      <c r="C16" s="19"/>
      <c r="D16" s="19"/>
      <c r="E16" s="20">
        <v>1280000</v>
      </c>
      <c r="F16" s="21">
        <v>1280000</v>
      </c>
      <c r="G16" s="21">
        <v>701</v>
      </c>
      <c r="H16" s="21"/>
      <c r="I16" s="21">
        <v>210527</v>
      </c>
      <c r="J16" s="21">
        <v>211228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211228</v>
      </c>
      <c r="X16" s="21">
        <v>640002</v>
      </c>
      <c r="Y16" s="21">
        <v>-428774</v>
      </c>
      <c r="Z16" s="6">
        <v>-67</v>
      </c>
      <c r="AA16" s="28">
        <v>1280000</v>
      </c>
    </row>
    <row r="17" spans="1:27" ht="13.5">
      <c r="A17" s="5" t="s">
        <v>43</v>
      </c>
      <c r="B17" s="3"/>
      <c r="C17" s="19">
        <v>46106048</v>
      </c>
      <c r="D17" s="19"/>
      <c r="E17" s="20">
        <v>28144000</v>
      </c>
      <c r="F17" s="21">
        <v>28144000</v>
      </c>
      <c r="G17" s="21">
        <v>164369</v>
      </c>
      <c r="H17" s="21">
        <v>5725869</v>
      </c>
      <c r="I17" s="21">
        <v>4108777</v>
      </c>
      <c r="J17" s="21">
        <v>9999015</v>
      </c>
      <c r="K17" s="21">
        <v>1063292</v>
      </c>
      <c r="L17" s="21">
        <v>157898</v>
      </c>
      <c r="M17" s="21">
        <v>2833304</v>
      </c>
      <c r="N17" s="21">
        <v>4054494</v>
      </c>
      <c r="O17" s="21"/>
      <c r="P17" s="21"/>
      <c r="Q17" s="21"/>
      <c r="R17" s="21"/>
      <c r="S17" s="21"/>
      <c r="T17" s="21"/>
      <c r="U17" s="21"/>
      <c r="V17" s="21"/>
      <c r="W17" s="21">
        <v>14053509</v>
      </c>
      <c r="X17" s="21">
        <v>14071998</v>
      </c>
      <c r="Y17" s="21">
        <v>-18489</v>
      </c>
      <c r="Z17" s="6">
        <v>-0.13</v>
      </c>
      <c r="AA17" s="28">
        <v>28144000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40427993</v>
      </c>
      <c r="D19" s="16">
        <f>SUM(D20:D23)</f>
        <v>0</v>
      </c>
      <c r="E19" s="17">
        <f t="shared" si="3"/>
        <v>57596000</v>
      </c>
      <c r="F19" s="18">
        <f t="shared" si="3"/>
        <v>57596000</v>
      </c>
      <c r="G19" s="18">
        <f t="shared" si="3"/>
        <v>0</v>
      </c>
      <c r="H19" s="18">
        <f t="shared" si="3"/>
        <v>1130368</v>
      </c>
      <c r="I19" s="18">
        <f t="shared" si="3"/>
        <v>3082457</v>
      </c>
      <c r="J19" s="18">
        <f t="shared" si="3"/>
        <v>4212825</v>
      </c>
      <c r="K19" s="18">
        <f t="shared" si="3"/>
        <v>4182635</v>
      </c>
      <c r="L19" s="18">
        <f t="shared" si="3"/>
        <v>4128015</v>
      </c>
      <c r="M19" s="18">
        <f t="shared" si="3"/>
        <v>8729797</v>
      </c>
      <c r="N19" s="18">
        <f t="shared" si="3"/>
        <v>17040447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21253272</v>
      </c>
      <c r="X19" s="18">
        <f t="shared" si="3"/>
        <v>28798002</v>
      </c>
      <c r="Y19" s="18">
        <f t="shared" si="3"/>
        <v>-7544730</v>
      </c>
      <c r="Z19" s="4">
        <f>+IF(X19&lt;&gt;0,+(Y19/X19)*100,0)</f>
        <v>-26.198796708188297</v>
      </c>
      <c r="AA19" s="30">
        <f>SUM(AA20:AA23)</f>
        <v>57596000</v>
      </c>
    </row>
    <row r="20" spans="1:27" ht="13.5">
      <c r="A20" s="5" t="s">
        <v>46</v>
      </c>
      <c r="B20" s="3"/>
      <c r="C20" s="19">
        <v>531155</v>
      </c>
      <c r="D20" s="19"/>
      <c r="E20" s="20">
        <v>7475000</v>
      </c>
      <c r="F20" s="21">
        <v>7475000</v>
      </c>
      <c r="G20" s="21"/>
      <c r="H20" s="21"/>
      <c r="I20" s="21">
        <v>833265</v>
      </c>
      <c r="J20" s="21">
        <v>833265</v>
      </c>
      <c r="K20" s="21">
        <v>467126</v>
      </c>
      <c r="L20" s="21"/>
      <c r="M20" s="21"/>
      <c r="N20" s="21">
        <v>467126</v>
      </c>
      <c r="O20" s="21"/>
      <c r="P20" s="21"/>
      <c r="Q20" s="21"/>
      <c r="R20" s="21"/>
      <c r="S20" s="21"/>
      <c r="T20" s="21"/>
      <c r="U20" s="21"/>
      <c r="V20" s="21"/>
      <c r="W20" s="21">
        <v>1300391</v>
      </c>
      <c r="X20" s="21">
        <v>3737502</v>
      </c>
      <c r="Y20" s="21">
        <v>-2437111</v>
      </c>
      <c r="Z20" s="6">
        <v>-65.21</v>
      </c>
      <c r="AA20" s="28">
        <v>7475000</v>
      </c>
    </row>
    <row r="21" spans="1:27" ht="13.5">
      <c r="A21" s="5" t="s">
        <v>47</v>
      </c>
      <c r="B21" s="3"/>
      <c r="C21" s="19">
        <v>29645126</v>
      </c>
      <c r="D21" s="19"/>
      <c r="E21" s="20">
        <v>37662510</v>
      </c>
      <c r="F21" s="21">
        <v>37662510</v>
      </c>
      <c r="G21" s="21"/>
      <c r="H21" s="21">
        <v>1130368</v>
      </c>
      <c r="I21" s="21">
        <v>2249192</v>
      </c>
      <c r="J21" s="21">
        <v>3379560</v>
      </c>
      <c r="K21" s="21">
        <v>2307485</v>
      </c>
      <c r="L21" s="21">
        <v>3771668</v>
      </c>
      <c r="M21" s="21">
        <v>3519046</v>
      </c>
      <c r="N21" s="21">
        <v>9598199</v>
      </c>
      <c r="O21" s="21"/>
      <c r="P21" s="21"/>
      <c r="Q21" s="21"/>
      <c r="R21" s="21"/>
      <c r="S21" s="21"/>
      <c r="T21" s="21"/>
      <c r="U21" s="21"/>
      <c r="V21" s="21"/>
      <c r="W21" s="21">
        <v>12977759</v>
      </c>
      <c r="X21" s="21">
        <v>18831498</v>
      </c>
      <c r="Y21" s="21">
        <v>-5853739</v>
      </c>
      <c r="Z21" s="6">
        <v>-31.08</v>
      </c>
      <c r="AA21" s="28">
        <v>37662510</v>
      </c>
    </row>
    <row r="22" spans="1:27" ht="13.5">
      <c r="A22" s="5" t="s">
        <v>48</v>
      </c>
      <c r="B22" s="3"/>
      <c r="C22" s="22">
        <v>10251712</v>
      </c>
      <c r="D22" s="22"/>
      <c r="E22" s="23">
        <v>12258354</v>
      </c>
      <c r="F22" s="24">
        <v>12258354</v>
      </c>
      <c r="G22" s="24"/>
      <c r="H22" s="24"/>
      <c r="I22" s="24"/>
      <c r="J22" s="24"/>
      <c r="K22" s="24">
        <v>1408024</v>
      </c>
      <c r="L22" s="24">
        <v>356347</v>
      </c>
      <c r="M22" s="24">
        <v>5210751</v>
      </c>
      <c r="N22" s="24">
        <v>6975122</v>
      </c>
      <c r="O22" s="24"/>
      <c r="P22" s="24"/>
      <c r="Q22" s="24"/>
      <c r="R22" s="24"/>
      <c r="S22" s="24"/>
      <c r="T22" s="24"/>
      <c r="U22" s="24"/>
      <c r="V22" s="24"/>
      <c r="W22" s="24">
        <v>6975122</v>
      </c>
      <c r="X22" s="24">
        <v>6129000</v>
      </c>
      <c r="Y22" s="24">
        <v>846122</v>
      </c>
      <c r="Z22" s="7">
        <v>13.81</v>
      </c>
      <c r="AA22" s="29">
        <v>12258354</v>
      </c>
    </row>
    <row r="23" spans="1:27" ht="13.5">
      <c r="A23" s="5" t="s">
        <v>49</v>
      </c>
      <c r="B23" s="3"/>
      <c r="C23" s="19"/>
      <c r="D23" s="19"/>
      <c r="E23" s="20">
        <v>200136</v>
      </c>
      <c r="F23" s="21">
        <v>200136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100002</v>
      </c>
      <c r="Y23" s="21">
        <v>-100002</v>
      </c>
      <c r="Z23" s="6">
        <v>-100</v>
      </c>
      <c r="AA23" s="28">
        <v>200136</v>
      </c>
    </row>
    <row r="24" spans="1:27" ht="13.5">
      <c r="A24" s="2" t="s">
        <v>50</v>
      </c>
      <c r="B24" s="8"/>
      <c r="C24" s="16"/>
      <c r="D24" s="16"/>
      <c r="E24" s="17">
        <v>460000</v>
      </c>
      <c r="F24" s="18">
        <v>460000</v>
      </c>
      <c r="G24" s="18">
        <v>14540</v>
      </c>
      <c r="H24" s="18"/>
      <c r="I24" s="18"/>
      <c r="J24" s="18">
        <v>14540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>
        <v>14540</v>
      </c>
      <c r="X24" s="18">
        <v>229998</v>
      </c>
      <c r="Y24" s="18">
        <v>-215458</v>
      </c>
      <c r="Z24" s="4">
        <v>-93.68</v>
      </c>
      <c r="AA24" s="30">
        <v>460000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87988352</v>
      </c>
      <c r="D25" s="50">
        <f>+D5+D9+D15+D19+D24</f>
        <v>0</v>
      </c>
      <c r="E25" s="51">
        <f t="shared" si="4"/>
        <v>92260000</v>
      </c>
      <c r="F25" s="52">
        <f t="shared" si="4"/>
        <v>92260000</v>
      </c>
      <c r="G25" s="52">
        <f t="shared" si="4"/>
        <v>240492</v>
      </c>
      <c r="H25" s="52">
        <f t="shared" si="4"/>
        <v>6977263</v>
      </c>
      <c r="I25" s="52">
        <f t="shared" si="4"/>
        <v>8023756</v>
      </c>
      <c r="J25" s="52">
        <f t="shared" si="4"/>
        <v>15241511</v>
      </c>
      <c r="K25" s="52">
        <f t="shared" si="4"/>
        <v>5445444</v>
      </c>
      <c r="L25" s="52">
        <f t="shared" si="4"/>
        <v>4318720</v>
      </c>
      <c r="M25" s="52">
        <f t="shared" si="4"/>
        <v>11587321</v>
      </c>
      <c r="N25" s="52">
        <f t="shared" si="4"/>
        <v>21351485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36592996</v>
      </c>
      <c r="X25" s="52">
        <f t="shared" si="4"/>
        <v>46129998</v>
      </c>
      <c r="Y25" s="52">
        <f t="shared" si="4"/>
        <v>-9537002</v>
      </c>
      <c r="Z25" s="53">
        <f>+IF(X25&lt;&gt;0,+(Y25/X25)*100,0)</f>
        <v>-20.674186892442528</v>
      </c>
      <c r="AA25" s="54">
        <f>+AA5+AA9+AA15+AA19+AA24</f>
        <v>92260000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86002886</v>
      </c>
      <c r="D28" s="19"/>
      <c r="E28" s="20">
        <v>77765000</v>
      </c>
      <c r="F28" s="21">
        <v>77765000</v>
      </c>
      <c r="G28" s="21">
        <v>126869</v>
      </c>
      <c r="H28" s="21">
        <v>6856237</v>
      </c>
      <c r="I28" s="21">
        <v>6350835</v>
      </c>
      <c r="J28" s="21">
        <v>13333941</v>
      </c>
      <c r="K28" s="21">
        <v>5245927</v>
      </c>
      <c r="L28" s="21">
        <v>4285913</v>
      </c>
      <c r="M28" s="21">
        <v>11563101</v>
      </c>
      <c r="N28" s="21">
        <v>21094941</v>
      </c>
      <c r="O28" s="21"/>
      <c r="P28" s="21"/>
      <c r="Q28" s="21"/>
      <c r="R28" s="21"/>
      <c r="S28" s="21"/>
      <c r="T28" s="21"/>
      <c r="U28" s="21"/>
      <c r="V28" s="21"/>
      <c r="W28" s="21">
        <v>34428882</v>
      </c>
      <c r="X28" s="21"/>
      <c r="Y28" s="21">
        <v>34428882</v>
      </c>
      <c r="Z28" s="6"/>
      <c r="AA28" s="19">
        <v>77765000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86002886</v>
      </c>
      <c r="D32" s="25">
        <f>SUM(D28:D31)</f>
        <v>0</v>
      </c>
      <c r="E32" s="26">
        <f t="shared" si="5"/>
        <v>77765000</v>
      </c>
      <c r="F32" s="27">
        <f t="shared" si="5"/>
        <v>77765000</v>
      </c>
      <c r="G32" s="27">
        <f t="shared" si="5"/>
        <v>126869</v>
      </c>
      <c r="H32" s="27">
        <f t="shared" si="5"/>
        <v>6856237</v>
      </c>
      <c r="I32" s="27">
        <f t="shared" si="5"/>
        <v>6350835</v>
      </c>
      <c r="J32" s="27">
        <f t="shared" si="5"/>
        <v>13333941</v>
      </c>
      <c r="K32" s="27">
        <f t="shared" si="5"/>
        <v>5245927</v>
      </c>
      <c r="L32" s="27">
        <f t="shared" si="5"/>
        <v>4285913</v>
      </c>
      <c r="M32" s="27">
        <f t="shared" si="5"/>
        <v>11563101</v>
      </c>
      <c r="N32" s="27">
        <f t="shared" si="5"/>
        <v>21094941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34428882</v>
      </c>
      <c r="X32" s="27">
        <f t="shared" si="5"/>
        <v>0</v>
      </c>
      <c r="Y32" s="27">
        <f t="shared" si="5"/>
        <v>34428882</v>
      </c>
      <c r="Z32" s="13">
        <f>+IF(X32&lt;&gt;0,+(Y32/X32)*100,0)</f>
        <v>0</v>
      </c>
      <c r="AA32" s="31">
        <f>SUM(AA28:AA31)</f>
        <v>77765000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1985466</v>
      </c>
      <c r="D35" s="19"/>
      <c r="E35" s="20">
        <v>14495000</v>
      </c>
      <c r="F35" s="21">
        <v>14495000</v>
      </c>
      <c r="G35" s="21">
        <v>113623</v>
      </c>
      <c r="H35" s="21">
        <v>121026</v>
      </c>
      <c r="I35" s="21">
        <v>1672921</v>
      </c>
      <c r="J35" s="21">
        <v>1907570</v>
      </c>
      <c r="K35" s="21">
        <v>199517</v>
      </c>
      <c r="L35" s="21">
        <v>32807</v>
      </c>
      <c r="M35" s="21">
        <v>24220</v>
      </c>
      <c r="N35" s="21">
        <v>256544</v>
      </c>
      <c r="O35" s="21"/>
      <c r="P35" s="21"/>
      <c r="Q35" s="21"/>
      <c r="R35" s="21"/>
      <c r="S35" s="21"/>
      <c r="T35" s="21"/>
      <c r="U35" s="21"/>
      <c r="V35" s="21"/>
      <c r="W35" s="21">
        <v>2164114</v>
      </c>
      <c r="X35" s="21"/>
      <c r="Y35" s="21">
        <v>2164114</v>
      </c>
      <c r="Z35" s="6"/>
      <c r="AA35" s="28">
        <v>14495000</v>
      </c>
    </row>
    <row r="36" spans="1:27" ht="13.5">
      <c r="A36" s="60" t="s">
        <v>64</v>
      </c>
      <c r="B36" s="10"/>
      <c r="C36" s="61">
        <f aca="true" t="shared" si="6" ref="C36:Y36">SUM(C32:C35)</f>
        <v>87988352</v>
      </c>
      <c r="D36" s="61">
        <f>SUM(D32:D35)</f>
        <v>0</v>
      </c>
      <c r="E36" s="62">
        <f t="shared" si="6"/>
        <v>92260000</v>
      </c>
      <c r="F36" s="63">
        <f t="shared" si="6"/>
        <v>92260000</v>
      </c>
      <c r="G36" s="63">
        <f t="shared" si="6"/>
        <v>240492</v>
      </c>
      <c r="H36" s="63">
        <f t="shared" si="6"/>
        <v>6977263</v>
      </c>
      <c r="I36" s="63">
        <f t="shared" si="6"/>
        <v>8023756</v>
      </c>
      <c r="J36" s="63">
        <f t="shared" si="6"/>
        <v>15241511</v>
      </c>
      <c r="K36" s="63">
        <f t="shared" si="6"/>
        <v>5445444</v>
      </c>
      <c r="L36" s="63">
        <f t="shared" si="6"/>
        <v>4318720</v>
      </c>
      <c r="M36" s="63">
        <f t="shared" si="6"/>
        <v>11587321</v>
      </c>
      <c r="N36" s="63">
        <f t="shared" si="6"/>
        <v>21351485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36592996</v>
      </c>
      <c r="X36" s="63">
        <f t="shared" si="6"/>
        <v>0</v>
      </c>
      <c r="Y36" s="63">
        <f t="shared" si="6"/>
        <v>36592996</v>
      </c>
      <c r="Z36" s="64">
        <f>+IF(X36&lt;&gt;0,+(Y36/X36)*100,0)</f>
        <v>0</v>
      </c>
      <c r="AA36" s="65">
        <f>SUM(AA32:AA35)</f>
        <v>92260000</v>
      </c>
    </row>
    <row r="37" spans="1:27" ht="13.5">
      <c r="A37" s="14" t="s">
        <v>87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500000</v>
      </c>
      <c r="F5" s="18">
        <f t="shared" si="0"/>
        <v>500000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500000</v>
      </c>
    </row>
    <row r="6" spans="1:27" ht="13.5">
      <c r="A6" s="5" t="s">
        <v>32</v>
      </c>
      <c r="B6" s="3"/>
      <c r="C6" s="19"/>
      <c r="D6" s="19"/>
      <c r="E6" s="20">
        <v>500000</v>
      </c>
      <c r="F6" s="21">
        <v>500000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500000</v>
      </c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4200000</v>
      </c>
      <c r="F9" s="18">
        <f t="shared" si="1"/>
        <v>4200000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4200000</v>
      </c>
    </row>
    <row r="10" spans="1:27" ht="13.5">
      <c r="A10" s="5" t="s">
        <v>36</v>
      </c>
      <c r="B10" s="3"/>
      <c r="C10" s="19"/>
      <c r="D10" s="19"/>
      <c r="E10" s="20">
        <v>2700000</v>
      </c>
      <c r="F10" s="21">
        <v>2700000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>
        <v>2700000</v>
      </c>
    </row>
    <row r="11" spans="1:27" ht="13.5">
      <c r="A11" s="5" t="s">
        <v>37</v>
      </c>
      <c r="B11" s="3"/>
      <c r="C11" s="19"/>
      <c r="D11" s="19"/>
      <c r="E11" s="20">
        <v>1500000</v>
      </c>
      <c r="F11" s="21">
        <v>1500000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>
        <v>1500000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4495000</v>
      </c>
      <c r="F15" s="18">
        <f t="shared" si="2"/>
        <v>4495000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2247324</v>
      </c>
      <c r="Y15" s="18">
        <f t="shared" si="2"/>
        <v>-2247324</v>
      </c>
      <c r="Z15" s="4">
        <f>+IF(X15&lt;&gt;0,+(Y15/X15)*100,0)</f>
        <v>-100</v>
      </c>
      <c r="AA15" s="30">
        <f>SUM(AA16:AA18)</f>
        <v>4495000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>
        <v>4495000</v>
      </c>
      <c r="F17" s="21">
        <v>4495000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2247324</v>
      </c>
      <c r="Y17" s="21">
        <v>-2247324</v>
      </c>
      <c r="Z17" s="6">
        <v>-100</v>
      </c>
      <c r="AA17" s="28">
        <v>4495000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19525000</v>
      </c>
      <c r="F19" s="18">
        <f t="shared" si="3"/>
        <v>19525000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7612680</v>
      </c>
      <c r="Y19" s="18">
        <f t="shared" si="3"/>
        <v>-7612680</v>
      </c>
      <c r="Z19" s="4">
        <f>+IF(X19&lt;&gt;0,+(Y19/X19)*100,0)</f>
        <v>-100</v>
      </c>
      <c r="AA19" s="30">
        <f>SUM(AA20:AA23)</f>
        <v>19525000</v>
      </c>
    </row>
    <row r="20" spans="1:27" ht="13.5">
      <c r="A20" s="5" t="s">
        <v>46</v>
      </c>
      <c r="B20" s="3"/>
      <c r="C20" s="19"/>
      <c r="D20" s="19"/>
      <c r="E20" s="20">
        <v>4300000</v>
      </c>
      <c r="F20" s="21">
        <v>4300000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>
        <v>4300000</v>
      </c>
    </row>
    <row r="21" spans="1:27" ht="13.5">
      <c r="A21" s="5" t="s">
        <v>47</v>
      </c>
      <c r="B21" s="3"/>
      <c r="C21" s="19"/>
      <c r="D21" s="19"/>
      <c r="E21" s="20">
        <v>5750000</v>
      </c>
      <c r="F21" s="21">
        <v>5750000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2875002</v>
      </c>
      <c r="Y21" s="21">
        <v>-2875002</v>
      </c>
      <c r="Z21" s="6">
        <v>-100</v>
      </c>
      <c r="AA21" s="28">
        <v>5750000</v>
      </c>
    </row>
    <row r="22" spans="1:27" ht="13.5">
      <c r="A22" s="5" t="s">
        <v>48</v>
      </c>
      <c r="B22" s="3"/>
      <c r="C22" s="22"/>
      <c r="D22" s="22"/>
      <c r="E22" s="23">
        <v>9475000</v>
      </c>
      <c r="F22" s="24">
        <v>9475000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4737678</v>
      </c>
      <c r="Y22" s="24">
        <v>-4737678</v>
      </c>
      <c r="Z22" s="7">
        <v>-100</v>
      </c>
      <c r="AA22" s="29">
        <v>9475000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28720000</v>
      </c>
      <c r="F25" s="52">
        <f t="shared" si="4"/>
        <v>28720000</v>
      </c>
      <c r="G25" s="52">
        <f t="shared" si="4"/>
        <v>0</v>
      </c>
      <c r="H25" s="52">
        <f t="shared" si="4"/>
        <v>0</v>
      </c>
      <c r="I25" s="52">
        <f t="shared" si="4"/>
        <v>0</v>
      </c>
      <c r="J25" s="52">
        <f t="shared" si="4"/>
        <v>0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0</v>
      </c>
      <c r="X25" s="52">
        <f t="shared" si="4"/>
        <v>9860004</v>
      </c>
      <c r="Y25" s="52">
        <f t="shared" si="4"/>
        <v>-9860004</v>
      </c>
      <c r="Z25" s="53">
        <f>+IF(X25&lt;&gt;0,+(Y25/X25)*100,0)</f>
        <v>-100</v>
      </c>
      <c r="AA25" s="54">
        <f>+AA5+AA9+AA15+AA19+AA24</f>
        <v>28720000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28220000</v>
      </c>
      <c r="F28" s="21">
        <v>28220000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>
        <v>28220000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28220000</v>
      </c>
      <c r="F32" s="27">
        <f t="shared" si="5"/>
        <v>28220000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28220000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500000</v>
      </c>
      <c r="F35" s="21">
        <v>500000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500000</v>
      </c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28720000</v>
      </c>
      <c r="F36" s="63">
        <f t="shared" si="6"/>
        <v>28720000</v>
      </c>
      <c r="G36" s="63">
        <f t="shared" si="6"/>
        <v>0</v>
      </c>
      <c r="H36" s="63">
        <f t="shared" si="6"/>
        <v>0</v>
      </c>
      <c r="I36" s="63">
        <f t="shared" si="6"/>
        <v>0</v>
      </c>
      <c r="J36" s="63">
        <f t="shared" si="6"/>
        <v>0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0</v>
      </c>
      <c r="X36" s="63">
        <f t="shared" si="6"/>
        <v>0</v>
      </c>
      <c r="Y36" s="63">
        <f t="shared" si="6"/>
        <v>0</v>
      </c>
      <c r="Z36" s="64">
        <f>+IF(X36&lt;&gt;0,+(Y36/X36)*100,0)</f>
        <v>0</v>
      </c>
      <c r="AA36" s="65">
        <f>SUM(AA32:AA35)</f>
        <v>28720000</v>
      </c>
    </row>
    <row r="37" spans="1:27" ht="13.5">
      <c r="A37" s="14" t="s">
        <v>87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1300000</v>
      </c>
      <c r="F5" s="18">
        <f t="shared" si="0"/>
        <v>1300000</v>
      </c>
      <c r="G5" s="18">
        <f t="shared" si="0"/>
        <v>0</v>
      </c>
      <c r="H5" s="18">
        <f t="shared" si="0"/>
        <v>701556</v>
      </c>
      <c r="I5" s="18">
        <f t="shared" si="0"/>
        <v>66578</v>
      </c>
      <c r="J5" s="18">
        <f t="shared" si="0"/>
        <v>768134</v>
      </c>
      <c r="K5" s="18">
        <f t="shared" si="0"/>
        <v>161764</v>
      </c>
      <c r="L5" s="18">
        <f t="shared" si="0"/>
        <v>0</v>
      </c>
      <c r="M5" s="18">
        <f t="shared" si="0"/>
        <v>0</v>
      </c>
      <c r="N5" s="18">
        <f t="shared" si="0"/>
        <v>161764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929898</v>
      </c>
      <c r="X5" s="18">
        <f t="shared" si="0"/>
        <v>650000</v>
      </c>
      <c r="Y5" s="18">
        <f t="shared" si="0"/>
        <v>279898</v>
      </c>
      <c r="Z5" s="4">
        <f>+IF(X5&lt;&gt;0,+(Y5/X5)*100,0)</f>
        <v>43.06123076923077</v>
      </c>
      <c r="AA5" s="16">
        <f>SUM(AA6:AA8)</f>
        <v>1300000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>
        <v>1300000</v>
      </c>
      <c r="F7" s="24">
        <v>1300000</v>
      </c>
      <c r="G7" s="24"/>
      <c r="H7" s="24">
        <v>701556</v>
      </c>
      <c r="I7" s="24">
        <v>66578</v>
      </c>
      <c r="J7" s="24">
        <v>768134</v>
      </c>
      <c r="K7" s="24">
        <v>161764</v>
      </c>
      <c r="L7" s="24"/>
      <c r="M7" s="24"/>
      <c r="N7" s="24">
        <v>161764</v>
      </c>
      <c r="O7" s="24"/>
      <c r="P7" s="24"/>
      <c r="Q7" s="24"/>
      <c r="R7" s="24"/>
      <c r="S7" s="24"/>
      <c r="T7" s="24"/>
      <c r="U7" s="24"/>
      <c r="V7" s="24"/>
      <c r="W7" s="24">
        <v>929898</v>
      </c>
      <c r="X7" s="24">
        <v>650000</v>
      </c>
      <c r="Y7" s="24">
        <v>279898</v>
      </c>
      <c r="Z7" s="7">
        <v>43.06</v>
      </c>
      <c r="AA7" s="29">
        <v>1300000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461646</v>
      </c>
      <c r="I9" s="18">
        <f t="shared" si="1"/>
        <v>0</v>
      </c>
      <c r="J9" s="18">
        <f t="shared" si="1"/>
        <v>461646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461646</v>
      </c>
      <c r="X9" s="18">
        <f t="shared" si="1"/>
        <v>0</v>
      </c>
      <c r="Y9" s="18">
        <f t="shared" si="1"/>
        <v>461646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>
        <v>461646</v>
      </c>
      <c r="I11" s="21"/>
      <c r="J11" s="21">
        <v>461646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461646</v>
      </c>
      <c r="X11" s="21"/>
      <c r="Y11" s="21">
        <v>461646</v>
      </c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171906</v>
      </c>
      <c r="I15" s="18">
        <f t="shared" si="2"/>
        <v>355498</v>
      </c>
      <c r="J15" s="18">
        <f t="shared" si="2"/>
        <v>527404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527404</v>
      </c>
      <c r="X15" s="18">
        <f t="shared" si="2"/>
        <v>0</v>
      </c>
      <c r="Y15" s="18">
        <f t="shared" si="2"/>
        <v>527404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>
        <v>171906</v>
      </c>
      <c r="I17" s="21">
        <v>355498</v>
      </c>
      <c r="J17" s="21">
        <v>527404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527404</v>
      </c>
      <c r="X17" s="21"/>
      <c r="Y17" s="21">
        <v>527404</v>
      </c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33484300</v>
      </c>
      <c r="F19" s="18">
        <f t="shared" si="3"/>
        <v>33484300</v>
      </c>
      <c r="G19" s="18">
        <f t="shared" si="3"/>
        <v>0</v>
      </c>
      <c r="H19" s="18">
        <f t="shared" si="3"/>
        <v>2175688</v>
      </c>
      <c r="I19" s="18">
        <f t="shared" si="3"/>
        <v>535361</v>
      </c>
      <c r="J19" s="18">
        <f t="shared" si="3"/>
        <v>2711049</v>
      </c>
      <c r="K19" s="18">
        <f t="shared" si="3"/>
        <v>794266</v>
      </c>
      <c r="L19" s="18">
        <f t="shared" si="3"/>
        <v>0</v>
      </c>
      <c r="M19" s="18">
        <f t="shared" si="3"/>
        <v>0</v>
      </c>
      <c r="N19" s="18">
        <f t="shared" si="3"/>
        <v>794266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3505315</v>
      </c>
      <c r="X19" s="18">
        <f t="shared" si="3"/>
        <v>16742150</v>
      </c>
      <c r="Y19" s="18">
        <f t="shared" si="3"/>
        <v>-13236835</v>
      </c>
      <c r="Z19" s="4">
        <f>+IF(X19&lt;&gt;0,+(Y19/X19)*100,0)</f>
        <v>-79.06293397204063</v>
      </c>
      <c r="AA19" s="30">
        <f>SUM(AA20:AA23)</f>
        <v>33484300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>
        <v>98500</v>
      </c>
      <c r="L20" s="21"/>
      <c r="M20" s="21"/>
      <c r="N20" s="21">
        <v>98500</v>
      </c>
      <c r="O20" s="21"/>
      <c r="P20" s="21"/>
      <c r="Q20" s="21"/>
      <c r="R20" s="21"/>
      <c r="S20" s="21"/>
      <c r="T20" s="21"/>
      <c r="U20" s="21"/>
      <c r="V20" s="21"/>
      <c r="W20" s="21">
        <v>98500</v>
      </c>
      <c r="X20" s="21"/>
      <c r="Y20" s="21">
        <v>98500</v>
      </c>
      <c r="Z20" s="6"/>
      <c r="AA20" s="28"/>
    </row>
    <row r="21" spans="1:27" ht="13.5">
      <c r="A21" s="5" t="s">
        <v>47</v>
      </c>
      <c r="B21" s="3"/>
      <c r="C21" s="19"/>
      <c r="D21" s="19"/>
      <c r="E21" s="20">
        <v>22294300</v>
      </c>
      <c r="F21" s="21">
        <v>22294300</v>
      </c>
      <c r="G21" s="21"/>
      <c r="H21" s="21">
        <v>794350</v>
      </c>
      <c r="I21" s="21">
        <v>70725</v>
      </c>
      <c r="J21" s="21">
        <v>865075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865075</v>
      </c>
      <c r="X21" s="21">
        <v>11147150</v>
      </c>
      <c r="Y21" s="21">
        <v>-10282075</v>
      </c>
      <c r="Z21" s="6">
        <v>-92.24</v>
      </c>
      <c r="AA21" s="28">
        <v>22294300</v>
      </c>
    </row>
    <row r="22" spans="1:27" ht="13.5">
      <c r="A22" s="5" t="s">
        <v>48</v>
      </c>
      <c r="B22" s="3"/>
      <c r="C22" s="22"/>
      <c r="D22" s="22"/>
      <c r="E22" s="23">
        <v>11190000</v>
      </c>
      <c r="F22" s="24">
        <v>11190000</v>
      </c>
      <c r="G22" s="24"/>
      <c r="H22" s="24">
        <v>1381338</v>
      </c>
      <c r="I22" s="24">
        <v>50388</v>
      </c>
      <c r="J22" s="24">
        <v>1431726</v>
      </c>
      <c r="K22" s="24">
        <v>695766</v>
      </c>
      <c r="L22" s="24"/>
      <c r="M22" s="24"/>
      <c r="N22" s="24">
        <v>695766</v>
      </c>
      <c r="O22" s="24"/>
      <c r="P22" s="24"/>
      <c r="Q22" s="24"/>
      <c r="R22" s="24"/>
      <c r="S22" s="24"/>
      <c r="T22" s="24"/>
      <c r="U22" s="24"/>
      <c r="V22" s="24"/>
      <c r="W22" s="24">
        <v>2127492</v>
      </c>
      <c r="X22" s="24">
        <v>5595000</v>
      </c>
      <c r="Y22" s="24">
        <v>-3467508</v>
      </c>
      <c r="Z22" s="7">
        <v>-61.98</v>
      </c>
      <c r="AA22" s="29">
        <v>11190000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>
        <v>414248</v>
      </c>
      <c r="J23" s="21">
        <v>414248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414248</v>
      </c>
      <c r="X23" s="21"/>
      <c r="Y23" s="21">
        <v>414248</v>
      </c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34784300</v>
      </c>
      <c r="F25" s="52">
        <f t="shared" si="4"/>
        <v>34784300</v>
      </c>
      <c r="G25" s="52">
        <f t="shared" si="4"/>
        <v>0</v>
      </c>
      <c r="H25" s="52">
        <f t="shared" si="4"/>
        <v>3510796</v>
      </c>
      <c r="I25" s="52">
        <f t="shared" si="4"/>
        <v>957437</v>
      </c>
      <c r="J25" s="52">
        <f t="shared" si="4"/>
        <v>4468233</v>
      </c>
      <c r="K25" s="52">
        <f t="shared" si="4"/>
        <v>956030</v>
      </c>
      <c r="L25" s="52">
        <f t="shared" si="4"/>
        <v>0</v>
      </c>
      <c r="M25" s="52">
        <f t="shared" si="4"/>
        <v>0</v>
      </c>
      <c r="N25" s="52">
        <f t="shared" si="4"/>
        <v>956030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5424263</v>
      </c>
      <c r="X25" s="52">
        <f t="shared" si="4"/>
        <v>17392150</v>
      </c>
      <c r="Y25" s="52">
        <f t="shared" si="4"/>
        <v>-11967887</v>
      </c>
      <c r="Z25" s="53">
        <f>+IF(X25&lt;&gt;0,+(Y25/X25)*100,0)</f>
        <v>-68.81200426629255</v>
      </c>
      <c r="AA25" s="54">
        <f>+AA5+AA9+AA15+AA19+AA24</f>
        <v>34784300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33484300</v>
      </c>
      <c r="F28" s="21">
        <v>33484300</v>
      </c>
      <c r="G28" s="21"/>
      <c r="H28" s="21">
        <v>2809240</v>
      </c>
      <c r="I28" s="21">
        <v>890859</v>
      </c>
      <c r="J28" s="21">
        <v>3700099</v>
      </c>
      <c r="K28" s="21">
        <v>794266</v>
      </c>
      <c r="L28" s="21"/>
      <c r="M28" s="21"/>
      <c r="N28" s="21">
        <v>794266</v>
      </c>
      <c r="O28" s="21"/>
      <c r="P28" s="21"/>
      <c r="Q28" s="21"/>
      <c r="R28" s="21"/>
      <c r="S28" s="21"/>
      <c r="T28" s="21"/>
      <c r="U28" s="21"/>
      <c r="V28" s="21"/>
      <c r="W28" s="21">
        <v>4494365</v>
      </c>
      <c r="X28" s="21">
        <v>16742150</v>
      </c>
      <c r="Y28" s="21">
        <v>-12247785</v>
      </c>
      <c r="Z28" s="6">
        <v>-73.16</v>
      </c>
      <c r="AA28" s="19">
        <v>33484300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33484300</v>
      </c>
      <c r="F32" s="27">
        <f t="shared" si="5"/>
        <v>33484300</v>
      </c>
      <c r="G32" s="27">
        <f t="shared" si="5"/>
        <v>0</v>
      </c>
      <c r="H32" s="27">
        <f t="shared" si="5"/>
        <v>2809240</v>
      </c>
      <c r="I32" s="27">
        <f t="shared" si="5"/>
        <v>890859</v>
      </c>
      <c r="J32" s="27">
        <f t="shared" si="5"/>
        <v>3700099</v>
      </c>
      <c r="K32" s="27">
        <f t="shared" si="5"/>
        <v>794266</v>
      </c>
      <c r="L32" s="27">
        <f t="shared" si="5"/>
        <v>0</v>
      </c>
      <c r="M32" s="27">
        <f t="shared" si="5"/>
        <v>0</v>
      </c>
      <c r="N32" s="27">
        <f t="shared" si="5"/>
        <v>794266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4494365</v>
      </c>
      <c r="X32" s="27">
        <f t="shared" si="5"/>
        <v>16742150</v>
      </c>
      <c r="Y32" s="27">
        <f t="shared" si="5"/>
        <v>-12247785</v>
      </c>
      <c r="Z32" s="13">
        <f>+IF(X32&lt;&gt;0,+(Y32/X32)*100,0)</f>
        <v>-73.15538924212242</v>
      </c>
      <c r="AA32" s="31">
        <f>SUM(AA28:AA31)</f>
        <v>33484300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1300000</v>
      </c>
      <c r="F35" s="21">
        <v>1300000</v>
      </c>
      <c r="G35" s="21"/>
      <c r="H35" s="21">
        <v>701556</v>
      </c>
      <c r="I35" s="21">
        <v>66578</v>
      </c>
      <c r="J35" s="21">
        <v>768134</v>
      </c>
      <c r="K35" s="21">
        <v>161764</v>
      </c>
      <c r="L35" s="21"/>
      <c r="M35" s="21"/>
      <c r="N35" s="21">
        <v>161764</v>
      </c>
      <c r="O35" s="21"/>
      <c r="P35" s="21"/>
      <c r="Q35" s="21"/>
      <c r="R35" s="21"/>
      <c r="S35" s="21"/>
      <c r="T35" s="21"/>
      <c r="U35" s="21"/>
      <c r="V35" s="21"/>
      <c r="W35" s="21">
        <v>929898</v>
      </c>
      <c r="X35" s="21">
        <v>650000</v>
      </c>
      <c r="Y35" s="21">
        <v>279898</v>
      </c>
      <c r="Z35" s="6">
        <v>43.06</v>
      </c>
      <c r="AA35" s="28">
        <v>1300000</v>
      </c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34784300</v>
      </c>
      <c r="F36" s="63">
        <f t="shared" si="6"/>
        <v>34784300</v>
      </c>
      <c r="G36" s="63">
        <f t="shared" si="6"/>
        <v>0</v>
      </c>
      <c r="H36" s="63">
        <f t="shared" si="6"/>
        <v>3510796</v>
      </c>
      <c r="I36" s="63">
        <f t="shared" si="6"/>
        <v>957437</v>
      </c>
      <c r="J36" s="63">
        <f t="shared" si="6"/>
        <v>4468233</v>
      </c>
      <c r="K36" s="63">
        <f t="shared" si="6"/>
        <v>956030</v>
      </c>
      <c r="L36" s="63">
        <f t="shared" si="6"/>
        <v>0</v>
      </c>
      <c r="M36" s="63">
        <f t="shared" si="6"/>
        <v>0</v>
      </c>
      <c r="N36" s="63">
        <f t="shared" si="6"/>
        <v>956030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5424263</v>
      </c>
      <c r="X36" s="63">
        <f t="shared" si="6"/>
        <v>17392150</v>
      </c>
      <c r="Y36" s="63">
        <f t="shared" si="6"/>
        <v>-11967887</v>
      </c>
      <c r="Z36" s="64">
        <f>+IF(X36&lt;&gt;0,+(Y36/X36)*100,0)</f>
        <v>-68.81200426629255</v>
      </c>
      <c r="AA36" s="65">
        <f>SUM(AA32:AA35)</f>
        <v>34784300</v>
      </c>
    </row>
    <row r="37" spans="1:27" ht="13.5">
      <c r="A37" s="14" t="s">
        <v>87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62610000</v>
      </c>
      <c r="F15" s="18">
        <f t="shared" si="2"/>
        <v>62610000</v>
      </c>
      <c r="G15" s="18">
        <f t="shared" si="2"/>
        <v>15313232</v>
      </c>
      <c r="H15" s="18">
        <f t="shared" si="2"/>
        <v>0</v>
      </c>
      <c r="I15" s="18">
        <f t="shared" si="2"/>
        <v>1008749</v>
      </c>
      <c r="J15" s="18">
        <f t="shared" si="2"/>
        <v>16321981</v>
      </c>
      <c r="K15" s="18">
        <f t="shared" si="2"/>
        <v>547366</v>
      </c>
      <c r="L15" s="18">
        <f t="shared" si="2"/>
        <v>0</v>
      </c>
      <c r="M15" s="18">
        <f t="shared" si="2"/>
        <v>431428</v>
      </c>
      <c r="N15" s="18">
        <f t="shared" si="2"/>
        <v>978794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17300775</v>
      </c>
      <c r="X15" s="18">
        <f t="shared" si="2"/>
        <v>17305002</v>
      </c>
      <c r="Y15" s="18">
        <f t="shared" si="2"/>
        <v>-4227</v>
      </c>
      <c r="Z15" s="4">
        <f>+IF(X15&lt;&gt;0,+(Y15/X15)*100,0)</f>
        <v>-0.024426463516155617</v>
      </c>
      <c r="AA15" s="30">
        <f>SUM(AA16:AA18)</f>
        <v>62610000</v>
      </c>
    </row>
    <row r="16" spans="1:27" ht="13.5">
      <c r="A16" s="5" t="s">
        <v>42</v>
      </c>
      <c r="B16" s="3"/>
      <c r="C16" s="19"/>
      <c r="D16" s="19"/>
      <c r="E16" s="20">
        <v>34610000</v>
      </c>
      <c r="F16" s="21">
        <v>34610000</v>
      </c>
      <c r="G16" s="21">
        <v>13680000</v>
      </c>
      <c r="H16" s="21"/>
      <c r="I16" s="21"/>
      <c r="J16" s="21">
        <v>13680000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13680000</v>
      </c>
      <c r="X16" s="21">
        <v>17305002</v>
      </c>
      <c r="Y16" s="21">
        <v>-3625002</v>
      </c>
      <c r="Z16" s="6">
        <v>-20.95</v>
      </c>
      <c r="AA16" s="28">
        <v>34610000</v>
      </c>
    </row>
    <row r="17" spans="1:27" ht="13.5">
      <c r="A17" s="5" t="s">
        <v>43</v>
      </c>
      <c r="B17" s="3"/>
      <c r="C17" s="19"/>
      <c r="D17" s="19"/>
      <c r="E17" s="20">
        <v>28000000</v>
      </c>
      <c r="F17" s="21">
        <v>28000000</v>
      </c>
      <c r="G17" s="21">
        <v>1633232</v>
      </c>
      <c r="H17" s="21"/>
      <c r="I17" s="21">
        <v>1008749</v>
      </c>
      <c r="J17" s="21">
        <v>2641981</v>
      </c>
      <c r="K17" s="21">
        <v>547366</v>
      </c>
      <c r="L17" s="21"/>
      <c r="M17" s="21">
        <v>431428</v>
      </c>
      <c r="N17" s="21">
        <v>978794</v>
      </c>
      <c r="O17" s="21"/>
      <c r="P17" s="21"/>
      <c r="Q17" s="21"/>
      <c r="R17" s="21"/>
      <c r="S17" s="21"/>
      <c r="T17" s="21"/>
      <c r="U17" s="21"/>
      <c r="V17" s="21"/>
      <c r="W17" s="21">
        <v>3620775</v>
      </c>
      <c r="X17" s="21"/>
      <c r="Y17" s="21">
        <v>3620775</v>
      </c>
      <c r="Z17" s="6"/>
      <c r="AA17" s="28">
        <v>28000000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15605000</v>
      </c>
      <c r="F19" s="18">
        <f t="shared" si="3"/>
        <v>15605000</v>
      </c>
      <c r="G19" s="18">
        <f t="shared" si="3"/>
        <v>1174378</v>
      </c>
      <c r="H19" s="18">
        <f t="shared" si="3"/>
        <v>1172892</v>
      </c>
      <c r="I19" s="18">
        <f t="shared" si="3"/>
        <v>3464599</v>
      </c>
      <c r="J19" s="18">
        <f t="shared" si="3"/>
        <v>5811869</v>
      </c>
      <c r="K19" s="18">
        <f t="shared" si="3"/>
        <v>3193024</v>
      </c>
      <c r="L19" s="18">
        <f t="shared" si="3"/>
        <v>0</v>
      </c>
      <c r="M19" s="18">
        <f t="shared" si="3"/>
        <v>4392607</v>
      </c>
      <c r="N19" s="18">
        <f t="shared" si="3"/>
        <v>7585631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13397500</v>
      </c>
      <c r="X19" s="18">
        <f t="shared" si="3"/>
        <v>7802502</v>
      </c>
      <c r="Y19" s="18">
        <f t="shared" si="3"/>
        <v>5594998</v>
      </c>
      <c r="Z19" s="4">
        <f>+IF(X19&lt;&gt;0,+(Y19/X19)*100,0)</f>
        <v>71.70774195251728</v>
      </c>
      <c r="AA19" s="30">
        <f>SUM(AA20:AA23)</f>
        <v>15605000</v>
      </c>
    </row>
    <row r="20" spans="1:27" ht="13.5">
      <c r="A20" s="5" t="s">
        <v>46</v>
      </c>
      <c r="B20" s="3"/>
      <c r="C20" s="19"/>
      <c r="D20" s="19"/>
      <c r="E20" s="20">
        <v>1885000</v>
      </c>
      <c r="F20" s="21">
        <v>1885000</v>
      </c>
      <c r="G20" s="21"/>
      <c r="H20" s="21"/>
      <c r="I20" s="21">
        <v>79859</v>
      </c>
      <c r="J20" s="21">
        <v>79859</v>
      </c>
      <c r="K20" s="21">
        <v>101479</v>
      </c>
      <c r="L20" s="21"/>
      <c r="M20" s="21"/>
      <c r="N20" s="21">
        <v>101479</v>
      </c>
      <c r="O20" s="21"/>
      <c r="P20" s="21"/>
      <c r="Q20" s="21"/>
      <c r="R20" s="21"/>
      <c r="S20" s="21"/>
      <c r="T20" s="21"/>
      <c r="U20" s="21"/>
      <c r="V20" s="21"/>
      <c r="W20" s="21">
        <v>181338</v>
      </c>
      <c r="X20" s="21">
        <v>942498</v>
      </c>
      <c r="Y20" s="21">
        <v>-761160</v>
      </c>
      <c r="Z20" s="6">
        <v>-80.76</v>
      </c>
      <c r="AA20" s="28">
        <v>1885000</v>
      </c>
    </row>
    <row r="21" spans="1:27" ht="13.5">
      <c r="A21" s="5" t="s">
        <v>47</v>
      </c>
      <c r="B21" s="3"/>
      <c r="C21" s="19"/>
      <c r="D21" s="19"/>
      <c r="E21" s="20">
        <v>1400000</v>
      </c>
      <c r="F21" s="21">
        <v>1400000</v>
      </c>
      <c r="G21" s="21">
        <v>775915</v>
      </c>
      <c r="H21" s="21"/>
      <c r="I21" s="21">
        <v>1219049</v>
      </c>
      <c r="J21" s="21">
        <v>1994964</v>
      </c>
      <c r="K21" s="21">
        <v>75282</v>
      </c>
      <c r="L21" s="21"/>
      <c r="M21" s="21">
        <v>347786</v>
      </c>
      <c r="N21" s="21">
        <v>423068</v>
      </c>
      <c r="O21" s="21"/>
      <c r="P21" s="21"/>
      <c r="Q21" s="21"/>
      <c r="R21" s="21"/>
      <c r="S21" s="21"/>
      <c r="T21" s="21"/>
      <c r="U21" s="21"/>
      <c r="V21" s="21"/>
      <c r="W21" s="21">
        <v>2418032</v>
      </c>
      <c r="X21" s="21">
        <v>700002</v>
      </c>
      <c r="Y21" s="21">
        <v>1718030</v>
      </c>
      <c r="Z21" s="6">
        <v>245.43</v>
      </c>
      <c r="AA21" s="28">
        <v>1400000</v>
      </c>
    </row>
    <row r="22" spans="1:27" ht="13.5">
      <c r="A22" s="5" t="s">
        <v>48</v>
      </c>
      <c r="B22" s="3"/>
      <c r="C22" s="22"/>
      <c r="D22" s="22"/>
      <c r="E22" s="23">
        <v>12320000</v>
      </c>
      <c r="F22" s="24">
        <v>12320000</v>
      </c>
      <c r="G22" s="24"/>
      <c r="H22" s="24">
        <v>1172892</v>
      </c>
      <c r="I22" s="24">
        <v>1163774</v>
      </c>
      <c r="J22" s="24">
        <v>2336666</v>
      </c>
      <c r="K22" s="24">
        <v>1480953</v>
      </c>
      <c r="L22" s="24"/>
      <c r="M22" s="24">
        <v>2692537</v>
      </c>
      <c r="N22" s="24">
        <v>4173490</v>
      </c>
      <c r="O22" s="24"/>
      <c r="P22" s="24"/>
      <c r="Q22" s="24"/>
      <c r="R22" s="24"/>
      <c r="S22" s="24"/>
      <c r="T22" s="24"/>
      <c r="U22" s="24"/>
      <c r="V22" s="24"/>
      <c r="W22" s="24">
        <v>6510156</v>
      </c>
      <c r="X22" s="24">
        <v>6160002</v>
      </c>
      <c r="Y22" s="24">
        <v>350154</v>
      </c>
      <c r="Z22" s="7">
        <v>5.68</v>
      </c>
      <c r="AA22" s="29">
        <v>12320000</v>
      </c>
    </row>
    <row r="23" spans="1:27" ht="13.5">
      <c r="A23" s="5" t="s">
        <v>49</v>
      </c>
      <c r="B23" s="3"/>
      <c r="C23" s="19"/>
      <c r="D23" s="19"/>
      <c r="E23" s="20"/>
      <c r="F23" s="21"/>
      <c r="G23" s="21">
        <v>398463</v>
      </c>
      <c r="H23" s="21"/>
      <c r="I23" s="21">
        <v>1001917</v>
      </c>
      <c r="J23" s="21">
        <v>1400380</v>
      </c>
      <c r="K23" s="21">
        <v>1535310</v>
      </c>
      <c r="L23" s="21"/>
      <c r="M23" s="21">
        <v>1352284</v>
      </c>
      <c r="N23" s="21">
        <v>2887594</v>
      </c>
      <c r="O23" s="21"/>
      <c r="P23" s="21"/>
      <c r="Q23" s="21"/>
      <c r="R23" s="21"/>
      <c r="S23" s="21"/>
      <c r="T23" s="21"/>
      <c r="U23" s="21"/>
      <c r="V23" s="21"/>
      <c r="W23" s="21">
        <v>4287974</v>
      </c>
      <c r="X23" s="21"/>
      <c r="Y23" s="21">
        <v>4287974</v>
      </c>
      <c r="Z23" s="6"/>
      <c r="AA23" s="28"/>
    </row>
    <row r="24" spans="1:27" ht="13.5">
      <c r="A24" s="2" t="s">
        <v>50</v>
      </c>
      <c r="B24" s="8"/>
      <c r="C24" s="16"/>
      <c r="D24" s="16"/>
      <c r="E24" s="17">
        <v>880000</v>
      </c>
      <c r="F24" s="18">
        <v>880000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439998</v>
      </c>
      <c r="Y24" s="18">
        <v>-439998</v>
      </c>
      <c r="Z24" s="4">
        <v>-100</v>
      </c>
      <c r="AA24" s="30">
        <v>880000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79095000</v>
      </c>
      <c r="F25" s="52">
        <f t="shared" si="4"/>
        <v>79095000</v>
      </c>
      <c r="G25" s="52">
        <f t="shared" si="4"/>
        <v>16487610</v>
      </c>
      <c r="H25" s="52">
        <f t="shared" si="4"/>
        <v>1172892</v>
      </c>
      <c r="I25" s="52">
        <f t="shared" si="4"/>
        <v>4473348</v>
      </c>
      <c r="J25" s="52">
        <f t="shared" si="4"/>
        <v>22133850</v>
      </c>
      <c r="K25" s="52">
        <f t="shared" si="4"/>
        <v>3740390</v>
      </c>
      <c r="L25" s="52">
        <f t="shared" si="4"/>
        <v>0</v>
      </c>
      <c r="M25" s="52">
        <f t="shared" si="4"/>
        <v>4824035</v>
      </c>
      <c r="N25" s="52">
        <f t="shared" si="4"/>
        <v>8564425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30698275</v>
      </c>
      <c r="X25" s="52">
        <f t="shared" si="4"/>
        <v>25547502</v>
      </c>
      <c r="Y25" s="52">
        <f t="shared" si="4"/>
        <v>5150773</v>
      </c>
      <c r="Z25" s="53">
        <f>+IF(X25&lt;&gt;0,+(Y25/X25)*100,0)</f>
        <v>20.161552389740493</v>
      </c>
      <c r="AA25" s="54">
        <f>+AA5+AA9+AA15+AA19+AA24</f>
        <v>79095000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19485000</v>
      </c>
      <c r="F28" s="21">
        <v>19485000</v>
      </c>
      <c r="G28" s="21">
        <v>2807610</v>
      </c>
      <c r="H28" s="21">
        <v>1172892</v>
      </c>
      <c r="I28" s="21">
        <v>4473348</v>
      </c>
      <c r="J28" s="21">
        <v>8453850</v>
      </c>
      <c r="K28" s="21">
        <v>3740390</v>
      </c>
      <c r="L28" s="21"/>
      <c r="M28" s="21">
        <v>4824035</v>
      </c>
      <c r="N28" s="21">
        <v>8564425</v>
      </c>
      <c r="O28" s="21"/>
      <c r="P28" s="21"/>
      <c r="Q28" s="21"/>
      <c r="R28" s="21"/>
      <c r="S28" s="21"/>
      <c r="T28" s="21"/>
      <c r="U28" s="21"/>
      <c r="V28" s="21"/>
      <c r="W28" s="21">
        <v>17018275</v>
      </c>
      <c r="X28" s="21"/>
      <c r="Y28" s="21">
        <v>17018275</v>
      </c>
      <c r="Z28" s="6"/>
      <c r="AA28" s="19">
        <v>19485000</v>
      </c>
    </row>
    <row r="29" spans="1:27" ht="13.5">
      <c r="A29" s="56" t="s">
        <v>55</v>
      </c>
      <c r="B29" s="3"/>
      <c r="C29" s="19"/>
      <c r="D29" s="19"/>
      <c r="E29" s="20">
        <v>34610000</v>
      </c>
      <c r="F29" s="21">
        <v>34610000</v>
      </c>
      <c r="G29" s="21">
        <v>13680000</v>
      </c>
      <c r="H29" s="21"/>
      <c r="I29" s="21"/>
      <c r="J29" s="21">
        <v>13680000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13680000</v>
      </c>
      <c r="X29" s="21"/>
      <c r="Y29" s="21">
        <v>13680000</v>
      </c>
      <c r="Z29" s="6"/>
      <c r="AA29" s="28">
        <v>34610000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>
        <v>25000000</v>
      </c>
      <c r="F31" s="21">
        <v>25000000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>
        <v>25000000</v>
      </c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79095000</v>
      </c>
      <c r="F32" s="27">
        <f t="shared" si="5"/>
        <v>79095000</v>
      </c>
      <c r="G32" s="27">
        <f t="shared" si="5"/>
        <v>16487610</v>
      </c>
      <c r="H32" s="27">
        <f t="shared" si="5"/>
        <v>1172892</v>
      </c>
      <c r="I32" s="27">
        <f t="shared" si="5"/>
        <v>4473348</v>
      </c>
      <c r="J32" s="27">
        <f t="shared" si="5"/>
        <v>22133850</v>
      </c>
      <c r="K32" s="27">
        <f t="shared" si="5"/>
        <v>3740390</v>
      </c>
      <c r="L32" s="27">
        <f t="shared" si="5"/>
        <v>0</v>
      </c>
      <c r="M32" s="27">
        <f t="shared" si="5"/>
        <v>4824035</v>
      </c>
      <c r="N32" s="27">
        <f t="shared" si="5"/>
        <v>8564425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30698275</v>
      </c>
      <c r="X32" s="27">
        <f t="shared" si="5"/>
        <v>0</v>
      </c>
      <c r="Y32" s="27">
        <f t="shared" si="5"/>
        <v>30698275</v>
      </c>
      <c r="Z32" s="13">
        <f>+IF(X32&lt;&gt;0,+(Y32/X32)*100,0)</f>
        <v>0</v>
      </c>
      <c r="AA32" s="31">
        <f>SUM(AA28:AA31)</f>
        <v>79095000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79095000</v>
      </c>
      <c r="F36" s="63">
        <f t="shared" si="6"/>
        <v>79095000</v>
      </c>
      <c r="G36" s="63">
        <f t="shared" si="6"/>
        <v>16487610</v>
      </c>
      <c r="H36" s="63">
        <f t="shared" si="6"/>
        <v>1172892</v>
      </c>
      <c r="I36" s="63">
        <f t="shared" si="6"/>
        <v>4473348</v>
      </c>
      <c r="J36" s="63">
        <f t="shared" si="6"/>
        <v>22133850</v>
      </c>
      <c r="K36" s="63">
        <f t="shared" si="6"/>
        <v>3740390</v>
      </c>
      <c r="L36" s="63">
        <f t="shared" si="6"/>
        <v>0</v>
      </c>
      <c r="M36" s="63">
        <f t="shared" si="6"/>
        <v>4824035</v>
      </c>
      <c r="N36" s="63">
        <f t="shared" si="6"/>
        <v>8564425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30698275</v>
      </c>
      <c r="X36" s="63">
        <f t="shared" si="6"/>
        <v>0</v>
      </c>
      <c r="Y36" s="63">
        <f t="shared" si="6"/>
        <v>30698275</v>
      </c>
      <c r="Z36" s="64">
        <f>+IF(X36&lt;&gt;0,+(Y36/X36)*100,0)</f>
        <v>0</v>
      </c>
      <c r="AA36" s="65">
        <f>SUM(AA32:AA35)</f>
        <v>79095000</v>
      </c>
    </row>
    <row r="37" spans="1:27" ht="13.5">
      <c r="A37" s="14" t="s">
        <v>87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1489791</v>
      </c>
      <c r="D5" s="16">
        <f>SUM(D6:D8)</f>
        <v>0</v>
      </c>
      <c r="E5" s="17">
        <f t="shared" si="0"/>
        <v>3450000</v>
      </c>
      <c r="F5" s="18">
        <f t="shared" si="0"/>
        <v>3450000</v>
      </c>
      <c r="G5" s="18">
        <f t="shared" si="0"/>
        <v>0</v>
      </c>
      <c r="H5" s="18">
        <f t="shared" si="0"/>
        <v>28328</v>
      </c>
      <c r="I5" s="18">
        <f t="shared" si="0"/>
        <v>0</v>
      </c>
      <c r="J5" s="18">
        <f t="shared" si="0"/>
        <v>28328</v>
      </c>
      <c r="K5" s="18">
        <f t="shared" si="0"/>
        <v>1034039</v>
      </c>
      <c r="L5" s="18">
        <f t="shared" si="0"/>
        <v>316796</v>
      </c>
      <c r="M5" s="18">
        <f t="shared" si="0"/>
        <v>21459</v>
      </c>
      <c r="N5" s="18">
        <f t="shared" si="0"/>
        <v>1372294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1400622</v>
      </c>
      <c r="X5" s="18">
        <f t="shared" si="0"/>
        <v>1725000</v>
      </c>
      <c r="Y5" s="18">
        <f t="shared" si="0"/>
        <v>-324378</v>
      </c>
      <c r="Z5" s="4">
        <f>+IF(X5&lt;&gt;0,+(Y5/X5)*100,0)</f>
        <v>-18.804521739130433</v>
      </c>
      <c r="AA5" s="16">
        <f>SUM(AA6:AA8)</f>
        <v>3450000</v>
      </c>
    </row>
    <row r="6" spans="1:27" ht="13.5">
      <c r="A6" s="5" t="s">
        <v>32</v>
      </c>
      <c r="B6" s="3"/>
      <c r="C6" s="19">
        <v>441415</v>
      </c>
      <c r="D6" s="19"/>
      <c r="E6" s="20">
        <v>300000</v>
      </c>
      <c r="F6" s="21">
        <v>300000</v>
      </c>
      <c r="G6" s="21"/>
      <c r="H6" s="21">
        <v>4000</v>
      </c>
      <c r="I6" s="21"/>
      <c r="J6" s="21">
        <v>4000</v>
      </c>
      <c r="K6" s="21">
        <v>50738</v>
      </c>
      <c r="L6" s="21">
        <v>12194</v>
      </c>
      <c r="M6" s="21">
        <v>21459</v>
      </c>
      <c r="N6" s="21">
        <v>84391</v>
      </c>
      <c r="O6" s="21"/>
      <c r="P6" s="21"/>
      <c r="Q6" s="21"/>
      <c r="R6" s="21"/>
      <c r="S6" s="21"/>
      <c r="T6" s="21"/>
      <c r="U6" s="21"/>
      <c r="V6" s="21"/>
      <c r="W6" s="21">
        <v>88391</v>
      </c>
      <c r="X6" s="21">
        <v>150000</v>
      </c>
      <c r="Y6" s="21">
        <v>-61609</v>
      </c>
      <c r="Z6" s="6">
        <v>-41.07</v>
      </c>
      <c r="AA6" s="28">
        <v>300000</v>
      </c>
    </row>
    <row r="7" spans="1:27" ht="13.5">
      <c r="A7" s="5" t="s">
        <v>33</v>
      </c>
      <c r="B7" s="3"/>
      <c r="C7" s="22">
        <v>510725</v>
      </c>
      <c r="D7" s="22"/>
      <c r="E7" s="23"/>
      <c r="F7" s="24"/>
      <c r="G7" s="24"/>
      <c r="H7" s="24">
        <v>24328</v>
      </c>
      <c r="I7" s="24"/>
      <c r="J7" s="24">
        <v>24328</v>
      </c>
      <c r="K7" s="24">
        <v>948983</v>
      </c>
      <c r="L7" s="24">
        <v>286989</v>
      </c>
      <c r="M7" s="24"/>
      <c r="N7" s="24">
        <v>1235972</v>
      </c>
      <c r="O7" s="24"/>
      <c r="P7" s="24"/>
      <c r="Q7" s="24"/>
      <c r="R7" s="24"/>
      <c r="S7" s="24"/>
      <c r="T7" s="24"/>
      <c r="U7" s="24"/>
      <c r="V7" s="24"/>
      <c r="W7" s="24">
        <v>1260300</v>
      </c>
      <c r="X7" s="24"/>
      <c r="Y7" s="24">
        <v>1260300</v>
      </c>
      <c r="Z7" s="7"/>
      <c r="AA7" s="29"/>
    </row>
    <row r="8" spans="1:27" ht="13.5">
      <c r="A8" s="5" t="s">
        <v>34</v>
      </c>
      <c r="B8" s="3"/>
      <c r="C8" s="19">
        <v>537651</v>
      </c>
      <c r="D8" s="19"/>
      <c r="E8" s="20">
        <v>3150000</v>
      </c>
      <c r="F8" s="21">
        <v>3150000</v>
      </c>
      <c r="G8" s="21"/>
      <c r="H8" s="21"/>
      <c r="I8" s="21"/>
      <c r="J8" s="21"/>
      <c r="K8" s="21">
        <v>34318</v>
      </c>
      <c r="L8" s="21">
        <v>17613</v>
      </c>
      <c r="M8" s="21"/>
      <c r="N8" s="21">
        <v>51931</v>
      </c>
      <c r="O8" s="21"/>
      <c r="P8" s="21"/>
      <c r="Q8" s="21"/>
      <c r="R8" s="21"/>
      <c r="S8" s="21"/>
      <c r="T8" s="21"/>
      <c r="U8" s="21"/>
      <c r="V8" s="21"/>
      <c r="W8" s="21">
        <v>51931</v>
      </c>
      <c r="X8" s="21">
        <v>1575000</v>
      </c>
      <c r="Y8" s="21">
        <v>-1523069</v>
      </c>
      <c r="Z8" s="6">
        <v>-96.7</v>
      </c>
      <c r="AA8" s="28">
        <v>3150000</v>
      </c>
    </row>
    <row r="9" spans="1:27" ht="13.5">
      <c r="A9" s="2" t="s">
        <v>35</v>
      </c>
      <c r="B9" s="3"/>
      <c r="C9" s="16">
        <f aca="true" t="shared" si="1" ref="C9:Y9">SUM(C10:C14)</f>
        <v>123071</v>
      </c>
      <c r="D9" s="16">
        <f>SUM(D10:D14)</f>
        <v>0</v>
      </c>
      <c r="E9" s="17">
        <f t="shared" si="1"/>
        <v>16891240</v>
      </c>
      <c r="F9" s="18">
        <f t="shared" si="1"/>
        <v>16891240</v>
      </c>
      <c r="G9" s="18">
        <f t="shared" si="1"/>
        <v>0</v>
      </c>
      <c r="H9" s="18">
        <f t="shared" si="1"/>
        <v>4907810</v>
      </c>
      <c r="I9" s="18">
        <f t="shared" si="1"/>
        <v>3226166</v>
      </c>
      <c r="J9" s="18">
        <f t="shared" si="1"/>
        <v>8133976</v>
      </c>
      <c r="K9" s="18">
        <f t="shared" si="1"/>
        <v>3842711</v>
      </c>
      <c r="L9" s="18">
        <f t="shared" si="1"/>
        <v>3051183</v>
      </c>
      <c r="M9" s="18">
        <f t="shared" si="1"/>
        <v>2036568</v>
      </c>
      <c r="N9" s="18">
        <f t="shared" si="1"/>
        <v>8930462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17064438</v>
      </c>
      <c r="X9" s="18">
        <f t="shared" si="1"/>
        <v>8445618</v>
      </c>
      <c r="Y9" s="18">
        <f t="shared" si="1"/>
        <v>8618820</v>
      </c>
      <c r="Z9" s="4">
        <f>+IF(X9&lt;&gt;0,+(Y9/X9)*100,0)</f>
        <v>102.0507913097656</v>
      </c>
      <c r="AA9" s="30">
        <f>SUM(AA10:AA14)</f>
        <v>16891240</v>
      </c>
    </row>
    <row r="10" spans="1:27" ht="13.5">
      <c r="A10" s="5" t="s">
        <v>36</v>
      </c>
      <c r="B10" s="3"/>
      <c r="C10" s="19">
        <v>52988</v>
      </c>
      <c r="D10" s="19"/>
      <c r="E10" s="20">
        <v>6731240</v>
      </c>
      <c r="F10" s="21">
        <v>6731240</v>
      </c>
      <c r="G10" s="21"/>
      <c r="H10" s="21"/>
      <c r="I10" s="21">
        <v>1708535</v>
      </c>
      <c r="J10" s="21">
        <v>1708535</v>
      </c>
      <c r="K10" s="21">
        <v>794025</v>
      </c>
      <c r="L10" s="21">
        <v>1659703</v>
      </c>
      <c r="M10" s="21">
        <v>180355</v>
      </c>
      <c r="N10" s="21">
        <v>2634083</v>
      </c>
      <c r="O10" s="21"/>
      <c r="P10" s="21"/>
      <c r="Q10" s="21"/>
      <c r="R10" s="21"/>
      <c r="S10" s="21"/>
      <c r="T10" s="21"/>
      <c r="U10" s="21"/>
      <c r="V10" s="21"/>
      <c r="W10" s="21">
        <v>4342618</v>
      </c>
      <c r="X10" s="21">
        <v>3365622</v>
      </c>
      <c r="Y10" s="21">
        <v>976996</v>
      </c>
      <c r="Z10" s="6">
        <v>29.03</v>
      </c>
      <c r="AA10" s="28">
        <v>6731240</v>
      </c>
    </row>
    <row r="11" spans="1:27" ht="13.5">
      <c r="A11" s="5" t="s">
        <v>37</v>
      </c>
      <c r="B11" s="3"/>
      <c r="C11" s="19"/>
      <c r="D11" s="19"/>
      <c r="E11" s="20">
        <v>10000000</v>
      </c>
      <c r="F11" s="21">
        <v>10000000</v>
      </c>
      <c r="G11" s="21"/>
      <c r="H11" s="21">
        <v>4907810</v>
      </c>
      <c r="I11" s="21">
        <v>1517631</v>
      </c>
      <c r="J11" s="21">
        <v>6425441</v>
      </c>
      <c r="K11" s="21">
        <v>3048686</v>
      </c>
      <c r="L11" s="21">
        <v>1391480</v>
      </c>
      <c r="M11" s="21">
        <v>1856213</v>
      </c>
      <c r="N11" s="21">
        <v>6296379</v>
      </c>
      <c r="O11" s="21"/>
      <c r="P11" s="21"/>
      <c r="Q11" s="21"/>
      <c r="R11" s="21"/>
      <c r="S11" s="21"/>
      <c r="T11" s="21"/>
      <c r="U11" s="21"/>
      <c r="V11" s="21"/>
      <c r="W11" s="21">
        <v>12721820</v>
      </c>
      <c r="X11" s="21">
        <v>4999998</v>
      </c>
      <c r="Y11" s="21">
        <v>7721822</v>
      </c>
      <c r="Z11" s="6">
        <v>154.44</v>
      </c>
      <c r="AA11" s="28">
        <v>10000000</v>
      </c>
    </row>
    <row r="12" spans="1:27" ht="13.5">
      <c r="A12" s="5" t="s">
        <v>38</v>
      </c>
      <c r="B12" s="3"/>
      <c r="C12" s="19">
        <v>50660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>
        <v>19423</v>
      </c>
      <c r="D13" s="19"/>
      <c r="E13" s="20">
        <v>160000</v>
      </c>
      <c r="F13" s="21">
        <v>160000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79998</v>
      </c>
      <c r="Y13" s="21">
        <v>-79998</v>
      </c>
      <c r="Z13" s="6">
        <v>-100</v>
      </c>
      <c r="AA13" s="28">
        <v>160000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46960586</v>
      </c>
      <c r="D15" s="16">
        <f>SUM(D16:D18)</f>
        <v>0</v>
      </c>
      <c r="E15" s="17">
        <f t="shared" si="2"/>
        <v>79651760</v>
      </c>
      <c r="F15" s="18">
        <f t="shared" si="2"/>
        <v>79651760</v>
      </c>
      <c r="G15" s="18">
        <f t="shared" si="2"/>
        <v>956766</v>
      </c>
      <c r="H15" s="18">
        <f t="shared" si="2"/>
        <v>533453</v>
      </c>
      <c r="I15" s="18">
        <f t="shared" si="2"/>
        <v>10493267</v>
      </c>
      <c r="J15" s="18">
        <f t="shared" si="2"/>
        <v>11983486</v>
      </c>
      <c r="K15" s="18">
        <f t="shared" si="2"/>
        <v>5475130</v>
      </c>
      <c r="L15" s="18">
        <f t="shared" si="2"/>
        <v>6917142</v>
      </c>
      <c r="M15" s="18">
        <f t="shared" si="2"/>
        <v>2821385</v>
      </c>
      <c r="N15" s="18">
        <f t="shared" si="2"/>
        <v>15213657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27197143</v>
      </c>
      <c r="X15" s="18">
        <f t="shared" si="2"/>
        <v>39825882</v>
      </c>
      <c r="Y15" s="18">
        <f t="shared" si="2"/>
        <v>-12628739</v>
      </c>
      <c r="Z15" s="4">
        <f>+IF(X15&lt;&gt;0,+(Y15/X15)*100,0)</f>
        <v>-31.70987901787084</v>
      </c>
      <c r="AA15" s="30">
        <f>SUM(AA16:AA18)</f>
        <v>79651760</v>
      </c>
    </row>
    <row r="16" spans="1:27" ht="13.5">
      <c r="A16" s="5" t="s">
        <v>42</v>
      </c>
      <c r="B16" s="3"/>
      <c r="C16" s="19">
        <v>609406</v>
      </c>
      <c r="D16" s="19"/>
      <c r="E16" s="20">
        <v>15442000</v>
      </c>
      <c r="F16" s="21">
        <v>15442000</v>
      </c>
      <c r="G16" s="21"/>
      <c r="H16" s="21">
        <v>5283</v>
      </c>
      <c r="I16" s="21">
        <v>14085</v>
      </c>
      <c r="J16" s="21">
        <v>19368</v>
      </c>
      <c r="K16" s="21">
        <v>1316</v>
      </c>
      <c r="L16" s="21">
        <v>17294</v>
      </c>
      <c r="M16" s="21"/>
      <c r="N16" s="21">
        <v>18610</v>
      </c>
      <c r="O16" s="21"/>
      <c r="P16" s="21"/>
      <c r="Q16" s="21"/>
      <c r="R16" s="21"/>
      <c r="S16" s="21"/>
      <c r="T16" s="21"/>
      <c r="U16" s="21"/>
      <c r="V16" s="21"/>
      <c r="W16" s="21">
        <v>37978</v>
      </c>
      <c r="X16" s="21">
        <v>7720998</v>
      </c>
      <c r="Y16" s="21">
        <v>-7683020</v>
      </c>
      <c r="Z16" s="6">
        <v>-99.51</v>
      </c>
      <c r="AA16" s="28">
        <v>15442000</v>
      </c>
    </row>
    <row r="17" spans="1:27" ht="13.5">
      <c r="A17" s="5" t="s">
        <v>43</v>
      </c>
      <c r="B17" s="3"/>
      <c r="C17" s="19">
        <v>46351180</v>
      </c>
      <c r="D17" s="19"/>
      <c r="E17" s="20">
        <v>63709760</v>
      </c>
      <c r="F17" s="21">
        <v>63709760</v>
      </c>
      <c r="G17" s="21">
        <v>956766</v>
      </c>
      <c r="H17" s="21">
        <v>528170</v>
      </c>
      <c r="I17" s="21">
        <v>10479182</v>
      </c>
      <c r="J17" s="21">
        <v>11964118</v>
      </c>
      <c r="K17" s="21">
        <v>5473814</v>
      </c>
      <c r="L17" s="21">
        <v>6899848</v>
      </c>
      <c r="M17" s="21">
        <v>2821385</v>
      </c>
      <c r="N17" s="21">
        <v>15195047</v>
      </c>
      <c r="O17" s="21"/>
      <c r="P17" s="21"/>
      <c r="Q17" s="21"/>
      <c r="R17" s="21"/>
      <c r="S17" s="21"/>
      <c r="T17" s="21"/>
      <c r="U17" s="21"/>
      <c r="V17" s="21"/>
      <c r="W17" s="21">
        <v>27159165</v>
      </c>
      <c r="X17" s="21">
        <v>31854882</v>
      </c>
      <c r="Y17" s="21">
        <v>-4695717</v>
      </c>
      <c r="Z17" s="6">
        <v>-14.74</v>
      </c>
      <c r="AA17" s="28">
        <v>63709760</v>
      </c>
    </row>
    <row r="18" spans="1:27" ht="13.5">
      <c r="A18" s="5" t="s">
        <v>44</v>
      </c>
      <c r="B18" s="3"/>
      <c r="C18" s="19"/>
      <c r="D18" s="19"/>
      <c r="E18" s="20">
        <v>500000</v>
      </c>
      <c r="F18" s="21">
        <v>500000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250002</v>
      </c>
      <c r="Y18" s="21">
        <v>-250002</v>
      </c>
      <c r="Z18" s="6">
        <v>-100</v>
      </c>
      <c r="AA18" s="28">
        <v>500000</v>
      </c>
    </row>
    <row r="19" spans="1:27" ht="13.5">
      <c r="A19" s="2" t="s">
        <v>45</v>
      </c>
      <c r="B19" s="8"/>
      <c r="C19" s="16">
        <f aca="true" t="shared" si="3" ref="C19:Y19">SUM(C20:C23)</f>
        <v>36581169</v>
      </c>
      <c r="D19" s="16">
        <f>SUM(D20:D23)</f>
        <v>0</v>
      </c>
      <c r="E19" s="17">
        <f t="shared" si="3"/>
        <v>42000000</v>
      </c>
      <c r="F19" s="18">
        <f t="shared" si="3"/>
        <v>42000000</v>
      </c>
      <c r="G19" s="18">
        <f t="shared" si="3"/>
        <v>8171989</v>
      </c>
      <c r="H19" s="18">
        <f t="shared" si="3"/>
        <v>7509988</v>
      </c>
      <c r="I19" s="18">
        <f t="shared" si="3"/>
        <v>3724300</v>
      </c>
      <c r="J19" s="18">
        <f t="shared" si="3"/>
        <v>19406277</v>
      </c>
      <c r="K19" s="18">
        <f t="shared" si="3"/>
        <v>13921858</v>
      </c>
      <c r="L19" s="18">
        <f t="shared" si="3"/>
        <v>5723685</v>
      </c>
      <c r="M19" s="18">
        <f t="shared" si="3"/>
        <v>3727638</v>
      </c>
      <c r="N19" s="18">
        <f t="shared" si="3"/>
        <v>23373181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42779458</v>
      </c>
      <c r="X19" s="18">
        <f t="shared" si="3"/>
        <v>21000000</v>
      </c>
      <c r="Y19" s="18">
        <f t="shared" si="3"/>
        <v>21779458</v>
      </c>
      <c r="Z19" s="4">
        <f>+IF(X19&lt;&gt;0,+(Y19/X19)*100,0)</f>
        <v>103.71170476190477</v>
      </c>
      <c r="AA19" s="30">
        <f>SUM(AA20:AA23)</f>
        <v>42000000</v>
      </c>
    </row>
    <row r="20" spans="1:27" ht="13.5">
      <c r="A20" s="5" t="s">
        <v>46</v>
      </c>
      <c r="B20" s="3"/>
      <c r="C20" s="19">
        <v>1044794</v>
      </c>
      <c r="D20" s="19"/>
      <c r="E20" s="20">
        <v>17500000</v>
      </c>
      <c r="F20" s="21">
        <v>17500000</v>
      </c>
      <c r="G20" s="21"/>
      <c r="H20" s="21"/>
      <c r="I20" s="21"/>
      <c r="J20" s="21"/>
      <c r="K20" s="21"/>
      <c r="L20" s="21">
        <v>4268063</v>
      </c>
      <c r="M20" s="21"/>
      <c r="N20" s="21">
        <v>4268063</v>
      </c>
      <c r="O20" s="21"/>
      <c r="P20" s="21"/>
      <c r="Q20" s="21"/>
      <c r="R20" s="21"/>
      <c r="S20" s="21"/>
      <c r="T20" s="21"/>
      <c r="U20" s="21"/>
      <c r="V20" s="21"/>
      <c r="W20" s="21">
        <v>4268063</v>
      </c>
      <c r="X20" s="21">
        <v>8749998</v>
      </c>
      <c r="Y20" s="21">
        <v>-4481935</v>
      </c>
      <c r="Z20" s="6">
        <v>-51.22</v>
      </c>
      <c r="AA20" s="28">
        <v>17500000</v>
      </c>
    </row>
    <row r="21" spans="1:27" ht="13.5">
      <c r="A21" s="5" t="s">
        <v>47</v>
      </c>
      <c r="B21" s="3"/>
      <c r="C21" s="19">
        <v>2644250</v>
      </c>
      <c r="D21" s="19"/>
      <c r="E21" s="20">
        <v>2300000</v>
      </c>
      <c r="F21" s="21">
        <v>2300000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1150002</v>
      </c>
      <c r="Y21" s="21">
        <v>-1150002</v>
      </c>
      <c r="Z21" s="6">
        <v>-100</v>
      </c>
      <c r="AA21" s="28">
        <v>2300000</v>
      </c>
    </row>
    <row r="22" spans="1:27" ht="13.5">
      <c r="A22" s="5" t="s">
        <v>48</v>
      </c>
      <c r="B22" s="3"/>
      <c r="C22" s="22">
        <v>32875666</v>
      </c>
      <c r="D22" s="22"/>
      <c r="E22" s="23">
        <v>22000000</v>
      </c>
      <c r="F22" s="24">
        <v>22000000</v>
      </c>
      <c r="G22" s="24">
        <v>8171989</v>
      </c>
      <c r="H22" s="24">
        <v>7509988</v>
      </c>
      <c r="I22" s="24">
        <v>3724300</v>
      </c>
      <c r="J22" s="24">
        <v>19406277</v>
      </c>
      <c r="K22" s="24">
        <v>13921858</v>
      </c>
      <c r="L22" s="24">
        <v>1455622</v>
      </c>
      <c r="M22" s="24">
        <v>3727638</v>
      </c>
      <c r="N22" s="24">
        <v>19105118</v>
      </c>
      <c r="O22" s="24"/>
      <c r="P22" s="24"/>
      <c r="Q22" s="24"/>
      <c r="R22" s="24"/>
      <c r="S22" s="24"/>
      <c r="T22" s="24"/>
      <c r="U22" s="24"/>
      <c r="V22" s="24"/>
      <c r="W22" s="24">
        <v>38511395</v>
      </c>
      <c r="X22" s="24">
        <v>10999998</v>
      </c>
      <c r="Y22" s="24">
        <v>27511397</v>
      </c>
      <c r="Z22" s="7">
        <v>250.1</v>
      </c>
      <c r="AA22" s="29">
        <v>22000000</v>
      </c>
    </row>
    <row r="23" spans="1:27" ht="13.5">
      <c r="A23" s="5" t="s">
        <v>49</v>
      </c>
      <c r="B23" s="3"/>
      <c r="C23" s="19">
        <v>16459</v>
      </c>
      <c r="D23" s="19"/>
      <c r="E23" s="20">
        <v>200000</v>
      </c>
      <c r="F23" s="21">
        <v>200000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100002</v>
      </c>
      <c r="Y23" s="21">
        <v>-100002</v>
      </c>
      <c r="Z23" s="6">
        <v>-100</v>
      </c>
      <c r="AA23" s="28">
        <v>200000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85154617</v>
      </c>
      <c r="D25" s="50">
        <f>+D5+D9+D15+D19+D24</f>
        <v>0</v>
      </c>
      <c r="E25" s="51">
        <f t="shared" si="4"/>
        <v>141993000</v>
      </c>
      <c r="F25" s="52">
        <f t="shared" si="4"/>
        <v>141993000</v>
      </c>
      <c r="G25" s="52">
        <f t="shared" si="4"/>
        <v>9128755</v>
      </c>
      <c r="H25" s="52">
        <f t="shared" si="4"/>
        <v>12979579</v>
      </c>
      <c r="I25" s="52">
        <f t="shared" si="4"/>
        <v>17443733</v>
      </c>
      <c r="J25" s="52">
        <f t="shared" si="4"/>
        <v>39552067</v>
      </c>
      <c r="K25" s="52">
        <f t="shared" si="4"/>
        <v>24273738</v>
      </c>
      <c r="L25" s="52">
        <f t="shared" si="4"/>
        <v>16008806</v>
      </c>
      <c r="M25" s="52">
        <f t="shared" si="4"/>
        <v>8607050</v>
      </c>
      <c r="N25" s="52">
        <f t="shared" si="4"/>
        <v>48889594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88441661</v>
      </c>
      <c r="X25" s="52">
        <f t="shared" si="4"/>
        <v>70996500</v>
      </c>
      <c r="Y25" s="52">
        <f t="shared" si="4"/>
        <v>17445161</v>
      </c>
      <c r="Z25" s="53">
        <f>+IF(X25&lt;&gt;0,+(Y25/X25)*100,0)</f>
        <v>24.57186058467671</v>
      </c>
      <c r="AA25" s="54">
        <f>+AA5+AA9+AA15+AA19+AA24</f>
        <v>141993000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81705017</v>
      </c>
      <c r="D28" s="19"/>
      <c r="E28" s="20">
        <v>71781000</v>
      </c>
      <c r="F28" s="21">
        <v>71781000</v>
      </c>
      <c r="G28" s="21">
        <v>9128755</v>
      </c>
      <c r="H28" s="21">
        <v>12927848</v>
      </c>
      <c r="I28" s="21">
        <v>13686994</v>
      </c>
      <c r="J28" s="21">
        <v>35743597</v>
      </c>
      <c r="K28" s="21">
        <v>9316525</v>
      </c>
      <c r="L28" s="21">
        <v>15954655</v>
      </c>
      <c r="M28" s="21">
        <v>4857953</v>
      </c>
      <c r="N28" s="21">
        <v>30129133</v>
      </c>
      <c r="O28" s="21"/>
      <c r="P28" s="21"/>
      <c r="Q28" s="21"/>
      <c r="R28" s="21"/>
      <c r="S28" s="21"/>
      <c r="T28" s="21"/>
      <c r="U28" s="21"/>
      <c r="V28" s="21"/>
      <c r="W28" s="21">
        <v>65872730</v>
      </c>
      <c r="X28" s="21"/>
      <c r="Y28" s="21">
        <v>65872730</v>
      </c>
      <c r="Z28" s="6"/>
      <c r="AA28" s="19">
        <v>71781000</v>
      </c>
    </row>
    <row r="29" spans="1:27" ht="13.5">
      <c r="A29" s="56" t="s">
        <v>55</v>
      </c>
      <c r="B29" s="3"/>
      <c r="C29" s="19">
        <v>130043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>
        <v>5300000</v>
      </c>
      <c r="F30" s="24">
        <v>5300000</v>
      </c>
      <c r="G30" s="24"/>
      <c r="H30" s="24"/>
      <c r="I30" s="24"/>
      <c r="J30" s="24"/>
      <c r="K30" s="24"/>
      <c r="L30" s="24"/>
      <c r="M30" s="24">
        <v>184072</v>
      </c>
      <c r="N30" s="24">
        <v>184072</v>
      </c>
      <c r="O30" s="24"/>
      <c r="P30" s="24"/>
      <c r="Q30" s="24"/>
      <c r="R30" s="24"/>
      <c r="S30" s="24"/>
      <c r="T30" s="24"/>
      <c r="U30" s="24"/>
      <c r="V30" s="24"/>
      <c r="W30" s="24">
        <v>184072</v>
      </c>
      <c r="X30" s="24"/>
      <c r="Y30" s="24">
        <v>184072</v>
      </c>
      <c r="Z30" s="7"/>
      <c r="AA30" s="29">
        <v>5300000</v>
      </c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>
        <v>3724300</v>
      </c>
      <c r="J31" s="21">
        <v>3724300</v>
      </c>
      <c r="K31" s="21">
        <v>13921858</v>
      </c>
      <c r="L31" s="21"/>
      <c r="M31" s="21">
        <v>3543566</v>
      </c>
      <c r="N31" s="21">
        <v>17465424</v>
      </c>
      <c r="O31" s="21"/>
      <c r="P31" s="21"/>
      <c r="Q31" s="21"/>
      <c r="R31" s="21"/>
      <c r="S31" s="21"/>
      <c r="T31" s="21"/>
      <c r="U31" s="21"/>
      <c r="V31" s="21"/>
      <c r="W31" s="21">
        <v>21189724</v>
      </c>
      <c r="X31" s="21"/>
      <c r="Y31" s="21">
        <v>21189724</v>
      </c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81835060</v>
      </c>
      <c r="D32" s="25">
        <f>SUM(D28:D31)</f>
        <v>0</v>
      </c>
      <c r="E32" s="26">
        <f t="shared" si="5"/>
        <v>77081000</v>
      </c>
      <c r="F32" s="27">
        <f t="shared" si="5"/>
        <v>77081000</v>
      </c>
      <c r="G32" s="27">
        <f t="shared" si="5"/>
        <v>9128755</v>
      </c>
      <c r="H32" s="27">
        <f t="shared" si="5"/>
        <v>12927848</v>
      </c>
      <c r="I32" s="27">
        <f t="shared" si="5"/>
        <v>17411294</v>
      </c>
      <c r="J32" s="27">
        <f t="shared" si="5"/>
        <v>39467897</v>
      </c>
      <c r="K32" s="27">
        <f t="shared" si="5"/>
        <v>23238383</v>
      </c>
      <c r="L32" s="27">
        <f t="shared" si="5"/>
        <v>15954655</v>
      </c>
      <c r="M32" s="27">
        <f t="shared" si="5"/>
        <v>8585591</v>
      </c>
      <c r="N32" s="27">
        <f t="shared" si="5"/>
        <v>47778629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87246526</v>
      </c>
      <c r="X32" s="27">
        <f t="shared" si="5"/>
        <v>0</v>
      </c>
      <c r="Y32" s="27">
        <f t="shared" si="5"/>
        <v>87246526</v>
      </c>
      <c r="Z32" s="13">
        <f>+IF(X32&lt;&gt;0,+(Y32/X32)*100,0)</f>
        <v>0</v>
      </c>
      <c r="AA32" s="31">
        <f>SUM(AA28:AA31)</f>
        <v>77081000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3319557</v>
      </c>
      <c r="D35" s="19"/>
      <c r="E35" s="20">
        <v>64912000</v>
      </c>
      <c r="F35" s="21">
        <v>64912000</v>
      </c>
      <c r="G35" s="21"/>
      <c r="H35" s="21">
        <v>51731</v>
      </c>
      <c r="I35" s="21">
        <v>32439</v>
      </c>
      <c r="J35" s="21">
        <v>84170</v>
      </c>
      <c r="K35" s="21">
        <v>1035355</v>
      </c>
      <c r="L35" s="21">
        <v>54151</v>
      </c>
      <c r="M35" s="21">
        <v>21459</v>
      </c>
      <c r="N35" s="21">
        <v>1110965</v>
      </c>
      <c r="O35" s="21"/>
      <c r="P35" s="21"/>
      <c r="Q35" s="21"/>
      <c r="R35" s="21"/>
      <c r="S35" s="21"/>
      <c r="T35" s="21"/>
      <c r="U35" s="21"/>
      <c r="V35" s="21"/>
      <c r="W35" s="21">
        <v>1195135</v>
      </c>
      <c r="X35" s="21"/>
      <c r="Y35" s="21">
        <v>1195135</v>
      </c>
      <c r="Z35" s="6"/>
      <c r="AA35" s="28">
        <v>64912000</v>
      </c>
    </row>
    <row r="36" spans="1:27" ht="13.5">
      <c r="A36" s="60" t="s">
        <v>64</v>
      </c>
      <c r="B36" s="10"/>
      <c r="C36" s="61">
        <f aca="true" t="shared" si="6" ref="C36:Y36">SUM(C32:C35)</f>
        <v>85154617</v>
      </c>
      <c r="D36" s="61">
        <f>SUM(D32:D35)</f>
        <v>0</v>
      </c>
      <c r="E36" s="62">
        <f t="shared" si="6"/>
        <v>141993000</v>
      </c>
      <c r="F36" s="63">
        <f t="shared" si="6"/>
        <v>141993000</v>
      </c>
      <c r="G36" s="63">
        <f t="shared" si="6"/>
        <v>9128755</v>
      </c>
      <c r="H36" s="63">
        <f t="shared" si="6"/>
        <v>12979579</v>
      </c>
      <c r="I36" s="63">
        <f t="shared" si="6"/>
        <v>17443733</v>
      </c>
      <c r="J36" s="63">
        <f t="shared" si="6"/>
        <v>39552067</v>
      </c>
      <c r="K36" s="63">
        <f t="shared" si="6"/>
        <v>24273738</v>
      </c>
      <c r="L36" s="63">
        <f t="shared" si="6"/>
        <v>16008806</v>
      </c>
      <c r="M36" s="63">
        <f t="shared" si="6"/>
        <v>8607050</v>
      </c>
      <c r="N36" s="63">
        <f t="shared" si="6"/>
        <v>48889594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88441661</v>
      </c>
      <c r="X36" s="63">
        <f t="shared" si="6"/>
        <v>0</v>
      </c>
      <c r="Y36" s="63">
        <f t="shared" si="6"/>
        <v>88441661</v>
      </c>
      <c r="Z36" s="64">
        <f>+IF(X36&lt;&gt;0,+(Y36/X36)*100,0)</f>
        <v>0</v>
      </c>
      <c r="AA36" s="65">
        <f>SUM(AA32:AA35)</f>
        <v>141993000</v>
      </c>
    </row>
    <row r="37" spans="1:27" ht="13.5">
      <c r="A37" s="14" t="s">
        <v>87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18203887</v>
      </c>
      <c r="D5" s="16">
        <f>SUM(D6:D8)</f>
        <v>0</v>
      </c>
      <c r="E5" s="17">
        <f t="shared" si="0"/>
        <v>12000000</v>
      </c>
      <c r="F5" s="18">
        <f t="shared" si="0"/>
        <v>12000000</v>
      </c>
      <c r="G5" s="18">
        <f t="shared" si="0"/>
        <v>0</v>
      </c>
      <c r="H5" s="18">
        <f t="shared" si="0"/>
        <v>1062294</v>
      </c>
      <c r="I5" s="18">
        <f t="shared" si="0"/>
        <v>3486</v>
      </c>
      <c r="J5" s="18">
        <f t="shared" si="0"/>
        <v>1065780</v>
      </c>
      <c r="K5" s="18">
        <f t="shared" si="0"/>
        <v>39134</v>
      </c>
      <c r="L5" s="18">
        <f t="shared" si="0"/>
        <v>0</v>
      </c>
      <c r="M5" s="18">
        <f t="shared" si="0"/>
        <v>331953</v>
      </c>
      <c r="N5" s="18">
        <f t="shared" si="0"/>
        <v>371087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1436867</v>
      </c>
      <c r="X5" s="18">
        <f t="shared" si="0"/>
        <v>9000000</v>
      </c>
      <c r="Y5" s="18">
        <f t="shared" si="0"/>
        <v>-7563133</v>
      </c>
      <c r="Z5" s="4">
        <f>+IF(X5&lt;&gt;0,+(Y5/X5)*100,0)</f>
        <v>-84.03481111111111</v>
      </c>
      <c r="AA5" s="16">
        <f>SUM(AA6:AA8)</f>
        <v>12000000</v>
      </c>
    </row>
    <row r="6" spans="1:27" ht="13.5">
      <c r="A6" s="5" t="s">
        <v>32</v>
      </c>
      <c r="B6" s="3"/>
      <c r="C6" s="19">
        <v>18203887</v>
      </c>
      <c r="D6" s="19"/>
      <c r="E6" s="20">
        <v>12000000</v>
      </c>
      <c r="F6" s="21">
        <v>12000000</v>
      </c>
      <c r="G6" s="21"/>
      <c r="H6" s="21">
        <v>1062294</v>
      </c>
      <c r="I6" s="21">
        <v>3486</v>
      </c>
      <c r="J6" s="21">
        <v>1065780</v>
      </c>
      <c r="K6" s="21">
        <v>39134</v>
      </c>
      <c r="L6" s="21"/>
      <c r="M6" s="21">
        <v>331953</v>
      </c>
      <c r="N6" s="21">
        <v>371087</v>
      </c>
      <c r="O6" s="21"/>
      <c r="P6" s="21"/>
      <c r="Q6" s="21"/>
      <c r="R6" s="21"/>
      <c r="S6" s="21"/>
      <c r="T6" s="21"/>
      <c r="U6" s="21"/>
      <c r="V6" s="21"/>
      <c r="W6" s="21">
        <v>1436867</v>
      </c>
      <c r="X6" s="21">
        <v>9000000</v>
      </c>
      <c r="Y6" s="21">
        <v>-7563133</v>
      </c>
      <c r="Z6" s="6">
        <v>-84.03</v>
      </c>
      <c r="AA6" s="28">
        <v>12000000</v>
      </c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18203887</v>
      </c>
      <c r="D25" s="50">
        <f>+D5+D9+D15+D19+D24</f>
        <v>0</v>
      </c>
      <c r="E25" s="51">
        <f t="shared" si="4"/>
        <v>12000000</v>
      </c>
      <c r="F25" s="52">
        <f t="shared" si="4"/>
        <v>12000000</v>
      </c>
      <c r="G25" s="52">
        <f t="shared" si="4"/>
        <v>0</v>
      </c>
      <c r="H25" s="52">
        <f t="shared" si="4"/>
        <v>1062294</v>
      </c>
      <c r="I25" s="52">
        <f t="shared" si="4"/>
        <v>3486</v>
      </c>
      <c r="J25" s="52">
        <f t="shared" si="4"/>
        <v>1065780</v>
      </c>
      <c r="K25" s="52">
        <f t="shared" si="4"/>
        <v>39134</v>
      </c>
      <c r="L25" s="52">
        <f t="shared" si="4"/>
        <v>0</v>
      </c>
      <c r="M25" s="52">
        <f t="shared" si="4"/>
        <v>331953</v>
      </c>
      <c r="N25" s="52">
        <f t="shared" si="4"/>
        <v>371087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1436867</v>
      </c>
      <c r="X25" s="52">
        <f t="shared" si="4"/>
        <v>9000000</v>
      </c>
      <c r="Y25" s="52">
        <f t="shared" si="4"/>
        <v>-7563133</v>
      </c>
      <c r="Z25" s="53">
        <f>+IF(X25&lt;&gt;0,+(Y25/X25)*100,0)</f>
        <v>-84.03481111111111</v>
      </c>
      <c r="AA25" s="54">
        <f>+AA5+AA9+AA15+AA19+AA24</f>
        <v>12000000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18203887</v>
      </c>
      <c r="D35" s="19"/>
      <c r="E35" s="20">
        <v>12000000</v>
      </c>
      <c r="F35" s="21">
        <v>12000000</v>
      </c>
      <c r="G35" s="21"/>
      <c r="H35" s="21">
        <v>1062294</v>
      </c>
      <c r="I35" s="21">
        <v>3486</v>
      </c>
      <c r="J35" s="21">
        <v>1065780</v>
      </c>
      <c r="K35" s="21">
        <v>39134</v>
      </c>
      <c r="L35" s="21"/>
      <c r="M35" s="21">
        <v>331953</v>
      </c>
      <c r="N35" s="21">
        <v>371087</v>
      </c>
      <c r="O35" s="21"/>
      <c r="P35" s="21"/>
      <c r="Q35" s="21"/>
      <c r="R35" s="21"/>
      <c r="S35" s="21"/>
      <c r="T35" s="21"/>
      <c r="U35" s="21"/>
      <c r="V35" s="21"/>
      <c r="W35" s="21">
        <v>1436867</v>
      </c>
      <c r="X35" s="21"/>
      <c r="Y35" s="21">
        <v>1436867</v>
      </c>
      <c r="Z35" s="6"/>
      <c r="AA35" s="28">
        <v>12000000</v>
      </c>
    </row>
    <row r="36" spans="1:27" ht="13.5">
      <c r="A36" s="60" t="s">
        <v>64</v>
      </c>
      <c r="B36" s="10"/>
      <c r="C36" s="61">
        <f aca="true" t="shared" si="6" ref="C36:Y36">SUM(C32:C35)</f>
        <v>18203887</v>
      </c>
      <c r="D36" s="61">
        <f>SUM(D32:D35)</f>
        <v>0</v>
      </c>
      <c r="E36" s="62">
        <f t="shared" si="6"/>
        <v>12000000</v>
      </c>
      <c r="F36" s="63">
        <f t="shared" si="6"/>
        <v>12000000</v>
      </c>
      <c r="G36" s="63">
        <f t="shared" si="6"/>
        <v>0</v>
      </c>
      <c r="H36" s="63">
        <f t="shared" si="6"/>
        <v>1062294</v>
      </c>
      <c r="I36" s="63">
        <f t="shared" si="6"/>
        <v>3486</v>
      </c>
      <c r="J36" s="63">
        <f t="shared" si="6"/>
        <v>1065780</v>
      </c>
      <c r="K36" s="63">
        <f t="shared" si="6"/>
        <v>39134</v>
      </c>
      <c r="L36" s="63">
        <f t="shared" si="6"/>
        <v>0</v>
      </c>
      <c r="M36" s="63">
        <f t="shared" si="6"/>
        <v>331953</v>
      </c>
      <c r="N36" s="63">
        <f t="shared" si="6"/>
        <v>371087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1436867</v>
      </c>
      <c r="X36" s="63">
        <f t="shared" si="6"/>
        <v>0</v>
      </c>
      <c r="Y36" s="63">
        <f t="shared" si="6"/>
        <v>1436867</v>
      </c>
      <c r="Z36" s="64">
        <f>+IF(X36&lt;&gt;0,+(Y36/X36)*100,0)</f>
        <v>0</v>
      </c>
      <c r="AA36" s="65">
        <f>SUM(AA32:AA35)</f>
        <v>12000000</v>
      </c>
    </row>
    <row r="37" spans="1:27" ht="13.5">
      <c r="A37" s="14" t="s">
        <v>87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2015-02-02T09:40:13Z</dcterms:created>
  <dcterms:modified xsi:type="dcterms:W3CDTF">2015-02-16T09:51:51Z</dcterms:modified>
  <cp:category/>
  <cp:version/>
  <cp:contentType/>
  <cp:contentStatus/>
</cp:coreProperties>
</file>