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1" sheetId="22" r:id="rId22"/>
    <sheet name="NC082" sheetId="23" r:id="rId23"/>
    <sheet name="NC083" sheetId="24" r:id="rId24"/>
    <sheet name="NC084" sheetId="25" r:id="rId25"/>
    <sheet name="NC085" sheetId="26" r:id="rId26"/>
    <sheet name="NC086" sheetId="27" r:id="rId27"/>
    <sheet name="DC8" sheetId="28" r:id="rId28"/>
    <sheet name="NC091" sheetId="29" r:id="rId29"/>
    <sheet name="NC092" sheetId="30" r:id="rId30"/>
    <sheet name="NC093" sheetId="31" r:id="rId31"/>
    <sheet name="NC094" sheetId="32" r:id="rId32"/>
    <sheet name="DC9" sheetId="33" r:id="rId33"/>
  </sheets>
  <definedNames>
    <definedName name="_xlnm.Print_Area" localSheetId="4">'DC45'!$A$1:$AA$45</definedName>
    <definedName name="_xlnm.Print_Area" localSheetId="11">'DC6'!$A$1:$AA$45</definedName>
    <definedName name="_xlnm.Print_Area" localSheetId="20">'DC7'!$A$1:$AA$45</definedName>
    <definedName name="_xlnm.Print_Area" localSheetId="27">'DC8'!$A$1:$AA$45</definedName>
    <definedName name="_xlnm.Print_Area" localSheetId="32">'DC9'!$A$1:$AA$45</definedName>
    <definedName name="_xlnm.Print_Area" localSheetId="5">'NC061'!$A$1:$AA$45</definedName>
    <definedName name="_xlnm.Print_Area" localSheetId="6">'NC062'!$A$1:$AA$45</definedName>
    <definedName name="_xlnm.Print_Area" localSheetId="7">'NC064'!$A$1:$AA$45</definedName>
    <definedName name="_xlnm.Print_Area" localSheetId="8">'NC065'!$A$1:$AA$45</definedName>
    <definedName name="_xlnm.Print_Area" localSheetId="9">'NC066'!$A$1:$AA$45</definedName>
    <definedName name="_xlnm.Print_Area" localSheetId="10">'NC067'!$A$1:$AA$45</definedName>
    <definedName name="_xlnm.Print_Area" localSheetId="12">'NC071'!$A$1:$AA$45</definedName>
    <definedName name="_xlnm.Print_Area" localSheetId="13">'NC072'!$A$1:$AA$45</definedName>
    <definedName name="_xlnm.Print_Area" localSheetId="14">'NC073'!$A$1:$AA$45</definedName>
    <definedName name="_xlnm.Print_Area" localSheetId="15">'NC074'!$A$1:$AA$45</definedName>
    <definedName name="_xlnm.Print_Area" localSheetId="16">'NC075'!$A$1:$AA$45</definedName>
    <definedName name="_xlnm.Print_Area" localSheetId="17">'NC076'!$A$1:$AA$45</definedName>
    <definedName name="_xlnm.Print_Area" localSheetId="18">'NC077'!$A$1:$AA$45</definedName>
    <definedName name="_xlnm.Print_Area" localSheetId="19">'NC078'!$A$1:$AA$45</definedName>
    <definedName name="_xlnm.Print_Area" localSheetId="21">'NC081'!$A$1:$AA$45</definedName>
    <definedName name="_xlnm.Print_Area" localSheetId="22">'NC082'!$A$1:$AA$45</definedName>
    <definedName name="_xlnm.Print_Area" localSheetId="23">'NC083'!$A$1:$AA$45</definedName>
    <definedName name="_xlnm.Print_Area" localSheetId="24">'NC084'!$A$1:$AA$45</definedName>
    <definedName name="_xlnm.Print_Area" localSheetId="25">'NC085'!$A$1:$AA$45</definedName>
    <definedName name="_xlnm.Print_Area" localSheetId="26">'NC086'!$A$1:$AA$45</definedName>
    <definedName name="_xlnm.Print_Area" localSheetId="28">'NC091'!$A$1:$AA$45</definedName>
    <definedName name="_xlnm.Print_Area" localSheetId="29">'NC092'!$A$1:$AA$45</definedName>
    <definedName name="_xlnm.Print_Area" localSheetId="30">'NC093'!$A$1:$AA$45</definedName>
    <definedName name="_xlnm.Print_Area" localSheetId="31">'NC094'!$A$1:$AA$45</definedName>
    <definedName name="_xlnm.Print_Area" localSheetId="1">'NC451'!$A$1:$AA$45</definedName>
    <definedName name="_xlnm.Print_Area" localSheetId="2">'NC452'!$A$1:$AA$45</definedName>
    <definedName name="_xlnm.Print_Area" localSheetId="3">'NC453'!$A$1:$AA$45</definedName>
    <definedName name="_xlnm.Print_Area" localSheetId="0">'Summary'!$A$1:$AA$45</definedName>
  </definedNames>
  <calcPr calcMode="manual" fullCalcOnLoad="1"/>
</workbook>
</file>

<file path=xl/sharedStrings.xml><?xml version="1.0" encoding="utf-8"?>
<sst xmlns="http://schemas.openxmlformats.org/spreadsheetml/2006/main" count="2343" uniqueCount="103">
  <si>
    <t>Northern Cape: Joe Morolong(NC451) - Table C5 Quarterly Budget Statement - Capital Expenditure by Standard Classification and Funding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</si>
  <si>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</si>
  <si>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</si>
  <si>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</si>
  <si>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</si>
  <si>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</si>
  <si>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</si>
  <si>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</si>
  <si>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</si>
  <si>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</si>
  <si>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</si>
  <si>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</si>
  <si>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</si>
  <si>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</si>
  <si>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</si>
  <si>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</si>
  <si>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</si>
  <si>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</si>
  <si>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</si>
  <si>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</si>
  <si>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</si>
  <si>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</si>
  <si>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</si>
  <si>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</si>
  <si>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</si>
  <si>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</si>
  <si>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</si>
  <si>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</si>
  <si>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</si>
  <si>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</si>
  <si>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</si>
  <si>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</si>
  <si>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</si>
  <si>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</si>
  <si>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</si>
  <si>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</si>
  <si>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</si>
  <si>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</si>
  <si>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</si>
  <si>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</si>
  <si>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</si>
  <si>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</si>
  <si>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</si>
  <si>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</si>
  <si>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</si>
  <si>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</si>
  <si>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</si>
  <si>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</si>
  <si>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</si>
  <si>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</si>
  <si>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</si>
  <si>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</si>
  <si>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</si>
  <si>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</si>
  <si>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</si>
  <si>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</si>
  <si>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</si>
  <si>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</si>
  <si>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</si>
  <si>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</si>
  <si>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</si>
  <si>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</si>
  <si>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</si>
  <si>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</si>
  <si>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</si>
  <si>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Northern Cape: Ga-Segonyana(NC452) - Table C5 Quarterly Budget Statement - Capital Expenditure by Standard Classification and Funding for 2nd Quarter ended 31 December 2014 (Figures Finalised as at 2015/01/31)</t>
  </si>
  <si>
    <t>Northern Cape: Gamagara(NC453) - Table C5 Quarterly Budget Statement - Capital Expenditure by Standard Classification and Funding for 2nd Quarter ended 31 December 2014 (Figures Finalised as at 2015/01/31)</t>
  </si>
  <si>
    <t>Northern Cape: John Taolo Gaetsewe(DC45) - Table C5 Quarterly Budget Statement - Capital Expenditure by Standard Classification and Funding for 2nd Quarter ended 31 December 2014 (Figures Finalised as at 2015/01/31)</t>
  </si>
  <si>
    <t>Northern Cape: Richtersveld(NC061) - Table C5 Quarterly Budget Statement - Capital Expenditure by Standard Classification and Funding for 2nd Quarter ended 31 December 2014 (Figures Finalised as at 2015/01/31)</t>
  </si>
  <si>
    <t>Northern Cape: Nama Khoi(NC062) - Table C5 Quarterly Budget Statement - Capital Expenditure by Standard Classification and Funding for 2nd Quarter ended 31 December 2014 (Figures Finalised as at 2015/01/31)</t>
  </si>
  <si>
    <t>Northern Cape: Kamiesberg(NC064) - Table C5 Quarterly Budget Statement - Capital Expenditure by Standard Classification and Funding for 2nd Quarter ended 31 December 2014 (Figures Finalised as at 2015/01/31)</t>
  </si>
  <si>
    <t>Northern Cape: Hantam(NC065) - Table C5 Quarterly Budget Statement - Capital Expenditure by Standard Classification and Funding for 2nd Quarter ended 31 December 2014 (Figures Finalised as at 2015/01/31)</t>
  </si>
  <si>
    <t>Northern Cape: Karoo Hoogland(NC066) - Table C5 Quarterly Budget Statement - Capital Expenditure by Standard Classification and Funding for 2nd Quarter ended 31 December 2014 (Figures Finalised as at 2015/01/31)</t>
  </si>
  <si>
    <t>Northern Cape: Khai-Ma(NC067) - Table C5 Quarterly Budget Statement - Capital Expenditure by Standard Classification and Funding for 2nd Quarter ended 31 December 2014 (Figures Finalised as at 2015/01/31)</t>
  </si>
  <si>
    <t>Northern Cape: Namakwa(DC6) - Table C5 Quarterly Budget Statement - Capital Expenditure by Standard Classification and Funding for 2nd Quarter ended 31 December 2014 (Figures Finalised as at 2015/01/31)</t>
  </si>
  <si>
    <t>Northern Cape: Ubuntu(NC071) - Table C5 Quarterly Budget Statement - Capital Expenditure by Standard Classification and Funding for 2nd Quarter ended 31 December 2014 (Figures Finalised as at 2015/01/31)</t>
  </si>
  <si>
    <t>Northern Cape: Umsobomvu(NC072) - Table C5 Quarterly Budget Statement - Capital Expenditure by Standard Classification and Funding for 2nd Quarter ended 31 December 2014 (Figures Finalised as at 2015/01/31)</t>
  </si>
  <si>
    <t>Northern Cape: Emthanjeni(NC073) - Table C5 Quarterly Budget Statement - Capital Expenditure by Standard Classification and Funding for 2nd Quarter ended 31 December 2014 (Figures Finalised as at 2015/01/31)</t>
  </si>
  <si>
    <t>Northern Cape: Kareeberg(NC074) - Table C5 Quarterly Budget Statement - Capital Expenditure by Standard Classification and Funding for 2nd Quarter ended 31 December 2014 (Figures Finalised as at 2015/01/31)</t>
  </si>
  <si>
    <t>Northern Cape: Renosterberg(NC075) - Table C5 Quarterly Budget Statement - Capital Expenditure by Standard Classification and Funding for 2nd Quarter ended 31 December 2014 (Figures Finalised as at 2015/01/31)</t>
  </si>
  <si>
    <t>Northern Cape: Thembelihle(NC076) - Table C5 Quarterly Budget Statement - Capital Expenditure by Standard Classification and Funding for 2nd Quarter ended 31 December 2014 (Figures Finalised as at 2015/01/31)</t>
  </si>
  <si>
    <t>Northern Cape: Siyathemba(NC077) - Table C5 Quarterly Budget Statement - Capital Expenditure by Standard Classification and Funding for 2nd Quarter ended 31 December 2014 (Figures Finalised as at 2015/01/31)</t>
  </si>
  <si>
    <t>Northern Cape: Siyancuma(NC078) - Table C5 Quarterly Budget Statement - Capital Expenditure by Standard Classification and Funding for 2nd Quarter ended 31 December 2014 (Figures Finalised as at 2015/01/31)</t>
  </si>
  <si>
    <t>Northern Cape: Pixley Ka Seme (Nc)(DC7) - Table C5 Quarterly Budget Statement - Capital Expenditure by Standard Classification and Funding for 2nd Quarter ended 31 December 2014 (Figures Finalised as at 2015/01/31)</t>
  </si>
  <si>
    <t>Northern Cape: Mier(NC081) - Table C5 Quarterly Budget Statement - Capital Expenditure by Standard Classification and Funding for 2nd Quarter ended 31 December 2014 (Figures Finalised as at 2015/01/31)</t>
  </si>
  <si>
    <t>Northern Cape: !Kai! Garib(NC082) - Table C5 Quarterly Budget Statement - Capital Expenditure by Standard Classification and Funding for 2nd Quarter ended 31 December 2014 (Figures Finalised as at 2015/01/31)</t>
  </si>
  <si>
    <t>Northern Cape: //Khara Hais(NC083) - Table C5 Quarterly Budget Statement - Capital Expenditure by Standard Classification and Funding for 2nd Quarter ended 31 December 2014 (Figures Finalised as at 2015/01/31)</t>
  </si>
  <si>
    <t>Northern Cape: !Kheis(NC084) - Table C5 Quarterly Budget Statement - Capital Expenditure by Standard Classification and Funding for 2nd Quarter ended 31 December 2014 (Figures Finalised as at 2015/01/31)</t>
  </si>
  <si>
    <t>Northern Cape: Tsantsabane(NC085) - Table C5 Quarterly Budget Statement - Capital Expenditure by Standard Classification and Funding for 2nd Quarter ended 31 December 2014 (Figures Finalised as at 2015/01/31)</t>
  </si>
  <si>
    <t>Northern Cape: Kgatelopele(NC086) - Table C5 Quarterly Budget Statement - Capital Expenditure by Standard Classification and Funding for 2nd Quarter ended 31 December 2014 (Figures Finalised as at 2015/01/31)</t>
  </si>
  <si>
    <t>Northern Cape: Z F Mgcawu(DC8) - Table C5 Quarterly Budget Statement - Capital Expenditure by Standard Classification and Funding for 2nd Quarter ended 31 December 2014 (Figures Finalised as at 2015/01/31)</t>
  </si>
  <si>
    <t>Northern Cape: Sol Plaatje(NC091) - Table C5 Quarterly Budget Statement - Capital Expenditure by Standard Classification and Funding for 2nd Quarter ended 31 December 2014 (Figures Finalised as at 2015/01/31)</t>
  </si>
  <si>
    <t>Northern Cape: Dikgatlong(NC092) - Table C5 Quarterly Budget Statement - Capital Expenditure by Standard Classification and Funding for 2nd Quarter ended 31 December 2014 (Figures Finalised as at 2015/01/31)</t>
  </si>
  <si>
    <t>Northern Cape: Magareng(NC093) - Table C5 Quarterly Budget Statement - Capital Expenditure by Standard Classification and Funding for 2nd Quarter ended 31 December 2014 (Figures Finalised as at 2015/01/31)</t>
  </si>
  <si>
    <t>Northern Cape: Phokwane(NC094) - Table C5 Quarterly Budget Statement - Capital Expenditure by Standard Classification and Funding for 2nd Quarter ended 31 December 2014 (Figures Finalised as at 2015/01/31)</t>
  </si>
  <si>
    <t>Northern Cape: Frances Baard(DC9) - Table C5 Quarterly Budget Statement - Capital Expenditure by Standard Classification and Funding for 2nd Quarter ended 31 December 2014 (Figures Finalised as at 2015/01/31)</t>
  </si>
  <si>
    <t>Summary - Table C5 Quarterly Budget Statement - Capital Expenditure by Standard Classification and Funding for 2nd Quarter ended 31 December 2014 (Figures Finalised as at 2015/01/31)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</si>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</sst>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0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0" fontId="5" fillId="0" borderId="12" xfId="0" applyNumberFormat="1" applyFont="1" applyFill="1" applyBorder="1" applyAlignment="1" applyProtection="1">
      <alignment/>
      <protection/>
    </xf>
    <xf numFmtId="170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0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72" fontId="3" fillId="0" borderId="17" xfId="0" applyNumberFormat="1" applyFont="1" applyFill="1" applyBorder="1" applyAlignment="1" applyProtection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7" xfId="42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20" xfId="0" applyNumberFormat="1" applyFont="1" applyFill="1" applyBorder="1" applyAlignment="1" applyProtection="1">
      <alignment/>
      <protection/>
    </xf>
    <xf numFmtId="172" fontId="3" fillId="0" borderId="15" xfId="0" applyNumberFormat="1" applyFont="1" applyFill="1" applyBorder="1" applyAlignment="1" applyProtection="1">
      <alignment/>
      <protection/>
    </xf>
    <xf numFmtId="172" fontId="5" fillId="0" borderId="21" xfId="0" applyNumberFormat="1" applyFont="1" applyFill="1" applyBorder="1" applyAlignment="1" applyProtection="1">
      <alignment/>
      <protection/>
    </xf>
    <xf numFmtId="172" fontId="5" fillId="0" borderId="21" xfId="42" applyNumberFormat="1" applyFont="1" applyFill="1" applyBorder="1" applyAlignment="1" applyProtection="1">
      <alignment/>
      <protection/>
    </xf>
    <xf numFmtId="172" fontId="3" fillId="0" borderId="21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72" fontId="3" fillId="0" borderId="33" xfId="0" applyNumberFormat="1" applyFont="1" applyBorder="1" applyAlignment="1" applyProtection="1">
      <alignment horizontal="center"/>
      <protection/>
    </xf>
    <xf numFmtId="172" fontId="3" fillId="0" borderId="23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170" fontId="3" fillId="0" borderId="10" xfId="0" applyNumberFormat="1" applyFont="1" applyBorder="1" applyAlignment="1" applyProtection="1">
      <alignment horizontal="center"/>
      <protection/>
    </xf>
    <xf numFmtId="172" fontId="3" fillId="0" borderId="34" xfId="0" applyNumberFormat="1" applyFont="1" applyBorder="1" applyAlignment="1" applyProtection="1">
      <alignment horizontal="center"/>
      <protection/>
    </xf>
    <xf numFmtId="172" fontId="3" fillId="0" borderId="32" xfId="0" applyNumberFormat="1" applyFont="1" applyFill="1" applyBorder="1" applyAlignment="1" applyProtection="1">
      <alignment/>
      <protection/>
    </xf>
    <xf numFmtId="172" fontId="3" fillId="0" borderId="31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0" fontId="3" fillId="0" borderId="14" xfId="0" applyNumberFormat="1" applyFont="1" applyFill="1" applyBorder="1" applyAlignment="1" applyProtection="1">
      <alignment/>
      <protection/>
    </xf>
    <xf numFmtId="172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72" fontId="3" fillId="0" borderId="32" xfId="0" applyNumberFormat="1" applyFont="1" applyBorder="1" applyAlignment="1" applyProtection="1">
      <alignment/>
      <protection/>
    </xf>
    <xf numFmtId="172" fontId="3" fillId="0" borderId="31" xfId="0" applyNumberFormat="1" applyFont="1" applyBorder="1" applyAlignment="1" applyProtection="1">
      <alignment/>
      <protection/>
    </xf>
    <xf numFmtId="172" fontId="3" fillId="0" borderId="14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2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97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40603749</v>
      </c>
      <c r="D5" s="16">
        <f>SUM(D6:D8)</f>
        <v>0</v>
      </c>
      <c r="E5" s="17">
        <f t="shared" si="0"/>
        <v>39257000</v>
      </c>
      <c r="F5" s="18">
        <f t="shared" si="0"/>
        <v>39257000</v>
      </c>
      <c r="G5" s="18">
        <f t="shared" si="0"/>
        <v>174190</v>
      </c>
      <c r="H5" s="18">
        <f t="shared" si="0"/>
        <v>1213929</v>
      </c>
      <c r="I5" s="18">
        <f t="shared" si="0"/>
        <v>407462</v>
      </c>
      <c r="J5" s="18">
        <f t="shared" si="0"/>
        <v>1795581</v>
      </c>
      <c r="K5" s="18">
        <f t="shared" si="0"/>
        <v>968663</v>
      </c>
      <c r="L5" s="18">
        <f t="shared" si="0"/>
        <v>903534</v>
      </c>
      <c r="M5" s="18">
        <f t="shared" si="0"/>
        <v>2193295</v>
      </c>
      <c r="N5" s="18">
        <f t="shared" si="0"/>
        <v>4065492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5861073</v>
      </c>
      <c r="X5" s="18">
        <f t="shared" si="0"/>
        <v>19899656</v>
      </c>
      <c r="Y5" s="18">
        <f t="shared" si="0"/>
        <v>-14038583</v>
      </c>
      <c r="Z5" s="4">
        <f>+IF(X5&lt;&gt;0,+(Y5/X5)*100,0)</f>
        <v>-70.54686271963696</v>
      </c>
      <c r="AA5" s="16">
        <f>SUM(AA6:AA8)</f>
        <v>39257000</v>
      </c>
    </row>
    <row r="6" spans="1:27" ht="13.5">
      <c r="A6" s="5" t="s">
        <v>32</v>
      </c>
      <c r="B6" s="3"/>
      <c r="C6" s="19">
        <v>13491246</v>
      </c>
      <c r="D6" s="19"/>
      <c r="E6" s="20">
        <v>9546100</v>
      </c>
      <c r="F6" s="21">
        <v>9546100</v>
      </c>
      <c r="G6" s="21">
        <v>15436</v>
      </c>
      <c r="H6" s="21">
        <v>139487</v>
      </c>
      <c r="I6" s="21">
        <v>39691</v>
      </c>
      <c r="J6" s="21">
        <v>194614</v>
      </c>
      <c r="K6" s="21">
        <v>128364</v>
      </c>
      <c r="L6" s="21">
        <v>12902</v>
      </c>
      <c r="M6" s="21">
        <v>25182</v>
      </c>
      <c r="N6" s="21">
        <v>166448</v>
      </c>
      <c r="O6" s="21"/>
      <c r="P6" s="21"/>
      <c r="Q6" s="21"/>
      <c r="R6" s="21"/>
      <c r="S6" s="21"/>
      <c r="T6" s="21"/>
      <c r="U6" s="21"/>
      <c r="V6" s="21"/>
      <c r="W6" s="21">
        <v>361062</v>
      </c>
      <c r="X6" s="21">
        <v>4320819</v>
      </c>
      <c r="Y6" s="21">
        <v>-3959757</v>
      </c>
      <c r="Z6" s="6">
        <v>-91.64</v>
      </c>
      <c r="AA6" s="28">
        <v>9546100</v>
      </c>
    </row>
    <row r="7" spans="1:27" ht="13.5">
      <c r="A7" s="5" t="s">
        <v>33</v>
      </c>
      <c r="B7" s="3"/>
      <c r="C7" s="22">
        <v>12512568</v>
      </c>
      <c r="D7" s="22"/>
      <c r="E7" s="23">
        <v>11050699</v>
      </c>
      <c r="F7" s="24">
        <v>11050699</v>
      </c>
      <c r="G7" s="24">
        <v>1947</v>
      </c>
      <c r="H7" s="24">
        <v>40007</v>
      </c>
      <c r="I7" s="24">
        <v>68311</v>
      </c>
      <c r="J7" s="24">
        <v>110265</v>
      </c>
      <c r="K7" s="24">
        <v>285700</v>
      </c>
      <c r="L7" s="24">
        <v>771910</v>
      </c>
      <c r="M7" s="24">
        <v>2120904</v>
      </c>
      <c r="N7" s="24">
        <v>3178514</v>
      </c>
      <c r="O7" s="24"/>
      <c r="P7" s="24"/>
      <c r="Q7" s="24"/>
      <c r="R7" s="24"/>
      <c r="S7" s="24"/>
      <c r="T7" s="24"/>
      <c r="U7" s="24"/>
      <c r="V7" s="24"/>
      <c r="W7" s="24">
        <v>3288779</v>
      </c>
      <c r="X7" s="24">
        <v>6452588</v>
      </c>
      <c r="Y7" s="24">
        <v>-3163809</v>
      </c>
      <c r="Z7" s="7">
        <v>-49.03</v>
      </c>
      <c r="AA7" s="29">
        <v>11050699</v>
      </c>
    </row>
    <row r="8" spans="1:27" ht="13.5">
      <c r="A8" s="5" t="s">
        <v>34</v>
      </c>
      <c r="B8" s="3"/>
      <c r="C8" s="19">
        <v>14599935</v>
      </c>
      <c r="D8" s="19"/>
      <c r="E8" s="20">
        <v>18660201</v>
      </c>
      <c r="F8" s="21">
        <v>18660201</v>
      </c>
      <c r="G8" s="21">
        <v>156807</v>
      </c>
      <c r="H8" s="21">
        <v>1034435</v>
      </c>
      <c r="I8" s="21">
        <v>299460</v>
      </c>
      <c r="J8" s="21">
        <v>1490702</v>
      </c>
      <c r="K8" s="21">
        <v>554599</v>
      </c>
      <c r="L8" s="21">
        <v>118722</v>
      </c>
      <c r="M8" s="21">
        <v>47209</v>
      </c>
      <c r="N8" s="21">
        <v>720530</v>
      </c>
      <c r="O8" s="21"/>
      <c r="P8" s="21"/>
      <c r="Q8" s="21"/>
      <c r="R8" s="21"/>
      <c r="S8" s="21"/>
      <c r="T8" s="21"/>
      <c r="U8" s="21"/>
      <c r="V8" s="21"/>
      <c r="W8" s="21">
        <v>2211232</v>
      </c>
      <c r="X8" s="21">
        <v>9126249</v>
      </c>
      <c r="Y8" s="21">
        <v>-6915017</v>
      </c>
      <c r="Z8" s="6">
        <v>-75.77</v>
      </c>
      <c r="AA8" s="28">
        <v>18660201</v>
      </c>
    </row>
    <row r="9" spans="1:27" ht="13.5">
      <c r="A9" s="2" t="s">
        <v>35</v>
      </c>
      <c r="B9" s="3"/>
      <c r="C9" s="16">
        <f aca="true" t="shared" si="1" ref="C9:Y9">SUM(C10:C14)</f>
        <v>55195741</v>
      </c>
      <c r="D9" s="16">
        <f>SUM(D10:D14)</f>
        <v>0</v>
      </c>
      <c r="E9" s="17">
        <f t="shared" si="1"/>
        <v>115502860</v>
      </c>
      <c r="F9" s="18">
        <f t="shared" si="1"/>
        <v>115502860</v>
      </c>
      <c r="G9" s="18">
        <f t="shared" si="1"/>
        <v>1503327</v>
      </c>
      <c r="H9" s="18">
        <f t="shared" si="1"/>
        <v>9356902</v>
      </c>
      <c r="I9" s="18">
        <f t="shared" si="1"/>
        <v>4322848</v>
      </c>
      <c r="J9" s="18">
        <f t="shared" si="1"/>
        <v>15183077</v>
      </c>
      <c r="K9" s="18">
        <f t="shared" si="1"/>
        <v>3812851</v>
      </c>
      <c r="L9" s="18">
        <f t="shared" si="1"/>
        <v>3767562</v>
      </c>
      <c r="M9" s="18">
        <f t="shared" si="1"/>
        <v>9079341</v>
      </c>
      <c r="N9" s="18">
        <f t="shared" si="1"/>
        <v>16659754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31842831</v>
      </c>
      <c r="X9" s="18">
        <f t="shared" si="1"/>
        <v>49728825</v>
      </c>
      <c r="Y9" s="18">
        <f t="shared" si="1"/>
        <v>-17885994</v>
      </c>
      <c r="Z9" s="4">
        <f>+IF(X9&lt;&gt;0,+(Y9/X9)*100,0)</f>
        <v>-35.96705532455271</v>
      </c>
      <c r="AA9" s="30">
        <f>SUM(AA10:AA14)</f>
        <v>115502860</v>
      </c>
    </row>
    <row r="10" spans="1:27" ht="13.5">
      <c r="A10" s="5" t="s">
        <v>36</v>
      </c>
      <c r="B10" s="3"/>
      <c r="C10" s="19">
        <v>27494561</v>
      </c>
      <c r="D10" s="19"/>
      <c r="E10" s="20">
        <v>46858859</v>
      </c>
      <c r="F10" s="21">
        <v>46858859</v>
      </c>
      <c r="G10" s="21">
        <v>283313</v>
      </c>
      <c r="H10" s="21">
        <v>4983340</v>
      </c>
      <c r="I10" s="21">
        <v>1872364</v>
      </c>
      <c r="J10" s="21">
        <v>7139017</v>
      </c>
      <c r="K10" s="21">
        <v>2718722</v>
      </c>
      <c r="L10" s="21">
        <v>3021252</v>
      </c>
      <c r="M10" s="21">
        <v>8149726</v>
      </c>
      <c r="N10" s="21">
        <v>13889700</v>
      </c>
      <c r="O10" s="21"/>
      <c r="P10" s="21"/>
      <c r="Q10" s="21"/>
      <c r="R10" s="21"/>
      <c r="S10" s="21"/>
      <c r="T10" s="21"/>
      <c r="U10" s="21"/>
      <c r="V10" s="21"/>
      <c r="W10" s="21">
        <v>21028717</v>
      </c>
      <c r="X10" s="21">
        <v>16918045</v>
      </c>
      <c r="Y10" s="21">
        <v>4110672</v>
      </c>
      <c r="Z10" s="6">
        <v>24.3</v>
      </c>
      <c r="AA10" s="28">
        <v>46858859</v>
      </c>
    </row>
    <row r="11" spans="1:27" ht="13.5">
      <c r="A11" s="5" t="s">
        <v>37</v>
      </c>
      <c r="B11" s="3"/>
      <c r="C11" s="19">
        <v>19590882</v>
      </c>
      <c r="D11" s="19"/>
      <c r="E11" s="20">
        <v>37867001</v>
      </c>
      <c r="F11" s="21">
        <v>37867001</v>
      </c>
      <c r="G11" s="21">
        <v>262603</v>
      </c>
      <c r="H11" s="21">
        <v>328246</v>
      </c>
      <c r="I11" s="21">
        <v>2246863</v>
      </c>
      <c r="J11" s="21">
        <v>2837712</v>
      </c>
      <c r="K11" s="21">
        <v>122863</v>
      </c>
      <c r="L11" s="21">
        <v>430249</v>
      </c>
      <c r="M11" s="21">
        <v>893032</v>
      </c>
      <c r="N11" s="21">
        <v>1446144</v>
      </c>
      <c r="O11" s="21"/>
      <c r="P11" s="21"/>
      <c r="Q11" s="21"/>
      <c r="R11" s="21"/>
      <c r="S11" s="21"/>
      <c r="T11" s="21"/>
      <c r="U11" s="21"/>
      <c r="V11" s="21"/>
      <c r="W11" s="21">
        <v>4283856</v>
      </c>
      <c r="X11" s="21">
        <v>19032298</v>
      </c>
      <c r="Y11" s="21">
        <v>-14748442</v>
      </c>
      <c r="Z11" s="6">
        <v>-77.49</v>
      </c>
      <c r="AA11" s="28">
        <v>37867001</v>
      </c>
    </row>
    <row r="12" spans="1:27" ht="13.5">
      <c r="A12" s="5" t="s">
        <v>38</v>
      </c>
      <c r="B12" s="3"/>
      <c r="C12" s="19">
        <v>2289888</v>
      </c>
      <c r="D12" s="19"/>
      <c r="E12" s="20">
        <v>14558000</v>
      </c>
      <c r="F12" s="21">
        <v>14558000</v>
      </c>
      <c r="G12" s="21"/>
      <c r="H12" s="21"/>
      <c r="I12" s="21"/>
      <c r="J12" s="21"/>
      <c r="K12" s="21">
        <v>7157</v>
      </c>
      <c r="L12" s="21">
        <v>316061</v>
      </c>
      <c r="M12" s="21">
        <v>36583</v>
      </c>
      <c r="N12" s="21">
        <v>359801</v>
      </c>
      <c r="O12" s="21"/>
      <c r="P12" s="21"/>
      <c r="Q12" s="21"/>
      <c r="R12" s="21"/>
      <c r="S12" s="21"/>
      <c r="T12" s="21"/>
      <c r="U12" s="21"/>
      <c r="V12" s="21"/>
      <c r="W12" s="21">
        <v>359801</v>
      </c>
      <c r="X12" s="21">
        <v>5690980</v>
      </c>
      <c r="Y12" s="21">
        <v>-5331179</v>
      </c>
      <c r="Z12" s="6">
        <v>-93.68</v>
      </c>
      <c r="AA12" s="28">
        <v>14558000</v>
      </c>
    </row>
    <row r="13" spans="1:27" ht="13.5">
      <c r="A13" s="5" t="s">
        <v>39</v>
      </c>
      <c r="B13" s="3"/>
      <c r="C13" s="19">
        <v>5819147</v>
      </c>
      <c r="D13" s="19"/>
      <c r="E13" s="20">
        <v>16041000</v>
      </c>
      <c r="F13" s="21">
        <v>16041000</v>
      </c>
      <c r="G13" s="21">
        <v>957411</v>
      </c>
      <c r="H13" s="21">
        <v>4045316</v>
      </c>
      <c r="I13" s="21">
        <v>199576</v>
      </c>
      <c r="J13" s="21">
        <v>5202303</v>
      </c>
      <c r="K13" s="21">
        <v>939417</v>
      </c>
      <c r="L13" s="21"/>
      <c r="M13" s="21"/>
      <c r="N13" s="21">
        <v>939417</v>
      </c>
      <c r="O13" s="21"/>
      <c r="P13" s="21"/>
      <c r="Q13" s="21"/>
      <c r="R13" s="21"/>
      <c r="S13" s="21"/>
      <c r="T13" s="21"/>
      <c r="U13" s="21"/>
      <c r="V13" s="21"/>
      <c r="W13" s="21">
        <v>6141720</v>
      </c>
      <c r="X13" s="21">
        <v>7998504</v>
      </c>
      <c r="Y13" s="21">
        <v>-1856784</v>
      </c>
      <c r="Z13" s="6">
        <v>-23.21</v>
      </c>
      <c r="AA13" s="28">
        <v>16041000</v>
      </c>
    </row>
    <row r="14" spans="1:27" ht="13.5">
      <c r="A14" s="5" t="s">
        <v>40</v>
      </c>
      <c r="B14" s="3"/>
      <c r="C14" s="22">
        <v>1263</v>
      </c>
      <c r="D14" s="22"/>
      <c r="E14" s="23">
        <v>178000</v>
      </c>
      <c r="F14" s="24">
        <v>178000</v>
      </c>
      <c r="G14" s="24"/>
      <c r="H14" s="24"/>
      <c r="I14" s="24">
        <v>4045</v>
      </c>
      <c r="J14" s="24">
        <v>4045</v>
      </c>
      <c r="K14" s="24">
        <v>24692</v>
      </c>
      <c r="L14" s="24"/>
      <c r="M14" s="24"/>
      <c r="N14" s="24">
        <v>24692</v>
      </c>
      <c r="O14" s="24"/>
      <c r="P14" s="24"/>
      <c r="Q14" s="24"/>
      <c r="R14" s="24"/>
      <c r="S14" s="24"/>
      <c r="T14" s="24"/>
      <c r="U14" s="24"/>
      <c r="V14" s="24"/>
      <c r="W14" s="24">
        <v>28737</v>
      </c>
      <c r="X14" s="24">
        <v>88998</v>
      </c>
      <c r="Y14" s="24">
        <v>-60261</v>
      </c>
      <c r="Z14" s="7">
        <v>-67.71</v>
      </c>
      <c r="AA14" s="29">
        <v>178000</v>
      </c>
    </row>
    <row r="15" spans="1:27" ht="13.5">
      <c r="A15" s="2" t="s">
        <v>41</v>
      </c>
      <c r="B15" s="8"/>
      <c r="C15" s="16">
        <f aca="true" t="shared" si="2" ref="C15:Y15">SUM(C16:C18)</f>
        <v>220643389</v>
      </c>
      <c r="D15" s="16">
        <f>SUM(D16:D18)</f>
        <v>0</v>
      </c>
      <c r="E15" s="17">
        <f t="shared" si="2"/>
        <v>262798613</v>
      </c>
      <c r="F15" s="18">
        <f t="shared" si="2"/>
        <v>262798613</v>
      </c>
      <c r="G15" s="18">
        <f t="shared" si="2"/>
        <v>15563589</v>
      </c>
      <c r="H15" s="18">
        <f t="shared" si="2"/>
        <v>25136357</v>
      </c>
      <c r="I15" s="18">
        <f t="shared" si="2"/>
        <v>21108534</v>
      </c>
      <c r="J15" s="18">
        <f t="shared" si="2"/>
        <v>61808480</v>
      </c>
      <c r="K15" s="18">
        <f t="shared" si="2"/>
        <v>45945263</v>
      </c>
      <c r="L15" s="18">
        <f t="shared" si="2"/>
        <v>32920441</v>
      </c>
      <c r="M15" s="18">
        <f t="shared" si="2"/>
        <v>33999462</v>
      </c>
      <c r="N15" s="18">
        <f t="shared" si="2"/>
        <v>112865166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174673646</v>
      </c>
      <c r="X15" s="18">
        <f t="shared" si="2"/>
        <v>137735490</v>
      </c>
      <c r="Y15" s="18">
        <f t="shared" si="2"/>
        <v>36938156</v>
      </c>
      <c r="Z15" s="4">
        <f>+IF(X15&lt;&gt;0,+(Y15/X15)*100,0)</f>
        <v>26.818183171236402</v>
      </c>
      <c r="AA15" s="30">
        <f>SUM(AA16:AA18)</f>
        <v>262798613</v>
      </c>
    </row>
    <row r="16" spans="1:27" ht="13.5">
      <c r="A16" s="5" t="s">
        <v>42</v>
      </c>
      <c r="B16" s="3"/>
      <c r="C16" s="19">
        <v>15164081</v>
      </c>
      <c r="D16" s="19"/>
      <c r="E16" s="20">
        <v>47510141</v>
      </c>
      <c r="F16" s="21">
        <v>47510141</v>
      </c>
      <c r="G16" s="21">
        <v>3405344</v>
      </c>
      <c r="H16" s="21">
        <v>3502183</v>
      </c>
      <c r="I16" s="21">
        <v>1861325</v>
      </c>
      <c r="J16" s="21">
        <v>8768852</v>
      </c>
      <c r="K16" s="21">
        <v>1870083</v>
      </c>
      <c r="L16" s="21">
        <v>6448014</v>
      </c>
      <c r="M16" s="21">
        <v>3892144</v>
      </c>
      <c r="N16" s="21">
        <v>12210241</v>
      </c>
      <c r="O16" s="21"/>
      <c r="P16" s="21"/>
      <c r="Q16" s="21"/>
      <c r="R16" s="21"/>
      <c r="S16" s="21"/>
      <c r="T16" s="21"/>
      <c r="U16" s="21"/>
      <c r="V16" s="21"/>
      <c r="W16" s="21">
        <v>20979093</v>
      </c>
      <c r="X16" s="21">
        <v>24280246</v>
      </c>
      <c r="Y16" s="21">
        <v>-3301153</v>
      </c>
      <c r="Z16" s="6">
        <v>-13.6</v>
      </c>
      <c r="AA16" s="28">
        <v>47510141</v>
      </c>
    </row>
    <row r="17" spans="1:27" ht="13.5">
      <c r="A17" s="5" t="s">
        <v>43</v>
      </c>
      <c r="B17" s="3"/>
      <c r="C17" s="19">
        <v>205479308</v>
      </c>
      <c r="D17" s="19"/>
      <c r="E17" s="20">
        <v>215270472</v>
      </c>
      <c r="F17" s="21">
        <v>215270472</v>
      </c>
      <c r="G17" s="21">
        <v>12158245</v>
      </c>
      <c r="H17" s="21">
        <v>21634174</v>
      </c>
      <c r="I17" s="21">
        <v>19247209</v>
      </c>
      <c r="J17" s="21">
        <v>53039628</v>
      </c>
      <c r="K17" s="21">
        <v>44075180</v>
      </c>
      <c r="L17" s="21">
        <v>26472427</v>
      </c>
      <c r="M17" s="21">
        <v>30107318</v>
      </c>
      <c r="N17" s="21">
        <v>100654925</v>
      </c>
      <c r="O17" s="21"/>
      <c r="P17" s="21"/>
      <c r="Q17" s="21"/>
      <c r="R17" s="21"/>
      <c r="S17" s="21"/>
      <c r="T17" s="21"/>
      <c r="U17" s="21"/>
      <c r="V17" s="21"/>
      <c r="W17" s="21">
        <v>153694553</v>
      </c>
      <c r="X17" s="21">
        <v>113437244</v>
      </c>
      <c r="Y17" s="21">
        <v>40257309</v>
      </c>
      <c r="Z17" s="6">
        <v>35.49</v>
      </c>
      <c r="AA17" s="28">
        <v>215270472</v>
      </c>
    </row>
    <row r="18" spans="1:27" ht="13.5">
      <c r="A18" s="5" t="s">
        <v>44</v>
      </c>
      <c r="B18" s="3"/>
      <c r="C18" s="19"/>
      <c r="D18" s="19"/>
      <c r="E18" s="20">
        <v>18000</v>
      </c>
      <c r="F18" s="21">
        <v>18000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18000</v>
      </c>
      <c r="Y18" s="21">
        <v>-18000</v>
      </c>
      <c r="Z18" s="6">
        <v>-100</v>
      </c>
      <c r="AA18" s="28">
        <v>18000</v>
      </c>
    </row>
    <row r="19" spans="1:27" ht="13.5">
      <c r="A19" s="2" t="s">
        <v>45</v>
      </c>
      <c r="B19" s="8"/>
      <c r="C19" s="16">
        <f aca="true" t="shared" si="3" ref="C19:Y19">SUM(C20:C23)</f>
        <v>481138650</v>
      </c>
      <c r="D19" s="16">
        <f>SUM(D20:D23)</f>
        <v>0</v>
      </c>
      <c r="E19" s="17">
        <f t="shared" si="3"/>
        <v>895721220</v>
      </c>
      <c r="F19" s="18">
        <f t="shared" si="3"/>
        <v>895721220</v>
      </c>
      <c r="G19" s="18">
        <f t="shared" si="3"/>
        <v>23739289</v>
      </c>
      <c r="H19" s="18">
        <f t="shared" si="3"/>
        <v>50474633</v>
      </c>
      <c r="I19" s="18">
        <f t="shared" si="3"/>
        <v>42978764</v>
      </c>
      <c r="J19" s="18">
        <f t="shared" si="3"/>
        <v>117192686</v>
      </c>
      <c r="K19" s="18">
        <f t="shared" si="3"/>
        <v>52558713</v>
      </c>
      <c r="L19" s="18">
        <f t="shared" si="3"/>
        <v>42773487</v>
      </c>
      <c r="M19" s="18">
        <f t="shared" si="3"/>
        <v>54423589</v>
      </c>
      <c r="N19" s="18">
        <f t="shared" si="3"/>
        <v>149755789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266948475</v>
      </c>
      <c r="X19" s="18">
        <f t="shared" si="3"/>
        <v>479689223</v>
      </c>
      <c r="Y19" s="18">
        <f t="shared" si="3"/>
        <v>-212740748</v>
      </c>
      <c r="Z19" s="4">
        <f>+IF(X19&lt;&gt;0,+(Y19/X19)*100,0)</f>
        <v>-44.34970347457649</v>
      </c>
      <c r="AA19" s="30">
        <f>SUM(AA20:AA23)</f>
        <v>895721220</v>
      </c>
    </row>
    <row r="20" spans="1:27" ht="13.5">
      <c r="A20" s="5" t="s">
        <v>46</v>
      </c>
      <c r="B20" s="3"/>
      <c r="C20" s="19">
        <v>104625506</v>
      </c>
      <c r="D20" s="19"/>
      <c r="E20" s="20">
        <v>69534901</v>
      </c>
      <c r="F20" s="21">
        <v>69534901</v>
      </c>
      <c r="G20" s="21">
        <v>181396</v>
      </c>
      <c r="H20" s="21">
        <v>2342941</v>
      </c>
      <c r="I20" s="21">
        <v>5527737</v>
      </c>
      <c r="J20" s="21">
        <v>8052074</v>
      </c>
      <c r="K20" s="21">
        <v>5446831</v>
      </c>
      <c r="L20" s="21">
        <v>6023316</v>
      </c>
      <c r="M20" s="21">
        <v>3410884</v>
      </c>
      <c r="N20" s="21">
        <v>14881031</v>
      </c>
      <c r="O20" s="21"/>
      <c r="P20" s="21"/>
      <c r="Q20" s="21"/>
      <c r="R20" s="21"/>
      <c r="S20" s="21"/>
      <c r="T20" s="21"/>
      <c r="U20" s="21"/>
      <c r="V20" s="21"/>
      <c r="W20" s="21">
        <v>22933105</v>
      </c>
      <c r="X20" s="21">
        <v>39249757</v>
      </c>
      <c r="Y20" s="21">
        <v>-16316652</v>
      </c>
      <c r="Z20" s="6">
        <v>-41.57</v>
      </c>
      <c r="AA20" s="28">
        <v>69534901</v>
      </c>
    </row>
    <row r="21" spans="1:27" ht="13.5">
      <c r="A21" s="5" t="s">
        <v>47</v>
      </c>
      <c r="B21" s="3"/>
      <c r="C21" s="19">
        <v>219613458</v>
      </c>
      <c r="D21" s="19"/>
      <c r="E21" s="20">
        <v>584434490</v>
      </c>
      <c r="F21" s="21">
        <v>584434490</v>
      </c>
      <c r="G21" s="21">
        <v>18156658</v>
      </c>
      <c r="H21" s="21">
        <v>32064333</v>
      </c>
      <c r="I21" s="21">
        <v>19096029</v>
      </c>
      <c r="J21" s="21">
        <v>69317020</v>
      </c>
      <c r="K21" s="21">
        <v>26319401</v>
      </c>
      <c r="L21" s="21">
        <v>24971766</v>
      </c>
      <c r="M21" s="21">
        <v>23037359</v>
      </c>
      <c r="N21" s="21">
        <v>74328526</v>
      </c>
      <c r="O21" s="21"/>
      <c r="P21" s="21"/>
      <c r="Q21" s="21"/>
      <c r="R21" s="21"/>
      <c r="S21" s="21"/>
      <c r="T21" s="21"/>
      <c r="U21" s="21"/>
      <c r="V21" s="21"/>
      <c r="W21" s="21">
        <v>143645546</v>
      </c>
      <c r="X21" s="21">
        <v>315780022</v>
      </c>
      <c r="Y21" s="21">
        <v>-172134476</v>
      </c>
      <c r="Z21" s="6">
        <v>-54.51</v>
      </c>
      <c r="AA21" s="28">
        <v>584434490</v>
      </c>
    </row>
    <row r="22" spans="1:27" ht="13.5">
      <c r="A22" s="5" t="s">
        <v>48</v>
      </c>
      <c r="B22" s="3"/>
      <c r="C22" s="22">
        <v>144959115</v>
      </c>
      <c r="D22" s="22"/>
      <c r="E22" s="23">
        <v>212728557</v>
      </c>
      <c r="F22" s="24">
        <v>212728557</v>
      </c>
      <c r="G22" s="24">
        <v>5357083</v>
      </c>
      <c r="H22" s="24">
        <v>16067359</v>
      </c>
      <c r="I22" s="24">
        <v>18078299</v>
      </c>
      <c r="J22" s="24">
        <v>39502741</v>
      </c>
      <c r="K22" s="24">
        <v>19764778</v>
      </c>
      <c r="L22" s="24">
        <v>11778405</v>
      </c>
      <c r="M22" s="24">
        <v>22778109</v>
      </c>
      <c r="N22" s="24">
        <v>54321292</v>
      </c>
      <c r="O22" s="24"/>
      <c r="P22" s="24"/>
      <c r="Q22" s="24"/>
      <c r="R22" s="24"/>
      <c r="S22" s="24"/>
      <c r="T22" s="24"/>
      <c r="U22" s="24"/>
      <c r="V22" s="24"/>
      <c r="W22" s="24">
        <v>93824033</v>
      </c>
      <c r="X22" s="24">
        <v>113434544</v>
      </c>
      <c r="Y22" s="24">
        <v>-19610511</v>
      </c>
      <c r="Z22" s="7">
        <v>-17.29</v>
      </c>
      <c r="AA22" s="29">
        <v>212728557</v>
      </c>
    </row>
    <row r="23" spans="1:27" ht="13.5">
      <c r="A23" s="5" t="s">
        <v>49</v>
      </c>
      <c r="B23" s="3"/>
      <c r="C23" s="19">
        <v>11940571</v>
      </c>
      <c r="D23" s="19"/>
      <c r="E23" s="20">
        <v>29023272</v>
      </c>
      <c r="F23" s="21">
        <v>29023272</v>
      </c>
      <c r="G23" s="21">
        <v>44152</v>
      </c>
      <c r="H23" s="21"/>
      <c r="I23" s="21">
        <v>276699</v>
      </c>
      <c r="J23" s="21">
        <v>320851</v>
      </c>
      <c r="K23" s="21">
        <v>1027703</v>
      </c>
      <c r="L23" s="21"/>
      <c r="M23" s="21">
        <v>5197237</v>
      </c>
      <c r="N23" s="21">
        <v>6224940</v>
      </c>
      <c r="O23" s="21"/>
      <c r="P23" s="21"/>
      <c r="Q23" s="21"/>
      <c r="R23" s="21"/>
      <c r="S23" s="21"/>
      <c r="T23" s="21"/>
      <c r="U23" s="21"/>
      <c r="V23" s="21"/>
      <c r="W23" s="21">
        <v>6545791</v>
      </c>
      <c r="X23" s="21">
        <v>11224900</v>
      </c>
      <c r="Y23" s="21">
        <v>-4679109</v>
      </c>
      <c r="Z23" s="6">
        <v>-41.69</v>
      </c>
      <c r="AA23" s="28">
        <v>29023272</v>
      </c>
    </row>
    <row r="24" spans="1:27" ht="13.5">
      <c r="A24" s="2" t="s">
        <v>50</v>
      </c>
      <c r="B24" s="8"/>
      <c r="C24" s="16">
        <v>6783018</v>
      </c>
      <c r="D24" s="16"/>
      <c r="E24" s="17">
        <v>13936960</v>
      </c>
      <c r="F24" s="18">
        <v>13936960</v>
      </c>
      <c r="G24" s="18"/>
      <c r="H24" s="18"/>
      <c r="I24" s="18"/>
      <c r="J24" s="18"/>
      <c r="K24" s="18">
        <v>117</v>
      </c>
      <c r="L24" s="18"/>
      <c r="M24" s="18"/>
      <c r="N24" s="18">
        <v>117</v>
      </c>
      <c r="O24" s="18"/>
      <c r="P24" s="18"/>
      <c r="Q24" s="18"/>
      <c r="R24" s="18"/>
      <c r="S24" s="18"/>
      <c r="T24" s="18"/>
      <c r="U24" s="18"/>
      <c r="V24" s="18"/>
      <c r="W24" s="18">
        <v>117</v>
      </c>
      <c r="X24" s="18">
        <v>6029958</v>
      </c>
      <c r="Y24" s="18">
        <v>-6029841</v>
      </c>
      <c r="Z24" s="4">
        <v>-100</v>
      </c>
      <c r="AA24" s="30">
        <v>13936960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804364547</v>
      </c>
      <c r="D25" s="50">
        <f>+D5+D9+D15+D19+D24</f>
        <v>0</v>
      </c>
      <c r="E25" s="51">
        <f t="shared" si="4"/>
        <v>1327216653</v>
      </c>
      <c r="F25" s="52">
        <f t="shared" si="4"/>
        <v>1327216653</v>
      </c>
      <c r="G25" s="52">
        <f t="shared" si="4"/>
        <v>40980395</v>
      </c>
      <c r="H25" s="52">
        <f t="shared" si="4"/>
        <v>86181821</v>
      </c>
      <c r="I25" s="52">
        <f t="shared" si="4"/>
        <v>68817608</v>
      </c>
      <c r="J25" s="52">
        <f t="shared" si="4"/>
        <v>195979824</v>
      </c>
      <c r="K25" s="52">
        <f t="shared" si="4"/>
        <v>103285607</v>
      </c>
      <c r="L25" s="52">
        <f t="shared" si="4"/>
        <v>80365024</v>
      </c>
      <c r="M25" s="52">
        <f t="shared" si="4"/>
        <v>99695687</v>
      </c>
      <c r="N25" s="52">
        <f t="shared" si="4"/>
        <v>283346318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479326142</v>
      </c>
      <c r="X25" s="52">
        <f t="shared" si="4"/>
        <v>693083152</v>
      </c>
      <c r="Y25" s="52">
        <f t="shared" si="4"/>
        <v>-213757010</v>
      </c>
      <c r="Z25" s="53">
        <f>+IF(X25&lt;&gt;0,+(Y25/X25)*100,0)</f>
        <v>-30.841466768189452</v>
      </c>
      <c r="AA25" s="54">
        <f>+AA5+AA9+AA15+AA19+AA24</f>
        <v>1327216653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551806630</v>
      </c>
      <c r="D28" s="19"/>
      <c r="E28" s="20">
        <v>694159803</v>
      </c>
      <c r="F28" s="21">
        <v>694159803</v>
      </c>
      <c r="G28" s="21">
        <v>31471874</v>
      </c>
      <c r="H28" s="21">
        <v>64660197</v>
      </c>
      <c r="I28" s="21">
        <v>53843205</v>
      </c>
      <c r="J28" s="21">
        <v>149975276</v>
      </c>
      <c r="K28" s="21">
        <v>60180027</v>
      </c>
      <c r="L28" s="21">
        <v>57432415</v>
      </c>
      <c r="M28" s="21">
        <v>69161408</v>
      </c>
      <c r="N28" s="21">
        <v>186773850</v>
      </c>
      <c r="O28" s="21"/>
      <c r="P28" s="21"/>
      <c r="Q28" s="21"/>
      <c r="R28" s="21"/>
      <c r="S28" s="21"/>
      <c r="T28" s="21"/>
      <c r="U28" s="21"/>
      <c r="V28" s="21"/>
      <c r="W28" s="21">
        <v>336749126</v>
      </c>
      <c r="X28" s="21"/>
      <c r="Y28" s="21">
        <v>336749126</v>
      </c>
      <c r="Z28" s="6"/>
      <c r="AA28" s="19">
        <v>694159803</v>
      </c>
    </row>
    <row r="29" spans="1:27" ht="13.5">
      <c r="A29" s="56" t="s">
        <v>55</v>
      </c>
      <c r="B29" s="3"/>
      <c r="C29" s="19">
        <v>51793664</v>
      </c>
      <c r="D29" s="19"/>
      <c r="E29" s="20">
        <v>77399444</v>
      </c>
      <c r="F29" s="21">
        <v>77399444</v>
      </c>
      <c r="G29" s="21">
        <v>2049062</v>
      </c>
      <c r="H29" s="21">
        <v>7820360</v>
      </c>
      <c r="I29" s="21">
        <v>8557621</v>
      </c>
      <c r="J29" s="21">
        <v>18427043</v>
      </c>
      <c r="K29" s="21">
        <v>8925481</v>
      </c>
      <c r="L29" s="21">
        <v>5379201</v>
      </c>
      <c r="M29" s="21">
        <v>10347494</v>
      </c>
      <c r="N29" s="21">
        <v>24652176</v>
      </c>
      <c r="O29" s="21"/>
      <c r="P29" s="21"/>
      <c r="Q29" s="21"/>
      <c r="R29" s="21"/>
      <c r="S29" s="21"/>
      <c r="T29" s="21"/>
      <c r="U29" s="21"/>
      <c r="V29" s="21"/>
      <c r="W29" s="21">
        <v>43079219</v>
      </c>
      <c r="X29" s="21"/>
      <c r="Y29" s="21">
        <v>43079219</v>
      </c>
      <c r="Z29" s="6"/>
      <c r="AA29" s="28">
        <v>77399444</v>
      </c>
    </row>
    <row r="30" spans="1:27" ht="13.5">
      <c r="A30" s="56" t="s">
        <v>56</v>
      </c>
      <c r="B30" s="3"/>
      <c r="C30" s="22">
        <v>8828030</v>
      </c>
      <c r="D30" s="22"/>
      <c r="E30" s="23">
        <v>12500000</v>
      </c>
      <c r="F30" s="24">
        <v>12500000</v>
      </c>
      <c r="G30" s="24">
        <v>501237</v>
      </c>
      <c r="H30" s="24"/>
      <c r="I30" s="24"/>
      <c r="J30" s="24">
        <v>501237</v>
      </c>
      <c r="K30" s="24"/>
      <c r="L30" s="24"/>
      <c r="M30" s="24">
        <v>2290000</v>
      </c>
      <c r="N30" s="24">
        <v>2290000</v>
      </c>
      <c r="O30" s="24"/>
      <c r="P30" s="24"/>
      <c r="Q30" s="24"/>
      <c r="R30" s="24"/>
      <c r="S30" s="24"/>
      <c r="T30" s="24"/>
      <c r="U30" s="24"/>
      <c r="V30" s="24"/>
      <c r="W30" s="24">
        <v>2791237</v>
      </c>
      <c r="X30" s="24"/>
      <c r="Y30" s="24">
        <v>2791237</v>
      </c>
      <c r="Z30" s="7"/>
      <c r="AA30" s="29">
        <v>12500000</v>
      </c>
    </row>
    <row r="31" spans="1:27" ht="13.5">
      <c r="A31" s="57" t="s">
        <v>57</v>
      </c>
      <c r="B31" s="3"/>
      <c r="C31" s="19">
        <v>565417</v>
      </c>
      <c r="D31" s="19"/>
      <c r="E31" s="20">
        <v>20772500</v>
      </c>
      <c r="F31" s="21">
        <v>20772500</v>
      </c>
      <c r="G31" s="21">
        <v>52894</v>
      </c>
      <c r="H31" s="21">
        <v>397948</v>
      </c>
      <c r="I31" s="21">
        <v>7954</v>
      </c>
      <c r="J31" s="21">
        <v>458796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458796</v>
      </c>
      <c r="X31" s="21"/>
      <c r="Y31" s="21">
        <v>458796</v>
      </c>
      <c r="Z31" s="6"/>
      <c r="AA31" s="28">
        <v>20772500</v>
      </c>
    </row>
    <row r="32" spans="1:27" ht="13.5">
      <c r="A32" s="58" t="s">
        <v>58</v>
      </c>
      <c r="B32" s="3"/>
      <c r="C32" s="25">
        <f aca="true" t="shared" si="5" ref="C32:Y32">SUM(C28:C31)</f>
        <v>612993741</v>
      </c>
      <c r="D32" s="25">
        <f>SUM(D28:D31)</f>
        <v>0</v>
      </c>
      <c r="E32" s="26">
        <f t="shared" si="5"/>
        <v>804831747</v>
      </c>
      <c r="F32" s="27">
        <f t="shared" si="5"/>
        <v>804831747</v>
      </c>
      <c r="G32" s="27">
        <f t="shared" si="5"/>
        <v>34075067</v>
      </c>
      <c r="H32" s="27">
        <f t="shared" si="5"/>
        <v>72878505</v>
      </c>
      <c r="I32" s="27">
        <f t="shared" si="5"/>
        <v>62408780</v>
      </c>
      <c r="J32" s="27">
        <f t="shared" si="5"/>
        <v>169362352</v>
      </c>
      <c r="K32" s="27">
        <f t="shared" si="5"/>
        <v>69105508</v>
      </c>
      <c r="L32" s="27">
        <f t="shared" si="5"/>
        <v>62811616</v>
      </c>
      <c r="M32" s="27">
        <f t="shared" si="5"/>
        <v>81798902</v>
      </c>
      <c r="N32" s="27">
        <f t="shared" si="5"/>
        <v>213716026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383078378</v>
      </c>
      <c r="X32" s="27">
        <f t="shared" si="5"/>
        <v>0</v>
      </c>
      <c r="Y32" s="27">
        <f t="shared" si="5"/>
        <v>383078378</v>
      </c>
      <c r="Z32" s="13">
        <f>+IF(X32&lt;&gt;0,+(Y32/X32)*100,0)</f>
        <v>0</v>
      </c>
      <c r="AA32" s="31">
        <f>SUM(AA28:AA31)</f>
        <v>804831747</v>
      </c>
    </row>
    <row r="33" spans="1:27" ht="13.5">
      <c r="A33" s="59" t="s">
        <v>59</v>
      </c>
      <c r="B33" s="3" t="s">
        <v>60</v>
      </c>
      <c r="C33" s="19">
        <v>11096209</v>
      </c>
      <c r="D33" s="19"/>
      <c r="E33" s="20">
        <v>86028001</v>
      </c>
      <c r="F33" s="21">
        <v>86028001</v>
      </c>
      <c r="G33" s="21">
        <v>705896</v>
      </c>
      <c r="H33" s="21">
        <v>5622375</v>
      </c>
      <c r="I33" s="21"/>
      <c r="J33" s="21">
        <v>6328271</v>
      </c>
      <c r="K33" s="21">
        <v>3040213</v>
      </c>
      <c r="L33" s="21">
        <v>1217295</v>
      </c>
      <c r="M33" s="21"/>
      <c r="N33" s="21">
        <v>4257508</v>
      </c>
      <c r="O33" s="21"/>
      <c r="P33" s="21"/>
      <c r="Q33" s="21"/>
      <c r="R33" s="21"/>
      <c r="S33" s="21"/>
      <c r="T33" s="21"/>
      <c r="U33" s="21"/>
      <c r="V33" s="21"/>
      <c r="W33" s="21">
        <v>10585779</v>
      </c>
      <c r="X33" s="21">
        <v>1</v>
      </c>
      <c r="Y33" s="21">
        <v>10585778</v>
      </c>
      <c r="Z33" s="6">
        <v>1058577800</v>
      </c>
      <c r="AA33" s="28">
        <v>86028001</v>
      </c>
    </row>
    <row r="34" spans="1:27" ht="13.5">
      <c r="A34" s="59" t="s">
        <v>61</v>
      </c>
      <c r="B34" s="3" t="s">
        <v>62</v>
      </c>
      <c r="C34" s="19">
        <v>106053887</v>
      </c>
      <c r="D34" s="19"/>
      <c r="E34" s="20">
        <v>44775712</v>
      </c>
      <c r="F34" s="21">
        <v>44775712</v>
      </c>
      <c r="G34" s="21">
        <v>778624</v>
      </c>
      <c r="H34" s="21">
        <v>1551715</v>
      </c>
      <c r="I34" s="21">
        <v>121781</v>
      </c>
      <c r="J34" s="21">
        <v>2452120</v>
      </c>
      <c r="K34" s="21">
        <v>1452440</v>
      </c>
      <c r="L34" s="21">
        <v>1326539</v>
      </c>
      <c r="M34" s="21">
        <v>3140401</v>
      </c>
      <c r="N34" s="21">
        <v>5919380</v>
      </c>
      <c r="O34" s="21"/>
      <c r="P34" s="21"/>
      <c r="Q34" s="21"/>
      <c r="R34" s="21"/>
      <c r="S34" s="21"/>
      <c r="T34" s="21"/>
      <c r="U34" s="21"/>
      <c r="V34" s="21"/>
      <c r="W34" s="21">
        <v>8371500</v>
      </c>
      <c r="X34" s="21"/>
      <c r="Y34" s="21">
        <v>8371500</v>
      </c>
      <c r="Z34" s="6"/>
      <c r="AA34" s="28">
        <v>44775712</v>
      </c>
    </row>
    <row r="35" spans="1:27" ht="13.5">
      <c r="A35" s="59" t="s">
        <v>63</v>
      </c>
      <c r="B35" s="3"/>
      <c r="C35" s="19">
        <v>74220710</v>
      </c>
      <c r="D35" s="19"/>
      <c r="E35" s="20">
        <v>391581193</v>
      </c>
      <c r="F35" s="21">
        <v>391581193</v>
      </c>
      <c r="G35" s="21">
        <v>5420808</v>
      </c>
      <c r="H35" s="21">
        <v>6129226</v>
      </c>
      <c r="I35" s="21">
        <v>6287047</v>
      </c>
      <c r="J35" s="21">
        <v>17837081</v>
      </c>
      <c r="K35" s="21">
        <v>29687446</v>
      </c>
      <c r="L35" s="21">
        <v>15009574</v>
      </c>
      <c r="M35" s="21">
        <v>14756384</v>
      </c>
      <c r="N35" s="21">
        <v>59453404</v>
      </c>
      <c r="O35" s="21"/>
      <c r="P35" s="21"/>
      <c r="Q35" s="21"/>
      <c r="R35" s="21"/>
      <c r="S35" s="21"/>
      <c r="T35" s="21"/>
      <c r="U35" s="21"/>
      <c r="V35" s="21"/>
      <c r="W35" s="21">
        <v>77290485</v>
      </c>
      <c r="X35" s="21"/>
      <c r="Y35" s="21">
        <v>77290485</v>
      </c>
      <c r="Z35" s="6"/>
      <c r="AA35" s="28">
        <v>391581193</v>
      </c>
    </row>
    <row r="36" spans="1:27" ht="13.5">
      <c r="A36" s="60" t="s">
        <v>64</v>
      </c>
      <c r="B36" s="10"/>
      <c r="C36" s="61">
        <f aca="true" t="shared" si="6" ref="C36:Y36">SUM(C32:C35)</f>
        <v>804364547</v>
      </c>
      <c r="D36" s="61">
        <f>SUM(D32:D35)</f>
        <v>0</v>
      </c>
      <c r="E36" s="62">
        <f t="shared" si="6"/>
        <v>1327216653</v>
      </c>
      <c r="F36" s="63">
        <f t="shared" si="6"/>
        <v>1327216653</v>
      </c>
      <c r="G36" s="63">
        <f t="shared" si="6"/>
        <v>40980395</v>
      </c>
      <c r="H36" s="63">
        <f t="shared" si="6"/>
        <v>86181821</v>
      </c>
      <c r="I36" s="63">
        <f t="shared" si="6"/>
        <v>68817608</v>
      </c>
      <c r="J36" s="63">
        <f t="shared" si="6"/>
        <v>195979824</v>
      </c>
      <c r="K36" s="63">
        <f t="shared" si="6"/>
        <v>103285607</v>
      </c>
      <c r="L36" s="63">
        <f t="shared" si="6"/>
        <v>80365024</v>
      </c>
      <c r="M36" s="63">
        <f t="shared" si="6"/>
        <v>99695687</v>
      </c>
      <c r="N36" s="63">
        <f t="shared" si="6"/>
        <v>283346318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479326142</v>
      </c>
      <c r="X36" s="63">
        <f t="shared" si="6"/>
        <v>1</v>
      </c>
      <c r="Y36" s="63">
        <f t="shared" si="6"/>
        <v>479326141</v>
      </c>
      <c r="Z36" s="64">
        <f>+IF(X36&lt;&gt;0,+(Y36/X36)*100,0)</f>
        <v>47932614100</v>
      </c>
      <c r="AA36" s="65">
        <f>SUM(AA32:AA35)</f>
        <v>1327216653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11881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11881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10266928</v>
      </c>
      <c r="D19" s="16">
        <f>SUM(D20:D23)</f>
        <v>0</v>
      </c>
      <c r="E19" s="17">
        <f t="shared" si="3"/>
        <v>10490000</v>
      </c>
      <c r="F19" s="18">
        <f t="shared" si="3"/>
        <v>10490000</v>
      </c>
      <c r="G19" s="18">
        <f t="shared" si="3"/>
        <v>0</v>
      </c>
      <c r="H19" s="18">
        <f t="shared" si="3"/>
        <v>599316</v>
      </c>
      <c r="I19" s="18">
        <f t="shared" si="3"/>
        <v>1877022</v>
      </c>
      <c r="J19" s="18">
        <f t="shared" si="3"/>
        <v>2476338</v>
      </c>
      <c r="K19" s="18">
        <f t="shared" si="3"/>
        <v>3629848</v>
      </c>
      <c r="L19" s="18">
        <f t="shared" si="3"/>
        <v>1477214</v>
      </c>
      <c r="M19" s="18">
        <f t="shared" si="3"/>
        <v>279861</v>
      </c>
      <c r="N19" s="18">
        <f t="shared" si="3"/>
        <v>5386923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7863261</v>
      </c>
      <c r="X19" s="18">
        <f t="shared" si="3"/>
        <v>4745000</v>
      </c>
      <c r="Y19" s="18">
        <f t="shared" si="3"/>
        <v>3118261</v>
      </c>
      <c r="Z19" s="4">
        <f>+IF(X19&lt;&gt;0,+(Y19/X19)*100,0)</f>
        <v>65.7167755532139</v>
      </c>
      <c r="AA19" s="30">
        <f>SUM(AA20:AA23)</f>
        <v>10490000</v>
      </c>
    </row>
    <row r="20" spans="1:27" ht="13.5">
      <c r="A20" s="5" t="s">
        <v>46</v>
      </c>
      <c r="B20" s="3"/>
      <c r="C20" s="19">
        <v>3328290</v>
      </c>
      <c r="D20" s="19"/>
      <c r="E20" s="20">
        <v>1000000</v>
      </c>
      <c r="F20" s="21">
        <v>1000000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1000000</v>
      </c>
    </row>
    <row r="21" spans="1:27" ht="13.5">
      <c r="A21" s="5" t="s">
        <v>47</v>
      </c>
      <c r="B21" s="3"/>
      <c r="C21" s="19">
        <v>4978031</v>
      </c>
      <c r="D21" s="19"/>
      <c r="E21" s="20">
        <v>600000</v>
      </c>
      <c r="F21" s="21">
        <v>600000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300000</v>
      </c>
      <c r="Y21" s="21">
        <v>-300000</v>
      </c>
      <c r="Z21" s="6">
        <v>-100</v>
      </c>
      <c r="AA21" s="28">
        <v>600000</v>
      </c>
    </row>
    <row r="22" spans="1:27" ht="13.5">
      <c r="A22" s="5" t="s">
        <v>48</v>
      </c>
      <c r="B22" s="3"/>
      <c r="C22" s="22">
        <v>1960607</v>
      </c>
      <c r="D22" s="22"/>
      <c r="E22" s="23">
        <v>8890000</v>
      </c>
      <c r="F22" s="24">
        <v>8890000</v>
      </c>
      <c r="G22" s="24"/>
      <c r="H22" s="24">
        <v>599316</v>
      </c>
      <c r="I22" s="24">
        <v>1877022</v>
      </c>
      <c r="J22" s="24">
        <v>2476338</v>
      </c>
      <c r="K22" s="24">
        <v>3629848</v>
      </c>
      <c r="L22" s="24">
        <v>1477214</v>
      </c>
      <c r="M22" s="24">
        <v>279861</v>
      </c>
      <c r="N22" s="24">
        <v>5386923</v>
      </c>
      <c r="O22" s="24"/>
      <c r="P22" s="24"/>
      <c r="Q22" s="24"/>
      <c r="R22" s="24"/>
      <c r="S22" s="24"/>
      <c r="T22" s="24"/>
      <c r="U22" s="24"/>
      <c r="V22" s="24"/>
      <c r="W22" s="24">
        <v>7863261</v>
      </c>
      <c r="X22" s="24">
        <v>4445000</v>
      </c>
      <c r="Y22" s="24">
        <v>3418261</v>
      </c>
      <c r="Z22" s="7">
        <v>76.9</v>
      </c>
      <c r="AA22" s="29">
        <v>8890000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10278809</v>
      </c>
      <c r="D25" s="50">
        <f>+D5+D9+D15+D19+D24</f>
        <v>0</v>
      </c>
      <c r="E25" s="51">
        <f t="shared" si="4"/>
        <v>10490000</v>
      </c>
      <c r="F25" s="52">
        <f t="shared" si="4"/>
        <v>10490000</v>
      </c>
      <c r="G25" s="52">
        <f t="shared" si="4"/>
        <v>0</v>
      </c>
      <c r="H25" s="52">
        <f t="shared" si="4"/>
        <v>599316</v>
      </c>
      <c r="I25" s="52">
        <f t="shared" si="4"/>
        <v>1877022</v>
      </c>
      <c r="J25" s="52">
        <f t="shared" si="4"/>
        <v>2476338</v>
      </c>
      <c r="K25" s="52">
        <f t="shared" si="4"/>
        <v>3629848</v>
      </c>
      <c r="L25" s="52">
        <f t="shared" si="4"/>
        <v>1477214</v>
      </c>
      <c r="M25" s="52">
        <f t="shared" si="4"/>
        <v>279861</v>
      </c>
      <c r="N25" s="52">
        <f t="shared" si="4"/>
        <v>5386923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7863261</v>
      </c>
      <c r="X25" s="52">
        <f t="shared" si="4"/>
        <v>4745000</v>
      </c>
      <c r="Y25" s="52">
        <f t="shared" si="4"/>
        <v>3118261</v>
      </c>
      <c r="Z25" s="53">
        <f>+IF(X25&lt;&gt;0,+(Y25/X25)*100,0)</f>
        <v>65.7167755532139</v>
      </c>
      <c r="AA25" s="54">
        <f>+AA5+AA9+AA15+AA19+AA24</f>
        <v>10490000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10266928</v>
      </c>
      <c r="D28" s="19"/>
      <c r="E28" s="20">
        <v>10490000</v>
      </c>
      <c r="F28" s="21">
        <v>10490000</v>
      </c>
      <c r="G28" s="21"/>
      <c r="H28" s="21">
        <v>599316</v>
      </c>
      <c r="I28" s="21">
        <v>1877022</v>
      </c>
      <c r="J28" s="21">
        <v>2476338</v>
      </c>
      <c r="K28" s="21">
        <v>3629848</v>
      </c>
      <c r="L28" s="21">
        <v>1477214</v>
      </c>
      <c r="M28" s="21">
        <v>279861</v>
      </c>
      <c r="N28" s="21">
        <v>5386923</v>
      </c>
      <c r="O28" s="21"/>
      <c r="P28" s="21"/>
      <c r="Q28" s="21"/>
      <c r="R28" s="21"/>
      <c r="S28" s="21"/>
      <c r="T28" s="21"/>
      <c r="U28" s="21"/>
      <c r="V28" s="21"/>
      <c r="W28" s="21">
        <v>7863261</v>
      </c>
      <c r="X28" s="21"/>
      <c r="Y28" s="21">
        <v>7863261</v>
      </c>
      <c r="Z28" s="6"/>
      <c r="AA28" s="19">
        <v>10490000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10266928</v>
      </c>
      <c r="D32" s="25">
        <f>SUM(D28:D31)</f>
        <v>0</v>
      </c>
      <c r="E32" s="26">
        <f t="shared" si="5"/>
        <v>10490000</v>
      </c>
      <c r="F32" s="27">
        <f t="shared" si="5"/>
        <v>10490000</v>
      </c>
      <c r="G32" s="27">
        <f t="shared" si="5"/>
        <v>0</v>
      </c>
      <c r="H32" s="27">
        <f t="shared" si="5"/>
        <v>599316</v>
      </c>
      <c r="I32" s="27">
        <f t="shared" si="5"/>
        <v>1877022</v>
      </c>
      <c r="J32" s="27">
        <f t="shared" si="5"/>
        <v>2476338</v>
      </c>
      <c r="K32" s="27">
        <f t="shared" si="5"/>
        <v>3629848</v>
      </c>
      <c r="L32" s="27">
        <f t="shared" si="5"/>
        <v>1477214</v>
      </c>
      <c r="M32" s="27">
        <f t="shared" si="5"/>
        <v>279861</v>
      </c>
      <c r="N32" s="27">
        <f t="shared" si="5"/>
        <v>5386923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7863261</v>
      </c>
      <c r="X32" s="27">
        <f t="shared" si="5"/>
        <v>0</v>
      </c>
      <c r="Y32" s="27">
        <f t="shared" si="5"/>
        <v>7863261</v>
      </c>
      <c r="Z32" s="13">
        <f>+IF(X32&lt;&gt;0,+(Y32/X32)*100,0)</f>
        <v>0</v>
      </c>
      <c r="AA32" s="31">
        <f>SUM(AA28:AA31)</f>
        <v>10490000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11881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10278809</v>
      </c>
      <c r="D36" s="61">
        <f>SUM(D32:D35)</f>
        <v>0</v>
      </c>
      <c r="E36" s="62">
        <f t="shared" si="6"/>
        <v>10490000</v>
      </c>
      <c r="F36" s="63">
        <f t="shared" si="6"/>
        <v>10490000</v>
      </c>
      <c r="G36" s="63">
        <f t="shared" si="6"/>
        <v>0</v>
      </c>
      <c r="H36" s="63">
        <f t="shared" si="6"/>
        <v>599316</v>
      </c>
      <c r="I36" s="63">
        <f t="shared" si="6"/>
        <v>1877022</v>
      </c>
      <c r="J36" s="63">
        <f t="shared" si="6"/>
        <v>2476338</v>
      </c>
      <c r="K36" s="63">
        <f t="shared" si="6"/>
        <v>3629848</v>
      </c>
      <c r="L36" s="63">
        <f t="shared" si="6"/>
        <v>1477214</v>
      </c>
      <c r="M36" s="63">
        <f t="shared" si="6"/>
        <v>279861</v>
      </c>
      <c r="N36" s="63">
        <f t="shared" si="6"/>
        <v>5386923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7863261</v>
      </c>
      <c r="X36" s="63">
        <f t="shared" si="6"/>
        <v>0</v>
      </c>
      <c r="Y36" s="63">
        <f t="shared" si="6"/>
        <v>7863261</v>
      </c>
      <c r="Z36" s="64">
        <f>+IF(X36&lt;&gt;0,+(Y36/X36)*100,0)</f>
        <v>0</v>
      </c>
      <c r="AA36" s="65">
        <f>SUM(AA32:AA35)</f>
        <v>10490000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240082</v>
      </c>
      <c r="D5" s="16">
        <f>SUM(D6:D8)</f>
        <v>0</v>
      </c>
      <c r="E5" s="17">
        <f t="shared" si="0"/>
        <v>60000</v>
      </c>
      <c r="F5" s="18">
        <f t="shared" si="0"/>
        <v>60000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60000</v>
      </c>
    </row>
    <row r="6" spans="1:27" ht="13.5">
      <c r="A6" s="5" t="s">
        <v>32</v>
      </c>
      <c r="B6" s="3"/>
      <c r="C6" s="19">
        <v>240082</v>
      </c>
      <c r="D6" s="19"/>
      <c r="E6" s="20">
        <v>60000</v>
      </c>
      <c r="F6" s="21">
        <v>60000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60000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3523545</v>
      </c>
      <c r="D9" s="16">
        <f>SUM(D10:D14)</f>
        <v>0</v>
      </c>
      <c r="E9" s="17">
        <f t="shared" si="1"/>
        <v>4397070</v>
      </c>
      <c r="F9" s="18">
        <f t="shared" si="1"/>
        <v>4397070</v>
      </c>
      <c r="G9" s="18">
        <f t="shared" si="1"/>
        <v>0</v>
      </c>
      <c r="H9" s="18">
        <f t="shared" si="1"/>
        <v>2804200</v>
      </c>
      <c r="I9" s="18">
        <f t="shared" si="1"/>
        <v>0</v>
      </c>
      <c r="J9" s="18">
        <f t="shared" si="1"/>
        <v>2804200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2804200</v>
      </c>
      <c r="X9" s="18">
        <f t="shared" si="1"/>
        <v>0</v>
      </c>
      <c r="Y9" s="18">
        <f t="shared" si="1"/>
        <v>2804200</v>
      </c>
      <c r="Z9" s="4">
        <f>+IF(X9&lt;&gt;0,+(Y9/X9)*100,0)</f>
        <v>0</v>
      </c>
      <c r="AA9" s="30">
        <f>SUM(AA10:AA14)</f>
        <v>4397070</v>
      </c>
    </row>
    <row r="10" spans="1:27" ht="13.5">
      <c r="A10" s="5" t="s">
        <v>36</v>
      </c>
      <c r="B10" s="3"/>
      <c r="C10" s="19">
        <v>3523545</v>
      </c>
      <c r="D10" s="19"/>
      <c r="E10" s="20">
        <v>4397070</v>
      </c>
      <c r="F10" s="21">
        <v>4397070</v>
      </c>
      <c r="G10" s="21"/>
      <c r="H10" s="21">
        <v>2804200</v>
      </c>
      <c r="I10" s="21"/>
      <c r="J10" s="21">
        <v>2804200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2804200</v>
      </c>
      <c r="X10" s="21"/>
      <c r="Y10" s="21">
        <v>2804200</v>
      </c>
      <c r="Z10" s="6"/>
      <c r="AA10" s="28">
        <v>4397070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1278045</v>
      </c>
      <c r="D15" s="16">
        <f>SUM(D16:D18)</f>
        <v>0</v>
      </c>
      <c r="E15" s="17">
        <f t="shared" si="2"/>
        <v>8698580</v>
      </c>
      <c r="F15" s="18">
        <f t="shared" si="2"/>
        <v>8698580</v>
      </c>
      <c r="G15" s="18">
        <f t="shared" si="2"/>
        <v>0</v>
      </c>
      <c r="H15" s="18">
        <f t="shared" si="2"/>
        <v>449561</v>
      </c>
      <c r="I15" s="18">
        <f t="shared" si="2"/>
        <v>119803</v>
      </c>
      <c r="J15" s="18">
        <f t="shared" si="2"/>
        <v>569364</v>
      </c>
      <c r="K15" s="18">
        <f t="shared" si="2"/>
        <v>1275030</v>
      </c>
      <c r="L15" s="18">
        <f t="shared" si="2"/>
        <v>1253916</v>
      </c>
      <c r="M15" s="18">
        <f t="shared" si="2"/>
        <v>1484380</v>
      </c>
      <c r="N15" s="18">
        <f t="shared" si="2"/>
        <v>4013326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4582690</v>
      </c>
      <c r="X15" s="18">
        <f t="shared" si="2"/>
        <v>4349292</v>
      </c>
      <c r="Y15" s="18">
        <f t="shared" si="2"/>
        <v>233398</v>
      </c>
      <c r="Z15" s="4">
        <f>+IF(X15&lt;&gt;0,+(Y15/X15)*100,0)</f>
        <v>5.366344683226603</v>
      </c>
      <c r="AA15" s="30">
        <f>SUM(AA16:AA18)</f>
        <v>8698580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1278045</v>
      </c>
      <c r="D17" s="19"/>
      <c r="E17" s="20">
        <v>8698580</v>
      </c>
      <c r="F17" s="21">
        <v>8698580</v>
      </c>
      <c r="G17" s="21"/>
      <c r="H17" s="21">
        <v>449561</v>
      </c>
      <c r="I17" s="21">
        <v>119803</v>
      </c>
      <c r="J17" s="21">
        <v>569364</v>
      </c>
      <c r="K17" s="21">
        <v>1275030</v>
      </c>
      <c r="L17" s="21">
        <v>1253916</v>
      </c>
      <c r="M17" s="21">
        <v>1484380</v>
      </c>
      <c r="N17" s="21">
        <v>4013326</v>
      </c>
      <c r="O17" s="21"/>
      <c r="P17" s="21"/>
      <c r="Q17" s="21"/>
      <c r="R17" s="21"/>
      <c r="S17" s="21"/>
      <c r="T17" s="21"/>
      <c r="U17" s="21"/>
      <c r="V17" s="21"/>
      <c r="W17" s="21">
        <v>4582690</v>
      </c>
      <c r="X17" s="21">
        <v>4349292</v>
      </c>
      <c r="Y17" s="21">
        <v>233398</v>
      </c>
      <c r="Z17" s="6">
        <v>5.37</v>
      </c>
      <c r="AA17" s="28">
        <v>8698580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6590583</v>
      </c>
      <c r="D19" s="16">
        <f>SUM(D20:D23)</f>
        <v>0</v>
      </c>
      <c r="E19" s="17">
        <f t="shared" si="3"/>
        <v>6831790</v>
      </c>
      <c r="F19" s="18">
        <f t="shared" si="3"/>
        <v>6831790</v>
      </c>
      <c r="G19" s="18">
        <f t="shared" si="3"/>
        <v>0</v>
      </c>
      <c r="H19" s="18">
        <f t="shared" si="3"/>
        <v>989815</v>
      </c>
      <c r="I19" s="18">
        <f t="shared" si="3"/>
        <v>1579661</v>
      </c>
      <c r="J19" s="18">
        <f t="shared" si="3"/>
        <v>2569476</v>
      </c>
      <c r="K19" s="18">
        <f t="shared" si="3"/>
        <v>238909</v>
      </c>
      <c r="L19" s="18">
        <f t="shared" si="3"/>
        <v>477336</v>
      </c>
      <c r="M19" s="18">
        <f t="shared" si="3"/>
        <v>575370</v>
      </c>
      <c r="N19" s="18">
        <f t="shared" si="3"/>
        <v>1291615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3861091</v>
      </c>
      <c r="X19" s="18">
        <f t="shared" si="3"/>
        <v>1595898</v>
      </c>
      <c r="Y19" s="18">
        <f t="shared" si="3"/>
        <v>2265193</v>
      </c>
      <c r="Z19" s="4">
        <f>+IF(X19&lt;&gt;0,+(Y19/X19)*100,0)</f>
        <v>141.938457219697</v>
      </c>
      <c r="AA19" s="30">
        <f>SUM(AA20:AA23)</f>
        <v>6831790</v>
      </c>
    </row>
    <row r="20" spans="1:27" ht="13.5">
      <c r="A20" s="5" t="s">
        <v>46</v>
      </c>
      <c r="B20" s="3"/>
      <c r="C20" s="19">
        <v>1300797</v>
      </c>
      <c r="D20" s="19"/>
      <c r="E20" s="20">
        <v>3000000</v>
      </c>
      <c r="F20" s="21">
        <v>3000000</v>
      </c>
      <c r="G20" s="21"/>
      <c r="H20" s="21">
        <v>470</v>
      </c>
      <c r="I20" s="21">
        <v>692809</v>
      </c>
      <c r="J20" s="21">
        <v>693279</v>
      </c>
      <c r="K20" s="21"/>
      <c r="L20" s="21">
        <v>477336</v>
      </c>
      <c r="M20" s="21">
        <v>575370</v>
      </c>
      <c r="N20" s="21">
        <v>1052706</v>
      </c>
      <c r="O20" s="21"/>
      <c r="P20" s="21"/>
      <c r="Q20" s="21"/>
      <c r="R20" s="21"/>
      <c r="S20" s="21"/>
      <c r="T20" s="21"/>
      <c r="U20" s="21"/>
      <c r="V20" s="21"/>
      <c r="W20" s="21">
        <v>1745985</v>
      </c>
      <c r="X20" s="21"/>
      <c r="Y20" s="21">
        <v>1745985</v>
      </c>
      <c r="Z20" s="6"/>
      <c r="AA20" s="28">
        <v>3000000</v>
      </c>
    </row>
    <row r="21" spans="1:27" ht="13.5">
      <c r="A21" s="5" t="s">
        <v>47</v>
      </c>
      <c r="B21" s="3"/>
      <c r="C21" s="19">
        <v>1224435</v>
      </c>
      <c r="D21" s="19"/>
      <c r="E21" s="20">
        <v>880330</v>
      </c>
      <c r="F21" s="21">
        <v>880330</v>
      </c>
      <c r="G21" s="21"/>
      <c r="H21" s="21">
        <v>280715</v>
      </c>
      <c r="I21" s="21">
        <v>251638</v>
      </c>
      <c r="J21" s="21">
        <v>532353</v>
      </c>
      <c r="K21" s="21">
        <v>67799</v>
      </c>
      <c r="L21" s="21"/>
      <c r="M21" s="21"/>
      <c r="N21" s="21">
        <v>67799</v>
      </c>
      <c r="O21" s="21"/>
      <c r="P21" s="21"/>
      <c r="Q21" s="21"/>
      <c r="R21" s="21"/>
      <c r="S21" s="21"/>
      <c r="T21" s="21"/>
      <c r="U21" s="21"/>
      <c r="V21" s="21"/>
      <c r="W21" s="21">
        <v>600152</v>
      </c>
      <c r="X21" s="21">
        <v>440166</v>
      </c>
      <c r="Y21" s="21">
        <v>159986</v>
      </c>
      <c r="Z21" s="6">
        <v>36.35</v>
      </c>
      <c r="AA21" s="28">
        <v>880330</v>
      </c>
    </row>
    <row r="22" spans="1:27" ht="13.5">
      <c r="A22" s="5" t="s">
        <v>48</v>
      </c>
      <c r="B22" s="3"/>
      <c r="C22" s="22">
        <v>2968593</v>
      </c>
      <c r="D22" s="22"/>
      <c r="E22" s="23">
        <v>2951460</v>
      </c>
      <c r="F22" s="24">
        <v>2951460</v>
      </c>
      <c r="G22" s="24"/>
      <c r="H22" s="24">
        <v>708630</v>
      </c>
      <c r="I22" s="24">
        <v>635214</v>
      </c>
      <c r="J22" s="24">
        <v>1343844</v>
      </c>
      <c r="K22" s="24">
        <v>171110</v>
      </c>
      <c r="L22" s="24"/>
      <c r="M22" s="24"/>
      <c r="N22" s="24">
        <v>171110</v>
      </c>
      <c r="O22" s="24"/>
      <c r="P22" s="24"/>
      <c r="Q22" s="24"/>
      <c r="R22" s="24"/>
      <c r="S22" s="24"/>
      <c r="T22" s="24"/>
      <c r="U22" s="24"/>
      <c r="V22" s="24"/>
      <c r="W22" s="24">
        <v>1514954</v>
      </c>
      <c r="X22" s="24">
        <v>1155732</v>
      </c>
      <c r="Y22" s="24">
        <v>359222</v>
      </c>
      <c r="Z22" s="7">
        <v>31.08</v>
      </c>
      <c r="AA22" s="29">
        <v>2951460</v>
      </c>
    </row>
    <row r="23" spans="1:27" ht="13.5">
      <c r="A23" s="5" t="s">
        <v>49</v>
      </c>
      <c r="B23" s="3"/>
      <c r="C23" s="19">
        <v>1096758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11632255</v>
      </c>
      <c r="D25" s="50">
        <f>+D5+D9+D15+D19+D24</f>
        <v>0</v>
      </c>
      <c r="E25" s="51">
        <f t="shared" si="4"/>
        <v>19987440</v>
      </c>
      <c r="F25" s="52">
        <f t="shared" si="4"/>
        <v>19987440</v>
      </c>
      <c r="G25" s="52">
        <f t="shared" si="4"/>
        <v>0</v>
      </c>
      <c r="H25" s="52">
        <f t="shared" si="4"/>
        <v>4243576</v>
      </c>
      <c r="I25" s="52">
        <f t="shared" si="4"/>
        <v>1699464</v>
      </c>
      <c r="J25" s="52">
        <f t="shared" si="4"/>
        <v>5943040</v>
      </c>
      <c r="K25" s="52">
        <f t="shared" si="4"/>
        <v>1513939</v>
      </c>
      <c r="L25" s="52">
        <f t="shared" si="4"/>
        <v>1731252</v>
      </c>
      <c r="M25" s="52">
        <f t="shared" si="4"/>
        <v>2059750</v>
      </c>
      <c r="N25" s="52">
        <f t="shared" si="4"/>
        <v>5304941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11247981</v>
      </c>
      <c r="X25" s="52">
        <f t="shared" si="4"/>
        <v>5945190</v>
      </c>
      <c r="Y25" s="52">
        <f t="shared" si="4"/>
        <v>5302791</v>
      </c>
      <c r="Z25" s="53">
        <f>+IF(X25&lt;&gt;0,+(Y25/X25)*100,0)</f>
        <v>89.19464306439323</v>
      </c>
      <c r="AA25" s="54">
        <f>+AA5+AA9+AA15+AA19+AA24</f>
        <v>19987440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3363247</v>
      </c>
      <c r="D28" s="19"/>
      <c r="E28" s="20">
        <v>15154440</v>
      </c>
      <c r="F28" s="21">
        <v>15154440</v>
      </c>
      <c r="G28" s="21"/>
      <c r="H28" s="21">
        <v>3157470</v>
      </c>
      <c r="I28" s="21">
        <v>725892</v>
      </c>
      <c r="J28" s="21">
        <v>3883362</v>
      </c>
      <c r="K28" s="21">
        <v>1251661</v>
      </c>
      <c r="L28" s="21">
        <v>477336</v>
      </c>
      <c r="M28" s="21">
        <v>1066012</v>
      </c>
      <c r="N28" s="21">
        <v>2795009</v>
      </c>
      <c r="O28" s="21"/>
      <c r="P28" s="21"/>
      <c r="Q28" s="21"/>
      <c r="R28" s="21"/>
      <c r="S28" s="21"/>
      <c r="T28" s="21"/>
      <c r="U28" s="21"/>
      <c r="V28" s="21"/>
      <c r="W28" s="21">
        <v>6678371</v>
      </c>
      <c r="X28" s="21"/>
      <c r="Y28" s="21">
        <v>6678371</v>
      </c>
      <c r="Z28" s="6"/>
      <c r="AA28" s="19">
        <v>15154440</v>
      </c>
    </row>
    <row r="29" spans="1:27" ht="13.5">
      <c r="A29" s="56" t="s">
        <v>55</v>
      </c>
      <c r="B29" s="3"/>
      <c r="C29" s="19">
        <v>6956327</v>
      </c>
      <c r="D29" s="19"/>
      <c r="E29" s="20">
        <v>4543000</v>
      </c>
      <c r="F29" s="21">
        <v>4543000</v>
      </c>
      <c r="G29" s="21"/>
      <c r="H29" s="21">
        <v>1086106</v>
      </c>
      <c r="I29" s="21">
        <v>973572</v>
      </c>
      <c r="J29" s="21">
        <v>2059678</v>
      </c>
      <c r="K29" s="21">
        <v>238909</v>
      </c>
      <c r="L29" s="21">
        <v>1253916</v>
      </c>
      <c r="M29" s="21">
        <v>993738</v>
      </c>
      <c r="N29" s="21">
        <v>2486563</v>
      </c>
      <c r="O29" s="21"/>
      <c r="P29" s="21"/>
      <c r="Q29" s="21"/>
      <c r="R29" s="21"/>
      <c r="S29" s="21"/>
      <c r="T29" s="21"/>
      <c r="U29" s="21"/>
      <c r="V29" s="21"/>
      <c r="W29" s="21">
        <v>4546241</v>
      </c>
      <c r="X29" s="21"/>
      <c r="Y29" s="21">
        <v>4546241</v>
      </c>
      <c r="Z29" s="6"/>
      <c r="AA29" s="28">
        <v>4543000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200000</v>
      </c>
      <c r="F31" s="21">
        <v>200000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200000</v>
      </c>
    </row>
    <row r="32" spans="1:27" ht="13.5">
      <c r="A32" s="58" t="s">
        <v>58</v>
      </c>
      <c r="B32" s="3"/>
      <c r="C32" s="25">
        <f aca="true" t="shared" si="5" ref="C32:Y32">SUM(C28:C31)</f>
        <v>10319574</v>
      </c>
      <c r="D32" s="25">
        <f>SUM(D28:D31)</f>
        <v>0</v>
      </c>
      <c r="E32" s="26">
        <f t="shared" si="5"/>
        <v>19897440</v>
      </c>
      <c r="F32" s="27">
        <f t="shared" si="5"/>
        <v>19897440</v>
      </c>
      <c r="G32" s="27">
        <f t="shared" si="5"/>
        <v>0</v>
      </c>
      <c r="H32" s="27">
        <f t="shared" si="5"/>
        <v>4243576</v>
      </c>
      <c r="I32" s="27">
        <f t="shared" si="5"/>
        <v>1699464</v>
      </c>
      <c r="J32" s="27">
        <f t="shared" si="5"/>
        <v>5943040</v>
      </c>
      <c r="K32" s="27">
        <f t="shared" si="5"/>
        <v>1490570</v>
      </c>
      <c r="L32" s="27">
        <f t="shared" si="5"/>
        <v>1731252</v>
      </c>
      <c r="M32" s="27">
        <f t="shared" si="5"/>
        <v>2059750</v>
      </c>
      <c r="N32" s="27">
        <f t="shared" si="5"/>
        <v>5281572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11224612</v>
      </c>
      <c r="X32" s="27">
        <f t="shared" si="5"/>
        <v>0</v>
      </c>
      <c r="Y32" s="27">
        <f t="shared" si="5"/>
        <v>11224612</v>
      </c>
      <c r="Z32" s="13">
        <f>+IF(X32&lt;&gt;0,+(Y32/X32)*100,0)</f>
        <v>0</v>
      </c>
      <c r="AA32" s="31">
        <f>SUM(AA28:AA31)</f>
        <v>19897440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>
        <v>23369</v>
      </c>
      <c r="L33" s="21"/>
      <c r="M33" s="21"/>
      <c r="N33" s="21">
        <v>23369</v>
      </c>
      <c r="O33" s="21"/>
      <c r="P33" s="21"/>
      <c r="Q33" s="21"/>
      <c r="R33" s="21"/>
      <c r="S33" s="21"/>
      <c r="T33" s="21"/>
      <c r="U33" s="21"/>
      <c r="V33" s="21"/>
      <c r="W33" s="21">
        <v>23369</v>
      </c>
      <c r="X33" s="21"/>
      <c r="Y33" s="21">
        <v>23369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1312681</v>
      </c>
      <c r="D35" s="19"/>
      <c r="E35" s="20">
        <v>90000</v>
      </c>
      <c r="F35" s="21">
        <v>90000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90000</v>
      </c>
    </row>
    <row r="36" spans="1:27" ht="13.5">
      <c r="A36" s="60" t="s">
        <v>64</v>
      </c>
      <c r="B36" s="10"/>
      <c r="C36" s="61">
        <f aca="true" t="shared" si="6" ref="C36:Y36">SUM(C32:C35)</f>
        <v>11632255</v>
      </c>
      <c r="D36" s="61">
        <f>SUM(D32:D35)</f>
        <v>0</v>
      </c>
      <c r="E36" s="62">
        <f t="shared" si="6"/>
        <v>19987440</v>
      </c>
      <c r="F36" s="63">
        <f t="shared" si="6"/>
        <v>19987440</v>
      </c>
      <c r="G36" s="63">
        <f t="shared" si="6"/>
        <v>0</v>
      </c>
      <c r="H36" s="63">
        <f t="shared" si="6"/>
        <v>4243576</v>
      </c>
      <c r="I36" s="63">
        <f t="shared" si="6"/>
        <v>1699464</v>
      </c>
      <c r="J36" s="63">
        <f t="shared" si="6"/>
        <v>5943040</v>
      </c>
      <c r="K36" s="63">
        <f t="shared" si="6"/>
        <v>1513939</v>
      </c>
      <c r="L36" s="63">
        <f t="shared" si="6"/>
        <v>1731252</v>
      </c>
      <c r="M36" s="63">
        <f t="shared" si="6"/>
        <v>2059750</v>
      </c>
      <c r="N36" s="63">
        <f t="shared" si="6"/>
        <v>5304941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11247981</v>
      </c>
      <c r="X36" s="63">
        <f t="shared" si="6"/>
        <v>0</v>
      </c>
      <c r="Y36" s="63">
        <f t="shared" si="6"/>
        <v>11247981</v>
      </c>
      <c r="Z36" s="64">
        <f>+IF(X36&lt;&gt;0,+(Y36/X36)*100,0)</f>
        <v>0</v>
      </c>
      <c r="AA36" s="65">
        <f>SUM(AA32:AA35)</f>
        <v>19987440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2590983</v>
      </c>
      <c r="D5" s="16">
        <f>SUM(D6:D8)</f>
        <v>0</v>
      </c>
      <c r="E5" s="17">
        <f t="shared" si="0"/>
        <v>242500</v>
      </c>
      <c r="F5" s="18">
        <f t="shared" si="0"/>
        <v>242500</v>
      </c>
      <c r="G5" s="18">
        <f t="shared" si="0"/>
        <v>0</v>
      </c>
      <c r="H5" s="18">
        <f t="shared" si="0"/>
        <v>0</v>
      </c>
      <c r="I5" s="18">
        <f t="shared" si="0"/>
        <v>4704</v>
      </c>
      <c r="J5" s="18">
        <f t="shared" si="0"/>
        <v>4704</v>
      </c>
      <c r="K5" s="18">
        <f t="shared" si="0"/>
        <v>29689</v>
      </c>
      <c r="L5" s="18">
        <f t="shared" si="0"/>
        <v>8833</v>
      </c>
      <c r="M5" s="18">
        <f t="shared" si="0"/>
        <v>0</v>
      </c>
      <c r="N5" s="18">
        <f t="shared" si="0"/>
        <v>38522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43226</v>
      </c>
      <c r="X5" s="18">
        <f t="shared" si="0"/>
        <v>121248</v>
      </c>
      <c r="Y5" s="18">
        <f t="shared" si="0"/>
        <v>-78022</v>
      </c>
      <c r="Z5" s="4">
        <f>+IF(X5&lt;&gt;0,+(Y5/X5)*100,0)</f>
        <v>-64.34910266561099</v>
      </c>
      <c r="AA5" s="16">
        <f>SUM(AA6:AA8)</f>
        <v>242500</v>
      </c>
    </row>
    <row r="6" spans="1:27" ht="13.5">
      <c r="A6" s="5" t="s">
        <v>32</v>
      </c>
      <c r="B6" s="3"/>
      <c r="C6" s="19">
        <v>48761</v>
      </c>
      <c r="D6" s="19"/>
      <c r="E6" s="20">
        <v>78000</v>
      </c>
      <c r="F6" s="21">
        <v>78000</v>
      </c>
      <c r="G6" s="21"/>
      <c r="H6" s="21"/>
      <c r="I6" s="21"/>
      <c r="J6" s="21"/>
      <c r="K6" s="21">
        <v>26294</v>
      </c>
      <c r="L6" s="21">
        <v>8833</v>
      </c>
      <c r="M6" s="21"/>
      <c r="N6" s="21">
        <v>35127</v>
      </c>
      <c r="O6" s="21"/>
      <c r="P6" s="21"/>
      <c r="Q6" s="21"/>
      <c r="R6" s="21"/>
      <c r="S6" s="21"/>
      <c r="T6" s="21"/>
      <c r="U6" s="21"/>
      <c r="V6" s="21"/>
      <c r="W6" s="21">
        <v>35127</v>
      </c>
      <c r="X6" s="21">
        <v>39000</v>
      </c>
      <c r="Y6" s="21">
        <v>-3873</v>
      </c>
      <c r="Z6" s="6">
        <v>-9.93</v>
      </c>
      <c r="AA6" s="28">
        <v>78000</v>
      </c>
    </row>
    <row r="7" spans="1:27" ht="13.5">
      <c r="A7" s="5" t="s">
        <v>33</v>
      </c>
      <c r="B7" s="3"/>
      <c r="C7" s="22">
        <v>90285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2451937</v>
      </c>
      <c r="D8" s="19"/>
      <c r="E8" s="20">
        <v>164500</v>
      </c>
      <c r="F8" s="21">
        <v>164500</v>
      </c>
      <c r="G8" s="21"/>
      <c r="H8" s="21"/>
      <c r="I8" s="21">
        <v>4704</v>
      </c>
      <c r="J8" s="21">
        <v>4704</v>
      </c>
      <c r="K8" s="21">
        <v>3395</v>
      </c>
      <c r="L8" s="21"/>
      <c r="M8" s="21"/>
      <c r="N8" s="21">
        <v>3395</v>
      </c>
      <c r="O8" s="21"/>
      <c r="P8" s="21"/>
      <c r="Q8" s="21"/>
      <c r="R8" s="21"/>
      <c r="S8" s="21"/>
      <c r="T8" s="21"/>
      <c r="U8" s="21"/>
      <c r="V8" s="21"/>
      <c r="W8" s="21">
        <v>8099</v>
      </c>
      <c r="X8" s="21">
        <v>82248</v>
      </c>
      <c r="Y8" s="21">
        <v>-74149</v>
      </c>
      <c r="Z8" s="6">
        <v>-90.15</v>
      </c>
      <c r="AA8" s="28">
        <v>164500</v>
      </c>
    </row>
    <row r="9" spans="1:27" ht="13.5">
      <c r="A9" s="2" t="s">
        <v>35</v>
      </c>
      <c r="B9" s="3"/>
      <c r="C9" s="16">
        <f aca="true" t="shared" si="1" ref="C9:Y9">SUM(C10:C14)</f>
        <v>973096</v>
      </c>
      <c r="D9" s="16">
        <f>SUM(D10:D14)</f>
        <v>0</v>
      </c>
      <c r="E9" s="17">
        <f t="shared" si="1"/>
        <v>445000</v>
      </c>
      <c r="F9" s="18">
        <f t="shared" si="1"/>
        <v>445000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222498</v>
      </c>
      <c r="Y9" s="18">
        <f t="shared" si="1"/>
        <v>-222498</v>
      </c>
      <c r="Z9" s="4">
        <f>+IF(X9&lt;&gt;0,+(Y9/X9)*100,0)</f>
        <v>-100</v>
      </c>
      <c r="AA9" s="30">
        <f>SUM(AA10:AA14)</f>
        <v>445000</v>
      </c>
    </row>
    <row r="10" spans="1:27" ht="13.5">
      <c r="A10" s="5" t="s">
        <v>36</v>
      </c>
      <c r="B10" s="3"/>
      <c r="C10" s="19"/>
      <c r="D10" s="19"/>
      <c r="E10" s="20">
        <v>45000</v>
      </c>
      <c r="F10" s="21">
        <v>45000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22500</v>
      </c>
      <c r="Y10" s="21">
        <v>-22500</v>
      </c>
      <c r="Z10" s="6">
        <v>-100</v>
      </c>
      <c r="AA10" s="28">
        <v>45000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973096</v>
      </c>
      <c r="D12" s="19"/>
      <c r="E12" s="20">
        <v>400000</v>
      </c>
      <c r="F12" s="21">
        <v>400000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199998</v>
      </c>
      <c r="Y12" s="21">
        <v>-199998</v>
      </c>
      <c r="Z12" s="6">
        <v>-100</v>
      </c>
      <c r="AA12" s="28">
        <v>400000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390268</v>
      </c>
      <c r="D15" s="16">
        <f>SUM(D16:D18)</f>
        <v>0</v>
      </c>
      <c r="E15" s="17">
        <f t="shared" si="2"/>
        <v>466500</v>
      </c>
      <c r="F15" s="18">
        <f t="shared" si="2"/>
        <v>466500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110466</v>
      </c>
      <c r="M15" s="18">
        <f t="shared" si="2"/>
        <v>0</v>
      </c>
      <c r="N15" s="18">
        <f t="shared" si="2"/>
        <v>110466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110466</v>
      </c>
      <c r="X15" s="18">
        <f t="shared" si="2"/>
        <v>16248</v>
      </c>
      <c r="Y15" s="18">
        <f t="shared" si="2"/>
        <v>94218</v>
      </c>
      <c r="Z15" s="4">
        <f>+IF(X15&lt;&gt;0,+(Y15/X15)*100,0)</f>
        <v>579.874446085672</v>
      </c>
      <c r="AA15" s="30">
        <f>SUM(AA16:AA18)</f>
        <v>466500</v>
      </c>
    </row>
    <row r="16" spans="1:27" ht="13.5">
      <c r="A16" s="5" t="s">
        <v>42</v>
      </c>
      <c r="B16" s="3"/>
      <c r="C16" s="19">
        <v>390268</v>
      </c>
      <c r="D16" s="19"/>
      <c r="E16" s="20">
        <v>466500</v>
      </c>
      <c r="F16" s="21">
        <v>466500</v>
      </c>
      <c r="G16" s="21"/>
      <c r="H16" s="21"/>
      <c r="I16" s="21"/>
      <c r="J16" s="21"/>
      <c r="K16" s="21"/>
      <c r="L16" s="21">
        <v>110466</v>
      </c>
      <c r="M16" s="21"/>
      <c r="N16" s="21">
        <v>110466</v>
      </c>
      <c r="O16" s="21"/>
      <c r="P16" s="21"/>
      <c r="Q16" s="21"/>
      <c r="R16" s="21"/>
      <c r="S16" s="21"/>
      <c r="T16" s="21"/>
      <c r="U16" s="21"/>
      <c r="V16" s="21"/>
      <c r="W16" s="21">
        <v>110466</v>
      </c>
      <c r="X16" s="21">
        <v>16248</v>
      </c>
      <c r="Y16" s="21">
        <v>94218</v>
      </c>
      <c r="Z16" s="6">
        <v>579.87</v>
      </c>
      <c r="AA16" s="28">
        <v>466500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3954347</v>
      </c>
      <c r="D25" s="50">
        <f>+D5+D9+D15+D19+D24</f>
        <v>0</v>
      </c>
      <c r="E25" s="51">
        <f t="shared" si="4"/>
        <v>1154000</v>
      </c>
      <c r="F25" s="52">
        <f t="shared" si="4"/>
        <v>1154000</v>
      </c>
      <c r="G25" s="52">
        <f t="shared" si="4"/>
        <v>0</v>
      </c>
      <c r="H25" s="52">
        <f t="shared" si="4"/>
        <v>0</v>
      </c>
      <c r="I25" s="52">
        <f t="shared" si="4"/>
        <v>4704</v>
      </c>
      <c r="J25" s="52">
        <f t="shared" si="4"/>
        <v>4704</v>
      </c>
      <c r="K25" s="52">
        <f t="shared" si="4"/>
        <v>29689</v>
      </c>
      <c r="L25" s="52">
        <f t="shared" si="4"/>
        <v>119299</v>
      </c>
      <c r="M25" s="52">
        <f t="shared" si="4"/>
        <v>0</v>
      </c>
      <c r="N25" s="52">
        <f t="shared" si="4"/>
        <v>148988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153692</v>
      </c>
      <c r="X25" s="52">
        <f t="shared" si="4"/>
        <v>359994</v>
      </c>
      <c r="Y25" s="52">
        <f t="shared" si="4"/>
        <v>-206302</v>
      </c>
      <c r="Z25" s="53">
        <f>+IF(X25&lt;&gt;0,+(Y25/X25)*100,0)</f>
        <v>-57.307066228881595</v>
      </c>
      <c r="AA25" s="54">
        <f>+AA5+AA9+AA15+AA19+AA24</f>
        <v>1154000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390268</v>
      </c>
      <c r="D28" s="19"/>
      <c r="E28" s="20">
        <v>434000</v>
      </c>
      <c r="F28" s="21">
        <v>434000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434000</v>
      </c>
    </row>
    <row r="29" spans="1:27" ht="13.5">
      <c r="A29" s="56" t="s">
        <v>55</v>
      </c>
      <c r="B29" s="3"/>
      <c r="C29" s="19"/>
      <c r="D29" s="19"/>
      <c r="E29" s="20">
        <v>400000</v>
      </c>
      <c r="F29" s="21">
        <v>400000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400000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12500</v>
      </c>
      <c r="F31" s="21">
        <v>12500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12500</v>
      </c>
    </row>
    <row r="32" spans="1:27" ht="13.5">
      <c r="A32" s="58" t="s">
        <v>58</v>
      </c>
      <c r="B32" s="3"/>
      <c r="C32" s="25">
        <f aca="true" t="shared" si="5" ref="C32:Y32">SUM(C28:C31)</f>
        <v>390268</v>
      </c>
      <c r="D32" s="25">
        <f>SUM(D28:D31)</f>
        <v>0</v>
      </c>
      <c r="E32" s="26">
        <f t="shared" si="5"/>
        <v>846500</v>
      </c>
      <c r="F32" s="27">
        <f t="shared" si="5"/>
        <v>846500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846500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3564079</v>
      </c>
      <c r="D35" s="19"/>
      <c r="E35" s="20">
        <v>307500</v>
      </c>
      <c r="F35" s="21">
        <v>307500</v>
      </c>
      <c r="G35" s="21"/>
      <c r="H35" s="21"/>
      <c r="I35" s="21">
        <v>4704</v>
      </c>
      <c r="J35" s="21">
        <v>4704</v>
      </c>
      <c r="K35" s="21">
        <v>29689</v>
      </c>
      <c r="L35" s="21">
        <v>119299</v>
      </c>
      <c r="M35" s="21"/>
      <c r="N35" s="21">
        <v>148988</v>
      </c>
      <c r="O35" s="21"/>
      <c r="P35" s="21"/>
      <c r="Q35" s="21"/>
      <c r="R35" s="21"/>
      <c r="S35" s="21"/>
      <c r="T35" s="21"/>
      <c r="U35" s="21"/>
      <c r="V35" s="21"/>
      <c r="W35" s="21">
        <v>153692</v>
      </c>
      <c r="X35" s="21"/>
      <c r="Y35" s="21">
        <v>153692</v>
      </c>
      <c r="Z35" s="6"/>
      <c r="AA35" s="28">
        <v>307500</v>
      </c>
    </row>
    <row r="36" spans="1:27" ht="13.5">
      <c r="A36" s="60" t="s">
        <v>64</v>
      </c>
      <c r="B36" s="10"/>
      <c r="C36" s="61">
        <f aca="true" t="shared" si="6" ref="C36:Y36">SUM(C32:C35)</f>
        <v>3954347</v>
      </c>
      <c r="D36" s="61">
        <f>SUM(D32:D35)</f>
        <v>0</v>
      </c>
      <c r="E36" s="62">
        <f t="shared" si="6"/>
        <v>1154000</v>
      </c>
      <c r="F36" s="63">
        <f t="shared" si="6"/>
        <v>1154000</v>
      </c>
      <c r="G36" s="63">
        <f t="shared" si="6"/>
        <v>0</v>
      </c>
      <c r="H36" s="63">
        <f t="shared" si="6"/>
        <v>0</v>
      </c>
      <c r="I36" s="63">
        <f t="shared" si="6"/>
        <v>4704</v>
      </c>
      <c r="J36" s="63">
        <f t="shared" si="6"/>
        <v>4704</v>
      </c>
      <c r="K36" s="63">
        <f t="shared" si="6"/>
        <v>29689</v>
      </c>
      <c r="L36" s="63">
        <f t="shared" si="6"/>
        <v>119299</v>
      </c>
      <c r="M36" s="63">
        <f t="shared" si="6"/>
        <v>0</v>
      </c>
      <c r="N36" s="63">
        <f t="shared" si="6"/>
        <v>148988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153692</v>
      </c>
      <c r="X36" s="63">
        <f t="shared" si="6"/>
        <v>0</v>
      </c>
      <c r="Y36" s="63">
        <f t="shared" si="6"/>
        <v>153692</v>
      </c>
      <c r="Z36" s="64">
        <f>+IF(X36&lt;&gt;0,+(Y36/X36)*100,0)</f>
        <v>0</v>
      </c>
      <c r="AA36" s="65">
        <f>SUM(AA32:AA35)</f>
        <v>1154000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9655000</v>
      </c>
      <c r="F15" s="18">
        <f t="shared" si="2"/>
        <v>9655000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2500000</v>
      </c>
      <c r="Y15" s="18">
        <f t="shared" si="2"/>
        <v>-2500000</v>
      </c>
      <c r="Z15" s="4">
        <f>+IF(X15&lt;&gt;0,+(Y15/X15)*100,0)</f>
        <v>-100</v>
      </c>
      <c r="AA15" s="30">
        <f>SUM(AA16:AA18)</f>
        <v>9655000</v>
      </c>
    </row>
    <row r="16" spans="1:27" ht="13.5">
      <c r="A16" s="5" t="s">
        <v>42</v>
      </c>
      <c r="B16" s="3"/>
      <c r="C16" s="19"/>
      <c r="D16" s="19"/>
      <c r="E16" s="20">
        <v>9655000</v>
      </c>
      <c r="F16" s="21">
        <v>9655000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2500000</v>
      </c>
      <c r="Y16" s="21">
        <v>-2500000</v>
      </c>
      <c r="Z16" s="6">
        <v>-100</v>
      </c>
      <c r="AA16" s="28">
        <v>9655000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1500000</v>
      </c>
      <c r="F19" s="18">
        <f t="shared" si="3"/>
        <v>1500000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3980000</v>
      </c>
      <c r="Y19" s="18">
        <f t="shared" si="3"/>
        <v>-3980000</v>
      </c>
      <c r="Z19" s="4">
        <f>+IF(X19&lt;&gt;0,+(Y19/X19)*100,0)</f>
        <v>-100</v>
      </c>
      <c r="AA19" s="30">
        <f>SUM(AA20:AA23)</f>
        <v>1500000</v>
      </c>
    </row>
    <row r="20" spans="1:27" ht="13.5">
      <c r="A20" s="5" t="s">
        <v>46</v>
      </c>
      <c r="B20" s="3"/>
      <c r="C20" s="19"/>
      <c r="D20" s="19"/>
      <c r="E20" s="20">
        <v>1500000</v>
      </c>
      <c r="F20" s="21">
        <v>1500000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2000000</v>
      </c>
      <c r="Y20" s="21">
        <v>-2000000</v>
      </c>
      <c r="Z20" s="6">
        <v>-100</v>
      </c>
      <c r="AA20" s="28">
        <v>1500000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1980000</v>
      </c>
      <c r="Y21" s="21">
        <v>-1980000</v>
      </c>
      <c r="Z21" s="6">
        <v>-100</v>
      </c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800000</v>
      </c>
      <c r="Y24" s="18">
        <v>-800000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11155000</v>
      </c>
      <c r="F25" s="52">
        <f t="shared" si="4"/>
        <v>11155000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7280000</v>
      </c>
      <c r="Y25" s="52">
        <f t="shared" si="4"/>
        <v>-7280000</v>
      </c>
      <c r="Z25" s="53">
        <f>+IF(X25&lt;&gt;0,+(Y25/X25)*100,0)</f>
        <v>-100</v>
      </c>
      <c r="AA25" s="54">
        <f>+AA5+AA9+AA15+AA19+AA24</f>
        <v>11155000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11155000</v>
      </c>
      <c r="F28" s="21">
        <v>11155000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11155000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11155000</v>
      </c>
      <c r="F32" s="27">
        <f t="shared" si="5"/>
        <v>11155000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11155000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11155000</v>
      </c>
      <c r="F36" s="63">
        <f t="shared" si="6"/>
        <v>11155000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11155000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995320</v>
      </c>
      <c r="D5" s="16">
        <f>SUM(D6:D8)</f>
        <v>0</v>
      </c>
      <c r="E5" s="17">
        <f t="shared" si="0"/>
        <v>1550000</v>
      </c>
      <c r="F5" s="18">
        <f t="shared" si="0"/>
        <v>1550000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1550000</v>
      </c>
    </row>
    <row r="6" spans="1:27" ht="13.5">
      <c r="A6" s="5" t="s">
        <v>32</v>
      </c>
      <c r="B6" s="3"/>
      <c r="C6" s="19">
        <v>661384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1550000</v>
      </c>
      <c r="F7" s="24">
        <v>1550000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1550000</v>
      </c>
    </row>
    <row r="8" spans="1:27" ht="13.5">
      <c r="A8" s="5" t="s">
        <v>34</v>
      </c>
      <c r="B8" s="3"/>
      <c r="C8" s="19">
        <v>333936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198282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170715</v>
      </c>
      <c r="L9" s="18">
        <f t="shared" si="1"/>
        <v>0</v>
      </c>
      <c r="M9" s="18">
        <f t="shared" si="1"/>
        <v>0</v>
      </c>
      <c r="N9" s="18">
        <f t="shared" si="1"/>
        <v>170715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170715</v>
      </c>
      <c r="X9" s="18">
        <f t="shared" si="1"/>
        <v>0</v>
      </c>
      <c r="Y9" s="18">
        <f t="shared" si="1"/>
        <v>170715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>
        <v>170715</v>
      </c>
      <c r="L10" s="21"/>
      <c r="M10" s="21"/>
      <c r="N10" s="21">
        <v>170715</v>
      </c>
      <c r="O10" s="21"/>
      <c r="P10" s="21"/>
      <c r="Q10" s="21"/>
      <c r="R10" s="21"/>
      <c r="S10" s="21"/>
      <c r="T10" s="21"/>
      <c r="U10" s="21"/>
      <c r="V10" s="21"/>
      <c r="W10" s="21">
        <v>170715</v>
      </c>
      <c r="X10" s="21"/>
      <c r="Y10" s="21">
        <v>170715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198282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3524337</v>
      </c>
      <c r="D15" s="16">
        <f>SUM(D16:D18)</f>
        <v>0</v>
      </c>
      <c r="E15" s="17">
        <f t="shared" si="2"/>
        <v>6000000</v>
      </c>
      <c r="F15" s="18">
        <f t="shared" si="2"/>
        <v>6000000</v>
      </c>
      <c r="G15" s="18">
        <f t="shared" si="2"/>
        <v>604095</v>
      </c>
      <c r="H15" s="18">
        <f t="shared" si="2"/>
        <v>107815</v>
      </c>
      <c r="I15" s="18">
        <f t="shared" si="2"/>
        <v>97159</v>
      </c>
      <c r="J15" s="18">
        <f t="shared" si="2"/>
        <v>809069</v>
      </c>
      <c r="K15" s="18">
        <f t="shared" si="2"/>
        <v>502946</v>
      </c>
      <c r="L15" s="18">
        <f t="shared" si="2"/>
        <v>56314</v>
      </c>
      <c r="M15" s="18">
        <f t="shared" si="2"/>
        <v>130968</v>
      </c>
      <c r="N15" s="18">
        <f t="shared" si="2"/>
        <v>690228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1499297</v>
      </c>
      <c r="X15" s="18">
        <f t="shared" si="2"/>
        <v>0</v>
      </c>
      <c r="Y15" s="18">
        <f t="shared" si="2"/>
        <v>1499297</v>
      </c>
      <c r="Z15" s="4">
        <f>+IF(X15&lt;&gt;0,+(Y15/X15)*100,0)</f>
        <v>0</v>
      </c>
      <c r="AA15" s="30">
        <f>SUM(AA16:AA18)</f>
        <v>6000000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3524337</v>
      </c>
      <c r="D17" s="19"/>
      <c r="E17" s="20">
        <v>6000000</v>
      </c>
      <c r="F17" s="21">
        <v>6000000</v>
      </c>
      <c r="G17" s="21">
        <v>604095</v>
      </c>
      <c r="H17" s="21">
        <v>107815</v>
      </c>
      <c r="I17" s="21">
        <v>97159</v>
      </c>
      <c r="J17" s="21">
        <v>809069</v>
      </c>
      <c r="K17" s="21">
        <v>502946</v>
      </c>
      <c r="L17" s="21">
        <v>56314</v>
      </c>
      <c r="M17" s="21">
        <v>130968</v>
      </c>
      <c r="N17" s="21">
        <v>690228</v>
      </c>
      <c r="O17" s="21"/>
      <c r="P17" s="21"/>
      <c r="Q17" s="21"/>
      <c r="R17" s="21"/>
      <c r="S17" s="21"/>
      <c r="T17" s="21"/>
      <c r="U17" s="21"/>
      <c r="V17" s="21"/>
      <c r="W17" s="21">
        <v>1499297</v>
      </c>
      <c r="X17" s="21"/>
      <c r="Y17" s="21">
        <v>1499297</v>
      </c>
      <c r="Z17" s="6"/>
      <c r="AA17" s="28">
        <v>6000000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45711098</v>
      </c>
      <c r="D19" s="16">
        <f>SUM(D20:D23)</f>
        <v>0</v>
      </c>
      <c r="E19" s="17">
        <f t="shared" si="3"/>
        <v>33000000</v>
      </c>
      <c r="F19" s="18">
        <f t="shared" si="3"/>
        <v>33000000</v>
      </c>
      <c r="G19" s="18">
        <f t="shared" si="3"/>
        <v>0</v>
      </c>
      <c r="H19" s="18">
        <f t="shared" si="3"/>
        <v>768179</v>
      </c>
      <c r="I19" s="18">
        <f t="shared" si="3"/>
        <v>1240362</v>
      </c>
      <c r="J19" s="18">
        <f t="shared" si="3"/>
        <v>2008541</v>
      </c>
      <c r="K19" s="18">
        <f t="shared" si="3"/>
        <v>3472101</v>
      </c>
      <c r="L19" s="18">
        <f t="shared" si="3"/>
        <v>616182</v>
      </c>
      <c r="M19" s="18">
        <f t="shared" si="3"/>
        <v>6127523</v>
      </c>
      <c r="N19" s="18">
        <f t="shared" si="3"/>
        <v>10215806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12224347</v>
      </c>
      <c r="X19" s="18">
        <f t="shared" si="3"/>
        <v>16500000</v>
      </c>
      <c r="Y19" s="18">
        <f t="shared" si="3"/>
        <v>-4275653</v>
      </c>
      <c r="Z19" s="4">
        <f>+IF(X19&lt;&gt;0,+(Y19/X19)*100,0)</f>
        <v>-25.913048484848485</v>
      </c>
      <c r="AA19" s="30">
        <f>SUM(AA20:AA23)</f>
        <v>33000000</v>
      </c>
    </row>
    <row r="20" spans="1:27" ht="13.5">
      <c r="A20" s="5" t="s">
        <v>46</v>
      </c>
      <c r="B20" s="3"/>
      <c r="C20" s="19">
        <v>2447224</v>
      </c>
      <c r="D20" s="19"/>
      <c r="E20" s="20">
        <v>1500000</v>
      </c>
      <c r="F20" s="21">
        <v>1500000</v>
      </c>
      <c r="G20" s="21"/>
      <c r="H20" s="21"/>
      <c r="I20" s="21">
        <v>1230602</v>
      </c>
      <c r="J20" s="21">
        <v>1230602</v>
      </c>
      <c r="K20" s="21">
        <v>385082</v>
      </c>
      <c r="L20" s="21">
        <v>320786</v>
      </c>
      <c r="M20" s="21">
        <v>247152</v>
      </c>
      <c r="N20" s="21">
        <v>953020</v>
      </c>
      <c r="O20" s="21"/>
      <c r="P20" s="21"/>
      <c r="Q20" s="21"/>
      <c r="R20" s="21"/>
      <c r="S20" s="21"/>
      <c r="T20" s="21"/>
      <c r="U20" s="21"/>
      <c r="V20" s="21"/>
      <c r="W20" s="21">
        <v>2183622</v>
      </c>
      <c r="X20" s="21">
        <v>750000</v>
      </c>
      <c r="Y20" s="21">
        <v>1433622</v>
      </c>
      <c r="Z20" s="6">
        <v>191.15</v>
      </c>
      <c r="AA20" s="28">
        <v>1500000</v>
      </c>
    </row>
    <row r="21" spans="1:27" ht="13.5">
      <c r="A21" s="5" t="s">
        <v>47</v>
      </c>
      <c r="B21" s="3"/>
      <c r="C21" s="19">
        <v>43213512</v>
      </c>
      <c r="D21" s="19"/>
      <c r="E21" s="20">
        <v>31500000</v>
      </c>
      <c r="F21" s="21">
        <v>31500000</v>
      </c>
      <c r="G21" s="21"/>
      <c r="H21" s="21">
        <v>768179</v>
      </c>
      <c r="I21" s="21">
        <v>9760</v>
      </c>
      <c r="J21" s="21">
        <v>777939</v>
      </c>
      <c r="K21" s="21">
        <v>3087019</v>
      </c>
      <c r="L21" s="21">
        <v>295396</v>
      </c>
      <c r="M21" s="21">
        <v>5880371</v>
      </c>
      <c r="N21" s="21">
        <v>9262786</v>
      </c>
      <c r="O21" s="21"/>
      <c r="P21" s="21"/>
      <c r="Q21" s="21"/>
      <c r="R21" s="21"/>
      <c r="S21" s="21"/>
      <c r="T21" s="21"/>
      <c r="U21" s="21"/>
      <c r="V21" s="21"/>
      <c r="W21" s="21">
        <v>10040725</v>
      </c>
      <c r="X21" s="21">
        <v>15750000</v>
      </c>
      <c r="Y21" s="21">
        <v>-5709275</v>
      </c>
      <c r="Z21" s="6">
        <v>-36.25</v>
      </c>
      <c r="AA21" s="28">
        <v>31500000</v>
      </c>
    </row>
    <row r="22" spans="1:27" ht="13.5">
      <c r="A22" s="5" t="s">
        <v>48</v>
      </c>
      <c r="B22" s="3"/>
      <c r="C22" s="22">
        <v>50362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50429037</v>
      </c>
      <c r="D25" s="50">
        <f>+D5+D9+D15+D19+D24</f>
        <v>0</v>
      </c>
      <c r="E25" s="51">
        <f t="shared" si="4"/>
        <v>40550000</v>
      </c>
      <c r="F25" s="52">
        <f t="shared" si="4"/>
        <v>40550000</v>
      </c>
      <c r="G25" s="52">
        <f t="shared" si="4"/>
        <v>604095</v>
      </c>
      <c r="H25" s="52">
        <f t="shared" si="4"/>
        <v>875994</v>
      </c>
      <c r="I25" s="52">
        <f t="shared" si="4"/>
        <v>1337521</v>
      </c>
      <c r="J25" s="52">
        <f t="shared" si="4"/>
        <v>2817610</v>
      </c>
      <c r="K25" s="52">
        <f t="shared" si="4"/>
        <v>4145762</v>
      </c>
      <c r="L25" s="52">
        <f t="shared" si="4"/>
        <v>672496</v>
      </c>
      <c r="M25" s="52">
        <f t="shared" si="4"/>
        <v>6258491</v>
      </c>
      <c r="N25" s="52">
        <f t="shared" si="4"/>
        <v>11076749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13894359</v>
      </c>
      <c r="X25" s="52">
        <f t="shared" si="4"/>
        <v>16500000</v>
      </c>
      <c r="Y25" s="52">
        <f t="shared" si="4"/>
        <v>-2605641</v>
      </c>
      <c r="Z25" s="53">
        <f>+IF(X25&lt;&gt;0,+(Y25/X25)*100,0)</f>
        <v>-15.791763636363637</v>
      </c>
      <c r="AA25" s="54">
        <f>+AA5+AA9+AA15+AA19+AA24</f>
        <v>40550000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48606850</v>
      </c>
      <c r="D28" s="19"/>
      <c r="E28" s="20">
        <v>39000000</v>
      </c>
      <c r="F28" s="21">
        <v>39000000</v>
      </c>
      <c r="G28" s="21">
        <v>604095</v>
      </c>
      <c r="H28" s="21">
        <v>875994</v>
      </c>
      <c r="I28" s="21">
        <v>1337521</v>
      </c>
      <c r="J28" s="21">
        <v>2817610</v>
      </c>
      <c r="K28" s="21">
        <v>4145762</v>
      </c>
      <c r="L28" s="21">
        <v>672496</v>
      </c>
      <c r="M28" s="21">
        <v>6258491</v>
      </c>
      <c r="N28" s="21">
        <v>11076749</v>
      </c>
      <c r="O28" s="21"/>
      <c r="P28" s="21"/>
      <c r="Q28" s="21"/>
      <c r="R28" s="21"/>
      <c r="S28" s="21"/>
      <c r="T28" s="21"/>
      <c r="U28" s="21"/>
      <c r="V28" s="21"/>
      <c r="W28" s="21">
        <v>13894359</v>
      </c>
      <c r="X28" s="21"/>
      <c r="Y28" s="21">
        <v>13894359</v>
      </c>
      <c r="Z28" s="6"/>
      <c r="AA28" s="19">
        <v>39000000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48606850</v>
      </c>
      <c r="D32" s="25">
        <f>SUM(D28:D31)</f>
        <v>0</v>
      </c>
      <c r="E32" s="26">
        <f t="shared" si="5"/>
        <v>39000000</v>
      </c>
      <c r="F32" s="27">
        <f t="shared" si="5"/>
        <v>39000000</v>
      </c>
      <c r="G32" s="27">
        <f t="shared" si="5"/>
        <v>604095</v>
      </c>
      <c r="H32" s="27">
        <f t="shared" si="5"/>
        <v>875994</v>
      </c>
      <c r="I32" s="27">
        <f t="shared" si="5"/>
        <v>1337521</v>
      </c>
      <c r="J32" s="27">
        <f t="shared" si="5"/>
        <v>2817610</v>
      </c>
      <c r="K32" s="27">
        <f t="shared" si="5"/>
        <v>4145762</v>
      </c>
      <c r="L32" s="27">
        <f t="shared" si="5"/>
        <v>672496</v>
      </c>
      <c r="M32" s="27">
        <f t="shared" si="5"/>
        <v>6258491</v>
      </c>
      <c r="N32" s="27">
        <f t="shared" si="5"/>
        <v>11076749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13894359</v>
      </c>
      <c r="X32" s="27">
        <f t="shared" si="5"/>
        <v>0</v>
      </c>
      <c r="Y32" s="27">
        <f t="shared" si="5"/>
        <v>13894359</v>
      </c>
      <c r="Z32" s="13">
        <f>+IF(X32&lt;&gt;0,+(Y32/X32)*100,0)</f>
        <v>0</v>
      </c>
      <c r="AA32" s="31">
        <f>SUM(AA28:AA31)</f>
        <v>39000000</v>
      </c>
    </row>
    <row r="33" spans="1:27" ht="13.5">
      <c r="A33" s="59" t="s">
        <v>59</v>
      </c>
      <c r="B33" s="3" t="s">
        <v>60</v>
      </c>
      <c r="C33" s="19">
        <v>333936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1488251</v>
      </c>
      <c r="D35" s="19"/>
      <c r="E35" s="20">
        <v>1550000</v>
      </c>
      <c r="F35" s="21">
        <v>1550000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1550000</v>
      </c>
    </row>
    <row r="36" spans="1:27" ht="13.5">
      <c r="A36" s="60" t="s">
        <v>64</v>
      </c>
      <c r="B36" s="10"/>
      <c r="C36" s="61">
        <f aca="true" t="shared" si="6" ref="C36:Y36">SUM(C32:C35)</f>
        <v>50429037</v>
      </c>
      <c r="D36" s="61">
        <f>SUM(D32:D35)</f>
        <v>0</v>
      </c>
      <c r="E36" s="62">
        <f t="shared" si="6"/>
        <v>40550000</v>
      </c>
      <c r="F36" s="63">
        <f t="shared" si="6"/>
        <v>40550000</v>
      </c>
      <c r="G36" s="63">
        <f t="shared" si="6"/>
        <v>604095</v>
      </c>
      <c r="H36" s="63">
        <f t="shared" si="6"/>
        <v>875994</v>
      </c>
      <c r="I36" s="63">
        <f t="shared" si="6"/>
        <v>1337521</v>
      </c>
      <c r="J36" s="63">
        <f t="shared" si="6"/>
        <v>2817610</v>
      </c>
      <c r="K36" s="63">
        <f t="shared" si="6"/>
        <v>4145762</v>
      </c>
      <c r="L36" s="63">
        <f t="shared" si="6"/>
        <v>672496</v>
      </c>
      <c r="M36" s="63">
        <f t="shared" si="6"/>
        <v>6258491</v>
      </c>
      <c r="N36" s="63">
        <f t="shared" si="6"/>
        <v>11076749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13894359</v>
      </c>
      <c r="X36" s="63">
        <f t="shared" si="6"/>
        <v>0</v>
      </c>
      <c r="Y36" s="63">
        <f t="shared" si="6"/>
        <v>13894359</v>
      </c>
      <c r="Z36" s="64">
        <f>+IF(X36&lt;&gt;0,+(Y36/X36)*100,0)</f>
        <v>0</v>
      </c>
      <c r="AA36" s="65">
        <f>SUM(AA32:AA35)</f>
        <v>40550000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784939</v>
      </c>
      <c r="D5" s="16">
        <f>SUM(D6:D8)</f>
        <v>0</v>
      </c>
      <c r="E5" s="17">
        <f t="shared" si="0"/>
        <v>1839600</v>
      </c>
      <c r="F5" s="18">
        <f t="shared" si="0"/>
        <v>1839600</v>
      </c>
      <c r="G5" s="18">
        <f t="shared" si="0"/>
        <v>43151</v>
      </c>
      <c r="H5" s="18">
        <f t="shared" si="0"/>
        <v>58774</v>
      </c>
      <c r="I5" s="18">
        <f t="shared" si="0"/>
        <v>950</v>
      </c>
      <c r="J5" s="18">
        <f t="shared" si="0"/>
        <v>102875</v>
      </c>
      <c r="K5" s="18">
        <f t="shared" si="0"/>
        <v>20899</v>
      </c>
      <c r="L5" s="18">
        <f t="shared" si="0"/>
        <v>10812</v>
      </c>
      <c r="M5" s="18">
        <f t="shared" si="0"/>
        <v>42891</v>
      </c>
      <c r="N5" s="18">
        <f t="shared" si="0"/>
        <v>74602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177477</v>
      </c>
      <c r="X5" s="18">
        <f t="shared" si="0"/>
        <v>665256</v>
      </c>
      <c r="Y5" s="18">
        <f t="shared" si="0"/>
        <v>-487779</v>
      </c>
      <c r="Z5" s="4">
        <f>+IF(X5&lt;&gt;0,+(Y5/X5)*100,0)</f>
        <v>-73.32199935062592</v>
      </c>
      <c r="AA5" s="16">
        <f>SUM(AA6:AA8)</f>
        <v>1839600</v>
      </c>
    </row>
    <row r="6" spans="1:27" ht="13.5">
      <c r="A6" s="5" t="s">
        <v>32</v>
      </c>
      <c r="B6" s="3"/>
      <c r="C6" s="19">
        <v>585487</v>
      </c>
      <c r="D6" s="19"/>
      <c r="E6" s="20">
        <v>153100</v>
      </c>
      <c r="F6" s="21">
        <v>153100</v>
      </c>
      <c r="G6" s="21">
        <v>14779</v>
      </c>
      <c r="H6" s="21"/>
      <c r="I6" s="21">
        <v>950</v>
      </c>
      <c r="J6" s="21">
        <v>15729</v>
      </c>
      <c r="K6" s="21"/>
      <c r="L6" s="21"/>
      <c r="M6" s="21">
        <v>3900</v>
      </c>
      <c r="N6" s="21">
        <v>3900</v>
      </c>
      <c r="O6" s="21"/>
      <c r="P6" s="21"/>
      <c r="Q6" s="21"/>
      <c r="R6" s="21"/>
      <c r="S6" s="21"/>
      <c r="T6" s="21"/>
      <c r="U6" s="21"/>
      <c r="V6" s="21"/>
      <c r="W6" s="21">
        <v>19629</v>
      </c>
      <c r="X6" s="21">
        <v>72781</v>
      </c>
      <c r="Y6" s="21">
        <v>-53152</v>
      </c>
      <c r="Z6" s="6">
        <v>-73.03</v>
      </c>
      <c r="AA6" s="28">
        <v>153100</v>
      </c>
    </row>
    <row r="7" spans="1:27" ht="13.5">
      <c r="A7" s="5" t="s">
        <v>33</v>
      </c>
      <c r="B7" s="3"/>
      <c r="C7" s="22">
        <v>79331</v>
      </c>
      <c r="D7" s="22"/>
      <c r="E7" s="23">
        <v>1316500</v>
      </c>
      <c r="F7" s="24">
        <v>1316500</v>
      </c>
      <c r="G7" s="24"/>
      <c r="H7" s="24"/>
      <c r="I7" s="24"/>
      <c r="J7" s="24"/>
      <c r="K7" s="24"/>
      <c r="L7" s="24">
        <v>10812</v>
      </c>
      <c r="M7" s="24">
        <v>9961</v>
      </c>
      <c r="N7" s="24">
        <v>20773</v>
      </c>
      <c r="O7" s="24"/>
      <c r="P7" s="24"/>
      <c r="Q7" s="24"/>
      <c r="R7" s="24"/>
      <c r="S7" s="24"/>
      <c r="T7" s="24"/>
      <c r="U7" s="24"/>
      <c r="V7" s="24"/>
      <c r="W7" s="24">
        <v>20773</v>
      </c>
      <c r="X7" s="24">
        <v>592475</v>
      </c>
      <c r="Y7" s="24">
        <v>-571702</v>
      </c>
      <c r="Z7" s="7">
        <v>-96.49</v>
      </c>
      <c r="AA7" s="29">
        <v>1316500</v>
      </c>
    </row>
    <row r="8" spans="1:27" ht="13.5">
      <c r="A8" s="5" t="s">
        <v>34</v>
      </c>
      <c r="B8" s="3"/>
      <c r="C8" s="19">
        <v>120121</v>
      </c>
      <c r="D8" s="19"/>
      <c r="E8" s="20">
        <v>370000</v>
      </c>
      <c r="F8" s="21">
        <v>370000</v>
      </c>
      <c r="G8" s="21">
        <v>28372</v>
      </c>
      <c r="H8" s="21">
        <v>58774</v>
      </c>
      <c r="I8" s="21"/>
      <c r="J8" s="21">
        <v>87146</v>
      </c>
      <c r="K8" s="21">
        <v>20899</v>
      </c>
      <c r="L8" s="21"/>
      <c r="M8" s="21">
        <v>29030</v>
      </c>
      <c r="N8" s="21">
        <v>49929</v>
      </c>
      <c r="O8" s="21"/>
      <c r="P8" s="21"/>
      <c r="Q8" s="21"/>
      <c r="R8" s="21"/>
      <c r="S8" s="21"/>
      <c r="T8" s="21"/>
      <c r="U8" s="21"/>
      <c r="V8" s="21"/>
      <c r="W8" s="21">
        <v>137075</v>
      </c>
      <c r="X8" s="21"/>
      <c r="Y8" s="21">
        <v>137075</v>
      </c>
      <c r="Z8" s="6"/>
      <c r="AA8" s="28">
        <v>370000</v>
      </c>
    </row>
    <row r="9" spans="1:27" ht="13.5">
      <c r="A9" s="2" t="s">
        <v>35</v>
      </c>
      <c r="B9" s="3"/>
      <c r="C9" s="16">
        <f aca="true" t="shared" si="1" ref="C9:Y9">SUM(C10:C14)</f>
        <v>776672</v>
      </c>
      <c r="D9" s="16">
        <f>SUM(D10:D14)</f>
        <v>0</v>
      </c>
      <c r="E9" s="17">
        <f t="shared" si="1"/>
        <v>631400</v>
      </c>
      <c r="F9" s="18">
        <f t="shared" si="1"/>
        <v>631400</v>
      </c>
      <c r="G9" s="18">
        <f t="shared" si="1"/>
        <v>87500</v>
      </c>
      <c r="H9" s="18">
        <f t="shared" si="1"/>
        <v>0</v>
      </c>
      <c r="I9" s="18">
        <f t="shared" si="1"/>
        <v>0</v>
      </c>
      <c r="J9" s="18">
        <f t="shared" si="1"/>
        <v>87500</v>
      </c>
      <c r="K9" s="18">
        <f t="shared" si="1"/>
        <v>0</v>
      </c>
      <c r="L9" s="18">
        <f t="shared" si="1"/>
        <v>9374</v>
      </c>
      <c r="M9" s="18">
        <f t="shared" si="1"/>
        <v>0</v>
      </c>
      <c r="N9" s="18">
        <f t="shared" si="1"/>
        <v>9374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96874</v>
      </c>
      <c r="X9" s="18">
        <f t="shared" si="1"/>
        <v>345330</v>
      </c>
      <c r="Y9" s="18">
        <f t="shared" si="1"/>
        <v>-248456</v>
      </c>
      <c r="Z9" s="4">
        <f>+IF(X9&lt;&gt;0,+(Y9/X9)*100,0)</f>
        <v>-71.94741261981294</v>
      </c>
      <c r="AA9" s="30">
        <f>SUM(AA10:AA14)</f>
        <v>631400</v>
      </c>
    </row>
    <row r="10" spans="1:27" ht="13.5">
      <c r="A10" s="5" t="s">
        <v>36</v>
      </c>
      <c r="B10" s="3"/>
      <c r="C10" s="19">
        <v>62903</v>
      </c>
      <c r="D10" s="19"/>
      <c r="E10" s="20">
        <v>295000</v>
      </c>
      <c r="F10" s="21">
        <v>295000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147000</v>
      </c>
      <c r="Y10" s="21">
        <v>-147000</v>
      </c>
      <c r="Z10" s="6">
        <v>-100</v>
      </c>
      <c r="AA10" s="28">
        <v>295000</v>
      </c>
    </row>
    <row r="11" spans="1:27" ht="13.5">
      <c r="A11" s="5" t="s">
        <v>37</v>
      </c>
      <c r="B11" s="3"/>
      <c r="C11" s="19"/>
      <c r="D11" s="19"/>
      <c r="E11" s="20">
        <v>251400</v>
      </c>
      <c r="F11" s="21">
        <v>251400</v>
      </c>
      <c r="G11" s="21">
        <v>87500</v>
      </c>
      <c r="H11" s="21"/>
      <c r="I11" s="21"/>
      <c r="J11" s="21">
        <v>87500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87500</v>
      </c>
      <c r="X11" s="21">
        <v>155850</v>
      </c>
      <c r="Y11" s="21">
        <v>-68350</v>
      </c>
      <c r="Z11" s="6">
        <v>-43.86</v>
      </c>
      <c r="AA11" s="28">
        <v>251400</v>
      </c>
    </row>
    <row r="12" spans="1:27" ht="13.5">
      <c r="A12" s="5" t="s">
        <v>38</v>
      </c>
      <c r="B12" s="3"/>
      <c r="C12" s="19"/>
      <c r="D12" s="19"/>
      <c r="E12" s="20">
        <v>85000</v>
      </c>
      <c r="F12" s="21">
        <v>85000</v>
      </c>
      <c r="G12" s="21"/>
      <c r="H12" s="21"/>
      <c r="I12" s="21"/>
      <c r="J12" s="21"/>
      <c r="K12" s="21"/>
      <c r="L12" s="21">
        <v>9374</v>
      </c>
      <c r="M12" s="21"/>
      <c r="N12" s="21">
        <v>9374</v>
      </c>
      <c r="O12" s="21"/>
      <c r="P12" s="21"/>
      <c r="Q12" s="21"/>
      <c r="R12" s="21"/>
      <c r="S12" s="21"/>
      <c r="T12" s="21"/>
      <c r="U12" s="21"/>
      <c r="V12" s="21"/>
      <c r="W12" s="21">
        <v>9374</v>
      </c>
      <c r="X12" s="21">
        <v>42480</v>
      </c>
      <c r="Y12" s="21">
        <v>-33106</v>
      </c>
      <c r="Z12" s="6">
        <v>-77.93</v>
      </c>
      <c r="AA12" s="28">
        <v>85000</v>
      </c>
    </row>
    <row r="13" spans="1:27" ht="13.5">
      <c r="A13" s="5" t="s">
        <v>39</v>
      </c>
      <c r="B13" s="3"/>
      <c r="C13" s="19">
        <v>713769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15900958</v>
      </c>
      <c r="D15" s="16">
        <f>SUM(D16:D18)</f>
        <v>0</v>
      </c>
      <c r="E15" s="17">
        <f t="shared" si="2"/>
        <v>14728000</v>
      </c>
      <c r="F15" s="18">
        <f t="shared" si="2"/>
        <v>14728000</v>
      </c>
      <c r="G15" s="18">
        <f t="shared" si="2"/>
        <v>685774</v>
      </c>
      <c r="H15" s="18">
        <f t="shared" si="2"/>
        <v>502711</v>
      </c>
      <c r="I15" s="18">
        <f t="shared" si="2"/>
        <v>1967075</v>
      </c>
      <c r="J15" s="18">
        <f t="shared" si="2"/>
        <v>3155560</v>
      </c>
      <c r="K15" s="18">
        <f t="shared" si="2"/>
        <v>1549471</v>
      </c>
      <c r="L15" s="18">
        <f t="shared" si="2"/>
        <v>312578</v>
      </c>
      <c r="M15" s="18">
        <f t="shared" si="2"/>
        <v>1137539</v>
      </c>
      <c r="N15" s="18">
        <f t="shared" si="2"/>
        <v>2999588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6155148</v>
      </c>
      <c r="X15" s="18">
        <f t="shared" si="2"/>
        <v>5062352</v>
      </c>
      <c r="Y15" s="18">
        <f t="shared" si="2"/>
        <v>1092796</v>
      </c>
      <c r="Z15" s="4">
        <f>+IF(X15&lt;&gt;0,+(Y15/X15)*100,0)</f>
        <v>21.586724905735515</v>
      </c>
      <c r="AA15" s="30">
        <f>SUM(AA16:AA18)</f>
        <v>14728000</v>
      </c>
    </row>
    <row r="16" spans="1:27" ht="13.5">
      <c r="A16" s="5" t="s">
        <v>42</v>
      </c>
      <c r="B16" s="3"/>
      <c r="C16" s="19">
        <v>499643</v>
      </c>
      <c r="D16" s="19"/>
      <c r="E16" s="20">
        <v>12000</v>
      </c>
      <c r="F16" s="21">
        <v>12000</v>
      </c>
      <c r="G16" s="21">
        <v>2970</v>
      </c>
      <c r="H16" s="21"/>
      <c r="I16" s="21"/>
      <c r="J16" s="21">
        <v>2970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2970</v>
      </c>
      <c r="X16" s="21">
        <v>6000</v>
      </c>
      <c r="Y16" s="21">
        <v>-3030</v>
      </c>
      <c r="Z16" s="6">
        <v>-50.5</v>
      </c>
      <c r="AA16" s="28">
        <v>12000</v>
      </c>
    </row>
    <row r="17" spans="1:27" ht="13.5">
      <c r="A17" s="5" t="s">
        <v>43</v>
      </c>
      <c r="B17" s="3"/>
      <c r="C17" s="19">
        <v>15401315</v>
      </c>
      <c r="D17" s="19"/>
      <c r="E17" s="20">
        <v>14716000</v>
      </c>
      <c r="F17" s="21">
        <v>14716000</v>
      </c>
      <c r="G17" s="21">
        <v>682804</v>
      </c>
      <c r="H17" s="21">
        <v>502711</v>
      </c>
      <c r="I17" s="21">
        <v>1967075</v>
      </c>
      <c r="J17" s="21">
        <v>3152590</v>
      </c>
      <c r="K17" s="21">
        <v>1549471</v>
      </c>
      <c r="L17" s="21">
        <v>312578</v>
      </c>
      <c r="M17" s="21">
        <v>1137539</v>
      </c>
      <c r="N17" s="21">
        <v>2999588</v>
      </c>
      <c r="O17" s="21"/>
      <c r="P17" s="21"/>
      <c r="Q17" s="21"/>
      <c r="R17" s="21"/>
      <c r="S17" s="21"/>
      <c r="T17" s="21"/>
      <c r="U17" s="21"/>
      <c r="V17" s="21"/>
      <c r="W17" s="21">
        <v>6152178</v>
      </c>
      <c r="X17" s="21">
        <v>5056352</v>
      </c>
      <c r="Y17" s="21">
        <v>1095826</v>
      </c>
      <c r="Z17" s="6">
        <v>21.67</v>
      </c>
      <c r="AA17" s="28">
        <v>14716000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3994880</v>
      </c>
      <c r="D19" s="16">
        <f>SUM(D20:D23)</f>
        <v>0</v>
      </c>
      <c r="E19" s="17">
        <f t="shared" si="3"/>
        <v>23390000</v>
      </c>
      <c r="F19" s="18">
        <f t="shared" si="3"/>
        <v>23390000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81370</v>
      </c>
      <c r="L19" s="18">
        <f t="shared" si="3"/>
        <v>0</v>
      </c>
      <c r="M19" s="18">
        <f t="shared" si="3"/>
        <v>0</v>
      </c>
      <c r="N19" s="18">
        <f t="shared" si="3"/>
        <v>81370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81370</v>
      </c>
      <c r="X19" s="18">
        <f t="shared" si="3"/>
        <v>15765690</v>
      </c>
      <c r="Y19" s="18">
        <f t="shared" si="3"/>
        <v>-15684320</v>
      </c>
      <c r="Z19" s="4">
        <f>+IF(X19&lt;&gt;0,+(Y19/X19)*100,0)</f>
        <v>-99.48387923395677</v>
      </c>
      <c r="AA19" s="30">
        <f>SUM(AA20:AA23)</f>
        <v>23390000</v>
      </c>
    </row>
    <row r="20" spans="1:27" ht="13.5">
      <c r="A20" s="5" t="s">
        <v>46</v>
      </c>
      <c r="B20" s="3"/>
      <c r="C20" s="19">
        <v>2313621</v>
      </c>
      <c r="D20" s="19"/>
      <c r="E20" s="20">
        <v>1300000</v>
      </c>
      <c r="F20" s="21">
        <v>1300000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1080026</v>
      </c>
      <c r="Y20" s="21">
        <v>-1080026</v>
      </c>
      <c r="Z20" s="6">
        <v>-100</v>
      </c>
      <c r="AA20" s="28">
        <v>1300000</v>
      </c>
    </row>
    <row r="21" spans="1:27" ht="13.5">
      <c r="A21" s="5" t="s">
        <v>47</v>
      </c>
      <c r="B21" s="3"/>
      <c r="C21" s="19">
        <v>1681259</v>
      </c>
      <c r="D21" s="19"/>
      <c r="E21" s="20">
        <v>17110000</v>
      </c>
      <c r="F21" s="21">
        <v>17110000</v>
      </c>
      <c r="G21" s="21"/>
      <c r="H21" s="21"/>
      <c r="I21" s="21"/>
      <c r="J21" s="21"/>
      <c r="K21" s="21">
        <v>81370</v>
      </c>
      <c r="L21" s="21"/>
      <c r="M21" s="21"/>
      <c r="N21" s="21">
        <v>81370</v>
      </c>
      <c r="O21" s="21"/>
      <c r="P21" s="21"/>
      <c r="Q21" s="21"/>
      <c r="R21" s="21"/>
      <c r="S21" s="21"/>
      <c r="T21" s="21"/>
      <c r="U21" s="21"/>
      <c r="V21" s="21"/>
      <c r="W21" s="21">
        <v>81370</v>
      </c>
      <c r="X21" s="21">
        <v>9715164</v>
      </c>
      <c r="Y21" s="21">
        <v>-9633794</v>
      </c>
      <c r="Z21" s="6">
        <v>-99.16</v>
      </c>
      <c r="AA21" s="28">
        <v>17110000</v>
      </c>
    </row>
    <row r="22" spans="1:27" ht="13.5">
      <c r="A22" s="5" t="s">
        <v>48</v>
      </c>
      <c r="B22" s="3"/>
      <c r="C22" s="22"/>
      <c r="D22" s="22"/>
      <c r="E22" s="23">
        <v>3180000</v>
      </c>
      <c r="F22" s="24">
        <v>3180000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3180000</v>
      </c>
      <c r="Y22" s="24">
        <v>-3180000</v>
      </c>
      <c r="Z22" s="7">
        <v>-100</v>
      </c>
      <c r="AA22" s="29">
        <v>3180000</v>
      </c>
    </row>
    <row r="23" spans="1:27" ht="13.5">
      <c r="A23" s="5" t="s">
        <v>49</v>
      </c>
      <c r="B23" s="3"/>
      <c r="C23" s="19"/>
      <c r="D23" s="19"/>
      <c r="E23" s="20">
        <v>1800000</v>
      </c>
      <c r="F23" s="21">
        <v>1800000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1790500</v>
      </c>
      <c r="Y23" s="21">
        <v>-1790500</v>
      </c>
      <c r="Z23" s="6">
        <v>-100</v>
      </c>
      <c r="AA23" s="28">
        <v>1800000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21457449</v>
      </c>
      <c r="D25" s="50">
        <f>+D5+D9+D15+D19+D24</f>
        <v>0</v>
      </c>
      <c r="E25" s="51">
        <f t="shared" si="4"/>
        <v>40589000</v>
      </c>
      <c r="F25" s="52">
        <f t="shared" si="4"/>
        <v>40589000</v>
      </c>
      <c r="G25" s="52">
        <f t="shared" si="4"/>
        <v>816425</v>
      </c>
      <c r="H25" s="52">
        <f t="shared" si="4"/>
        <v>561485</v>
      </c>
      <c r="I25" s="52">
        <f t="shared" si="4"/>
        <v>1968025</v>
      </c>
      <c r="J25" s="52">
        <f t="shared" si="4"/>
        <v>3345935</v>
      </c>
      <c r="K25" s="52">
        <f t="shared" si="4"/>
        <v>1651740</v>
      </c>
      <c r="L25" s="52">
        <f t="shared" si="4"/>
        <v>332764</v>
      </c>
      <c r="M25" s="52">
        <f t="shared" si="4"/>
        <v>1180430</v>
      </c>
      <c r="N25" s="52">
        <f t="shared" si="4"/>
        <v>3164934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6510869</v>
      </c>
      <c r="X25" s="52">
        <f t="shared" si="4"/>
        <v>21838628</v>
      </c>
      <c r="Y25" s="52">
        <f t="shared" si="4"/>
        <v>-15327759</v>
      </c>
      <c r="Z25" s="53">
        <f>+IF(X25&lt;&gt;0,+(Y25/X25)*100,0)</f>
        <v>-70.1864558524464</v>
      </c>
      <c r="AA25" s="54">
        <f>+AA5+AA9+AA15+AA19+AA24</f>
        <v>40589000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15313058</v>
      </c>
      <c r="D28" s="19"/>
      <c r="E28" s="20">
        <v>28448000</v>
      </c>
      <c r="F28" s="21">
        <v>28448000</v>
      </c>
      <c r="G28" s="21">
        <v>661226</v>
      </c>
      <c r="H28" s="21">
        <v>494211</v>
      </c>
      <c r="I28" s="21">
        <v>1932242</v>
      </c>
      <c r="J28" s="21">
        <v>3087679</v>
      </c>
      <c r="K28" s="21">
        <v>1560155</v>
      </c>
      <c r="L28" s="21">
        <v>296949</v>
      </c>
      <c r="M28" s="21">
        <v>1137539</v>
      </c>
      <c r="N28" s="21">
        <v>2994643</v>
      </c>
      <c r="O28" s="21"/>
      <c r="P28" s="21"/>
      <c r="Q28" s="21"/>
      <c r="R28" s="21"/>
      <c r="S28" s="21"/>
      <c r="T28" s="21"/>
      <c r="U28" s="21"/>
      <c r="V28" s="21"/>
      <c r="W28" s="21">
        <v>6082322</v>
      </c>
      <c r="X28" s="21"/>
      <c r="Y28" s="21">
        <v>6082322</v>
      </c>
      <c r="Z28" s="6"/>
      <c r="AA28" s="19">
        <v>28448000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15313058</v>
      </c>
      <c r="D32" s="25">
        <f>SUM(D28:D31)</f>
        <v>0</v>
      </c>
      <c r="E32" s="26">
        <f t="shared" si="5"/>
        <v>28448000</v>
      </c>
      <c r="F32" s="27">
        <f t="shared" si="5"/>
        <v>28448000</v>
      </c>
      <c r="G32" s="27">
        <f t="shared" si="5"/>
        <v>661226</v>
      </c>
      <c r="H32" s="27">
        <f t="shared" si="5"/>
        <v>494211</v>
      </c>
      <c r="I32" s="27">
        <f t="shared" si="5"/>
        <v>1932242</v>
      </c>
      <c r="J32" s="27">
        <f t="shared" si="5"/>
        <v>3087679</v>
      </c>
      <c r="K32" s="27">
        <f t="shared" si="5"/>
        <v>1560155</v>
      </c>
      <c r="L32" s="27">
        <f t="shared" si="5"/>
        <v>296949</v>
      </c>
      <c r="M32" s="27">
        <f t="shared" si="5"/>
        <v>1137539</v>
      </c>
      <c r="N32" s="27">
        <f t="shared" si="5"/>
        <v>2994643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6082322</v>
      </c>
      <c r="X32" s="27">
        <f t="shared" si="5"/>
        <v>0</v>
      </c>
      <c r="Y32" s="27">
        <f t="shared" si="5"/>
        <v>6082322</v>
      </c>
      <c r="Z32" s="13">
        <f>+IF(X32&lt;&gt;0,+(Y32/X32)*100,0)</f>
        <v>0</v>
      </c>
      <c r="AA32" s="31">
        <f>SUM(AA28:AA31)</f>
        <v>28448000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6000000</v>
      </c>
      <c r="F34" s="21">
        <v>6000000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6000000</v>
      </c>
    </row>
    <row r="35" spans="1:27" ht="13.5">
      <c r="A35" s="59" t="s">
        <v>63</v>
      </c>
      <c r="B35" s="3"/>
      <c r="C35" s="19">
        <v>6144391</v>
      </c>
      <c r="D35" s="19"/>
      <c r="E35" s="20">
        <v>6141000</v>
      </c>
      <c r="F35" s="21">
        <v>6141000</v>
      </c>
      <c r="G35" s="21">
        <v>155199</v>
      </c>
      <c r="H35" s="21">
        <v>67274</v>
      </c>
      <c r="I35" s="21">
        <v>35783</v>
      </c>
      <c r="J35" s="21">
        <v>258256</v>
      </c>
      <c r="K35" s="21">
        <v>91585</v>
      </c>
      <c r="L35" s="21">
        <v>35815</v>
      </c>
      <c r="M35" s="21">
        <v>42891</v>
      </c>
      <c r="N35" s="21">
        <v>170291</v>
      </c>
      <c r="O35" s="21"/>
      <c r="P35" s="21"/>
      <c r="Q35" s="21"/>
      <c r="R35" s="21"/>
      <c r="S35" s="21"/>
      <c r="T35" s="21"/>
      <c r="U35" s="21"/>
      <c r="V35" s="21"/>
      <c r="W35" s="21">
        <v>428547</v>
      </c>
      <c r="X35" s="21"/>
      <c r="Y35" s="21">
        <v>428547</v>
      </c>
      <c r="Z35" s="6"/>
      <c r="AA35" s="28">
        <v>6141000</v>
      </c>
    </row>
    <row r="36" spans="1:27" ht="13.5">
      <c r="A36" s="60" t="s">
        <v>64</v>
      </c>
      <c r="B36" s="10"/>
      <c r="C36" s="61">
        <f aca="true" t="shared" si="6" ref="C36:Y36">SUM(C32:C35)</f>
        <v>21457449</v>
      </c>
      <c r="D36" s="61">
        <f>SUM(D32:D35)</f>
        <v>0</v>
      </c>
      <c r="E36" s="62">
        <f t="shared" si="6"/>
        <v>40589000</v>
      </c>
      <c r="F36" s="63">
        <f t="shared" si="6"/>
        <v>40589000</v>
      </c>
      <c r="G36" s="63">
        <f t="shared" si="6"/>
        <v>816425</v>
      </c>
      <c r="H36" s="63">
        <f t="shared" si="6"/>
        <v>561485</v>
      </c>
      <c r="I36" s="63">
        <f t="shared" si="6"/>
        <v>1968025</v>
      </c>
      <c r="J36" s="63">
        <f t="shared" si="6"/>
        <v>3345935</v>
      </c>
      <c r="K36" s="63">
        <f t="shared" si="6"/>
        <v>1651740</v>
      </c>
      <c r="L36" s="63">
        <f t="shared" si="6"/>
        <v>332764</v>
      </c>
      <c r="M36" s="63">
        <f t="shared" si="6"/>
        <v>1180430</v>
      </c>
      <c r="N36" s="63">
        <f t="shared" si="6"/>
        <v>3164934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6510869</v>
      </c>
      <c r="X36" s="63">
        <f t="shared" si="6"/>
        <v>0</v>
      </c>
      <c r="Y36" s="63">
        <f t="shared" si="6"/>
        <v>6510869</v>
      </c>
      <c r="Z36" s="64">
        <f>+IF(X36&lt;&gt;0,+(Y36/X36)*100,0)</f>
        <v>0</v>
      </c>
      <c r="AA36" s="65">
        <f>SUM(AA32:AA35)</f>
        <v>40589000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269260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981</v>
      </c>
      <c r="H5" s="18">
        <f t="shared" si="0"/>
        <v>0</v>
      </c>
      <c r="I5" s="18">
        <f t="shared" si="0"/>
        <v>0</v>
      </c>
      <c r="J5" s="18">
        <f t="shared" si="0"/>
        <v>981</v>
      </c>
      <c r="K5" s="18">
        <f t="shared" si="0"/>
        <v>0</v>
      </c>
      <c r="L5" s="18">
        <f t="shared" si="0"/>
        <v>0</v>
      </c>
      <c r="M5" s="18">
        <f t="shared" si="0"/>
        <v>2620</v>
      </c>
      <c r="N5" s="18">
        <f t="shared" si="0"/>
        <v>2620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3601</v>
      </c>
      <c r="X5" s="18">
        <f t="shared" si="0"/>
        <v>0</v>
      </c>
      <c r="Y5" s="18">
        <f t="shared" si="0"/>
        <v>3601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13095</v>
      </c>
      <c r="D6" s="19"/>
      <c r="E6" s="20"/>
      <c r="F6" s="21"/>
      <c r="G6" s="21">
        <v>657</v>
      </c>
      <c r="H6" s="21"/>
      <c r="I6" s="21"/>
      <c r="J6" s="21">
        <v>657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657</v>
      </c>
      <c r="X6" s="21"/>
      <c r="Y6" s="21">
        <v>657</v>
      </c>
      <c r="Z6" s="6"/>
      <c r="AA6" s="28"/>
    </row>
    <row r="7" spans="1:27" ht="13.5">
      <c r="A7" s="5" t="s">
        <v>33</v>
      </c>
      <c r="B7" s="3"/>
      <c r="C7" s="22">
        <v>233895</v>
      </c>
      <c r="D7" s="22"/>
      <c r="E7" s="23"/>
      <c r="F7" s="24"/>
      <c r="G7" s="24">
        <v>150</v>
      </c>
      <c r="H7" s="24"/>
      <c r="I7" s="24"/>
      <c r="J7" s="24">
        <v>150</v>
      </c>
      <c r="K7" s="24"/>
      <c r="L7" s="24"/>
      <c r="M7" s="24">
        <v>2620</v>
      </c>
      <c r="N7" s="24">
        <v>2620</v>
      </c>
      <c r="O7" s="24"/>
      <c r="P7" s="24"/>
      <c r="Q7" s="24"/>
      <c r="R7" s="24"/>
      <c r="S7" s="24"/>
      <c r="T7" s="24"/>
      <c r="U7" s="24"/>
      <c r="V7" s="24"/>
      <c r="W7" s="24">
        <v>2770</v>
      </c>
      <c r="X7" s="24"/>
      <c r="Y7" s="24">
        <v>2770</v>
      </c>
      <c r="Z7" s="7"/>
      <c r="AA7" s="29"/>
    </row>
    <row r="8" spans="1:27" ht="13.5">
      <c r="A8" s="5" t="s">
        <v>34</v>
      </c>
      <c r="B8" s="3"/>
      <c r="C8" s="19">
        <v>22270</v>
      </c>
      <c r="D8" s="19"/>
      <c r="E8" s="20"/>
      <c r="F8" s="21"/>
      <c r="G8" s="21">
        <v>174</v>
      </c>
      <c r="H8" s="21"/>
      <c r="I8" s="21"/>
      <c r="J8" s="21">
        <v>174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174</v>
      </c>
      <c r="X8" s="21"/>
      <c r="Y8" s="21">
        <v>174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3427466</v>
      </c>
      <c r="D9" s="16">
        <f>SUM(D10:D14)</f>
        <v>0</v>
      </c>
      <c r="E9" s="17">
        <f t="shared" si="1"/>
        <v>3848000</v>
      </c>
      <c r="F9" s="18">
        <f t="shared" si="1"/>
        <v>3848000</v>
      </c>
      <c r="G9" s="18">
        <f t="shared" si="1"/>
        <v>0</v>
      </c>
      <c r="H9" s="18">
        <f t="shared" si="1"/>
        <v>0</v>
      </c>
      <c r="I9" s="18">
        <f t="shared" si="1"/>
        <v>1324492</v>
      </c>
      <c r="J9" s="18">
        <f t="shared" si="1"/>
        <v>1324492</v>
      </c>
      <c r="K9" s="18">
        <f t="shared" si="1"/>
        <v>0</v>
      </c>
      <c r="L9" s="18">
        <f t="shared" si="1"/>
        <v>0</v>
      </c>
      <c r="M9" s="18">
        <f t="shared" si="1"/>
        <v>153899</v>
      </c>
      <c r="N9" s="18">
        <f t="shared" si="1"/>
        <v>153899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1478391</v>
      </c>
      <c r="X9" s="18">
        <f t="shared" si="1"/>
        <v>0</v>
      </c>
      <c r="Y9" s="18">
        <f t="shared" si="1"/>
        <v>1478391</v>
      </c>
      <c r="Z9" s="4">
        <f>+IF(X9&lt;&gt;0,+(Y9/X9)*100,0)</f>
        <v>0</v>
      </c>
      <c r="AA9" s="30">
        <f>SUM(AA10:AA14)</f>
        <v>3848000</v>
      </c>
    </row>
    <row r="10" spans="1:27" ht="13.5">
      <c r="A10" s="5" t="s">
        <v>36</v>
      </c>
      <c r="B10" s="3"/>
      <c r="C10" s="19">
        <v>24361</v>
      </c>
      <c r="D10" s="19"/>
      <c r="E10" s="20">
        <v>800000</v>
      </c>
      <c r="F10" s="21">
        <v>800000</v>
      </c>
      <c r="G10" s="21"/>
      <c r="H10" s="21"/>
      <c r="I10" s="21"/>
      <c r="J10" s="21"/>
      <c r="K10" s="21"/>
      <c r="L10" s="21"/>
      <c r="M10" s="21">
        <v>119640</v>
      </c>
      <c r="N10" s="21">
        <v>119640</v>
      </c>
      <c r="O10" s="21"/>
      <c r="P10" s="21"/>
      <c r="Q10" s="21"/>
      <c r="R10" s="21"/>
      <c r="S10" s="21"/>
      <c r="T10" s="21"/>
      <c r="U10" s="21"/>
      <c r="V10" s="21"/>
      <c r="W10" s="21">
        <v>119640</v>
      </c>
      <c r="X10" s="21"/>
      <c r="Y10" s="21">
        <v>119640</v>
      </c>
      <c r="Z10" s="6"/>
      <c r="AA10" s="28">
        <v>800000</v>
      </c>
    </row>
    <row r="11" spans="1:27" ht="13.5">
      <c r="A11" s="5" t="s">
        <v>37</v>
      </c>
      <c r="B11" s="3"/>
      <c r="C11" s="19">
        <v>3403105</v>
      </c>
      <c r="D11" s="19"/>
      <c r="E11" s="20">
        <v>3048000</v>
      </c>
      <c r="F11" s="21">
        <v>3048000</v>
      </c>
      <c r="G11" s="21"/>
      <c r="H11" s="21"/>
      <c r="I11" s="21">
        <v>1324492</v>
      </c>
      <c r="J11" s="21">
        <v>1324492</v>
      </c>
      <c r="K11" s="21"/>
      <c r="L11" s="21"/>
      <c r="M11" s="21">
        <v>34259</v>
      </c>
      <c r="N11" s="21">
        <v>34259</v>
      </c>
      <c r="O11" s="21"/>
      <c r="P11" s="21"/>
      <c r="Q11" s="21"/>
      <c r="R11" s="21"/>
      <c r="S11" s="21"/>
      <c r="T11" s="21"/>
      <c r="U11" s="21"/>
      <c r="V11" s="21"/>
      <c r="W11" s="21">
        <v>1358751</v>
      </c>
      <c r="X11" s="21"/>
      <c r="Y11" s="21">
        <v>1358751</v>
      </c>
      <c r="Z11" s="6"/>
      <c r="AA11" s="28">
        <v>3048000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3962834</v>
      </c>
      <c r="D15" s="16">
        <f>SUM(D16:D18)</f>
        <v>0</v>
      </c>
      <c r="E15" s="17">
        <f t="shared" si="2"/>
        <v>2750000</v>
      </c>
      <c r="F15" s="18">
        <f t="shared" si="2"/>
        <v>2750000</v>
      </c>
      <c r="G15" s="18">
        <f t="shared" si="2"/>
        <v>0</v>
      </c>
      <c r="H15" s="18">
        <f t="shared" si="2"/>
        <v>1190</v>
      </c>
      <c r="I15" s="18">
        <f t="shared" si="2"/>
        <v>1976202</v>
      </c>
      <c r="J15" s="18">
        <f t="shared" si="2"/>
        <v>1977392</v>
      </c>
      <c r="K15" s="18">
        <f t="shared" si="2"/>
        <v>0</v>
      </c>
      <c r="L15" s="18">
        <f t="shared" si="2"/>
        <v>0</v>
      </c>
      <c r="M15" s="18">
        <f t="shared" si="2"/>
        <v>536271</v>
      </c>
      <c r="N15" s="18">
        <f t="shared" si="2"/>
        <v>536271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2513663</v>
      </c>
      <c r="X15" s="18">
        <f t="shared" si="2"/>
        <v>2450000</v>
      </c>
      <c r="Y15" s="18">
        <f t="shared" si="2"/>
        <v>63663</v>
      </c>
      <c r="Z15" s="4">
        <f>+IF(X15&lt;&gt;0,+(Y15/X15)*100,0)</f>
        <v>2.5984897959183675</v>
      </c>
      <c r="AA15" s="30">
        <f>SUM(AA16:AA18)</f>
        <v>2750000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3962834</v>
      </c>
      <c r="D17" s="19"/>
      <c r="E17" s="20">
        <v>2750000</v>
      </c>
      <c r="F17" s="21">
        <v>2750000</v>
      </c>
      <c r="G17" s="21"/>
      <c r="H17" s="21">
        <v>1190</v>
      </c>
      <c r="I17" s="21">
        <v>1976202</v>
      </c>
      <c r="J17" s="21">
        <v>1977392</v>
      </c>
      <c r="K17" s="21"/>
      <c r="L17" s="21"/>
      <c r="M17" s="21">
        <v>536271</v>
      </c>
      <c r="N17" s="21">
        <v>536271</v>
      </c>
      <c r="O17" s="21"/>
      <c r="P17" s="21"/>
      <c r="Q17" s="21"/>
      <c r="R17" s="21"/>
      <c r="S17" s="21"/>
      <c r="T17" s="21"/>
      <c r="U17" s="21"/>
      <c r="V17" s="21"/>
      <c r="W17" s="21">
        <v>2513663</v>
      </c>
      <c r="X17" s="21">
        <v>2450000</v>
      </c>
      <c r="Y17" s="21">
        <v>63663</v>
      </c>
      <c r="Z17" s="6">
        <v>2.6</v>
      </c>
      <c r="AA17" s="28">
        <v>2750000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1604</v>
      </c>
      <c r="D19" s="16">
        <f>SUM(D20:D23)</f>
        <v>0</v>
      </c>
      <c r="E19" s="17">
        <f t="shared" si="3"/>
        <v>13250000</v>
      </c>
      <c r="F19" s="18">
        <f t="shared" si="3"/>
        <v>13250000</v>
      </c>
      <c r="G19" s="18">
        <f t="shared" si="3"/>
        <v>174</v>
      </c>
      <c r="H19" s="18">
        <f t="shared" si="3"/>
        <v>0</v>
      </c>
      <c r="I19" s="18">
        <f t="shared" si="3"/>
        <v>0</v>
      </c>
      <c r="J19" s="18">
        <f t="shared" si="3"/>
        <v>174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174</v>
      </c>
      <c r="X19" s="18">
        <f t="shared" si="3"/>
        <v>13250000</v>
      </c>
      <c r="Y19" s="18">
        <f t="shared" si="3"/>
        <v>-13249826</v>
      </c>
      <c r="Z19" s="4">
        <f>+IF(X19&lt;&gt;0,+(Y19/X19)*100,0)</f>
        <v>-99.99868679245283</v>
      </c>
      <c r="AA19" s="30">
        <f>SUM(AA20:AA23)</f>
        <v>13250000</v>
      </c>
    </row>
    <row r="20" spans="1:27" ht="13.5">
      <c r="A20" s="5" t="s">
        <v>46</v>
      </c>
      <c r="B20" s="3"/>
      <c r="C20" s="19">
        <v>1604</v>
      </c>
      <c r="D20" s="19"/>
      <c r="E20" s="20">
        <v>500000</v>
      </c>
      <c r="F20" s="21">
        <v>500000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500000</v>
      </c>
      <c r="Y20" s="21">
        <v>-500000</v>
      </c>
      <c r="Z20" s="6">
        <v>-100</v>
      </c>
      <c r="AA20" s="28">
        <v>500000</v>
      </c>
    </row>
    <row r="21" spans="1:27" ht="13.5">
      <c r="A21" s="5" t="s">
        <v>47</v>
      </c>
      <c r="B21" s="3"/>
      <c r="C21" s="19"/>
      <c r="D21" s="19"/>
      <c r="E21" s="20">
        <v>12000000</v>
      </c>
      <c r="F21" s="21">
        <v>12000000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12000000</v>
      </c>
      <c r="Y21" s="21">
        <v>-12000000</v>
      </c>
      <c r="Z21" s="6">
        <v>-100</v>
      </c>
      <c r="AA21" s="28">
        <v>12000000</v>
      </c>
    </row>
    <row r="22" spans="1:27" ht="13.5">
      <c r="A22" s="5" t="s">
        <v>48</v>
      </c>
      <c r="B22" s="3"/>
      <c r="C22" s="22"/>
      <c r="D22" s="22"/>
      <c r="E22" s="23">
        <v>750000</v>
      </c>
      <c r="F22" s="24">
        <v>750000</v>
      </c>
      <c r="G22" s="24">
        <v>174</v>
      </c>
      <c r="H22" s="24"/>
      <c r="I22" s="24"/>
      <c r="J22" s="24">
        <v>174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174</v>
      </c>
      <c r="X22" s="24">
        <v>750000</v>
      </c>
      <c r="Y22" s="24">
        <v>-749826</v>
      </c>
      <c r="Z22" s="7">
        <v>-99.98</v>
      </c>
      <c r="AA22" s="29">
        <v>750000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7661164</v>
      </c>
      <c r="D25" s="50">
        <f>+D5+D9+D15+D19+D24</f>
        <v>0</v>
      </c>
      <c r="E25" s="51">
        <f t="shared" si="4"/>
        <v>19848000</v>
      </c>
      <c r="F25" s="52">
        <f t="shared" si="4"/>
        <v>19848000</v>
      </c>
      <c r="G25" s="52">
        <f t="shared" si="4"/>
        <v>1155</v>
      </c>
      <c r="H25" s="52">
        <f t="shared" si="4"/>
        <v>1190</v>
      </c>
      <c r="I25" s="52">
        <f t="shared" si="4"/>
        <v>3300694</v>
      </c>
      <c r="J25" s="52">
        <f t="shared" si="4"/>
        <v>3303039</v>
      </c>
      <c r="K25" s="52">
        <f t="shared" si="4"/>
        <v>0</v>
      </c>
      <c r="L25" s="52">
        <f t="shared" si="4"/>
        <v>0</v>
      </c>
      <c r="M25" s="52">
        <f t="shared" si="4"/>
        <v>692790</v>
      </c>
      <c r="N25" s="52">
        <f t="shared" si="4"/>
        <v>692790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3995829</v>
      </c>
      <c r="X25" s="52">
        <f t="shared" si="4"/>
        <v>15700000</v>
      </c>
      <c r="Y25" s="52">
        <f t="shared" si="4"/>
        <v>-11704171</v>
      </c>
      <c r="Z25" s="53">
        <f>+IF(X25&lt;&gt;0,+(Y25/X25)*100,0)</f>
        <v>-74.54885987261146</v>
      </c>
      <c r="AA25" s="54">
        <f>+AA5+AA9+AA15+AA19+AA24</f>
        <v>19848000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7331413</v>
      </c>
      <c r="D28" s="19"/>
      <c r="E28" s="20">
        <v>7848000</v>
      </c>
      <c r="F28" s="21">
        <v>7848000</v>
      </c>
      <c r="G28" s="21"/>
      <c r="H28" s="21">
        <v>1190</v>
      </c>
      <c r="I28" s="21">
        <v>3085380</v>
      </c>
      <c r="J28" s="21">
        <v>3086570</v>
      </c>
      <c r="K28" s="21"/>
      <c r="L28" s="21"/>
      <c r="M28" s="21">
        <v>570530</v>
      </c>
      <c r="N28" s="21">
        <v>570530</v>
      </c>
      <c r="O28" s="21"/>
      <c r="P28" s="21"/>
      <c r="Q28" s="21"/>
      <c r="R28" s="21"/>
      <c r="S28" s="21"/>
      <c r="T28" s="21"/>
      <c r="U28" s="21"/>
      <c r="V28" s="21"/>
      <c r="W28" s="21">
        <v>3657100</v>
      </c>
      <c r="X28" s="21"/>
      <c r="Y28" s="21">
        <v>3657100</v>
      </c>
      <c r="Z28" s="6"/>
      <c r="AA28" s="19">
        <v>7848000</v>
      </c>
    </row>
    <row r="29" spans="1:27" ht="13.5">
      <c r="A29" s="56" t="s">
        <v>55</v>
      </c>
      <c r="B29" s="3"/>
      <c r="C29" s="19">
        <v>26088</v>
      </c>
      <c r="D29" s="19"/>
      <c r="E29" s="20">
        <v>12000000</v>
      </c>
      <c r="F29" s="21">
        <v>12000000</v>
      </c>
      <c r="G29" s="21"/>
      <c r="H29" s="21"/>
      <c r="I29" s="21">
        <v>215314</v>
      </c>
      <c r="J29" s="21">
        <v>215314</v>
      </c>
      <c r="K29" s="21"/>
      <c r="L29" s="21"/>
      <c r="M29" s="21">
        <v>119640</v>
      </c>
      <c r="N29" s="21">
        <v>119640</v>
      </c>
      <c r="O29" s="21"/>
      <c r="P29" s="21"/>
      <c r="Q29" s="21"/>
      <c r="R29" s="21"/>
      <c r="S29" s="21"/>
      <c r="T29" s="21"/>
      <c r="U29" s="21"/>
      <c r="V29" s="21"/>
      <c r="W29" s="21">
        <v>334954</v>
      </c>
      <c r="X29" s="21"/>
      <c r="Y29" s="21">
        <v>334954</v>
      </c>
      <c r="Z29" s="6"/>
      <c r="AA29" s="28">
        <v>12000000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7357501</v>
      </c>
      <c r="D32" s="25">
        <f>SUM(D28:D31)</f>
        <v>0</v>
      </c>
      <c r="E32" s="26">
        <f t="shared" si="5"/>
        <v>19848000</v>
      </c>
      <c r="F32" s="27">
        <f t="shared" si="5"/>
        <v>19848000</v>
      </c>
      <c r="G32" s="27">
        <f t="shared" si="5"/>
        <v>0</v>
      </c>
      <c r="H32" s="27">
        <f t="shared" si="5"/>
        <v>1190</v>
      </c>
      <c r="I32" s="27">
        <f t="shared" si="5"/>
        <v>3300694</v>
      </c>
      <c r="J32" s="27">
        <f t="shared" si="5"/>
        <v>3301884</v>
      </c>
      <c r="K32" s="27">
        <f t="shared" si="5"/>
        <v>0</v>
      </c>
      <c r="L32" s="27">
        <f t="shared" si="5"/>
        <v>0</v>
      </c>
      <c r="M32" s="27">
        <f t="shared" si="5"/>
        <v>690170</v>
      </c>
      <c r="N32" s="27">
        <f t="shared" si="5"/>
        <v>690170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3992054</v>
      </c>
      <c r="X32" s="27">
        <f t="shared" si="5"/>
        <v>0</v>
      </c>
      <c r="Y32" s="27">
        <f t="shared" si="5"/>
        <v>3992054</v>
      </c>
      <c r="Z32" s="13">
        <f>+IF(X32&lt;&gt;0,+(Y32/X32)*100,0)</f>
        <v>0</v>
      </c>
      <c r="AA32" s="31">
        <f>SUM(AA28:AA31)</f>
        <v>19848000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303663</v>
      </c>
      <c r="D35" s="19"/>
      <c r="E35" s="20"/>
      <c r="F35" s="21"/>
      <c r="G35" s="21">
        <v>1155</v>
      </c>
      <c r="H35" s="21"/>
      <c r="I35" s="21"/>
      <c r="J35" s="21">
        <v>1155</v>
      </c>
      <c r="K35" s="21"/>
      <c r="L35" s="21"/>
      <c r="M35" s="21">
        <v>2620</v>
      </c>
      <c r="N35" s="21">
        <v>2620</v>
      </c>
      <c r="O35" s="21"/>
      <c r="P35" s="21"/>
      <c r="Q35" s="21"/>
      <c r="R35" s="21"/>
      <c r="S35" s="21"/>
      <c r="T35" s="21"/>
      <c r="U35" s="21"/>
      <c r="V35" s="21"/>
      <c r="W35" s="21">
        <v>3775</v>
      </c>
      <c r="X35" s="21"/>
      <c r="Y35" s="21">
        <v>3775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7661164</v>
      </c>
      <c r="D36" s="61">
        <f>SUM(D32:D35)</f>
        <v>0</v>
      </c>
      <c r="E36" s="62">
        <f t="shared" si="6"/>
        <v>19848000</v>
      </c>
      <c r="F36" s="63">
        <f t="shared" si="6"/>
        <v>19848000</v>
      </c>
      <c r="G36" s="63">
        <f t="shared" si="6"/>
        <v>1155</v>
      </c>
      <c r="H36" s="63">
        <f t="shared" si="6"/>
        <v>1190</v>
      </c>
      <c r="I36" s="63">
        <f t="shared" si="6"/>
        <v>3300694</v>
      </c>
      <c r="J36" s="63">
        <f t="shared" si="6"/>
        <v>3303039</v>
      </c>
      <c r="K36" s="63">
        <f t="shared" si="6"/>
        <v>0</v>
      </c>
      <c r="L36" s="63">
        <f t="shared" si="6"/>
        <v>0</v>
      </c>
      <c r="M36" s="63">
        <f t="shared" si="6"/>
        <v>692790</v>
      </c>
      <c r="N36" s="63">
        <f t="shared" si="6"/>
        <v>692790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3995829</v>
      </c>
      <c r="X36" s="63">
        <f t="shared" si="6"/>
        <v>0</v>
      </c>
      <c r="Y36" s="63">
        <f t="shared" si="6"/>
        <v>3995829</v>
      </c>
      <c r="Z36" s="64">
        <f>+IF(X36&lt;&gt;0,+(Y36/X36)*100,0)</f>
        <v>0</v>
      </c>
      <c r="AA36" s="65">
        <f>SUM(AA32:AA35)</f>
        <v>19848000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7741000</v>
      </c>
      <c r="F15" s="18">
        <f t="shared" si="2"/>
        <v>7741000</v>
      </c>
      <c r="G15" s="18">
        <f t="shared" si="2"/>
        <v>0</v>
      </c>
      <c r="H15" s="18">
        <f t="shared" si="2"/>
        <v>3377796</v>
      </c>
      <c r="I15" s="18">
        <f t="shared" si="2"/>
        <v>2050584</v>
      </c>
      <c r="J15" s="18">
        <f t="shared" si="2"/>
        <v>5428380</v>
      </c>
      <c r="K15" s="18">
        <f t="shared" si="2"/>
        <v>0</v>
      </c>
      <c r="L15" s="18">
        <f t="shared" si="2"/>
        <v>1647538</v>
      </c>
      <c r="M15" s="18">
        <f t="shared" si="2"/>
        <v>0</v>
      </c>
      <c r="N15" s="18">
        <f t="shared" si="2"/>
        <v>1647538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7075918</v>
      </c>
      <c r="X15" s="18">
        <f t="shared" si="2"/>
        <v>5900000</v>
      </c>
      <c r="Y15" s="18">
        <f t="shared" si="2"/>
        <v>1175918</v>
      </c>
      <c r="Z15" s="4">
        <f>+IF(X15&lt;&gt;0,+(Y15/X15)*100,0)</f>
        <v>19.930813559322033</v>
      </c>
      <c r="AA15" s="30">
        <f>SUM(AA16:AA18)</f>
        <v>7741000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7741000</v>
      </c>
      <c r="F17" s="21">
        <v>7741000</v>
      </c>
      <c r="G17" s="21"/>
      <c r="H17" s="21">
        <v>3377796</v>
      </c>
      <c r="I17" s="21">
        <v>2050584</v>
      </c>
      <c r="J17" s="21">
        <v>5428380</v>
      </c>
      <c r="K17" s="21"/>
      <c r="L17" s="21">
        <v>1647538</v>
      </c>
      <c r="M17" s="21"/>
      <c r="N17" s="21">
        <v>1647538</v>
      </c>
      <c r="O17" s="21"/>
      <c r="P17" s="21"/>
      <c r="Q17" s="21"/>
      <c r="R17" s="21"/>
      <c r="S17" s="21"/>
      <c r="T17" s="21"/>
      <c r="U17" s="21"/>
      <c r="V17" s="21"/>
      <c r="W17" s="21">
        <v>7075918</v>
      </c>
      <c r="X17" s="21">
        <v>5900000</v>
      </c>
      <c r="Y17" s="21">
        <v>1175918</v>
      </c>
      <c r="Z17" s="6">
        <v>19.93</v>
      </c>
      <c r="AA17" s="28">
        <v>7741000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998600</v>
      </c>
      <c r="H19" s="18">
        <f t="shared" si="3"/>
        <v>0</v>
      </c>
      <c r="I19" s="18">
        <f t="shared" si="3"/>
        <v>0</v>
      </c>
      <c r="J19" s="18">
        <f t="shared" si="3"/>
        <v>998600</v>
      </c>
      <c r="K19" s="18">
        <f t="shared" si="3"/>
        <v>2190280</v>
      </c>
      <c r="L19" s="18">
        <f t="shared" si="3"/>
        <v>0</v>
      </c>
      <c r="M19" s="18">
        <f t="shared" si="3"/>
        <v>0</v>
      </c>
      <c r="N19" s="18">
        <f t="shared" si="3"/>
        <v>2190280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3188880</v>
      </c>
      <c r="X19" s="18">
        <f t="shared" si="3"/>
        <v>0</v>
      </c>
      <c r="Y19" s="18">
        <f t="shared" si="3"/>
        <v>3188880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>
        <v>45337</v>
      </c>
      <c r="H20" s="21"/>
      <c r="I20" s="21"/>
      <c r="J20" s="21">
        <v>45337</v>
      </c>
      <c r="K20" s="21">
        <v>1600000</v>
      </c>
      <c r="L20" s="21"/>
      <c r="M20" s="21"/>
      <c r="N20" s="21">
        <v>1600000</v>
      </c>
      <c r="O20" s="21"/>
      <c r="P20" s="21"/>
      <c r="Q20" s="21"/>
      <c r="R20" s="21"/>
      <c r="S20" s="21"/>
      <c r="T20" s="21"/>
      <c r="U20" s="21"/>
      <c r="V20" s="21"/>
      <c r="W20" s="21">
        <v>1645337</v>
      </c>
      <c r="X20" s="21"/>
      <c r="Y20" s="21">
        <v>1645337</v>
      </c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>
        <v>953263</v>
      </c>
      <c r="H21" s="21"/>
      <c r="I21" s="21"/>
      <c r="J21" s="21">
        <v>953263</v>
      </c>
      <c r="K21" s="21">
        <v>590280</v>
      </c>
      <c r="L21" s="21"/>
      <c r="M21" s="21"/>
      <c r="N21" s="21">
        <v>590280</v>
      </c>
      <c r="O21" s="21"/>
      <c r="P21" s="21"/>
      <c r="Q21" s="21"/>
      <c r="R21" s="21"/>
      <c r="S21" s="21"/>
      <c r="T21" s="21"/>
      <c r="U21" s="21"/>
      <c r="V21" s="21"/>
      <c r="W21" s="21">
        <v>1543543</v>
      </c>
      <c r="X21" s="21"/>
      <c r="Y21" s="21">
        <v>1543543</v>
      </c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7741000</v>
      </c>
      <c r="F25" s="52">
        <f t="shared" si="4"/>
        <v>7741000</v>
      </c>
      <c r="G25" s="52">
        <f t="shared" si="4"/>
        <v>998600</v>
      </c>
      <c r="H25" s="52">
        <f t="shared" si="4"/>
        <v>3377796</v>
      </c>
      <c r="I25" s="52">
        <f t="shared" si="4"/>
        <v>2050584</v>
      </c>
      <c r="J25" s="52">
        <f t="shared" si="4"/>
        <v>6426980</v>
      </c>
      <c r="K25" s="52">
        <f t="shared" si="4"/>
        <v>2190280</v>
      </c>
      <c r="L25" s="52">
        <f t="shared" si="4"/>
        <v>1647538</v>
      </c>
      <c r="M25" s="52">
        <f t="shared" si="4"/>
        <v>0</v>
      </c>
      <c r="N25" s="52">
        <f t="shared" si="4"/>
        <v>3837818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10264798</v>
      </c>
      <c r="X25" s="52">
        <f t="shared" si="4"/>
        <v>5900000</v>
      </c>
      <c r="Y25" s="52">
        <f t="shared" si="4"/>
        <v>4364798</v>
      </c>
      <c r="Z25" s="53">
        <f>+IF(X25&lt;&gt;0,+(Y25/X25)*100,0)</f>
        <v>73.97962711864406</v>
      </c>
      <c r="AA25" s="54">
        <f>+AA5+AA9+AA15+AA19+AA24</f>
        <v>7741000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7741000</v>
      </c>
      <c r="F28" s="21">
        <v>7741000</v>
      </c>
      <c r="G28" s="21">
        <v>953263</v>
      </c>
      <c r="H28" s="21">
        <v>3377796</v>
      </c>
      <c r="I28" s="21">
        <v>2050584</v>
      </c>
      <c r="J28" s="21">
        <v>6381643</v>
      </c>
      <c r="K28" s="21">
        <v>2190280</v>
      </c>
      <c r="L28" s="21"/>
      <c r="M28" s="21"/>
      <c r="N28" s="21">
        <v>2190280</v>
      </c>
      <c r="O28" s="21"/>
      <c r="P28" s="21"/>
      <c r="Q28" s="21"/>
      <c r="R28" s="21"/>
      <c r="S28" s="21"/>
      <c r="T28" s="21"/>
      <c r="U28" s="21"/>
      <c r="V28" s="21"/>
      <c r="W28" s="21">
        <v>8571923</v>
      </c>
      <c r="X28" s="21"/>
      <c r="Y28" s="21">
        <v>8571923</v>
      </c>
      <c r="Z28" s="6"/>
      <c r="AA28" s="19">
        <v>7741000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>
        <v>1647538</v>
      </c>
      <c r="M29" s="21"/>
      <c r="N29" s="21">
        <v>1647538</v>
      </c>
      <c r="O29" s="21"/>
      <c r="P29" s="21"/>
      <c r="Q29" s="21"/>
      <c r="R29" s="21"/>
      <c r="S29" s="21"/>
      <c r="T29" s="21"/>
      <c r="U29" s="21"/>
      <c r="V29" s="21"/>
      <c r="W29" s="21">
        <v>1647538</v>
      </c>
      <c r="X29" s="21"/>
      <c r="Y29" s="21">
        <v>1647538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7741000</v>
      </c>
      <c r="F32" s="27">
        <f t="shared" si="5"/>
        <v>7741000</v>
      </c>
      <c r="G32" s="27">
        <f t="shared" si="5"/>
        <v>953263</v>
      </c>
      <c r="H32" s="27">
        <f t="shared" si="5"/>
        <v>3377796</v>
      </c>
      <c r="I32" s="27">
        <f t="shared" si="5"/>
        <v>2050584</v>
      </c>
      <c r="J32" s="27">
        <f t="shared" si="5"/>
        <v>6381643</v>
      </c>
      <c r="K32" s="27">
        <f t="shared" si="5"/>
        <v>2190280</v>
      </c>
      <c r="L32" s="27">
        <f t="shared" si="5"/>
        <v>1647538</v>
      </c>
      <c r="M32" s="27">
        <f t="shared" si="5"/>
        <v>0</v>
      </c>
      <c r="N32" s="27">
        <f t="shared" si="5"/>
        <v>3837818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10219461</v>
      </c>
      <c r="X32" s="27">
        <f t="shared" si="5"/>
        <v>0</v>
      </c>
      <c r="Y32" s="27">
        <f t="shared" si="5"/>
        <v>10219461</v>
      </c>
      <c r="Z32" s="13">
        <f>+IF(X32&lt;&gt;0,+(Y32/X32)*100,0)</f>
        <v>0</v>
      </c>
      <c r="AA32" s="31">
        <f>SUM(AA28:AA31)</f>
        <v>7741000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>
        <v>45337</v>
      </c>
      <c r="H35" s="21"/>
      <c r="I35" s="21"/>
      <c r="J35" s="21">
        <v>45337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45337</v>
      </c>
      <c r="X35" s="21"/>
      <c r="Y35" s="21">
        <v>45337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7741000</v>
      </c>
      <c r="F36" s="63">
        <f t="shared" si="6"/>
        <v>7741000</v>
      </c>
      <c r="G36" s="63">
        <f t="shared" si="6"/>
        <v>998600</v>
      </c>
      <c r="H36" s="63">
        <f t="shared" si="6"/>
        <v>3377796</v>
      </c>
      <c r="I36" s="63">
        <f t="shared" si="6"/>
        <v>2050584</v>
      </c>
      <c r="J36" s="63">
        <f t="shared" si="6"/>
        <v>6426980</v>
      </c>
      <c r="K36" s="63">
        <f t="shared" si="6"/>
        <v>2190280</v>
      </c>
      <c r="L36" s="63">
        <f t="shared" si="6"/>
        <v>1647538</v>
      </c>
      <c r="M36" s="63">
        <f t="shared" si="6"/>
        <v>0</v>
      </c>
      <c r="N36" s="63">
        <f t="shared" si="6"/>
        <v>3837818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10264798</v>
      </c>
      <c r="X36" s="63">
        <f t="shared" si="6"/>
        <v>0</v>
      </c>
      <c r="Y36" s="63">
        <f t="shared" si="6"/>
        <v>10264798</v>
      </c>
      <c r="Z36" s="64">
        <f>+IF(X36&lt;&gt;0,+(Y36/X36)*100,0)</f>
        <v>0</v>
      </c>
      <c r="AA36" s="65">
        <f>SUM(AA32:AA35)</f>
        <v>7741000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70000</v>
      </c>
      <c r="F5" s="18">
        <f t="shared" si="0"/>
        <v>70000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70000</v>
      </c>
      <c r="Y5" s="18">
        <f t="shared" si="0"/>
        <v>-70000</v>
      </c>
      <c r="Z5" s="4">
        <f>+IF(X5&lt;&gt;0,+(Y5/X5)*100,0)</f>
        <v>-100</v>
      </c>
      <c r="AA5" s="16">
        <f>SUM(AA6:AA8)</f>
        <v>70000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70000</v>
      </c>
      <c r="F7" s="24">
        <v>70000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70000</v>
      </c>
      <c r="Y7" s="24">
        <v>-70000</v>
      </c>
      <c r="Z7" s="7">
        <v>-100</v>
      </c>
      <c r="AA7" s="29">
        <v>70000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11068100</v>
      </c>
      <c r="F15" s="18">
        <f t="shared" si="2"/>
        <v>11068100</v>
      </c>
      <c r="G15" s="18">
        <f t="shared" si="2"/>
        <v>22734</v>
      </c>
      <c r="H15" s="18">
        <f t="shared" si="2"/>
        <v>91200</v>
      </c>
      <c r="I15" s="18">
        <f t="shared" si="2"/>
        <v>986009</v>
      </c>
      <c r="J15" s="18">
        <f t="shared" si="2"/>
        <v>1099943</v>
      </c>
      <c r="K15" s="18">
        <f t="shared" si="2"/>
        <v>0</v>
      </c>
      <c r="L15" s="18">
        <f t="shared" si="2"/>
        <v>298825</v>
      </c>
      <c r="M15" s="18">
        <f t="shared" si="2"/>
        <v>2576632</v>
      </c>
      <c r="N15" s="18">
        <f t="shared" si="2"/>
        <v>2875457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3975400</v>
      </c>
      <c r="X15" s="18">
        <f t="shared" si="2"/>
        <v>10968100</v>
      </c>
      <c r="Y15" s="18">
        <f t="shared" si="2"/>
        <v>-6992700</v>
      </c>
      <c r="Z15" s="4">
        <f>+IF(X15&lt;&gt;0,+(Y15/X15)*100,0)</f>
        <v>-63.754889178617994</v>
      </c>
      <c r="AA15" s="30">
        <f>SUM(AA16:AA18)</f>
        <v>11068100</v>
      </c>
    </row>
    <row r="16" spans="1:27" ht="13.5">
      <c r="A16" s="5" t="s">
        <v>42</v>
      </c>
      <c r="B16" s="3"/>
      <c r="C16" s="19"/>
      <c r="D16" s="19"/>
      <c r="E16" s="20">
        <v>10068100</v>
      </c>
      <c r="F16" s="21">
        <v>10068100</v>
      </c>
      <c r="G16" s="21">
        <v>22734</v>
      </c>
      <c r="H16" s="21">
        <v>91200</v>
      </c>
      <c r="I16" s="21">
        <v>986009</v>
      </c>
      <c r="J16" s="21">
        <v>1099943</v>
      </c>
      <c r="K16" s="21"/>
      <c r="L16" s="21">
        <v>298825</v>
      </c>
      <c r="M16" s="21">
        <v>2576632</v>
      </c>
      <c r="N16" s="21">
        <v>2875457</v>
      </c>
      <c r="O16" s="21"/>
      <c r="P16" s="21"/>
      <c r="Q16" s="21"/>
      <c r="R16" s="21"/>
      <c r="S16" s="21"/>
      <c r="T16" s="21"/>
      <c r="U16" s="21"/>
      <c r="V16" s="21"/>
      <c r="W16" s="21">
        <v>3975400</v>
      </c>
      <c r="X16" s="21">
        <v>10068100</v>
      </c>
      <c r="Y16" s="21">
        <v>-6092700</v>
      </c>
      <c r="Z16" s="6">
        <v>-60.51</v>
      </c>
      <c r="AA16" s="28">
        <v>10068100</v>
      </c>
    </row>
    <row r="17" spans="1:27" ht="13.5">
      <c r="A17" s="5" t="s">
        <v>43</v>
      </c>
      <c r="B17" s="3"/>
      <c r="C17" s="19"/>
      <c r="D17" s="19"/>
      <c r="E17" s="20">
        <v>1000000</v>
      </c>
      <c r="F17" s="21">
        <v>1000000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900000</v>
      </c>
      <c r="Y17" s="21">
        <v>-900000</v>
      </c>
      <c r="Z17" s="6">
        <v>-100</v>
      </c>
      <c r="AA17" s="28">
        <v>1000000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9950000</v>
      </c>
      <c r="F19" s="18">
        <f t="shared" si="3"/>
        <v>9950000</v>
      </c>
      <c r="G19" s="18">
        <f t="shared" si="3"/>
        <v>462572</v>
      </c>
      <c r="H19" s="18">
        <f t="shared" si="3"/>
        <v>1079649</v>
      </c>
      <c r="I19" s="18">
        <f t="shared" si="3"/>
        <v>0</v>
      </c>
      <c r="J19" s="18">
        <f t="shared" si="3"/>
        <v>1542221</v>
      </c>
      <c r="K19" s="18">
        <f t="shared" si="3"/>
        <v>4394749</v>
      </c>
      <c r="L19" s="18">
        <f t="shared" si="3"/>
        <v>51170</v>
      </c>
      <c r="M19" s="18">
        <f t="shared" si="3"/>
        <v>51133</v>
      </c>
      <c r="N19" s="18">
        <f t="shared" si="3"/>
        <v>4497052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6039273</v>
      </c>
      <c r="X19" s="18">
        <f t="shared" si="3"/>
        <v>6074720</v>
      </c>
      <c r="Y19" s="18">
        <f t="shared" si="3"/>
        <v>-35447</v>
      </c>
      <c r="Z19" s="4">
        <f>+IF(X19&lt;&gt;0,+(Y19/X19)*100,0)</f>
        <v>-0.5835166065267205</v>
      </c>
      <c r="AA19" s="30">
        <f>SUM(AA20:AA23)</f>
        <v>9950000</v>
      </c>
    </row>
    <row r="20" spans="1:27" ht="13.5">
      <c r="A20" s="5" t="s">
        <v>46</v>
      </c>
      <c r="B20" s="3"/>
      <c r="C20" s="19"/>
      <c r="D20" s="19"/>
      <c r="E20" s="20">
        <v>4470000</v>
      </c>
      <c r="F20" s="21">
        <v>4470000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3846864</v>
      </c>
      <c r="Y20" s="21">
        <v>-3846864</v>
      </c>
      <c r="Z20" s="6">
        <v>-100</v>
      </c>
      <c r="AA20" s="28">
        <v>4470000</v>
      </c>
    </row>
    <row r="21" spans="1:27" ht="13.5">
      <c r="A21" s="5" t="s">
        <v>47</v>
      </c>
      <c r="B21" s="3"/>
      <c r="C21" s="19"/>
      <c r="D21" s="19"/>
      <c r="E21" s="20">
        <v>5399000</v>
      </c>
      <c r="F21" s="21">
        <v>5399000</v>
      </c>
      <c r="G21" s="21">
        <v>462572</v>
      </c>
      <c r="H21" s="21">
        <v>1079649</v>
      </c>
      <c r="I21" s="21"/>
      <c r="J21" s="21">
        <v>1542221</v>
      </c>
      <c r="K21" s="21">
        <v>4394749</v>
      </c>
      <c r="L21" s="21">
        <v>51170</v>
      </c>
      <c r="M21" s="21">
        <v>51133</v>
      </c>
      <c r="N21" s="21">
        <v>4497052</v>
      </c>
      <c r="O21" s="21"/>
      <c r="P21" s="21"/>
      <c r="Q21" s="21"/>
      <c r="R21" s="21"/>
      <c r="S21" s="21"/>
      <c r="T21" s="21"/>
      <c r="U21" s="21"/>
      <c r="V21" s="21"/>
      <c r="W21" s="21">
        <v>6039273</v>
      </c>
      <c r="X21" s="21">
        <v>2158000</v>
      </c>
      <c r="Y21" s="21">
        <v>3881273</v>
      </c>
      <c r="Z21" s="6">
        <v>179.86</v>
      </c>
      <c r="AA21" s="28">
        <v>5399000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81000</v>
      </c>
      <c r="F23" s="21">
        <v>81000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69856</v>
      </c>
      <c r="Y23" s="21">
        <v>-69856</v>
      </c>
      <c r="Z23" s="6">
        <v>-100</v>
      </c>
      <c r="AA23" s="28">
        <v>81000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21088100</v>
      </c>
      <c r="F25" s="52">
        <f t="shared" si="4"/>
        <v>21088100</v>
      </c>
      <c r="G25" s="52">
        <f t="shared" si="4"/>
        <v>485306</v>
      </c>
      <c r="H25" s="52">
        <f t="shared" si="4"/>
        <v>1170849</v>
      </c>
      <c r="I25" s="52">
        <f t="shared" si="4"/>
        <v>986009</v>
      </c>
      <c r="J25" s="52">
        <f t="shared" si="4"/>
        <v>2642164</v>
      </c>
      <c r="K25" s="52">
        <f t="shared" si="4"/>
        <v>4394749</v>
      </c>
      <c r="L25" s="52">
        <f t="shared" si="4"/>
        <v>349995</v>
      </c>
      <c r="M25" s="52">
        <f t="shared" si="4"/>
        <v>2627765</v>
      </c>
      <c r="N25" s="52">
        <f t="shared" si="4"/>
        <v>7372509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10014673</v>
      </c>
      <c r="X25" s="52">
        <f t="shared" si="4"/>
        <v>17112820</v>
      </c>
      <c r="Y25" s="52">
        <f t="shared" si="4"/>
        <v>-7098147</v>
      </c>
      <c r="Z25" s="53">
        <f>+IF(X25&lt;&gt;0,+(Y25/X25)*100,0)</f>
        <v>-41.47853480606937</v>
      </c>
      <c r="AA25" s="54">
        <f>+AA5+AA9+AA15+AA19+AA24</f>
        <v>21088100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20007100</v>
      </c>
      <c r="F28" s="21">
        <v>20007100</v>
      </c>
      <c r="G28" s="21">
        <v>22734</v>
      </c>
      <c r="H28" s="21">
        <v>355315</v>
      </c>
      <c r="I28" s="21">
        <v>986009</v>
      </c>
      <c r="J28" s="21">
        <v>1364058</v>
      </c>
      <c r="K28" s="21">
        <v>4113374</v>
      </c>
      <c r="L28" s="21">
        <v>349995</v>
      </c>
      <c r="M28" s="21">
        <v>2576632</v>
      </c>
      <c r="N28" s="21">
        <v>7040001</v>
      </c>
      <c r="O28" s="21"/>
      <c r="P28" s="21"/>
      <c r="Q28" s="21"/>
      <c r="R28" s="21"/>
      <c r="S28" s="21"/>
      <c r="T28" s="21"/>
      <c r="U28" s="21"/>
      <c r="V28" s="21"/>
      <c r="W28" s="21">
        <v>8404059</v>
      </c>
      <c r="X28" s="21"/>
      <c r="Y28" s="21">
        <v>8404059</v>
      </c>
      <c r="Z28" s="6"/>
      <c r="AA28" s="19">
        <v>20007100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>
        <v>462572</v>
      </c>
      <c r="H29" s="21">
        <v>815534</v>
      </c>
      <c r="I29" s="21"/>
      <c r="J29" s="21">
        <v>1278106</v>
      </c>
      <c r="K29" s="21">
        <v>281375</v>
      </c>
      <c r="L29" s="21"/>
      <c r="M29" s="21">
        <v>51133</v>
      </c>
      <c r="N29" s="21">
        <v>332508</v>
      </c>
      <c r="O29" s="21"/>
      <c r="P29" s="21"/>
      <c r="Q29" s="21"/>
      <c r="R29" s="21"/>
      <c r="S29" s="21"/>
      <c r="T29" s="21"/>
      <c r="U29" s="21"/>
      <c r="V29" s="21"/>
      <c r="W29" s="21">
        <v>1610614</v>
      </c>
      <c r="X29" s="21"/>
      <c r="Y29" s="21">
        <v>1610614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20007100</v>
      </c>
      <c r="F32" s="27">
        <f t="shared" si="5"/>
        <v>20007100</v>
      </c>
      <c r="G32" s="27">
        <f t="shared" si="5"/>
        <v>485306</v>
      </c>
      <c r="H32" s="27">
        <f t="shared" si="5"/>
        <v>1170849</v>
      </c>
      <c r="I32" s="27">
        <f t="shared" si="5"/>
        <v>986009</v>
      </c>
      <c r="J32" s="27">
        <f t="shared" si="5"/>
        <v>2642164</v>
      </c>
      <c r="K32" s="27">
        <f t="shared" si="5"/>
        <v>4394749</v>
      </c>
      <c r="L32" s="27">
        <f t="shared" si="5"/>
        <v>349995</v>
      </c>
      <c r="M32" s="27">
        <f t="shared" si="5"/>
        <v>2627765</v>
      </c>
      <c r="N32" s="27">
        <f t="shared" si="5"/>
        <v>7372509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10014673</v>
      </c>
      <c r="X32" s="27">
        <f t="shared" si="5"/>
        <v>0</v>
      </c>
      <c r="Y32" s="27">
        <f t="shared" si="5"/>
        <v>10014673</v>
      </c>
      <c r="Z32" s="13">
        <f>+IF(X32&lt;&gt;0,+(Y32/X32)*100,0)</f>
        <v>0</v>
      </c>
      <c r="AA32" s="31">
        <f>SUM(AA28:AA31)</f>
        <v>20007100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1081000</v>
      </c>
      <c r="F35" s="21">
        <v>1081000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1081000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21088100</v>
      </c>
      <c r="F36" s="63">
        <f t="shared" si="6"/>
        <v>21088100</v>
      </c>
      <c r="G36" s="63">
        <f t="shared" si="6"/>
        <v>485306</v>
      </c>
      <c r="H36" s="63">
        <f t="shared" si="6"/>
        <v>1170849</v>
      </c>
      <c r="I36" s="63">
        <f t="shared" si="6"/>
        <v>986009</v>
      </c>
      <c r="J36" s="63">
        <f t="shared" si="6"/>
        <v>2642164</v>
      </c>
      <c r="K36" s="63">
        <f t="shared" si="6"/>
        <v>4394749</v>
      </c>
      <c r="L36" s="63">
        <f t="shared" si="6"/>
        <v>349995</v>
      </c>
      <c r="M36" s="63">
        <f t="shared" si="6"/>
        <v>2627765</v>
      </c>
      <c r="N36" s="63">
        <f t="shared" si="6"/>
        <v>7372509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10014673</v>
      </c>
      <c r="X36" s="63">
        <f t="shared" si="6"/>
        <v>0</v>
      </c>
      <c r="Y36" s="63">
        <f t="shared" si="6"/>
        <v>10014673</v>
      </c>
      <c r="Z36" s="64">
        <f>+IF(X36&lt;&gt;0,+(Y36/X36)*100,0)</f>
        <v>0</v>
      </c>
      <c r="AA36" s="65">
        <f>SUM(AA32:AA35)</f>
        <v>21088100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4373314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4373314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5000000</v>
      </c>
      <c r="F15" s="18">
        <f t="shared" si="2"/>
        <v>5000000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2270772</v>
      </c>
      <c r="Y15" s="18">
        <f t="shared" si="2"/>
        <v>-2270772</v>
      </c>
      <c r="Z15" s="4">
        <f>+IF(X15&lt;&gt;0,+(Y15/X15)*100,0)</f>
        <v>-100</v>
      </c>
      <c r="AA15" s="30">
        <f>SUM(AA16:AA18)</f>
        <v>5000000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5000000</v>
      </c>
      <c r="F17" s="21">
        <v>5000000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2270772</v>
      </c>
      <c r="Y17" s="21">
        <v>-2270772</v>
      </c>
      <c r="Z17" s="6">
        <v>-100</v>
      </c>
      <c r="AA17" s="28">
        <v>5000000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8920000</v>
      </c>
      <c r="F19" s="18">
        <f t="shared" si="3"/>
        <v>8920000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8046726</v>
      </c>
      <c r="Y19" s="18">
        <f t="shared" si="3"/>
        <v>-8046726</v>
      </c>
      <c r="Z19" s="4">
        <f>+IF(X19&lt;&gt;0,+(Y19/X19)*100,0)</f>
        <v>-100</v>
      </c>
      <c r="AA19" s="30">
        <f>SUM(AA20:AA23)</f>
        <v>8920000</v>
      </c>
    </row>
    <row r="20" spans="1:27" ht="13.5">
      <c r="A20" s="5" t="s">
        <v>46</v>
      </c>
      <c r="B20" s="3"/>
      <c r="C20" s="19"/>
      <c r="D20" s="19"/>
      <c r="E20" s="20">
        <v>920000</v>
      </c>
      <c r="F20" s="21">
        <v>920000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2117502</v>
      </c>
      <c r="Y20" s="21">
        <v>-2117502</v>
      </c>
      <c r="Z20" s="6">
        <v>-100</v>
      </c>
      <c r="AA20" s="28">
        <v>920000</v>
      </c>
    </row>
    <row r="21" spans="1:27" ht="13.5">
      <c r="A21" s="5" t="s">
        <v>47</v>
      </c>
      <c r="B21" s="3"/>
      <c r="C21" s="19"/>
      <c r="D21" s="19"/>
      <c r="E21" s="20">
        <v>1100000</v>
      </c>
      <c r="F21" s="21">
        <v>1100000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>
        <v>1100000</v>
      </c>
    </row>
    <row r="22" spans="1:27" ht="13.5">
      <c r="A22" s="5" t="s">
        <v>48</v>
      </c>
      <c r="B22" s="3"/>
      <c r="C22" s="22"/>
      <c r="D22" s="22"/>
      <c r="E22" s="23">
        <v>6900000</v>
      </c>
      <c r="F22" s="24">
        <v>6900000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5929224</v>
      </c>
      <c r="Y22" s="24">
        <v>-5929224</v>
      </c>
      <c r="Z22" s="7">
        <v>-100</v>
      </c>
      <c r="AA22" s="29">
        <v>6900000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4373314</v>
      </c>
      <c r="D25" s="50">
        <f>+D5+D9+D15+D19+D24</f>
        <v>0</v>
      </c>
      <c r="E25" s="51">
        <f t="shared" si="4"/>
        <v>13920000</v>
      </c>
      <c r="F25" s="52">
        <f t="shared" si="4"/>
        <v>13920000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10317498</v>
      </c>
      <c r="Y25" s="52">
        <f t="shared" si="4"/>
        <v>-10317498</v>
      </c>
      <c r="Z25" s="53">
        <f>+IF(X25&lt;&gt;0,+(Y25/X25)*100,0)</f>
        <v>-100</v>
      </c>
      <c r="AA25" s="54">
        <f>+AA5+AA9+AA15+AA19+AA24</f>
        <v>13920000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4373314</v>
      </c>
      <c r="D28" s="19"/>
      <c r="E28" s="20">
        <v>13920000</v>
      </c>
      <c r="F28" s="21">
        <v>13920000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13920000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4373314</v>
      </c>
      <c r="D32" s="25">
        <f>SUM(D28:D31)</f>
        <v>0</v>
      </c>
      <c r="E32" s="26">
        <f t="shared" si="5"/>
        <v>13920000</v>
      </c>
      <c r="F32" s="27">
        <f t="shared" si="5"/>
        <v>13920000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13920000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4373314</v>
      </c>
      <c r="D36" s="61">
        <f>SUM(D32:D35)</f>
        <v>0</v>
      </c>
      <c r="E36" s="62">
        <f t="shared" si="6"/>
        <v>13920000</v>
      </c>
      <c r="F36" s="63">
        <f t="shared" si="6"/>
        <v>13920000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13920000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1624397</v>
      </c>
      <c r="D5" s="16">
        <f>SUM(D6:D8)</f>
        <v>0</v>
      </c>
      <c r="E5" s="17">
        <f t="shared" si="0"/>
        <v>1957549</v>
      </c>
      <c r="F5" s="18">
        <f t="shared" si="0"/>
        <v>1957549</v>
      </c>
      <c r="G5" s="18">
        <f t="shared" si="0"/>
        <v>0</v>
      </c>
      <c r="H5" s="18">
        <f t="shared" si="0"/>
        <v>194984</v>
      </c>
      <c r="I5" s="18">
        <f t="shared" si="0"/>
        <v>0</v>
      </c>
      <c r="J5" s="18">
        <f t="shared" si="0"/>
        <v>194984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194984</v>
      </c>
      <c r="X5" s="18">
        <f t="shared" si="0"/>
        <v>1457549</v>
      </c>
      <c r="Y5" s="18">
        <f t="shared" si="0"/>
        <v>-1262565</v>
      </c>
      <c r="Z5" s="4">
        <f>+IF(X5&lt;&gt;0,+(Y5/X5)*100,0)</f>
        <v>-86.62247375559929</v>
      </c>
      <c r="AA5" s="16">
        <f>SUM(AA6:AA8)</f>
        <v>1957549</v>
      </c>
    </row>
    <row r="6" spans="1:27" ht="13.5">
      <c r="A6" s="5" t="s">
        <v>32</v>
      </c>
      <c r="B6" s="3"/>
      <c r="C6" s="19">
        <v>842281</v>
      </c>
      <c r="D6" s="19"/>
      <c r="E6" s="20">
        <v>622000</v>
      </c>
      <c r="F6" s="21">
        <v>622000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622000</v>
      </c>
      <c r="Y6" s="21">
        <v>-622000</v>
      </c>
      <c r="Z6" s="6">
        <v>-100</v>
      </c>
      <c r="AA6" s="28">
        <v>622000</v>
      </c>
    </row>
    <row r="7" spans="1:27" ht="13.5">
      <c r="A7" s="5" t="s">
        <v>33</v>
      </c>
      <c r="B7" s="3"/>
      <c r="C7" s="22">
        <v>454626</v>
      </c>
      <c r="D7" s="22"/>
      <c r="E7" s="23">
        <v>230549</v>
      </c>
      <c r="F7" s="24">
        <v>230549</v>
      </c>
      <c r="G7" s="24"/>
      <c r="H7" s="24">
        <v>9510</v>
      </c>
      <c r="I7" s="24"/>
      <c r="J7" s="24">
        <v>9510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9510</v>
      </c>
      <c r="X7" s="24">
        <v>230549</v>
      </c>
      <c r="Y7" s="24">
        <v>-221039</v>
      </c>
      <c r="Z7" s="7">
        <v>-95.88</v>
      </c>
      <c r="AA7" s="29">
        <v>230549</v>
      </c>
    </row>
    <row r="8" spans="1:27" ht="13.5">
      <c r="A8" s="5" t="s">
        <v>34</v>
      </c>
      <c r="B8" s="3"/>
      <c r="C8" s="19">
        <v>327490</v>
      </c>
      <c r="D8" s="19"/>
      <c r="E8" s="20">
        <v>1105000</v>
      </c>
      <c r="F8" s="21">
        <v>1105000</v>
      </c>
      <c r="G8" s="21"/>
      <c r="H8" s="21">
        <v>185474</v>
      </c>
      <c r="I8" s="21"/>
      <c r="J8" s="21">
        <v>185474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185474</v>
      </c>
      <c r="X8" s="21">
        <v>605000</v>
      </c>
      <c r="Y8" s="21">
        <v>-419526</v>
      </c>
      <c r="Z8" s="6">
        <v>-69.34</v>
      </c>
      <c r="AA8" s="28">
        <v>1105000</v>
      </c>
    </row>
    <row r="9" spans="1:27" ht="13.5">
      <c r="A9" s="2" t="s">
        <v>35</v>
      </c>
      <c r="B9" s="3"/>
      <c r="C9" s="16">
        <f aca="true" t="shared" si="1" ref="C9:Y9">SUM(C10:C14)</f>
        <v>2124838</v>
      </c>
      <c r="D9" s="16">
        <f>SUM(D10:D14)</f>
        <v>0</v>
      </c>
      <c r="E9" s="17">
        <f t="shared" si="1"/>
        <v>21091520</v>
      </c>
      <c r="F9" s="18">
        <f t="shared" si="1"/>
        <v>21091520</v>
      </c>
      <c r="G9" s="18">
        <f t="shared" si="1"/>
        <v>6835</v>
      </c>
      <c r="H9" s="18">
        <f t="shared" si="1"/>
        <v>217062</v>
      </c>
      <c r="I9" s="18">
        <f t="shared" si="1"/>
        <v>1333128</v>
      </c>
      <c r="J9" s="18">
        <f t="shared" si="1"/>
        <v>1557025</v>
      </c>
      <c r="K9" s="18">
        <f t="shared" si="1"/>
        <v>1243775</v>
      </c>
      <c r="L9" s="18">
        <f t="shared" si="1"/>
        <v>1346936</v>
      </c>
      <c r="M9" s="18">
        <f t="shared" si="1"/>
        <v>738055</v>
      </c>
      <c r="N9" s="18">
        <f t="shared" si="1"/>
        <v>3328766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4885791</v>
      </c>
      <c r="X9" s="18">
        <f t="shared" si="1"/>
        <v>10901795</v>
      </c>
      <c r="Y9" s="18">
        <f t="shared" si="1"/>
        <v>-6016004</v>
      </c>
      <c r="Z9" s="4">
        <f>+IF(X9&lt;&gt;0,+(Y9/X9)*100,0)</f>
        <v>-55.18360967161829</v>
      </c>
      <c r="AA9" s="30">
        <f>SUM(AA10:AA14)</f>
        <v>21091520</v>
      </c>
    </row>
    <row r="10" spans="1:27" ht="13.5">
      <c r="A10" s="5" t="s">
        <v>36</v>
      </c>
      <c r="B10" s="3"/>
      <c r="C10" s="19">
        <v>2124838</v>
      </c>
      <c r="D10" s="19"/>
      <c r="E10" s="20">
        <v>12532820</v>
      </c>
      <c r="F10" s="21">
        <v>12532820</v>
      </c>
      <c r="G10" s="21">
        <v>6835</v>
      </c>
      <c r="H10" s="21">
        <v>217062</v>
      </c>
      <c r="I10" s="21">
        <v>1333128</v>
      </c>
      <c r="J10" s="21">
        <v>1557025</v>
      </c>
      <c r="K10" s="21">
        <v>1243775</v>
      </c>
      <c r="L10" s="21">
        <v>1346936</v>
      </c>
      <c r="M10" s="21">
        <v>738055</v>
      </c>
      <c r="N10" s="21">
        <v>3328766</v>
      </c>
      <c r="O10" s="21"/>
      <c r="P10" s="21"/>
      <c r="Q10" s="21"/>
      <c r="R10" s="21"/>
      <c r="S10" s="21"/>
      <c r="T10" s="21"/>
      <c r="U10" s="21"/>
      <c r="V10" s="21"/>
      <c r="W10" s="21">
        <v>4885791</v>
      </c>
      <c r="X10" s="21">
        <v>6622295</v>
      </c>
      <c r="Y10" s="21">
        <v>-1736504</v>
      </c>
      <c r="Z10" s="6">
        <v>-26.22</v>
      </c>
      <c r="AA10" s="28">
        <v>12532820</v>
      </c>
    </row>
    <row r="11" spans="1:27" ht="13.5">
      <c r="A11" s="5" t="s">
        <v>37</v>
      </c>
      <c r="B11" s="3"/>
      <c r="C11" s="19"/>
      <c r="D11" s="19"/>
      <c r="E11" s="20">
        <v>8558700</v>
      </c>
      <c r="F11" s="21">
        <v>8558700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4279500</v>
      </c>
      <c r="Y11" s="21">
        <v>-4279500</v>
      </c>
      <c r="Z11" s="6">
        <v>-100</v>
      </c>
      <c r="AA11" s="28">
        <v>8558700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24614350</v>
      </c>
      <c r="D15" s="16">
        <f>SUM(D16:D18)</f>
        <v>0</v>
      </c>
      <c r="E15" s="17">
        <f t="shared" si="2"/>
        <v>19687514</v>
      </c>
      <c r="F15" s="18">
        <f t="shared" si="2"/>
        <v>19687514</v>
      </c>
      <c r="G15" s="18">
        <f t="shared" si="2"/>
        <v>1800840</v>
      </c>
      <c r="H15" s="18">
        <f t="shared" si="2"/>
        <v>6159780</v>
      </c>
      <c r="I15" s="18">
        <f t="shared" si="2"/>
        <v>2232047</v>
      </c>
      <c r="J15" s="18">
        <f t="shared" si="2"/>
        <v>10192667</v>
      </c>
      <c r="K15" s="18">
        <f t="shared" si="2"/>
        <v>8885313</v>
      </c>
      <c r="L15" s="18">
        <f t="shared" si="2"/>
        <v>1997508</v>
      </c>
      <c r="M15" s="18">
        <f t="shared" si="2"/>
        <v>3038808</v>
      </c>
      <c r="N15" s="18">
        <f t="shared" si="2"/>
        <v>13921629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24114296</v>
      </c>
      <c r="X15" s="18">
        <f t="shared" si="2"/>
        <v>11294000</v>
      </c>
      <c r="Y15" s="18">
        <f t="shared" si="2"/>
        <v>12820296</v>
      </c>
      <c r="Z15" s="4">
        <f>+IF(X15&lt;&gt;0,+(Y15/X15)*100,0)</f>
        <v>113.51421993979105</v>
      </c>
      <c r="AA15" s="30">
        <f>SUM(AA16:AA18)</f>
        <v>19687514</v>
      </c>
    </row>
    <row r="16" spans="1:27" ht="13.5">
      <c r="A16" s="5" t="s">
        <v>42</v>
      </c>
      <c r="B16" s="3"/>
      <c r="C16" s="19">
        <v>160288</v>
      </c>
      <c r="D16" s="19"/>
      <c r="E16" s="20">
        <v>2900000</v>
      </c>
      <c r="F16" s="21">
        <v>2900000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2900000</v>
      </c>
      <c r="Y16" s="21">
        <v>-2900000</v>
      </c>
      <c r="Z16" s="6">
        <v>-100</v>
      </c>
      <c r="AA16" s="28">
        <v>2900000</v>
      </c>
    </row>
    <row r="17" spans="1:27" ht="13.5">
      <c r="A17" s="5" t="s">
        <v>43</v>
      </c>
      <c r="B17" s="3"/>
      <c r="C17" s="19">
        <v>24454062</v>
      </c>
      <c r="D17" s="19"/>
      <c r="E17" s="20">
        <v>16787514</v>
      </c>
      <c r="F17" s="21">
        <v>16787514</v>
      </c>
      <c r="G17" s="21">
        <v>1800840</v>
      </c>
      <c r="H17" s="21">
        <v>6159780</v>
      </c>
      <c r="I17" s="21">
        <v>2232047</v>
      </c>
      <c r="J17" s="21">
        <v>10192667</v>
      </c>
      <c r="K17" s="21">
        <v>8885313</v>
      </c>
      <c r="L17" s="21">
        <v>1997508</v>
      </c>
      <c r="M17" s="21">
        <v>3038808</v>
      </c>
      <c r="N17" s="21">
        <v>13921629</v>
      </c>
      <c r="O17" s="21"/>
      <c r="P17" s="21"/>
      <c r="Q17" s="21"/>
      <c r="R17" s="21"/>
      <c r="S17" s="21"/>
      <c r="T17" s="21"/>
      <c r="U17" s="21"/>
      <c r="V17" s="21"/>
      <c r="W17" s="21">
        <v>24114296</v>
      </c>
      <c r="X17" s="21">
        <v>8394000</v>
      </c>
      <c r="Y17" s="21">
        <v>15720296</v>
      </c>
      <c r="Z17" s="6">
        <v>187.28</v>
      </c>
      <c r="AA17" s="28">
        <v>16787514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79483903</v>
      </c>
      <c r="D19" s="16">
        <f>SUM(D20:D23)</f>
        <v>0</v>
      </c>
      <c r="E19" s="17">
        <f t="shared" si="3"/>
        <v>90358886</v>
      </c>
      <c r="F19" s="18">
        <f t="shared" si="3"/>
        <v>90358886</v>
      </c>
      <c r="G19" s="18">
        <f t="shared" si="3"/>
        <v>1778824</v>
      </c>
      <c r="H19" s="18">
        <f t="shared" si="3"/>
        <v>7334421</v>
      </c>
      <c r="I19" s="18">
        <f t="shared" si="3"/>
        <v>4773349</v>
      </c>
      <c r="J19" s="18">
        <f t="shared" si="3"/>
        <v>13886594</v>
      </c>
      <c r="K19" s="18">
        <f t="shared" si="3"/>
        <v>12939308</v>
      </c>
      <c r="L19" s="18">
        <f t="shared" si="3"/>
        <v>4651964</v>
      </c>
      <c r="M19" s="18">
        <f t="shared" si="3"/>
        <v>12645414</v>
      </c>
      <c r="N19" s="18">
        <f t="shared" si="3"/>
        <v>30236686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44123280</v>
      </c>
      <c r="X19" s="18">
        <f t="shared" si="3"/>
        <v>45179502</v>
      </c>
      <c r="Y19" s="18">
        <f t="shared" si="3"/>
        <v>-1056222</v>
      </c>
      <c r="Z19" s="4">
        <f>+IF(X19&lt;&gt;0,+(Y19/X19)*100,0)</f>
        <v>-2.3378345338999087</v>
      </c>
      <c r="AA19" s="30">
        <f>SUM(AA20:AA23)</f>
        <v>90358886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66992397</v>
      </c>
      <c r="D21" s="19"/>
      <c r="E21" s="20">
        <v>75358886</v>
      </c>
      <c r="F21" s="21">
        <v>75358886</v>
      </c>
      <c r="G21" s="21">
        <v>1778824</v>
      </c>
      <c r="H21" s="21">
        <v>4827340</v>
      </c>
      <c r="I21" s="21">
        <v>1856499</v>
      </c>
      <c r="J21" s="21">
        <v>8462663</v>
      </c>
      <c r="K21" s="21">
        <v>5719151</v>
      </c>
      <c r="L21" s="21">
        <v>4651964</v>
      </c>
      <c r="M21" s="21">
        <v>7619411</v>
      </c>
      <c r="N21" s="21">
        <v>17990526</v>
      </c>
      <c r="O21" s="21"/>
      <c r="P21" s="21"/>
      <c r="Q21" s="21"/>
      <c r="R21" s="21"/>
      <c r="S21" s="21"/>
      <c r="T21" s="21"/>
      <c r="U21" s="21"/>
      <c r="V21" s="21"/>
      <c r="W21" s="21">
        <v>26453189</v>
      </c>
      <c r="X21" s="21">
        <v>37679502</v>
      </c>
      <c r="Y21" s="21">
        <v>-11226313</v>
      </c>
      <c r="Z21" s="6">
        <v>-29.79</v>
      </c>
      <c r="AA21" s="28">
        <v>75358886</v>
      </c>
    </row>
    <row r="22" spans="1:27" ht="13.5">
      <c r="A22" s="5" t="s">
        <v>48</v>
      </c>
      <c r="B22" s="3"/>
      <c r="C22" s="22">
        <v>12491506</v>
      </c>
      <c r="D22" s="22"/>
      <c r="E22" s="23">
        <v>15000000</v>
      </c>
      <c r="F22" s="24">
        <v>15000000</v>
      </c>
      <c r="G22" s="24"/>
      <c r="H22" s="24">
        <v>2507081</v>
      </c>
      <c r="I22" s="24">
        <v>2916850</v>
      </c>
      <c r="J22" s="24">
        <v>5423931</v>
      </c>
      <c r="K22" s="24">
        <v>7220157</v>
      </c>
      <c r="L22" s="24"/>
      <c r="M22" s="24">
        <v>5026003</v>
      </c>
      <c r="N22" s="24">
        <v>12246160</v>
      </c>
      <c r="O22" s="24"/>
      <c r="P22" s="24"/>
      <c r="Q22" s="24"/>
      <c r="R22" s="24"/>
      <c r="S22" s="24"/>
      <c r="T22" s="24"/>
      <c r="U22" s="24"/>
      <c r="V22" s="24"/>
      <c r="W22" s="24">
        <v>17670091</v>
      </c>
      <c r="X22" s="24">
        <v>7500000</v>
      </c>
      <c r="Y22" s="24">
        <v>10170091</v>
      </c>
      <c r="Z22" s="7">
        <v>135.6</v>
      </c>
      <c r="AA22" s="29">
        <v>15000000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107847488</v>
      </c>
      <c r="D25" s="50">
        <f>+D5+D9+D15+D19+D24</f>
        <v>0</v>
      </c>
      <c r="E25" s="51">
        <f t="shared" si="4"/>
        <v>133095469</v>
      </c>
      <c r="F25" s="52">
        <f t="shared" si="4"/>
        <v>133095469</v>
      </c>
      <c r="G25" s="52">
        <f t="shared" si="4"/>
        <v>3586499</v>
      </c>
      <c r="H25" s="52">
        <f t="shared" si="4"/>
        <v>13906247</v>
      </c>
      <c r="I25" s="52">
        <f t="shared" si="4"/>
        <v>8338524</v>
      </c>
      <c r="J25" s="52">
        <f t="shared" si="4"/>
        <v>25831270</v>
      </c>
      <c r="K25" s="52">
        <f t="shared" si="4"/>
        <v>23068396</v>
      </c>
      <c r="L25" s="52">
        <f t="shared" si="4"/>
        <v>7996408</v>
      </c>
      <c r="M25" s="52">
        <f t="shared" si="4"/>
        <v>16422277</v>
      </c>
      <c r="N25" s="52">
        <f t="shared" si="4"/>
        <v>47487081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73318351</v>
      </c>
      <c r="X25" s="52">
        <f t="shared" si="4"/>
        <v>68832846</v>
      </c>
      <c r="Y25" s="52">
        <f t="shared" si="4"/>
        <v>4485505</v>
      </c>
      <c r="Z25" s="53">
        <f>+IF(X25&lt;&gt;0,+(Y25/X25)*100,0)</f>
        <v>6.516518291282043</v>
      </c>
      <c r="AA25" s="54">
        <f>+AA5+AA9+AA15+AA19+AA24</f>
        <v>133095469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96050581</v>
      </c>
      <c r="D28" s="19"/>
      <c r="E28" s="20">
        <v>104205100</v>
      </c>
      <c r="F28" s="21">
        <v>104205100</v>
      </c>
      <c r="G28" s="21">
        <v>3586499</v>
      </c>
      <c r="H28" s="21">
        <v>11342731</v>
      </c>
      <c r="I28" s="21">
        <v>7005396</v>
      </c>
      <c r="J28" s="21">
        <v>21934626</v>
      </c>
      <c r="K28" s="21">
        <v>17691877</v>
      </c>
      <c r="L28" s="21">
        <v>5728616</v>
      </c>
      <c r="M28" s="21">
        <v>15684222</v>
      </c>
      <c r="N28" s="21">
        <v>39104715</v>
      </c>
      <c r="O28" s="21"/>
      <c r="P28" s="21"/>
      <c r="Q28" s="21"/>
      <c r="R28" s="21"/>
      <c r="S28" s="21"/>
      <c r="T28" s="21"/>
      <c r="U28" s="21"/>
      <c r="V28" s="21"/>
      <c r="W28" s="21">
        <v>61039341</v>
      </c>
      <c r="X28" s="21"/>
      <c r="Y28" s="21">
        <v>61039341</v>
      </c>
      <c r="Z28" s="6"/>
      <c r="AA28" s="19">
        <v>104205100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96050581</v>
      </c>
      <c r="D32" s="25">
        <f>SUM(D28:D31)</f>
        <v>0</v>
      </c>
      <c r="E32" s="26">
        <f t="shared" si="5"/>
        <v>104205100</v>
      </c>
      <c r="F32" s="27">
        <f t="shared" si="5"/>
        <v>104205100</v>
      </c>
      <c r="G32" s="27">
        <f t="shared" si="5"/>
        <v>3586499</v>
      </c>
      <c r="H32" s="27">
        <f t="shared" si="5"/>
        <v>11342731</v>
      </c>
      <c r="I32" s="27">
        <f t="shared" si="5"/>
        <v>7005396</v>
      </c>
      <c r="J32" s="27">
        <f t="shared" si="5"/>
        <v>21934626</v>
      </c>
      <c r="K32" s="27">
        <f t="shared" si="5"/>
        <v>17691877</v>
      </c>
      <c r="L32" s="27">
        <f t="shared" si="5"/>
        <v>5728616</v>
      </c>
      <c r="M32" s="27">
        <f t="shared" si="5"/>
        <v>15684222</v>
      </c>
      <c r="N32" s="27">
        <f t="shared" si="5"/>
        <v>39104715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61039341</v>
      </c>
      <c r="X32" s="27">
        <f t="shared" si="5"/>
        <v>0</v>
      </c>
      <c r="Y32" s="27">
        <f t="shared" si="5"/>
        <v>61039341</v>
      </c>
      <c r="Z32" s="13">
        <f>+IF(X32&lt;&gt;0,+(Y32/X32)*100,0)</f>
        <v>0</v>
      </c>
      <c r="AA32" s="31">
        <f>SUM(AA28:AA31)</f>
        <v>104205100</v>
      </c>
    </row>
    <row r="33" spans="1:27" ht="13.5">
      <c r="A33" s="59" t="s">
        <v>59</v>
      </c>
      <c r="B33" s="3" t="s">
        <v>60</v>
      </c>
      <c r="C33" s="19">
        <v>8157294</v>
      </c>
      <c r="D33" s="19"/>
      <c r="E33" s="20"/>
      <c r="F33" s="21"/>
      <c r="G33" s="21"/>
      <c r="H33" s="21">
        <v>2160980</v>
      </c>
      <c r="I33" s="21"/>
      <c r="J33" s="21">
        <v>2160980</v>
      </c>
      <c r="K33" s="21">
        <v>2696157</v>
      </c>
      <c r="L33" s="21">
        <v>920856</v>
      </c>
      <c r="M33" s="21"/>
      <c r="N33" s="21">
        <v>3617013</v>
      </c>
      <c r="O33" s="21"/>
      <c r="P33" s="21"/>
      <c r="Q33" s="21"/>
      <c r="R33" s="21"/>
      <c r="S33" s="21"/>
      <c r="T33" s="21"/>
      <c r="U33" s="21"/>
      <c r="V33" s="21"/>
      <c r="W33" s="21">
        <v>5777993</v>
      </c>
      <c r="X33" s="21"/>
      <c r="Y33" s="21">
        <v>5777993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3639613</v>
      </c>
      <c r="D35" s="19"/>
      <c r="E35" s="20">
        <v>28890369</v>
      </c>
      <c r="F35" s="21">
        <v>28890369</v>
      </c>
      <c r="G35" s="21"/>
      <c r="H35" s="21">
        <v>402536</v>
      </c>
      <c r="I35" s="21">
        <v>1333128</v>
      </c>
      <c r="J35" s="21">
        <v>1735664</v>
      </c>
      <c r="K35" s="21">
        <v>2680362</v>
      </c>
      <c r="L35" s="21">
        <v>1346936</v>
      </c>
      <c r="M35" s="21">
        <v>738055</v>
      </c>
      <c r="N35" s="21">
        <v>4765353</v>
      </c>
      <c r="O35" s="21"/>
      <c r="P35" s="21"/>
      <c r="Q35" s="21"/>
      <c r="R35" s="21"/>
      <c r="S35" s="21"/>
      <c r="T35" s="21"/>
      <c r="U35" s="21"/>
      <c r="V35" s="21"/>
      <c r="W35" s="21">
        <v>6501017</v>
      </c>
      <c r="X35" s="21"/>
      <c r="Y35" s="21">
        <v>6501017</v>
      </c>
      <c r="Z35" s="6"/>
      <c r="AA35" s="28">
        <v>28890369</v>
      </c>
    </row>
    <row r="36" spans="1:27" ht="13.5">
      <c r="A36" s="60" t="s">
        <v>64</v>
      </c>
      <c r="B36" s="10"/>
      <c r="C36" s="61">
        <f aca="true" t="shared" si="6" ref="C36:Y36">SUM(C32:C35)</f>
        <v>107847488</v>
      </c>
      <c r="D36" s="61">
        <f>SUM(D32:D35)</f>
        <v>0</v>
      </c>
      <c r="E36" s="62">
        <f t="shared" si="6"/>
        <v>133095469</v>
      </c>
      <c r="F36" s="63">
        <f t="shared" si="6"/>
        <v>133095469</v>
      </c>
      <c r="G36" s="63">
        <f t="shared" si="6"/>
        <v>3586499</v>
      </c>
      <c r="H36" s="63">
        <f t="shared" si="6"/>
        <v>13906247</v>
      </c>
      <c r="I36" s="63">
        <f t="shared" si="6"/>
        <v>8338524</v>
      </c>
      <c r="J36" s="63">
        <f t="shared" si="6"/>
        <v>25831270</v>
      </c>
      <c r="K36" s="63">
        <f t="shared" si="6"/>
        <v>23068396</v>
      </c>
      <c r="L36" s="63">
        <f t="shared" si="6"/>
        <v>7996408</v>
      </c>
      <c r="M36" s="63">
        <f t="shared" si="6"/>
        <v>16422277</v>
      </c>
      <c r="N36" s="63">
        <f t="shared" si="6"/>
        <v>47487081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73318351</v>
      </c>
      <c r="X36" s="63">
        <f t="shared" si="6"/>
        <v>0</v>
      </c>
      <c r="Y36" s="63">
        <f t="shared" si="6"/>
        <v>73318351</v>
      </c>
      <c r="Z36" s="64">
        <f>+IF(X36&lt;&gt;0,+(Y36/X36)*100,0)</f>
        <v>0</v>
      </c>
      <c r="AA36" s="65">
        <f>SUM(AA32:AA35)</f>
        <v>133095469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1424231</v>
      </c>
      <c r="D5" s="16">
        <f>SUM(D6:D8)</f>
        <v>0</v>
      </c>
      <c r="E5" s="17">
        <f t="shared" si="0"/>
        <v>310000</v>
      </c>
      <c r="F5" s="18">
        <f t="shared" si="0"/>
        <v>310000</v>
      </c>
      <c r="G5" s="18">
        <f t="shared" si="0"/>
        <v>1096</v>
      </c>
      <c r="H5" s="18">
        <f t="shared" si="0"/>
        <v>0</v>
      </c>
      <c r="I5" s="18">
        <f t="shared" si="0"/>
        <v>14600</v>
      </c>
      <c r="J5" s="18">
        <f t="shared" si="0"/>
        <v>15696</v>
      </c>
      <c r="K5" s="18">
        <f t="shared" si="0"/>
        <v>22065</v>
      </c>
      <c r="L5" s="18">
        <f t="shared" si="0"/>
        <v>173033</v>
      </c>
      <c r="M5" s="18">
        <f t="shared" si="0"/>
        <v>95003</v>
      </c>
      <c r="N5" s="18">
        <f t="shared" si="0"/>
        <v>290101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305797</v>
      </c>
      <c r="X5" s="18">
        <f t="shared" si="0"/>
        <v>2914000</v>
      </c>
      <c r="Y5" s="18">
        <f t="shared" si="0"/>
        <v>-2608203</v>
      </c>
      <c r="Z5" s="4">
        <f>+IF(X5&lt;&gt;0,+(Y5/X5)*100,0)</f>
        <v>-89.50593685655457</v>
      </c>
      <c r="AA5" s="16">
        <f>SUM(AA6:AA8)</f>
        <v>310000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30000</v>
      </c>
      <c r="Y6" s="21">
        <v>-30000</v>
      </c>
      <c r="Z6" s="6">
        <v>-100</v>
      </c>
      <c r="AA6" s="28"/>
    </row>
    <row r="7" spans="1:27" ht="13.5">
      <c r="A7" s="5" t="s">
        <v>33</v>
      </c>
      <c r="B7" s="3"/>
      <c r="C7" s="22">
        <v>322053</v>
      </c>
      <c r="D7" s="22"/>
      <c r="E7" s="23"/>
      <c r="F7" s="24"/>
      <c r="G7" s="24"/>
      <c r="H7" s="24"/>
      <c r="I7" s="24">
        <v>7300</v>
      </c>
      <c r="J7" s="24">
        <v>7300</v>
      </c>
      <c r="K7" s="24">
        <v>22065</v>
      </c>
      <c r="L7" s="24">
        <v>168533</v>
      </c>
      <c r="M7" s="24">
        <v>95003</v>
      </c>
      <c r="N7" s="24">
        <v>285601</v>
      </c>
      <c r="O7" s="24"/>
      <c r="P7" s="24"/>
      <c r="Q7" s="24"/>
      <c r="R7" s="24"/>
      <c r="S7" s="24"/>
      <c r="T7" s="24"/>
      <c r="U7" s="24"/>
      <c r="V7" s="24"/>
      <c r="W7" s="24">
        <v>292901</v>
      </c>
      <c r="X7" s="24">
        <v>2814000</v>
      </c>
      <c r="Y7" s="24">
        <v>-2521099</v>
      </c>
      <c r="Z7" s="7">
        <v>-89.59</v>
      </c>
      <c r="AA7" s="29"/>
    </row>
    <row r="8" spans="1:27" ht="13.5">
      <c r="A8" s="5" t="s">
        <v>34</v>
      </c>
      <c r="B8" s="3"/>
      <c r="C8" s="19">
        <v>1102178</v>
      </c>
      <c r="D8" s="19"/>
      <c r="E8" s="20">
        <v>310000</v>
      </c>
      <c r="F8" s="21">
        <v>310000</v>
      </c>
      <c r="G8" s="21">
        <v>1096</v>
      </c>
      <c r="H8" s="21"/>
      <c r="I8" s="21">
        <v>7300</v>
      </c>
      <c r="J8" s="21">
        <v>8396</v>
      </c>
      <c r="K8" s="21"/>
      <c r="L8" s="21">
        <v>4500</v>
      </c>
      <c r="M8" s="21"/>
      <c r="N8" s="21">
        <v>4500</v>
      </c>
      <c r="O8" s="21"/>
      <c r="P8" s="21"/>
      <c r="Q8" s="21"/>
      <c r="R8" s="21"/>
      <c r="S8" s="21"/>
      <c r="T8" s="21"/>
      <c r="U8" s="21"/>
      <c r="V8" s="21"/>
      <c r="W8" s="21">
        <v>12896</v>
      </c>
      <c r="X8" s="21">
        <v>70000</v>
      </c>
      <c r="Y8" s="21">
        <v>-57104</v>
      </c>
      <c r="Z8" s="6">
        <v>-81.58</v>
      </c>
      <c r="AA8" s="28">
        <v>310000</v>
      </c>
    </row>
    <row r="9" spans="1:27" ht="13.5">
      <c r="A9" s="2" t="s">
        <v>35</v>
      </c>
      <c r="B9" s="3"/>
      <c r="C9" s="16">
        <f aca="true" t="shared" si="1" ref="C9:Y9">SUM(C10:C14)</f>
        <v>206647</v>
      </c>
      <c r="D9" s="16">
        <f>SUM(D10:D14)</f>
        <v>0</v>
      </c>
      <c r="E9" s="17">
        <f t="shared" si="1"/>
        <v>400000</v>
      </c>
      <c r="F9" s="18">
        <f t="shared" si="1"/>
        <v>400000</v>
      </c>
      <c r="G9" s="18">
        <f t="shared" si="1"/>
        <v>0</v>
      </c>
      <c r="H9" s="18">
        <f t="shared" si="1"/>
        <v>2405</v>
      </c>
      <c r="I9" s="18">
        <f t="shared" si="1"/>
        <v>0</v>
      </c>
      <c r="J9" s="18">
        <f t="shared" si="1"/>
        <v>2405</v>
      </c>
      <c r="K9" s="18">
        <f t="shared" si="1"/>
        <v>7157</v>
      </c>
      <c r="L9" s="18">
        <f t="shared" si="1"/>
        <v>0</v>
      </c>
      <c r="M9" s="18">
        <f t="shared" si="1"/>
        <v>0</v>
      </c>
      <c r="N9" s="18">
        <f t="shared" si="1"/>
        <v>7157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9562</v>
      </c>
      <c r="X9" s="18">
        <f t="shared" si="1"/>
        <v>630000</v>
      </c>
      <c r="Y9" s="18">
        <f t="shared" si="1"/>
        <v>-620438</v>
      </c>
      <c r="Z9" s="4">
        <f>+IF(X9&lt;&gt;0,+(Y9/X9)*100,0)</f>
        <v>-98.48222222222222</v>
      </c>
      <c r="AA9" s="30">
        <f>SUM(AA10:AA14)</f>
        <v>400000</v>
      </c>
    </row>
    <row r="10" spans="1:27" ht="13.5">
      <c r="A10" s="5" t="s">
        <v>36</v>
      </c>
      <c r="B10" s="3"/>
      <c r="C10" s="19">
        <v>203284</v>
      </c>
      <c r="D10" s="19"/>
      <c r="E10" s="20">
        <v>400000</v>
      </c>
      <c r="F10" s="21">
        <v>400000</v>
      </c>
      <c r="G10" s="21"/>
      <c r="H10" s="21">
        <v>2405</v>
      </c>
      <c r="I10" s="21"/>
      <c r="J10" s="21">
        <v>2405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2405</v>
      </c>
      <c r="X10" s="21">
        <v>630000</v>
      </c>
      <c r="Y10" s="21">
        <v>-627595</v>
      </c>
      <c r="Z10" s="6">
        <v>-99.62</v>
      </c>
      <c r="AA10" s="28">
        <v>400000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2100</v>
      </c>
      <c r="D12" s="19"/>
      <c r="E12" s="20"/>
      <c r="F12" s="21"/>
      <c r="G12" s="21"/>
      <c r="H12" s="21"/>
      <c r="I12" s="21"/>
      <c r="J12" s="21"/>
      <c r="K12" s="21">
        <v>7157</v>
      </c>
      <c r="L12" s="21"/>
      <c r="M12" s="21"/>
      <c r="N12" s="21">
        <v>7157</v>
      </c>
      <c r="O12" s="21"/>
      <c r="P12" s="21"/>
      <c r="Q12" s="21"/>
      <c r="R12" s="21"/>
      <c r="S12" s="21"/>
      <c r="T12" s="21"/>
      <c r="U12" s="21"/>
      <c r="V12" s="21"/>
      <c r="W12" s="21">
        <v>7157</v>
      </c>
      <c r="X12" s="21"/>
      <c r="Y12" s="21">
        <v>7157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1263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10295206</v>
      </c>
      <c r="D15" s="16">
        <f>SUM(D16:D18)</f>
        <v>0</v>
      </c>
      <c r="E15" s="17">
        <f t="shared" si="2"/>
        <v>8023000</v>
      </c>
      <c r="F15" s="18">
        <f t="shared" si="2"/>
        <v>8023000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240424</v>
      </c>
      <c r="L15" s="18">
        <f t="shared" si="2"/>
        <v>1351422</v>
      </c>
      <c r="M15" s="18">
        <f t="shared" si="2"/>
        <v>318281</v>
      </c>
      <c r="N15" s="18">
        <f t="shared" si="2"/>
        <v>1910127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1910127</v>
      </c>
      <c r="X15" s="18">
        <f t="shared" si="2"/>
        <v>6015000</v>
      </c>
      <c r="Y15" s="18">
        <f t="shared" si="2"/>
        <v>-4104873</v>
      </c>
      <c r="Z15" s="4">
        <f>+IF(X15&lt;&gt;0,+(Y15/X15)*100,0)</f>
        <v>-68.24394014962594</v>
      </c>
      <c r="AA15" s="30">
        <f>SUM(AA16:AA18)</f>
        <v>8023000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10295206</v>
      </c>
      <c r="D17" s="19"/>
      <c r="E17" s="20">
        <v>8023000</v>
      </c>
      <c r="F17" s="21">
        <v>8023000</v>
      </c>
      <c r="G17" s="21"/>
      <c r="H17" s="21"/>
      <c r="I17" s="21"/>
      <c r="J17" s="21"/>
      <c r="K17" s="21">
        <v>240424</v>
      </c>
      <c r="L17" s="21">
        <v>1351422</v>
      </c>
      <c r="M17" s="21">
        <v>318281</v>
      </c>
      <c r="N17" s="21">
        <v>1910127</v>
      </c>
      <c r="O17" s="21"/>
      <c r="P17" s="21"/>
      <c r="Q17" s="21"/>
      <c r="R17" s="21"/>
      <c r="S17" s="21"/>
      <c r="T17" s="21"/>
      <c r="U17" s="21"/>
      <c r="V17" s="21"/>
      <c r="W17" s="21">
        <v>1910127</v>
      </c>
      <c r="X17" s="21">
        <v>6015000</v>
      </c>
      <c r="Y17" s="21">
        <v>-4104873</v>
      </c>
      <c r="Z17" s="6">
        <v>-68.24</v>
      </c>
      <c r="AA17" s="28">
        <v>8023000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10669384</v>
      </c>
      <c r="D19" s="16">
        <f>SUM(D20:D23)</f>
        <v>0</v>
      </c>
      <c r="E19" s="17">
        <f t="shared" si="3"/>
        <v>22800000</v>
      </c>
      <c r="F19" s="18">
        <f t="shared" si="3"/>
        <v>22800000</v>
      </c>
      <c r="G19" s="18">
        <f t="shared" si="3"/>
        <v>862311</v>
      </c>
      <c r="H19" s="18">
        <f t="shared" si="3"/>
        <v>0</v>
      </c>
      <c r="I19" s="18">
        <f t="shared" si="3"/>
        <v>490483</v>
      </c>
      <c r="J19" s="18">
        <f t="shared" si="3"/>
        <v>1352794</v>
      </c>
      <c r="K19" s="18">
        <f t="shared" si="3"/>
        <v>1001782</v>
      </c>
      <c r="L19" s="18">
        <f t="shared" si="3"/>
        <v>2539111</v>
      </c>
      <c r="M19" s="18">
        <f t="shared" si="3"/>
        <v>3658731</v>
      </c>
      <c r="N19" s="18">
        <f t="shared" si="3"/>
        <v>7199624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8552418</v>
      </c>
      <c r="X19" s="18">
        <f t="shared" si="3"/>
        <v>17800000</v>
      </c>
      <c r="Y19" s="18">
        <f t="shared" si="3"/>
        <v>-9247582</v>
      </c>
      <c r="Z19" s="4">
        <f>+IF(X19&lt;&gt;0,+(Y19/X19)*100,0)</f>
        <v>-51.952707865168534</v>
      </c>
      <c r="AA19" s="30">
        <f>SUM(AA20:AA23)</f>
        <v>22800000</v>
      </c>
    </row>
    <row r="20" spans="1:27" ht="13.5">
      <c r="A20" s="5" t="s">
        <v>46</v>
      </c>
      <c r="B20" s="3"/>
      <c r="C20" s="19">
        <v>1430755</v>
      </c>
      <c r="D20" s="19"/>
      <c r="E20" s="20">
        <v>1500000</v>
      </c>
      <c r="F20" s="21">
        <v>1500000</v>
      </c>
      <c r="G20" s="21"/>
      <c r="H20" s="21"/>
      <c r="I20" s="21">
        <v>416038</v>
      </c>
      <c r="J20" s="21">
        <v>416038</v>
      </c>
      <c r="K20" s="21">
        <v>500891</v>
      </c>
      <c r="L20" s="21"/>
      <c r="M20" s="21">
        <v>421310</v>
      </c>
      <c r="N20" s="21">
        <v>922201</v>
      </c>
      <c r="O20" s="21"/>
      <c r="P20" s="21"/>
      <c r="Q20" s="21"/>
      <c r="R20" s="21"/>
      <c r="S20" s="21"/>
      <c r="T20" s="21"/>
      <c r="U20" s="21"/>
      <c r="V20" s="21"/>
      <c r="W20" s="21">
        <v>1338239</v>
      </c>
      <c r="X20" s="21">
        <v>1500000</v>
      </c>
      <c r="Y20" s="21">
        <v>-161761</v>
      </c>
      <c r="Z20" s="6">
        <v>-10.78</v>
      </c>
      <c r="AA20" s="28">
        <v>1500000</v>
      </c>
    </row>
    <row r="21" spans="1:27" ht="13.5">
      <c r="A21" s="5" t="s">
        <v>47</v>
      </c>
      <c r="B21" s="3"/>
      <c r="C21" s="19">
        <v>1266874</v>
      </c>
      <c r="D21" s="19"/>
      <c r="E21" s="20">
        <v>15000000</v>
      </c>
      <c r="F21" s="21">
        <v>15000000</v>
      </c>
      <c r="G21" s="21">
        <v>862311</v>
      </c>
      <c r="H21" s="21"/>
      <c r="I21" s="21"/>
      <c r="J21" s="21">
        <v>862311</v>
      </c>
      <c r="K21" s="21">
        <v>500891</v>
      </c>
      <c r="L21" s="21">
        <v>1746621</v>
      </c>
      <c r="M21" s="21">
        <v>1747581</v>
      </c>
      <c r="N21" s="21">
        <v>3995093</v>
      </c>
      <c r="O21" s="21"/>
      <c r="P21" s="21"/>
      <c r="Q21" s="21"/>
      <c r="R21" s="21"/>
      <c r="S21" s="21"/>
      <c r="T21" s="21"/>
      <c r="U21" s="21"/>
      <c r="V21" s="21"/>
      <c r="W21" s="21">
        <v>4857404</v>
      </c>
      <c r="X21" s="21">
        <v>10000000</v>
      </c>
      <c r="Y21" s="21">
        <v>-5142596</v>
      </c>
      <c r="Z21" s="6">
        <v>-51.43</v>
      </c>
      <c r="AA21" s="28">
        <v>15000000</v>
      </c>
    </row>
    <row r="22" spans="1:27" ht="13.5">
      <c r="A22" s="5" t="s">
        <v>48</v>
      </c>
      <c r="B22" s="3"/>
      <c r="C22" s="22">
        <v>7971755</v>
      </c>
      <c r="D22" s="22"/>
      <c r="E22" s="23">
        <v>6300000</v>
      </c>
      <c r="F22" s="24">
        <v>6300000</v>
      </c>
      <c r="G22" s="24"/>
      <c r="H22" s="24"/>
      <c r="I22" s="24">
        <v>74445</v>
      </c>
      <c r="J22" s="24">
        <v>74445</v>
      </c>
      <c r="K22" s="24"/>
      <c r="L22" s="24">
        <v>792490</v>
      </c>
      <c r="M22" s="24">
        <v>1489840</v>
      </c>
      <c r="N22" s="24">
        <v>2282330</v>
      </c>
      <c r="O22" s="24"/>
      <c r="P22" s="24"/>
      <c r="Q22" s="24"/>
      <c r="R22" s="24"/>
      <c r="S22" s="24"/>
      <c r="T22" s="24"/>
      <c r="U22" s="24"/>
      <c r="V22" s="24"/>
      <c r="W22" s="24">
        <v>2356775</v>
      </c>
      <c r="X22" s="24">
        <v>6300000</v>
      </c>
      <c r="Y22" s="24">
        <v>-3943225</v>
      </c>
      <c r="Z22" s="7">
        <v>-62.59</v>
      </c>
      <c r="AA22" s="29">
        <v>6300000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22595468</v>
      </c>
      <c r="D25" s="50">
        <f>+D5+D9+D15+D19+D24</f>
        <v>0</v>
      </c>
      <c r="E25" s="51">
        <f t="shared" si="4"/>
        <v>31533000</v>
      </c>
      <c r="F25" s="52">
        <f t="shared" si="4"/>
        <v>31533000</v>
      </c>
      <c r="G25" s="52">
        <f t="shared" si="4"/>
        <v>863407</v>
      </c>
      <c r="H25" s="52">
        <f t="shared" si="4"/>
        <v>2405</v>
      </c>
      <c r="I25" s="52">
        <f t="shared" si="4"/>
        <v>505083</v>
      </c>
      <c r="J25" s="52">
        <f t="shared" si="4"/>
        <v>1370895</v>
      </c>
      <c r="K25" s="52">
        <f t="shared" si="4"/>
        <v>1271428</v>
      </c>
      <c r="L25" s="52">
        <f t="shared" si="4"/>
        <v>4063566</v>
      </c>
      <c r="M25" s="52">
        <f t="shared" si="4"/>
        <v>4072015</v>
      </c>
      <c r="N25" s="52">
        <f t="shared" si="4"/>
        <v>9407009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10777904</v>
      </c>
      <c r="X25" s="52">
        <f t="shared" si="4"/>
        <v>27359000</v>
      </c>
      <c r="Y25" s="52">
        <f t="shared" si="4"/>
        <v>-16581096</v>
      </c>
      <c r="Z25" s="53">
        <f>+IF(X25&lt;&gt;0,+(Y25/X25)*100,0)</f>
        <v>-60.60563617091268</v>
      </c>
      <c r="AA25" s="54">
        <f>+AA5+AA9+AA15+AA19+AA24</f>
        <v>31533000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13203117</v>
      </c>
      <c r="D28" s="19"/>
      <c r="E28" s="20">
        <v>30823000</v>
      </c>
      <c r="F28" s="21">
        <v>30823000</v>
      </c>
      <c r="G28" s="21">
        <v>862311</v>
      </c>
      <c r="H28" s="21"/>
      <c r="I28" s="21">
        <v>416038</v>
      </c>
      <c r="J28" s="21">
        <v>1278349</v>
      </c>
      <c r="K28" s="21">
        <v>240424</v>
      </c>
      <c r="L28" s="21">
        <v>3890533</v>
      </c>
      <c r="M28" s="21">
        <v>3977012</v>
      </c>
      <c r="N28" s="21">
        <v>8107969</v>
      </c>
      <c r="O28" s="21"/>
      <c r="P28" s="21"/>
      <c r="Q28" s="21"/>
      <c r="R28" s="21"/>
      <c r="S28" s="21"/>
      <c r="T28" s="21"/>
      <c r="U28" s="21"/>
      <c r="V28" s="21"/>
      <c r="W28" s="21">
        <v>9386318</v>
      </c>
      <c r="X28" s="21"/>
      <c r="Y28" s="21">
        <v>9386318</v>
      </c>
      <c r="Z28" s="6"/>
      <c r="AA28" s="19">
        <v>30823000</v>
      </c>
    </row>
    <row r="29" spans="1:27" ht="13.5">
      <c r="A29" s="56" t="s">
        <v>55</v>
      </c>
      <c r="B29" s="3"/>
      <c r="C29" s="19"/>
      <c r="D29" s="19"/>
      <c r="E29" s="20">
        <v>400000</v>
      </c>
      <c r="F29" s="21">
        <v>400000</v>
      </c>
      <c r="G29" s="21"/>
      <c r="H29" s="21"/>
      <c r="I29" s="21">
        <v>74445</v>
      </c>
      <c r="J29" s="21">
        <v>74445</v>
      </c>
      <c r="K29" s="21">
        <v>1008939</v>
      </c>
      <c r="L29" s="21"/>
      <c r="M29" s="21"/>
      <c r="N29" s="21">
        <v>1008939</v>
      </c>
      <c r="O29" s="21"/>
      <c r="P29" s="21"/>
      <c r="Q29" s="21"/>
      <c r="R29" s="21"/>
      <c r="S29" s="21"/>
      <c r="T29" s="21"/>
      <c r="U29" s="21"/>
      <c r="V29" s="21"/>
      <c r="W29" s="21">
        <v>1083384</v>
      </c>
      <c r="X29" s="21"/>
      <c r="Y29" s="21">
        <v>1083384</v>
      </c>
      <c r="Z29" s="6"/>
      <c r="AA29" s="28">
        <v>400000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>
        <v>2405</v>
      </c>
      <c r="I31" s="21"/>
      <c r="J31" s="21">
        <v>2405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2405</v>
      </c>
      <c r="X31" s="21"/>
      <c r="Y31" s="21">
        <v>2405</v>
      </c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13203117</v>
      </c>
      <c r="D32" s="25">
        <f>SUM(D28:D31)</f>
        <v>0</v>
      </c>
      <c r="E32" s="26">
        <f t="shared" si="5"/>
        <v>31223000</v>
      </c>
      <c r="F32" s="27">
        <f t="shared" si="5"/>
        <v>31223000</v>
      </c>
      <c r="G32" s="27">
        <f t="shared" si="5"/>
        <v>862311</v>
      </c>
      <c r="H32" s="27">
        <f t="shared" si="5"/>
        <v>2405</v>
      </c>
      <c r="I32" s="27">
        <f t="shared" si="5"/>
        <v>490483</v>
      </c>
      <c r="J32" s="27">
        <f t="shared" si="5"/>
        <v>1355199</v>
      </c>
      <c r="K32" s="27">
        <f t="shared" si="5"/>
        <v>1249363</v>
      </c>
      <c r="L32" s="27">
        <f t="shared" si="5"/>
        <v>3890533</v>
      </c>
      <c r="M32" s="27">
        <f t="shared" si="5"/>
        <v>3977012</v>
      </c>
      <c r="N32" s="27">
        <f t="shared" si="5"/>
        <v>9116908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10472107</v>
      </c>
      <c r="X32" s="27">
        <f t="shared" si="5"/>
        <v>0</v>
      </c>
      <c r="Y32" s="27">
        <f t="shared" si="5"/>
        <v>10472107</v>
      </c>
      <c r="Z32" s="13">
        <f>+IF(X32&lt;&gt;0,+(Y32/X32)*100,0)</f>
        <v>0</v>
      </c>
      <c r="AA32" s="31">
        <f>SUM(AA28:AA31)</f>
        <v>31223000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9392351</v>
      </c>
      <c r="D35" s="19"/>
      <c r="E35" s="20">
        <v>310000</v>
      </c>
      <c r="F35" s="21">
        <v>310000</v>
      </c>
      <c r="G35" s="21">
        <v>1096</v>
      </c>
      <c r="H35" s="21"/>
      <c r="I35" s="21">
        <v>14600</v>
      </c>
      <c r="J35" s="21">
        <v>15696</v>
      </c>
      <c r="K35" s="21">
        <v>22065</v>
      </c>
      <c r="L35" s="21">
        <v>173033</v>
      </c>
      <c r="M35" s="21">
        <v>95003</v>
      </c>
      <c r="N35" s="21">
        <v>290101</v>
      </c>
      <c r="O35" s="21"/>
      <c r="P35" s="21"/>
      <c r="Q35" s="21"/>
      <c r="R35" s="21"/>
      <c r="S35" s="21"/>
      <c r="T35" s="21"/>
      <c r="U35" s="21"/>
      <c r="V35" s="21"/>
      <c r="W35" s="21">
        <v>305797</v>
      </c>
      <c r="X35" s="21"/>
      <c r="Y35" s="21">
        <v>305797</v>
      </c>
      <c r="Z35" s="6"/>
      <c r="AA35" s="28">
        <v>310000</v>
      </c>
    </row>
    <row r="36" spans="1:27" ht="13.5">
      <c r="A36" s="60" t="s">
        <v>64</v>
      </c>
      <c r="B36" s="10"/>
      <c r="C36" s="61">
        <f aca="true" t="shared" si="6" ref="C36:Y36">SUM(C32:C35)</f>
        <v>22595468</v>
      </c>
      <c r="D36" s="61">
        <f>SUM(D32:D35)</f>
        <v>0</v>
      </c>
      <c r="E36" s="62">
        <f t="shared" si="6"/>
        <v>31533000</v>
      </c>
      <c r="F36" s="63">
        <f t="shared" si="6"/>
        <v>31533000</v>
      </c>
      <c r="G36" s="63">
        <f t="shared" si="6"/>
        <v>863407</v>
      </c>
      <c r="H36" s="63">
        <f t="shared" si="6"/>
        <v>2405</v>
      </c>
      <c r="I36" s="63">
        <f t="shared" si="6"/>
        <v>505083</v>
      </c>
      <c r="J36" s="63">
        <f t="shared" si="6"/>
        <v>1370895</v>
      </c>
      <c r="K36" s="63">
        <f t="shared" si="6"/>
        <v>1271428</v>
      </c>
      <c r="L36" s="63">
        <f t="shared" si="6"/>
        <v>4063566</v>
      </c>
      <c r="M36" s="63">
        <f t="shared" si="6"/>
        <v>4072015</v>
      </c>
      <c r="N36" s="63">
        <f t="shared" si="6"/>
        <v>9407009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10777904</v>
      </c>
      <c r="X36" s="63">
        <f t="shared" si="6"/>
        <v>0</v>
      </c>
      <c r="Y36" s="63">
        <f t="shared" si="6"/>
        <v>10777904</v>
      </c>
      <c r="Z36" s="64">
        <f>+IF(X36&lt;&gt;0,+(Y36/X36)*100,0)</f>
        <v>0</v>
      </c>
      <c r="AA36" s="65">
        <f>SUM(AA32:AA35)</f>
        <v>31533000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1345370</v>
      </c>
      <c r="D5" s="16">
        <f>SUM(D6:D8)</f>
        <v>0</v>
      </c>
      <c r="E5" s="17">
        <f t="shared" si="0"/>
        <v>364000</v>
      </c>
      <c r="F5" s="18">
        <f t="shared" si="0"/>
        <v>364000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257487</v>
      </c>
      <c r="L5" s="18">
        <f t="shared" si="0"/>
        <v>0</v>
      </c>
      <c r="M5" s="18">
        <f t="shared" si="0"/>
        <v>37276</v>
      </c>
      <c r="N5" s="18">
        <f t="shared" si="0"/>
        <v>294763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294763</v>
      </c>
      <c r="X5" s="18">
        <f t="shared" si="0"/>
        <v>182000</v>
      </c>
      <c r="Y5" s="18">
        <f t="shared" si="0"/>
        <v>112763</v>
      </c>
      <c r="Z5" s="4">
        <f>+IF(X5&lt;&gt;0,+(Y5/X5)*100,0)</f>
        <v>61.957692307692305</v>
      </c>
      <c r="AA5" s="16">
        <f>SUM(AA6:AA8)</f>
        <v>364000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1345370</v>
      </c>
      <c r="D7" s="22"/>
      <c r="E7" s="23">
        <v>364000</v>
      </c>
      <c r="F7" s="24">
        <v>364000</v>
      </c>
      <c r="G7" s="24"/>
      <c r="H7" s="24"/>
      <c r="I7" s="24"/>
      <c r="J7" s="24"/>
      <c r="K7" s="24">
        <v>257487</v>
      </c>
      <c r="L7" s="24"/>
      <c r="M7" s="24">
        <v>37276</v>
      </c>
      <c r="N7" s="24">
        <v>294763</v>
      </c>
      <c r="O7" s="24"/>
      <c r="P7" s="24"/>
      <c r="Q7" s="24"/>
      <c r="R7" s="24"/>
      <c r="S7" s="24"/>
      <c r="T7" s="24"/>
      <c r="U7" s="24"/>
      <c r="V7" s="24"/>
      <c r="W7" s="24">
        <v>294763</v>
      </c>
      <c r="X7" s="24">
        <v>182000</v>
      </c>
      <c r="Y7" s="24">
        <v>112763</v>
      </c>
      <c r="Z7" s="7">
        <v>61.96</v>
      </c>
      <c r="AA7" s="29">
        <v>364000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1345370</v>
      </c>
      <c r="D25" s="50">
        <f>+D5+D9+D15+D19+D24</f>
        <v>0</v>
      </c>
      <c r="E25" s="51">
        <f t="shared" si="4"/>
        <v>364000</v>
      </c>
      <c r="F25" s="52">
        <f t="shared" si="4"/>
        <v>364000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257487</v>
      </c>
      <c r="L25" s="52">
        <f t="shared" si="4"/>
        <v>0</v>
      </c>
      <c r="M25" s="52">
        <f t="shared" si="4"/>
        <v>37276</v>
      </c>
      <c r="N25" s="52">
        <f t="shared" si="4"/>
        <v>294763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294763</v>
      </c>
      <c r="X25" s="52">
        <f t="shared" si="4"/>
        <v>182000</v>
      </c>
      <c r="Y25" s="52">
        <f t="shared" si="4"/>
        <v>112763</v>
      </c>
      <c r="Z25" s="53">
        <f>+IF(X25&lt;&gt;0,+(Y25/X25)*100,0)</f>
        <v>61.957692307692305</v>
      </c>
      <c r="AA25" s="54">
        <f>+AA5+AA9+AA15+AA19+AA24</f>
        <v>364000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>
        <v>37276</v>
      </c>
      <c r="N28" s="21">
        <v>37276</v>
      </c>
      <c r="O28" s="21"/>
      <c r="P28" s="21"/>
      <c r="Q28" s="21"/>
      <c r="R28" s="21"/>
      <c r="S28" s="21"/>
      <c r="T28" s="21"/>
      <c r="U28" s="21"/>
      <c r="V28" s="21"/>
      <c r="W28" s="21">
        <v>37276</v>
      </c>
      <c r="X28" s="21"/>
      <c r="Y28" s="21">
        <v>37276</v>
      </c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37276</v>
      </c>
      <c r="N32" s="27">
        <f t="shared" si="5"/>
        <v>37276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37276</v>
      </c>
      <c r="X32" s="27">
        <f t="shared" si="5"/>
        <v>0</v>
      </c>
      <c r="Y32" s="27">
        <f t="shared" si="5"/>
        <v>37276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>
        <v>1345370</v>
      </c>
      <c r="D33" s="19"/>
      <c r="E33" s="20"/>
      <c r="F33" s="21"/>
      <c r="G33" s="21"/>
      <c r="H33" s="21"/>
      <c r="I33" s="21"/>
      <c r="J33" s="21"/>
      <c r="K33" s="21">
        <v>257487</v>
      </c>
      <c r="L33" s="21"/>
      <c r="M33" s="21"/>
      <c r="N33" s="21">
        <v>257487</v>
      </c>
      <c r="O33" s="21"/>
      <c r="P33" s="21"/>
      <c r="Q33" s="21"/>
      <c r="R33" s="21"/>
      <c r="S33" s="21"/>
      <c r="T33" s="21"/>
      <c r="U33" s="21"/>
      <c r="V33" s="21"/>
      <c r="W33" s="21">
        <v>257487</v>
      </c>
      <c r="X33" s="21"/>
      <c r="Y33" s="21">
        <v>257487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364000</v>
      </c>
      <c r="F35" s="21">
        <v>364000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364000</v>
      </c>
    </row>
    <row r="36" spans="1:27" ht="13.5">
      <c r="A36" s="60" t="s">
        <v>64</v>
      </c>
      <c r="B36" s="10"/>
      <c r="C36" s="61">
        <f aca="true" t="shared" si="6" ref="C36:Y36">SUM(C32:C35)</f>
        <v>1345370</v>
      </c>
      <c r="D36" s="61">
        <f>SUM(D32:D35)</f>
        <v>0</v>
      </c>
      <c r="E36" s="62">
        <f t="shared" si="6"/>
        <v>364000</v>
      </c>
      <c r="F36" s="63">
        <f t="shared" si="6"/>
        <v>364000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257487</v>
      </c>
      <c r="L36" s="63">
        <f t="shared" si="6"/>
        <v>0</v>
      </c>
      <c r="M36" s="63">
        <f t="shared" si="6"/>
        <v>37276</v>
      </c>
      <c r="N36" s="63">
        <f t="shared" si="6"/>
        <v>294763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294763</v>
      </c>
      <c r="X36" s="63">
        <f t="shared" si="6"/>
        <v>0</v>
      </c>
      <c r="Y36" s="63">
        <f t="shared" si="6"/>
        <v>294763</v>
      </c>
      <c r="Z36" s="64">
        <f>+IF(X36&lt;&gt;0,+(Y36/X36)*100,0)</f>
        <v>0</v>
      </c>
      <c r="AA36" s="65">
        <f>SUM(AA32:AA35)</f>
        <v>364000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210032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210032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4413096</v>
      </c>
      <c r="Y15" s="18">
        <f t="shared" si="2"/>
        <v>-4413096</v>
      </c>
      <c r="Z15" s="4">
        <f>+IF(X15&lt;&gt;0,+(Y15/X15)*100,0)</f>
        <v>-100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4413096</v>
      </c>
      <c r="Y17" s="21">
        <v>-4413096</v>
      </c>
      <c r="Z17" s="6">
        <v>-100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8873128</v>
      </c>
      <c r="D19" s="16">
        <f>SUM(D20:D23)</f>
        <v>0</v>
      </c>
      <c r="E19" s="17">
        <f t="shared" si="3"/>
        <v>9492000</v>
      </c>
      <c r="F19" s="18">
        <f t="shared" si="3"/>
        <v>9492000</v>
      </c>
      <c r="G19" s="18">
        <f t="shared" si="3"/>
        <v>451190</v>
      </c>
      <c r="H19" s="18">
        <f t="shared" si="3"/>
        <v>723872</v>
      </c>
      <c r="I19" s="18">
        <f t="shared" si="3"/>
        <v>211970</v>
      </c>
      <c r="J19" s="18">
        <f t="shared" si="3"/>
        <v>1387032</v>
      </c>
      <c r="K19" s="18">
        <f t="shared" si="3"/>
        <v>1027703</v>
      </c>
      <c r="L19" s="18">
        <f t="shared" si="3"/>
        <v>0</v>
      </c>
      <c r="M19" s="18">
        <f t="shared" si="3"/>
        <v>2732658</v>
      </c>
      <c r="N19" s="18">
        <f t="shared" si="3"/>
        <v>3760361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5147393</v>
      </c>
      <c r="X19" s="18">
        <f t="shared" si="3"/>
        <v>332904</v>
      </c>
      <c r="Y19" s="18">
        <f t="shared" si="3"/>
        <v>4814489</v>
      </c>
      <c r="Z19" s="4">
        <f>+IF(X19&lt;&gt;0,+(Y19/X19)*100,0)</f>
        <v>1446.2094177300364</v>
      </c>
      <c r="AA19" s="30">
        <f>SUM(AA20:AA23)</f>
        <v>9492000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44217</v>
      </c>
      <c r="D21" s="19"/>
      <c r="E21" s="20">
        <v>665810</v>
      </c>
      <c r="F21" s="21">
        <v>665810</v>
      </c>
      <c r="G21" s="21">
        <v>451190</v>
      </c>
      <c r="H21" s="21"/>
      <c r="I21" s="21"/>
      <c r="J21" s="21">
        <v>451190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451190</v>
      </c>
      <c r="X21" s="21">
        <v>332904</v>
      </c>
      <c r="Y21" s="21">
        <v>118286</v>
      </c>
      <c r="Z21" s="6">
        <v>35.53</v>
      </c>
      <c r="AA21" s="28">
        <v>665810</v>
      </c>
    </row>
    <row r="22" spans="1:27" ht="13.5">
      <c r="A22" s="5" t="s">
        <v>48</v>
      </c>
      <c r="B22" s="3"/>
      <c r="C22" s="22">
        <v>105000</v>
      </c>
      <c r="D22" s="22"/>
      <c r="E22" s="23"/>
      <c r="F22" s="24"/>
      <c r="G22" s="24"/>
      <c r="H22" s="24">
        <v>723872</v>
      </c>
      <c r="I22" s="24"/>
      <c r="J22" s="24">
        <v>723872</v>
      </c>
      <c r="K22" s="24"/>
      <c r="L22" s="24"/>
      <c r="M22" s="24">
        <v>470421</v>
      </c>
      <c r="N22" s="24">
        <v>470421</v>
      </c>
      <c r="O22" s="24"/>
      <c r="P22" s="24"/>
      <c r="Q22" s="24"/>
      <c r="R22" s="24"/>
      <c r="S22" s="24"/>
      <c r="T22" s="24"/>
      <c r="U22" s="24"/>
      <c r="V22" s="24"/>
      <c r="W22" s="24">
        <v>1194293</v>
      </c>
      <c r="X22" s="24"/>
      <c r="Y22" s="24">
        <v>1194293</v>
      </c>
      <c r="Z22" s="7"/>
      <c r="AA22" s="29"/>
    </row>
    <row r="23" spans="1:27" ht="13.5">
      <c r="A23" s="5" t="s">
        <v>49</v>
      </c>
      <c r="B23" s="3"/>
      <c r="C23" s="19">
        <v>8723911</v>
      </c>
      <c r="D23" s="19"/>
      <c r="E23" s="20">
        <v>8826190</v>
      </c>
      <c r="F23" s="21">
        <v>8826190</v>
      </c>
      <c r="G23" s="21"/>
      <c r="H23" s="21"/>
      <c r="I23" s="21">
        <v>211970</v>
      </c>
      <c r="J23" s="21">
        <v>211970</v>
      </c>
      <c r="K23" s="21">
        <v>1027703</v>
      </c>
      <c r="L23" s="21"/>
      <c r="M23" s="21">
        <v>2262237</v>
      </c>
      <c r="N23" s="21">
        <v>3289940</v>
      </c>
      <c r="O23" s="21"/>
      <c r="P23" s="21"/>
      <c r="Q23" s="21"/>
      <c r="R23" s="21"/>
      <c r="S23" s="21"/>
      <c r="T23" s="21"/>
      <c r="U23" s="21"/>
      <c r="V23" s="21"/>
      <c r="W23" s="21">
        <v>3501910</v>
      </c>
      <c r="X23" s="21"/>
      <c r="Y23" s="21">
        <v>3501910</v>
      </c>
      <c r="Z23" s="6"/>
      <c r="AA23" s="28">
        <v>8826190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9083160</v>
      </c>
      <c r="D25" s="50">
        <f>+D5+D9+D15+D19+D24</f>
        <v>0</v>
      </c>
      <c r="E25" s="51">
        <f t="shared" si="4"/>
        <v>9492000</v>
      </c>
      <c r="F25" s="52">
        <f t="shared" si="4"/>
        <v>9492000</v>
      </c>
      <c r="G25" s="52">
        <f t="shared" si="4"/>
        <v>451190</v>
      </c>
      <c r="H25" s="52">
        <f t="shared" si="4"/>
        <v>723872</v>
      </c>
      <c r="I25" s="52">
        <f t="shared" si="4"/>
        <v>211970</v>
      </c>
      <c r="J25" s="52">
        <f t="shared" si="4"/>
        <v>1387032</v>
      </c>
      <c r="K25" s="52">
        <f t="shared" si="4"/>
        <v>1027703</v>
      </c>
      <c r="L25" s="52">
        <f t="shared" si="4"/>
        <v>0</v>
      </c>
      <c r="M25" s="52">
        <f t="shared" si="4"/>
        <v>2732658</v>
      </c>
      <c r="N25" s="52">
        <f t="shared" si="4"/>
        <v>3760361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5147393</v>
      </c>
      <c r="X25" s="52">
        <f t="shared" si="4"/>
        <v>4746000</v>
      </c>
      <c r="Y25" s="52">
        <f t="shared" si="4"/>
        <v>401393</v>
      </c>
      <c r="Z25" s="53">
        <f>+IF(X25&lt;&gt;0,+(Y25/X25)*100,0)</f>
        <v>8.457501053518753</v>
      </c>
      <c r="AA25" s="54">
        <f>+AA5+AA9+AA15+AA19+AA24</f>
        <v>9492000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9083160</v>
      </c>
      <c r="D28" s="19"/>
      <c r="E28" s="20">
        <v>9492000</v>
      </c>
      <c r="F28" s="21">
        <v>9492000</v>
      </c>
      <c r="G28" s="21">
        <v>444714</v>
      </c>
      <c r="H28" s="21">
        <v>723872</v>
      </c>
      <c r="I28" s="21">
        <v>211970</v>
      </c>
      <c r="J28" s="21">
        <v>1380556</v>
      </c>
      <c r="K28" s="21">
        <v>1027703</v>
      </c>
      <c r="L28" s="21"/>
      <c r="M28" s="21">
        <v>2732658</v>
      </c>
      <c r="N28" s="21">
        <v>3760361</v>
      </c>
      <c r="O28" s="21"/>
      <c r="P28" s="21"/>
      <c r="Q28" s="21"/>
      <c r="R28" s="21"/>
      <c r="S28" s="21"/>
      <c r="T28" s="21"/>
      <c r="U28" s="21"/>
      <c r="V28" s="21"/>
      <c r="W28" s="21">
        <v>5140917</v>
      </c>
      <c r="X28" s="21"/>
      <c r="Y28" s="21">
        <v>5140917</v>
      </c>
      <c r="Z28" s="6"/>
      <c r="AA28" s="19">
        <v>9492000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9083160</v>
      </c>
      <c r="D32" s="25">
        <f>SUM(D28:D31)</f>
        <v>0</v>
      </c>
      <c r="E32" s="26">
        <f t="shared" si="5"/>
        <v>9492000</v>
      </c>
      <c r="F32" s="27">
        <f t="shared" si="5"/>
        <v>9492000</v>
      </c>
      <c r="G32" s="27">
        <f t="shared" si="5"/>
        <v>444714</v>
      </c>
      <c r="H32" s="27">
        <f t="shared" si="5"/>
        <v>723872</v>
      </c>
      <c r="I32" s="27">
        <f t="shared" si="5"/>
        <v>211970</v>
      </c>
      <c r="J32" s="27">
        <f t="shared" si="5"/>
        <v>1380556</v>
      </c>
      <c r="K32" s="27">
        <f t="shared" si="5"/>
        <v>1027703</v>
      </c>
      <c r="L32" s="27">
        <f t="shared" si="5"/>
        <v>0</v>
      </c>
      <c r="M32" s="27">
        <f t="shared" si="5"/>
        <v>2732658</v>
      </c>
      <c r="N32" s="27">
        <f t="shared" si="5"/>
        <v>3760361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5140917</v>
      </c>
      <c r="X32" s="27">
        <f t="shared" si="5"/>
        <v>0</v>
      </c>
      <c r="Y32" s="27">
        <f t="shared" si="5"/>
        <v>5140917</v>
      </c>
      <c r="Z32" s="13">
        <f>+IF(X32&lt;&gt;0,+(Y32/X32)*100,0)</f>
        <v>0</v>
      </c>
      <c r="AA32" s="31">
        <f>SUM(AA28:AA31)</f>
        <v>9492000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>
        <v>6476</v>
      </c>
      <c r="H35" s="21"/>
      <c r="I35" s="21"/>
      <c r="J35" s="21">
        <v>6476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6476</v>
      </c>
      <c r="X35" s="21"/>
      <c r="Y35" s="21">
        <v>6476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9083160</v>
      </c>
      <c r="D36" s="61">
        <f>SUM(D32:D35)</f>
        <v>0</v>
      </c>
      <c r="E36" s="62">
        <f t="shared" si="6"/>
        <v>9492000</v>
      </c>
      <c r="F36" s="63">
        <f t="shared" si="6"/>
        <v>9492000</v>
      </c>
      <c r="G36" s="63">
        <f t="shared" si="6"/>
        <v>451190</v>
      </c>
      <c r="H36" s="63">
        <f t="shared" si="6"/>
        <v>723872</v>
      </c>
      <c r="I36" s="63">
        <f t="shared" si="6"/>
        <v>211970</v>
      </c>
      <c r="J36" s="63">
        <f t="shared" si="6"/>
        <v>1387032</v>
      </c>
      <c r="K36" s="63">
        <f t="shared" si="6"/>
        <v>1027703</v>
      </c>
      <c r="L36" s="63">
        <f t="shared" si="6"/>
        <v>0</v>
      </c>
      <c r="M36" s="63">
        <f t="shared" si="6"/>
        <v>2732658</v>
      </c>
      <c r="N36" s="63">
        <f t="shared" si="6"/>
        <v>3760361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5147393</v>
      </c>
      <c r="X36" s="63">
        <f t="shared" si="6"/>
        <v>0</v>
      </c>
      <c r="Y36" s="63">
        <f t="shared" si="6"/>
        <v>5147393</v>
      </c>
      <c r="Z36" s="64">
        <f>+IF(X36&lt;&gt;0,+(Y36/X36)*100,0)</f>
        <v>0</v>
      </c>
      <c r="AA36" s="65">
        <f>SUM(AA32:AA35)</f>
        <v>9492000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1000000</v>
      </c>
      <c r="F5" s="18">
        <f t="shared" si="0"/>
        <v>1000000</v>
      </c>
      <c r="G5" s="18">
        <f t="shared" si="0"/>
        <v>1797</v>
      </c>
      <c r="H5" s="18">
        <f t="shared" si="0"/>
        <v>30154</v>
      </c>
      <c r="I5" s="18">
        <f t="shared" si="0"/>
        <v>5760</v>
      </c>
      <c r="J5" s="18">
        <f t="shared" si="0"/>
        <v>37711</v>
      </c>
      <c r="K5" s="18">
        <f t="shared" si="0"/>
        <v>12034</v>
      </c>
      <c r="L5" s="18">
        <f t="shared" si="0"/>
        <v>54044</v>
      </c>
      <c r="M5" s="18">
        <f t="shared" si="0"/>
        <v>983716</v>
      </c>
      <c r="N5" s="18">
        <f t="shared" si="0"/>
        <v>1049794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1087505</v>
      </c>
      <c r="X5" s="18">
        <f t="shared" si="0"/>
        <v>499998</v>
      </c>
      <c r="Y5" s="18">
        <f t="shared" si="0"/>
        <v>587507</v>
      </c>
      <c r="Z5" s="4">
        <f>+IF(X5&lt;&gt;0,+(Y5/X5)*100,0)</f>
        <v>117.50187000748002</v>
      </c>
      <c r="AA5" s="16">
        <f>SUM(AA6:AA8)</f>
        <v>1000000</v>
      </c>
    </row>
    <row r="6" spans="1:27" ht="13.5">
      <c r="A6" s="5" t="s">
        <v>32</v>
      </c>
      <c r="B6" s="3"/>
      <c r="C6" s="19"/>
      <c r="D6" s="19"/>
      <c r="E6" s="20">
        <v>250000</v>
      </c>
      <c r="F6" s="21">
        <v>250000</v>
      </c>
      <c r="G6" s="21"/>
      <c r="H6" s="21">
        <v>16246</v>
      </c>
      <c r="I6" s="21">
        <v>3675</v>
      </c>
      <c r="J6" s="21">
        <v>19921</v>
      </c>
      <c r="K6" s="21"/>
      <c r="L6" s="21"/>
      <c r="M6" s="21">
        <v>18272</v>
      </c>
      <c r="N6" s="21">
        <v>18272</v>
      </c>
      <c r="O6" s="21"/>
      <c r="P6" s="21"/>
      <c r="Q6" s="21"/>
      <c r="R6" s="21"/>
      <c r="S6" s="21"/>
      <c r="T6" s="21"/>
      <c r="U6" s="21"/>
      <c r="V6" s="21"/>
      <c r="W6" s="21">
        <v>38193</v>
      </c>
      <c r="X6" s="21">
        <v>124998</v>
      </c>
      <c r="Y6" s="21">
        <v>-86805</v>
      </c>
      <c r="Z6" s="6">
        <v>-69.45</v>
      </c>
      <c r="AA6" s="28">
        <v>250000</v>
      </c>
    </row>
    <row r="7" spans="1:27" ht="13.5">
      <c r="A7" s="5" t="s">
        <v>33</v>
      </c>
      <c r="B7" s="3"/>
      <c r="C7" s="22"/>
      <c r="D7" s="22"/>
      <c r="E7" s="23">
        <v>625000</v>
      </c>
      <c r="F7" s="24">
        <v>625000</v>
      </c>
      <c r="G7" s="24">
        <v>1797</v>
      </c>
      <c r="H7" s="24"/>
      <c r="I7" s="24">
        <v>2085</v>
      </c>
      <c r="J7" s="24">
        <v>3882</v>
      </c>
      <c r="K7" s="24"/>
      <c r="L7" s="24">
        <v>40777</v>
      </c>
      <c r="M7" s="24">
        <v>956615</v>
      </c>
      <c r="N7" s="24">
        <v>997392</v>
      </c>
      <c r="O7" s="24"/>
      <c r="P7" s="24"/>
      <c r="Q7" s="24"/>
      <c r="R7" s="24"/>
      <c r="S7" s="24"/>
      <c r="T7" s="24"/>
      <c r="U7" s="24"/>
      <c r="V7" s="24"/>
      <c r="W7" s="24">
        <v>1001274</v>
      </c>
      <c r="X7" s="24">
        <v>312498</v>
      </c>
      <c r="Y7" s="24">
        <v>688776</v>
      </c>
      <c r="Z7" s="7">
        <v>220.41</v>
      </c>
      <c r="AA7" s="29">
        <v>625000</v>
      </c>
    </row>
    <row r="8" spans="1:27" ht="13.5">
      <c r="A8" s="5" t="s">
        <v>34</v>
      </c>
      <c r="B8" s="3"/>
      <c r="C8" s="19"/>
      <c r="D8" s="19"/>
      <c r="E8" s="20">
        <v>125000</v>
      </c>
      <c r="F8" s="21">
        <v>125000</v>
      </c>
      <c r="G8" s="21"/>
      <c r="H8" s="21">
        <v>13908</v>
      </c>
      <c r="I8" s="21"/>
      <c r="J8" s="21">
        <v>13908</v>
      </c>
      <c r="K8" s="21">
        <v>12034</v>
      </c>
      <c r="L8" s="21">
        <v>13267</v>
      </c>
      <c r="M8" s="21">
        <v>8829</v>
      </c>
      <c r="N8" s="21">
        <v>34130</v>
      </c>
      <c r="O8" s="21"/>
      <c r="P8" s="21"/>
      <c r="Q8" s="21"/>
      <c r="R8" s="21"/>
      <c r="S8" s="21"/>
      <c r="T8" s="21"/>
      <c r="U8" s="21"/>
      <c r="V8" s="21"/>
      <c r="W8" s="21">
        <v>48038</v>
      </c>
      <c r="X8" s="21">
        <v>62502</v>
      </c>
      <c r="Y8" s="21">
        <v>-14464</v>
      </c>
      <c r="Z8" s="6">
        <v>-23.14</v>
      </c>
      <c r="AA8" s="28">
        <v>125000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342500</v>
      </c>
      <c r="H9" s="18">
        <f t="shared" si="1"/>
        <v>275000</v>
      </c>
      <c r="I9" s="18">
        <f t="shared" si="1"/>
        <v>0</v>
      </c>
      <c r="J9" s="18">
        <f t="shared" si="1"/>
        <v>617500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617500</v>
      </c>
      <c r="X9" s="18">
        <f t="shared" si="1"/>
        <v>0</v>
      </c>
      <c r="Y9" s="18">
        <f t="shared" si="1"/>
        <v>617500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>
        <v>342500</v>
      </c>
      <c r="H13" s="21">
        <v>275000</v>
      </c>
      <c r="I13" s="21"/>
      <c r="J13" s="21">
        <v>617500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617500</v>
      </c>
      <c r="X13" s="21"/>
      <c r="Y13" s="21">
        <v>617500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6850956</v>
      </c>
      <c r="F15" s="18">
        <f t="shared" si="2"/>
        <v>6850956</v>
      </c>
      <c r="G15" s="18">
        <f t="shared" si="2"/>
        <v>1205770</v>
      </c>
      <c r="H15" s="18">
        <f t="shared" si="2"/>
        <v>2306133</v>
      </c>
      <c r="I15" s="18">
        <f t="shared" si="2"/>
        <v>1071013</v>
      </c>
      <c r="J15" s="18">
        <f t="shared" si="2"/>
        <v>4582916</v>
      </c>
      <c r="K15" s="18">
        <f t="shared" si="2"/>
        <v>532952</v>
      </c>
      <c r="L15" s="18">
        <f t="shared" si="2"/>
        <v>1442407</v>
      </c>
      <c r="M15" s="18">
        <f t="shared" si="2"/>
        <v>65870</v>
      </c>
      <c r="N15" s="18">
        <f t="shared" si="2"/>
        <v>2041229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6624145</v>
      </c>
      <c r="X15" s="18">
        <f t="shared" si="2"/>
        <v>3425478</v>
      </c>
      <c r="Y15" s="18">
        <f t="shared" si="2"/>
        <v>3198667</v>
      </c>
      <c r="Z15" s="4">
        <f>+IF(X15&lt;&gt;0,+(Y15/X15)*100,0)</f>
        <v>93.37870510334616</v>
      </c>
      <c r="AA15" s="30">
        <f>SUM(AA16:AA18)</f>
        <v>6850956</v>
      </c>
    </row>
    <row r="16" spans="1:27" ht="13.5">
      <c r="A16" s="5" t="s">
        <v>42</v>
      </c>
      <c r="B16" s="3"/>
      <c r="C16" s="19"/>
      <c r="D16" s="19"/>
      <c r="E16" s="20">
        <v>137984</v>
      </c>
      <c r="F16" s="21">
        <v>137984</v>
      </c>
      <c r="G16" s="21">
        <v>41454</v>
      </c>
      <c r="H16" s="21">
        <v>44398</v>
      </c>
      <c r="I16" s="21">
        <v>53320</v>
      </c>
      <c r="J16" s="21">
        <v>139172</v>
      </c>
      <c r="K16" s="21">
        <v>55424</v>
      </c>
      <c r="L16" s="21">
        <v>76548</v>
      </c>
      <c r="M16" s="21">
        <v>65870</v>
      </c>
      <c r="N16" s="21">
        <v>197842</v>
      </c>
      <c r="O16" s="21"/>
      <c r="P16" s="21"/>
      <c r="Q16" s="21"/>
      <c r="R16" s="21"/>
      <c r="S16" s="21"/>
      <c r="T16" s="21"/>
      <c r="U16" s="21"/>
      <c r="V16" s="21"/>
      <c r="W16" s="21">
        <v>337014</v>
      </c>
      <c r="X16" s="21">
        <v>68994</v>
      </c>
      <c r="Y16" s="21">
        <v>268020</v>
      </c>
      <c r="Z16" s="6">
        <v>388.47</v>
      </c>
      <c r="AA16" s="28">
        <v>137984</v>
      </c>
    </row>
    <row r="17" spans="1:27" ht="13.5">
      <c r="A17" s="5" t="s">
        <v>43</v>
      </c>
      <c r="B17" s="3"/>
      <c r="C17" s="19"/>
      <c r="D17" s="19"/>
      <c r="E17" s="20">
        <v>6712972</v>
      </c>
      <c r="F17" s="21">
        <v>6712972</v>
      </c>
      <c r="G17" s="21">
        <v>1164316</v>
      </c>
      <c r="H17" s="21">
        <v>2261735</v>
      </c>
      <c r="I17" s="21">
        <v>1017693</v>
      </c>
      <c r="J17" s="21">
        <v>4443744</v>
      </c>
      <c r="K17" s="21">
        <v>477528</v>
      </c>
      <c r="L17" s="21">
        <v>1365859</v>
      </c>
      <c r="M17" s="21"/>
      <c r="N17" s="21">
        <v>1843387</v>
      </c>
      <c r="O17" s="21"/>
      <c r="P17" s="21"/>
      <c r="Q17" s="21"/>
      <c r="R17" s="21"/>
      <c r="S17" s="21"/>
      <c r="T17" s="21"/>
      <c r="U17" s="21"/>
      <c r="V17" s="21"/>
      <c r="W17" s="21">
        <v>6287131</v>
      </c>
      <c r="X17" s="21">
        <v>3356484</v>
      </c>
      <c r="Y17" s="21">
        <v>2930647</v>
      </c>
      <c r="Z17" s="6">
        <v>87.31</v>
      </c>
      <c r="AA17" s="28">
        <v>6712972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18701613</v>
      </c>
      <c r="F19" s="18">
        <f t="shared" si="3"/>
        <v>18701613</v>
      </c>
      <c r="G19" s="18">
        <f t="shared" si="3"/>
        <v>1348960</v>
      </c>
      <c r="H19" s="18">
        <f t="shared" si="3"/>
        <v>5466382</v>
      </c>
      <c r="I19" s="18">
        <f t="shared" si="3"/>
        <v>1030954</v>
      </c>
      <c r="J19" s="18">
        <f t="shared" si="3"/>
        <v>7846296</v>
      </c>
      <c r="K19" s="18">
        <f t="shared" si="3"/>
        <v>1193521</v>
      </c>
      <c r="L19" s="18">
        <f t="shared" si="3"/>
        <v>1452861</v>
      </c>
      <c r="M19" s="18">
        <f t="shared" si="3"/>
        <v>0</v>
      </c>
      <c r="N19" s="18">
        <f t="shared" si="3"/>
        <v>2646382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10492678</v>
      </c>
      <c r="X19" s="18">
        <f t="shared" si="3"/>
        <v>9350814</v>
      </c>
      <c r="Y19" s="18">
        <f t="shared" si="3"/>
        <v>1141864</v>
      </c>
      <c r="Z19" s="4">
        <f>+IF(X19&lt;&gt;0,+(Y19/X19)*100,0)</f>
        <v>12.211386088954395</v>
      </c>
      <c r="AA19" s="30">
        <f>SUM(AA20:AA23)</f>
        <v>18701613</v>
      </c>
    </row>
    <row r="20" spans="1:27" ht="13.5">
      <c r="A20" s="5" t="s">
        <v>46</v>
      </c>
      <c r="B20" s="3"/>
      <c r="C20" s="19"/>
      <c r="D20" s="19"/>
      <c r="E20" s="20">
        <v>1195158</v>
      </c>
      <c r="F20" s="21">
        <v>1195158</v>
      </c>
      <c r="G20" s="21"/>
      <c r="H20" s="21"/>
      <c r="I20" s="21">
        <v>10462</v>
      </c>
      <c r="J20" s="21">
        <v>10462</v>
      </c>
      <c r="K20" s="21"/>
      <c r="L20" s="21">
        <v>405962</v>
      </c>
      <c r="M20" s="21"/>
      <c r="N20" s="21">
        <v>405962</v>
      </c>
      <c r="O20" s="21"/>
      <c r="P20" s="21"/>
      <c r="Q20" s="21"/>
      <c r="R20" s="21"/>
      <c r="S20" s="21"/>
      <c r="T20" s="21"/>
      <c r="U20" s="21"/>
      <c r="V20" s="21"/>
      <c r="W20" s="21">
        <v>416424</v>
      </c>
      <c r="X20" s="21">
        <v>597582</v>
      </c>
      <c r="Y20" s="21">
        <v>-181158</v>
      </c>
      <c r="Z20" s="6">
        <v>-30.32</v>
      </c>
      <c r="AA20" s="28">
        <v>1195158</v>
      </c>
    </row>
    <row r="21" spans="1:27" ht="13.5">
      <c r="A21" s="5" t="s">
        <v>47</v>
      </c>
      <c r="B21" s="3"/>
      <c r="C21" s="19"/>
      <c r="D21" s="19"/>
      <c r="E21" s="20">
        <v>17164873</v>
      </c>
      <c r="F21" s="21">
        <v>17164873</v>
      </c>
      <c r="G21" s="21">
        <v>1304808</v>
      </c>
      <c r="H21" s="21">
        <v>5466382</v>
      </c>
      <c r="I21" s="21">
        <v>955310</v>
      </c>
      <c r="J21" s="21">
        <v>7726500</v>
      </c>
      <c r="K21" s="21">
        <v>1193521</v>
      </c>
      <c r="L21" s="21">
        <v>1046899</v>
      </c>
      <c r="M21" s="21"/>
      <c r="N21" s="21">
        <v>2240420</v>
      </c>
      <c r="O21" s="21"/>
      <c r="P21" s="21"/>
      <c r="Q21" s="21"/>
      <c r="R21" s="21"/>
      <c r="S21" s="21"/>
      <c r="T21" s="21"/>
      <c r="U21" s="21"/>
      <c r="V21" s="21"/>
      <c r="W21" s="21">
        <v>9966920</v>
      </c>
      <c r="X21" s="21">
        <v>8582436</v>
      </c>
      <c r="Y21" s="21">
        <v>1384484</v>
      </c>
      <c r="Z21" s="6">
        <v>16.13</v>
      </c>
      <c r="AA21" s="28">
        <v>17164873</v>
      </c>
    </row>
    <row r="22" spans="1:27" ht="13.5">
      <c r="A22" s="5" t="s">
        <v>48</v>
      </c>
      <c r="B22" s="3"/>
      <c r="C22" s="22"/>
      <c r="D22" s="22"/>
      <c r="E22" s="23">
        <v>20000</v>
      </c>
      <c r="F22" s="24">
        <v>20000</v>
      </c>
      <c r="G22" s="24"/>
      <c r="H22" s="24"/>
      <c r="I22" s="24">
        <v>453</v>
      </c>
      <c r="J22" s="24">
        <v>453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453</v>
      </c>
      <c r="X22" s="24">
        <v>10002</v>
      </c>
      <c r="Y22" s="24">
        <v>-9549</v>
      </c>
      <c r="Z22" s="7">
        <v>-95.47</v>
      </c>
      <c r="AA22" s="29">
        <v>20000</v>
      </c>
    </row>
    <row r="23" spans="1:27" ht="13.5">
      <c r="A23" s="5" t="s">
        <v>49</v>
      </c>
      <c r="B23" s="3"/>
      <c r="C23" s="19"/>
      <c r="D23" s="19"/>
      <c r="E23" s="20">
        <v>321582</v>
      </c>
      <c r="F23" s="21">
        <v>321582</v>
      </c>
      <c r="G23" s="21">
        <v>44152</v>
      </c>
      <c r="H23" s="21"/>
      <c r="I23" s="21">
        <v>64729</v>
      </c>
      <c r="J23" s="21">
        <v>108881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108881</v>
      </c>
      <c r="X23" s="21">
        <v>160794</v>
      </c>
      <c r="Y23" s="21">
        <v>-51913</v>
      </c>
      <c r="Z23" s="6">
        <v>-32.29</v>
      </c>
      <c r="AA23" s="28">
        <v>321582</v>
      </c>
    </row>
    <row r="24" spans="1:27" ht="13.5">
      <c r="A24" s="2" t="s">
        <v>50</v>
      </c>
      <c r="B24" s="8"/>
      <c r="C24" s="16"/>
      <c r="D24" s="16"/>
      <c r="E24" s="17">
        <v>40000</v>
      </c>
      <c r="F24" s="18">
        <v>40000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19998</v>
      </c>
      <c r="Y24" s="18">
        <v>-19998</v>
      </c>
      <c r="Z24" s="4">
        <v>-100</v>
      </c>
      <c r="AA24" s="30">
        <v>40000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26592569</v>
      </c>
      <c r="F25" s="52">
        <f t="shared" si="4"/>
        <v>26592569</v>
      </c>
      <c r="G25" s="52">
        <f t="shared" si="4"/>
        <v>2899027</v>
      </c>
      <c r="H25" s="52">
        <f t="shared" si="4"/>
        <v>8077669</v>
      </c>
      <c r="I25" s="52">
        <f t="shared" si="4"/>
        <v>2107727</v>
      </c>
      <c r="J25" s="52">
        <f t="shared" si="4"/>
        <v>13084423</v>
      </c>
      <c r="K25" s="52">
        <f t="shared" si="4"/>
        <v>1738507</v>
      </c>
      <c r="L25" s="52">
        <f t="shared" si="4"/>
        <v>2949312</v>
      </c>
      <c r="M25" s="52">
        <f t="shared" si="4"/>
        <v>1049586</v>
      </c>
      <c r="N25" s="52">
        <f t="shared" si="4"/>
        <v>5737405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18821828</v>
      </c>
      <c r="X25" s="52">
        <f t="shared" si="4"/>
        <v>13296288</v>
      </c>
      <c r="Y25" s="52">
        <f t="shared" si="4"/>
        <v>5525540</v>
      </c>
      <c r="Z25" s="53">
        <f>+IF(X25&lt;&gt;0,+(Y25/X25)*100,0)</f>
        <v>41.55701200214676</v>
      </c>
      <c r="AA25" s="54">
        <f>+AA5+AA9+AA15+AA19+AA24</f>
        <v>26592569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21178000</v>
      </c>
      <c r="F28" s="21">
        <v>21178000</v>
      </c>
      <c r="G28" s="21">
        <v>2554730</v>
      </c>
      <c r="H28" s="21">
        <v>7772515</v>
      </c>
      <c r="I28" s="21">
        <v>2091052</v>
      </c>
      <c r="J28" s="21">
        <v>12418297</v>
      </c>
      <c r="K28" s="21">
        <v>1721482</v>
      </c>
      <c r="L28" s="21">
        <v>2893469</v>
      </c>
      <c r="M28" s="21">
        <v>65870</v>
      </c>
      <c r="N28" s="21">
        <v>4680821</v>
      </c>
      <c r="O28" s="21"/>
      <c r="P28" s="21"/>
      <c r="Q28" s="21"/>
      <c r="R28" s="21"/>
      <c r="S28" s="21"/>
      <c r="T28" s="21"/>
      <c r="U28" s="21"/>
      <c r="V28" s="21"/>
      <c r="W28" s="21">
        <v>17099118</v>
      </c>
      <c r="X28" s="21"/>
      <c r="Y28" s="21">
        <v>17099118</v>
      </c>
      <c r="Z28" s="6"/>
      <c r="AA28" s="19">
        <v>21178000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>
        <v>342500</v>
      </c>
      <c r="H29" s="21"/>
      <c r="I29" s="21"/>
      <c r="J29" s="21">
        <v>342500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342500</v>
      </c>
      <c r="X29" s="21"/>
      <c r="Y29" s="21">
        <v>342500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>
        <v>275000</v>
      </c>
      <c r="I31" s="21"/>
      <c r="J31" s="21">
        <v>275000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275000</v>
      </c>
      <c r="X31" s="21"/>
      <c r="Y31" s="21">
        <v>275000</v>
      </c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21178000</v>
      </c>
      <c r="F32" s="27">
        <f t="shared" si="5"/>
        <v>21178000</v>
      </c>
      <c r="G32" s="27">
        <f t="shared" si="5"/>
        <v>2897230</v>
      </c>
      <c r="H32" s="27">
        <f t="shared" si="5"/>
        <v>8047515</v>
      </c>
      <c r="I32" s="27">
        <f t="shared" si="5"/>
        <v>2091052</v>
      </c>
      <c r="J32" s="27">
        <f t="shared" si="5"/>
        <v>13035797</v>
      </c>
      <c r="K32" s="27">
        <f t="shared" si="5"/>
        <v>1721482</v>
      </c>
      <c r="L32" s="27">
        <f t="shared" si="5"/>
        <v>2893469</v>
      </c>
      <c r="M32" s="27">
        <f t="shared" si="5"/>
        <v>65870</v>
      </c>
      <c r="N32" s="27">
        <f t="shared" si="5"/>
        <v>4680821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17716618</v>
      </c>
      <c r="X32" s="27">
        <f t="shared" si="5"/>
        <v>0</v>
      </c>
      <c r="Y32" s="27">
        <f t="shared" si="5"/>
        <v>17716618</v>
      </c>
      <c r="Z32" s="13">
        <f>+IF(X32&lt;&gt;0,+(Y32/X32)*100,0)</f>
        <v>0</v>
      </c>
      <c r="AA32" s="31">
        <f>SUM(AA28:AA31)</f>
        <v>21178000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5414569</v>
      </c>
      <c r="F35" s="21">
        <v>5414569</v>
      </c>
      <c r="G35" s="21">
        <v>1797</v>
      </c>
      <c r="H35" s="21">
        <v>30154</v>
      </c>
      <c r="I35" s="21">
        <v>16675</v>
      </c>
      <c r="J35" s="21">
        <v>48626</v>
      </c>
      <c r="K35" s="21">
        <v>17025</v>
      </c>
      <c r="L35" s="21">
        <v>55843</v>
      </c>
      <c r="M35" s="21">
        <v>983716</v>
      </c>
      <c r="N35" s="21">
        <v>1056584</v>
      </c>
      <c r="O35" s="21"/>
      <c r="P35" s="21"/>
      <c r="Q35" s="21"/>
      <c r="R35" s="21"/>
      <c r="S35" s="21"/>
      <c r="T35" s="21"/>
      <c r="U35" s="21"/>
      <c r="V35" s="21"/>
      <c r="W35" s="21">
        <v>1105210</v>
      </c>
      <c r="X35" s="21"/>
      <c r="Y35" s="21">
        <v>1105210</v>
      </c>
      <c r="Z35" s="6"/>
      <c r="AA35" s="28">
        <v>5414569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26592569</v>
      </c>
      <c r="F36" s="63">
        <f t="shared" si="6"/>
        <v>26592569</v>
      </c>
      <c r="G36" s="63">
        <f t="shared" si="6"/>
        <v>2899027</v>
      </c>
      <c r="H36" s="63">
        <f t="shared" si="6"/>
        <v>8077669</v>
      </c>
      <c r="I36" s="63">
        <f t="shared" si="6"/>
        <v>2107727</v>
      </c>
      <c r="J36" s="63">
        <f t="shared" si="6"/>
        <v>13084423</v>
      </c>
      <c r="K36" s="63">
        <f t="shared" si="6"/>
        <v>1738507</v>
      </c>
      <c r="L36" s="63">
        <f t="shared" si="6"/>
        <v>2949312</v>
      </c>
      <c r="M36" s="63">
        <f t="shared" si="6"/>
        <v>1049586</v>
      </c>
      <c r="N36" s="63">
        <f t="shared" si="6"/>
        <v>5737405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18821828</v>
      </c>
      <c r="X36" s="63">
        <f t="shared" si="6"/>
        <v>0</v>
      </c>
      <c r="Y36" s="63">
        <f t="shared" si="6"/>
        <v>18821828</v>
      </c>
      <c r="Z36" s="64">
        <f>+IF(X36&lt;&gt;0,+(Y36/X36)*100,0)</f>
        <v>0</v>
      </c>
      <c r="AA36" s="65">
        <f>SUM(AA32:AA35)</f>
        <v>26592569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7460284</v>
      </c>
      <c r="D5" s="16">
        <f>SUM(D6:D8)</f>
        <v>0</v>
      </c>
      <c r="E5" s="17">
        <f t="shared" si="0"/>
        <v>1000000</v>
      </c>
      <c r="F5" s="18">
        <f t="shared" si="0"/>
        <v>1000000</v>
      </c>
      <c r="G5" s="18">
        <f t="shared" si="0"/>
        <v>-225</v>
      </c>
      <c r="H5" s="18">
        <f t="shared" si="0"/>
        <v>15330</v>
      </c>
      <c r="I5" s="18">
        <f t="shared" si="0"/>
        <v>28283</v>
      </c>
      <c r="J5" s="18">
        <f t="shared" si="0"/>
        <v>43388</v>
      </c>
      <c r="K5" s="18">
        <f t="shared" si="0"/>
        <v>207944</v>
      </c>
      <c r="L5" s="18">
        <f t="shared" si="0"/>
        <v>6750</v>
      </c>
      <c r="M5" s="18">
        <f t="shared" si="0"/>
        <v>15630</v>
      </c>
      <c r="N5" s="18">
        <f t="shared" si="0"/>
        <v>230324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273712</v>
      </c>
      <c r="X5" s="18">
        <f t="shared" si="0"/>
        <v>499998</v>
      </c>
      <c r="Y5" s="18">
        <f t="shared" si="0"/>
        <v>-226286</v>
      </c>
      <c r="Z5" s="4">
        <f>+IF(X5&lt;&gt;0,+(Y5/X5)*100,0)</f>
        <v>-45.25738102952412</v>
      </c>
      <c r="AA5" s="16">
        <f>SUM(AA6:AA8)</f>
        <v>1000000</v>
      </c>
    </row>
    <row r="6" spans="1:27" ht="13.5">
      <c r="A6" s="5" t="s">
        <v>32</v>
      </c>
      <c r="B6" s="3"/>
      <c r="C6" s="19">
        <v>1026625</v>
      </c>
      <c r="D6" s="19"/>
      <c r="E6" s="20">
        <v>1000000</v>
      </c>
      <c r="F6" s="21">
        <v>1000000</v>
      </c>
      <c r="G6" s="21"/>
      <c r="H6" s="21">
        <v>7874</v>
      </c>
      <c r="I6" s="21">
        <v>2088</v>
      </c>
      <c r="J6" s="21">
        <v>9962</v>
      </c>
      <c r="K6" s="21">
        <v>1409</v>
      </c>
      <c r="L6" s="21"/>
      <c r="M6" s="21"/>
      <c r="N6" s="21">
        <v>1409</v>
      </c>
      <c r="O6" s="21"/>
      <c r="P6" s="21"/>
      <c r="Q6" s="21"/>
      <c r="R6" s="21"/>
      <c r="S6" s="21"/>
      <c r="T6" s="21"/>
      <c r="U6" s="21"/>
      <c r="V6" s="21"/>
      <c r="W6" s="21">
        <v>11371</v>
      </c>
      <c r="X6" s="21">
        <v>499998</v>
      </c>
      <c r="Y6" s="21">
        <v>-488627</v>
      </c>
      <c r="Z6" s="6">
        <v>-97.73</v>
      </c>
      <c r="AA6" s="28">
        <v>1000000</v>
      </c>
    </row>
    <row r="7" spans="1:27" ht="13.5">
      <c r="A7" s="5" t="s">
        <v>33</v>
      </c>
      <c r="B7" s="3"/>
      <c r="C7" s="22">
        <v>154161</v>
      </c>
      <c r="D7" s="22"/>
      <c r="E7" s="23"/>
      <c r="F7" s="24"/>
      <c r="G7" s="24"/>
      <c r="H7" s="24"/>
      <c r="I7" s="24">
        <v>26195</v>
      </c>
      <c r="J7" s="24">
        <v>26195</v>
      </c>
      <c r="K7" s="24">
        <v>5188</v>
      </c>
      <c r="L7" s="24"/>
      <c r="M7" s="24">
        <v>15630</v>
      </c>
      <c r="N7" s="24">
        <v>20818</v>
      </c>
      <c r="O7" s="24"/>
      <c r="P7" s="24"/>
      <c r="Q7" s="24"/>
      <c r="R7" s="24"/>
      <c r="S7" s="24"/>
      <c r="T7" s="24"/>
      <c r="U7" s="24"/>
      <c r="V7" s="24"/>
      <c r="W7" s="24">
        <v>47013</v>
      </c>
      <c r="X7" s="24"/>
      <c r="Y7" s="24">
        <v>47013</v>
      </c>
      <c r="Z7" s="7"/>
      <c r="AA7" s="29"/>
    </row>
    <row r="8" spans="1:27" ht="13.5">
      <c r="A8" s="5" t="s">
        <v>34</v>
      </c>
      <c r="B8" s="3"/>
      <c r="C8" s="19">
        <v>6279498</v>
      </c>
      <c r="D8" s="19"/>
      <c r="E8" s="20"/>
      <c r="F8" s="21"/>
      <c r="G8" s="21">
        <v>-225</v>
      </c>
      <c r="H8" s="21">
        <v>7456</v>
      </c>
      <c r="I8" s="21"/>
      <c r="J8" s="21">
        <v>7231</v>
      </c>
      <c r="K8" s="21">
        <v>201347</v>
      </c>
      <c r="L8" s="21">
        <v>6750</v>
      </c>
      <c r="M8" s="21"/>
      <c r="N8" s="21">
        <v>208097</v>
      </c>
      <c r="O8" s="21"/>
      <c r="P8" s="21"/>
      <c r="Q8" s="21"/>
      <c r="R8" s="21"/>
      <c r="S8" s="21"/>
      <c r="T8" s="21"/>
      <c r="U8" s="21"/>
      <c r="V8" s="21"/>
      <c r="W8" s="21">
        <v>215328</v>
      </c>
      <c r="X8" s="21"/>
      <c r="Y8" s="21">
        <v>215328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10571023</v>
      </c>
      <c r="D9" s="16">
        <f>SUM(D10:D14)</f>
        <v>0</v>
      </c>
      <c r="E9" s="17">
        <f t="shared" si="1"/>
        <v>9450901</v>
      </c>
      <c r="F9" s="18">
        <f t="shared" si="1"/>
        <v>9450901</v>
      </c>
      <c r="G9" s="18">
        <f t="shared" si="1"/>
        <v>175103</v>
      </c>
      <c r="H9" s="18">
        <f t="shared" si="1"/>
        <v>51965</v>
      </c>
      <c r="I9" s="18">
        <f t="shared" si="1"/>
        <v>929389</v>
      </c>
      <c r="J9" s="18">
        <f t="shared" si="1"/>
        <v>1156457</v>
      </c>
      <c r="K9" s="18">
        <f t="shared" si="1"/>
        <v>56119</v>
      </c>
      <c r="L9" s="18">
        <f t="shared" si="1"/>
        <v>42124</v>
      </c>
      <c r="M9" s="18">
        <f t="shared" si="1"/>
        <v>558029</v>
      </c>
      <c r="N9" s="18">
        <f t="shared" si="1"/>
        <v>656272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1812729</v>
      </c>
      <c r="X9" s="18">
        <f t="shared" si="1"/>
        <v>4725450</v>
      </c>
      <c r="Y9" s="18">
        <f t="shared" si="1"/>
        <v>-2912721</v>
      </c>
      <c r="Z9" s="4">
        <f>+IF(X9&lt;&gt;0,+(Y9/X9)*100,0)</f>
        <v>-61.63901850617401</v>
      </c>
      <c r="AA9" s="30">
        <f>SUM(AA10:AA14)</f>
        <v>9450901</v>
      </c>
    </row>
    <row r="10" spans="1:27" ht="13.5">
      <c r="A10" s="5" t="s">
        <v>36</v>
      </c>
      <c r="B10" s="3"/>
      <c r="C10" s="19">
        <v>6359</v>
      </c>
      <c r="D10" s="19"/>
      <c r="E10" s="20"/>
      <c r="F10" s="21"/>
      <c r="G10" s="21"/>
      <c r="H10" s="21"/>
      <c r="I10" s="21">
        <v>7018</v>
      </c>
      <c r="J10" s="21">
        <v>7018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7018</v>
      </c>
      <c r="X10" s="21"/>
      <c r="Y10" s="21">
        <v>7018</v>
      </c>
      <c r="Z10" s="6"/>
      <c r="AA10" s="28"/>
    </row>
    <row r="11" spans="1:27" ht="13.5">
      <c r="A11" s="5" t="s">
        <v>37</v>
      </c>
      <c r="B11" s="3"/>
      <c r="C11" s="19">
        <v>10544664</v>
      </c>
      <c r="D11" s="19"/>
      <c r="E11" s="20">
        <v>9450901</v>
      </c>
      <c r="F11" s="21">
        <v>9450901</v>
      </c>
      <c r="G11" s="21">
        <v>175103</v>
      </c>
      <c r="H11" s="21">
        <v>51965</v>
      </c>
      <c r="I11" s="21">
        <v>922371</v>
      </c>
      <c r="J11" s="21">
        <v>1149439</v>
      </c>
      <c r="K11" s="21">
        <v>56119</v>
      </c>
      <c r="L11" s="21">
        <v>40496</v>
      </c>
      <c r="M11" s="21">
        <v>558029</v>
      </c>
      <c r="N11" s="21">
        <v>654644</v>
      </c>
      <c r="O11" s="21"/>
      <c r="P11" s="21"/>
      <c r="Q11" s="21"/>
      <c r="R11" s="21"/>
      <c r="S11" s="21"/>
      <c r="T11" s="21"/>
      <c r="U11" s="21"/>
      <c r="V11" s="21"/>
      <c r="W11" s="21">
        <v>1804083</v>
      </c>
      <c r="X11" s="21">
        <v>4725450</v>
      </c>
      <c r="Y11" s="21">
        <v>-2921367</v>
      </c>
      <c r="Z11" s="6">
        <v>-61.82</v>
      </c>
      <c r="AA11" s="28">
        <v>9450901</v>
      </c>
    </row>
    <row r="12" spans="1:27" ht="13.5">
      <c r="A12" s="5" t="s">
        <v>38</v>
      </c>
      <c r="B12" s="3"/>
      <c r="C12" s="19">
        <v>20000</v>
      </c>
      <c r="D12" s="19"/>
      <c r="E12" s="20"/>
      <c r="F12" s="21"/>
      <c r="G12" s="21"/>
      <c r="H12" s="21"/>
      <c r="I12" s="21"/>
      <c r="J12" s="21"/>
      <c r="K12" s="21"/>
      <c r="L12" s="21">
        <v>1628</v>
      </c>
      <c r="M12" s="21"/>
      <c r="N12" s="21">
        <v>1628</v>
      </c>
      <c r="O12" s="21"/>
      <c r="P12" s="21"/>
      <c r="Q12" s="21"/>
      <c r="R12" s="21"/>
      <c r="S12" s="21"/>
      <c r="T12" s="21"/>
      <c r="U12" s="21"/>
      <c r="V12" s="21"/>
      <c r="W12" s="21">
        <v>1628</v>
      </c>
      <c r="X12" s="21"/>
      <c r="Y12" s="21">
        <v>1628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28374987</v>
      </c>
      <c r="D15" s="16">
        <f>SUM(D16:D18)</f>
        <v>0</v>
      </c>
      <c r="E15" s="17">
        <f t="shared" si="2"/>
        <v>6207495</v>
      </c>
      <c r="F15" s="18">
        <f t="shared" si="2"/>
        <v>6207495</v>
      </c>
      <c r="G15" s="18">
        <f t="shared" si="2"/>
        <v>906559</v>
      </c>
      <c r="H15" s="18">
        <f t="shared" si="2"/>
        <v>217787</v>
      </c>
      <c r="I15" s="18">
        <f t="shared" si="2"/>
        <v>564800</v>
      </c>
      <c r="J15" s="18">
        <f t="shared" si="2"/>
        <v>1689146</v>
      </c>
      <c r="K15" s="18">
        <f t="shared" si="2"/>
        <v>1334348</v>
      </c>
      <c r="L15" s="18">
        <f t="shared" si="2"/>
        <v>1299025</v>
      </c>
      <c r="M15" s="18">
        <f t="shared" si="2"/>
        <v>903238</v>
      </c>
      <c r="N15" s="18">
        <f t="shared" si="2"/>
        <v>3536611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5225757</v>
      </c>
      <c r="X15" s="18">
        <f t="shared" si="2"/>
        <v>3103746</v>
      </c>
      <c r="Y15" s="18">
        <f t="shared" si="2"/>
        <v>2122011</v>
      </c>
      <c r="Z15" s="4">
        <f>+IF(X15&lt;&gt;0,+(Y15/X15)*100,0)</f>
        <v>68.36935110025112</v>
      </c>
      <c r="AA15" s="30">
        <f>SUM(AA16:AA18)</f>
        <v>6207495</v>
      </c>
    </row>
    <row r="16" spans="1:27" ht="13.5">
      <c r="A16" s="5" t="s">
        <v>42</v>
      </c>
      <c r="B16" s="3"/>
      <c r="C16" s="19">
        <v>21049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28353938</v>
      </c>
      <c r="D17" s="19"/>
      <c r="E17" s="20">
        <v>6207495</v>
      </c>
      <c r="F17" s="21">
        <v>6207495</v>
      </c>
      <c r="G17" s="21">
        <v>906559</v>
      </c>
      <c r="H17" s="21">
        <v>217787</v>
      </c>
      <c r="I17" s="21">
        <v>564800</v>
      </c>
      <c r="J17" s="21">
        <v>1689146</v>
      </c>
      <c r="K17" s="21">
        <v>1334348</v>
      </c>
      <c r="L17" s="21">
        <v>1299025</v>
      </c>
      <c r="M17" s="21">
        <v>903238</v>
      </c>
      <c r="N17" s="21">
        <v>3536611</v>
      </c>
      <c r="O17" s="21"/>
      <c r="P17" s="21"/>
      <c r="Q17" s="21"/>
      <c r="R17" s="21"/>
      <c r="S17" s="21"/>
      <c r="T17" s="21"/>
      <c r="U17" s="21"/>
      <c r="V17" s="21"/>
      <c r="W17" s="21">
        <v>5225757</v>
      </c>
      <c r="X17" s="21">
        <v>3103746</v>
      </c>
      <c r="Y17" s="21">
        <v>2122011</v>
      </c>
      <c r="Z17" s="6">
        <v>68.37</v>
      </c>
      <c r="AA17" s="28">
        <v>6207495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48590786</v>
      </c>
      <c r="D19" s="16">
        <f>SUM(D20:D23)</f>
        <v>0</v>
      </c>
      <c r="E19" s="17">
        <f t="shared" si="3"/>
        <v>27020562</v>
      </c>
      <c r="F19" s="18">
        <f t="shared" si="3"/>
        <v>27020562</v>
      </c>
      <c r="G19" s="18">
        <f t="shared" si="3"/>
        <v>1063364</v>
      </c>
      <c r="H19" s="18">
        <f t="shared" si="3"/>
        <v>1649095</v>
      </c>
      <c r="I19" s="18">
        <f t="shared" si="3"/>
        <v>4279902</v>
      </c>
      <c r="J19" s="18">
        <f t="shared" si="3"/>
        <v>6992361</v>
      </c>
      <c r="K19" s="18">
        <f t="shared" si="3"/>
        <v>2472147</v>
      </c>
      <c r="L19" s="18">
        <f t="shared" si="3"/>
        <v>2980075</v>
      </c>
      <c r="M19" s="18">
        <f t="shared" si="3"/>
        <v>2337110</v>
      </c>
      <c r="N19" s="18">
        <f t="shared" si="3"/>
        <v>7789332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14781693</v>
      </c>
      <c r="X19" s="18">
        <f t="shared" si="3"/>
        <v>13510278</v>
      </c>
      <c r="Y19" s="18">
        <f t="shared" si="3"/>
        <v>1271415</v>
      </c>
      <c r="Z19" s="4">
        <f>+IF(X19&lt;&gt;0,+(Y19/X19)*100,0)</f>
        <v>9.410724190871573</v>
      </c>
      <c r="AA19" s="30">
        <f>SUM(AA20:AA23)</f>
        <v>27020562</v>
      </c>
    </row>
    <row r="20" spans="1:27" ht="13.5">
      <c r="A20" s="5" t="s">
        <v>46</v>
      </c>
      <c r="B20" s="3"/>
      <c r="C20" s="19">
        <v>13558504</v>
      </c>
      <c r="D20" s="19"/>
      <c r="E20" s="20">
        <v>5428743</v>
      </c>
      <c r="F20" s="21">
        <v>5428743</v>
      </c>
      <c r="G20" s="21"/>
      <c r="H20" s="21">
        <v>1154096</v>
      </c>
      <c r="I20" s="21"/>
      <c r="J20" s="21">
        <v>1154096</v>
      </c>
      <c r="K20" s="21">
        <v>225596</v>
      </c>
      <c r="L20" s="21"/>
      <c r="M20" s="21">
        <v>1264677</v>
      </c>
      <c r="N20" s="21">
        <v>1490273</v>
      </c>
      <c r="O20" s="21"/>
      <c r="P20" s="21"/>
      <c r="Q20" s="21"/>
      <c r="R20" s="21"/>
      <c r="S20" s="21"/>
      <c r="T20" s="21"/>
      <c r="U20" s="21"/>
      <c r="V20" s="21"/>
      <c r="W20" s="21">
        <v>2644369</v>
      </c>
      <c r="X20" s="21">
        <v>2714370</v>
      </c>
      <c r="Y20" s="21">
        <v>-70001</v>
      </c>
      <c r="Z20" s="6">
        <v>-2.58</v>
      </c>
      <c r="AA20" s="28">
        <v>5428743</v>
      </c>
    </row>
    <row r="21" spans="1:27" ht="13.5">
      <c r="A21" s="5" t="s">
        <v>47</v>
      </c>
      <c r="B21" s="3"/>
      <c r="C21" s="19">
        <v>25533724</v>
      </c>
      <c r="D21" s="19"/>
      <c r="E21" s="20">
        <v>15802082</v>
      </c>
      <c r="F21" s="21">
        <v>15802082</v>
      </c>
      <c r="G21" s="21">
        <v>1063364</v>
      </c>
      <c r="H21" s="21">
        <v>494999</v>
      </c>
      <c r="I21" s="21">
        <v>2672705</v>
      </c>
      <c r="J21" s="21">
        <v>4231068</v>
      </c>
      <c r="K21" s="21">
        <v>2246551</v>
      </c>
      <c r="L21" s="21">
        <v>2165764</v>
      </c>
      <c r="M21" s="21"/>
      <c r="N21" s="21">
        <v>4412315</v>
      </c>
      <c r="O21" s="21"/>
      <c r="P21" s="21"/>
      <c r="Q21" s="21"/>
      <c r="R21" s="21"/>
      <c r="S21" s="21"/>
      <c r="T21" s="21"/>
      <c r="U21" s="21"/>
      <c r="V21" s="21"/>
      <c r="W21" s="21">
        <v>8643383</v>
      </c>
      <c r="X21" s="21">
        <v>7901040</v>
      </c>
      <c r="Y21" s="21">
        <v>742343</v>
      </c>
      <c r="Z21" s="6">
        <v>9.4</v>
      </c>
      <c r="AA21" s="28">
        <v>15802082</v>
      </c>
    </row>
    <row r="22" spans="1:27" ht="13.5">
      <c r="A22" s="5" t="s">
        <v>48</v>
      </c>
      <c r="B22" s="3"/>
      <c r="C22" s="22">
        <v>9498558</v>
      </c>
      <c r="D22" s="22"/>
      <c r="E22" s="23">
        <v>5789737</v>
      </c>
      <c r="F22" s="24">
        <v>5789737</v>
      </c>
      <c r="G22" s="24"/>
      <c r="H22" s="24"/>
      <c r="I22" s="24">
        <v>1607197</v>
      </c>
      <c r="J22" s="24">
        <v>1607197</v>
      </c>
      <c r="K22" s="24"/>
      <c r="L22" s="24">
        <v>814311</v>
      </c>
      <c r="M22" s="24">
        <v>1072433</v>
      </c>
      <c r="N22" s="24">
        <v>1886744</v>
      </c>
      <c r="O22" s="24"/>
      <c r="P22" s="24"/>
      <c r="Q22" s="24"/>
      <c r="R22" s="24"/>
      <c r="S22" s="24"/>
      <c r="T22" s="24"/>
      <c r="U22" s="24"/>
      <c r="V22" s="24"/>
      <c r="W22" s="24">
        <v>3493941</v>
      </c>
      <c r="X22" s="24">
        <v>2894868</v>
      </c>
      <c r="Y22" s="24">
        <v>599073</v>
      </c>
      <c r="Z22" s="7">
        <v>20.69</v>
      </c>
      <c r="AA22" s="29">
        <v>5789737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94997080</v>
      </c>
      <c r="D25" s="50">
        <f>+D5+D9+D15+D19+D24</f>
        <v>0</v>
      </c>
      <c r="E25" s="51">
        <f t="shared" si="4"/>
        <v>43678958</v>
      </c>
      <c r="F25" s="52">
        <f t="shared" si="4"/>
        <v>43678958</v>
      </c>
      <c r="G25" s="52">
        <f t="shared" si="4"/>
        <v>2144801</v>
      </c>
      <c r="H25" s="52">
        <f t="shared" si="4"/>
        <v>1934177</v>
      </c>
      <c r="I25" s="52">
        <f t="shared" si="4"/>
        <v>5802374</v>
      </c>
      <c r="J25" s="52">
        <f t="shared" si="4"/>
        <v>9881352</v>
      </c>
      <c r="K25" s="52">
        <f t="shared" si="4"/>
        <v>4070558</v>
      </c>
      <c r="L25" s="52">
        <f t="shared" si="4"/>
        <v>4327974</v>
      </c>
      <c r="M25" s="52">
        <f t="shared" si="4"/>
        <v>3814007</v>
      </c>
      <c r="N25" s="52">
        <f t="shared" si="4"/>
        <v>12212539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22093891</v>
      </c>
      <c r="X25" s="52">
        <f t="shared" si="4"/>
        <v>21839472</v>
      </c>
      <c r="Y25" s="52">
        <f t="shared" si="4"/>
        <v>254419</v>
      </c>
      <c r="Z25" s="53">
        <f>+IF(X25&lt;&gt;0,+(Y25/X25)*100,0)</f>
        <v>1.1649503248063873</v>
      </c>
      <c r="AA25" s="54">
        <f>+AA5+AA9+AA15+AA19+AA24</f>
        <v>43678958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45651090</v>
      </c>
      <c r="D28" s="19"/>
      <c r="E28" s="20">
        <v>21881930</v>
      </c>
      <c r="F28" s="21">
        <v>21881930</v>
      </c>
      <c r="G28" s="21">
        <v>1280799</v>
      </c>
      <c r="H28" s="21">
        <v>315167</v>
      </c>
      <c r="I28" s="21">
        <v>3621939</v>
      </c>
      <c r="J28" s="21">
        <v>5217905</v>
      </c>
      <c r="K28" s="21">
        <v>2354055</v>
      </c>
      <c r="L28" s="21">
        <v>2987254</v>
      </c>
      <c r="M28" s="21">
        <v>216389</v>
      </c>
      <c r="N28" s="21">
        <v>5557698</v>
      </c>
      <c r="O28" s="21"/>
      <c r="P28" s="21"/>
      <c r="Q28" s="21"/>
      <c r="R28" s="21"/>
      <c r="S28" s="21"/>
      <c r="T28" s="21"/>
      <c r="U28" s="21"/>
      <c r="V28" s="21"/>
      <c r="W28" s="21">
        <v>10775603</v>
      </c>
      <c r="X28" s="21"/>
      <c r="Y28" s="21">
        <v>10775603</v>
      </c>
      <c r="Z28" s="6"/>
      <c r="AA28" s="19">
        <v>21881930</v>
      </c>
    </row>
    <row r="29" spans="1:27" ht="13.5">
      <c r="A29" s="56" t="s">
        <v>55</v>
      </c>
      <c r="B29" s="3"/>
      <c r="C29" s="19">
        <v>6585560</v>
      </c>
      <c r="D29" s="19"/>
      <c r="E29" s="20">
        <v>626316</v>
      </c>
      <c r="F29" s="21">
        <v>626316</v>
      </c>
      <c r="G29" s="21">
        <v>85603</v>
      </c>
      <c r="H29" s="21">
        <v>51965</v>
      </c>
      <c r="I29" s="21">
        <v>2022417</v>
      </c>
      <c r="J29" s="21">
        <v>2159985</v>
      </c>
      <c r="K29" s="21">
        <v>56119</v>
      </c>
      <c r="L29" s="21"/>
      <c r="M29" s="21">
        <v>441587</v>
      </c>
      <c r="N29" s="21">
        <v>497706</v>
      </c>
      <c r="O29" s="21"/>
      <c r="P29" s="21"/>
      <c r="Q29" s="21"/>
      <c r="R29" s="21"/>
      <c r="S29" s="21"/>
      <c r="T29" s="21"/>
      <c r="U29" s="21"/>
      <c r="V29" s="21"/>
      <c r="W29" s="21">
        <v>2657691</v>
      </c>
      <c r="X29" s="21"/>
      <c r="Y29" s="21">
        <v>2657691</v>
      </c>
      <c r="Z29" s="6"/>
      <c r="AA29" s="28">
        <v>626316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565417</v>
      </c>
      <c r="D31" s="19"/>
      <c r="E31" s="20"/>
      <c r="F31" s="21"/>
      <c r="G31" s="21"/>
      <c r="H31" s="21"/>
      <c r="I31" s="21">
        <v>7954</v>
      </c>
      <c r="J31" s="21">
        <v>7954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7954</v>
      </c>
      <c r="X31" s="21"/>
      <c r="Y31" s="21">
        <v>7954</v>
      </c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52802067</v>
      </c>
      <c r="D32" s="25">
        <f>SUM(D28:D31)</f>
        <v>0</v>
      </c>
      <c r="E32" s="26">
        <f t="shared" si="5"/>
        <v>22508246</v>
      </c>
      <c r="F32" s="27">
        <f t="shared" si="5"/>
        <v>22508246</v>
      </c>
      <c r="G32" s="27">
        <f t="shared" si="5"/>
        <v>1366402</v>
      </c>
      <c r="H32" s="27">
        <f t="shared" si="5"/>
        <v>367132</v>
      </c>
      <c r="I32" s="27">
        <f t="shared" si="5"/>
        <v>5652310</v>
      </c>
      <c r="J32" s="27">
        <f t="shared" si="5"/>
        <v>7385844</v>
      </c>
      <c r="K32" s="27">
        <f t="shared" si="5"/>
        <v>2410174</v>
      </c>
      <c r="L32" s="27">
        <f t="shared" si="5"/>
        <v>2987254</v>
      </c>
      <c r="M32" s="27">
        <f t="shared" si="5"/>
        <v>657976</v>
      </c>
      <c r="N32" s="27">
        <f t="shared" si="5"/>
        <v>6055404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13441248</v>
      </c>
      <c r="X32" s="27">
        <f t="shared" si="5"/>
        <v>0</v>
      </c>
      <c r="Y32" s="27">
        <f t="shared" si="5"/>
        <v>13441248</v>
      </c>
      <c r="Z32" s="13">
        <f>+IF(X32&lt;&gt;0,+(Y32/X32)*100,0)</f>
        <v>0</v>
      </c>
      <c r="AA32" s="31">
        <f>SUM(AA28:AA31)</f>
        <v>22508246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40728292</v>
      </c>
      <c r="D34" s="19"/>
      <c r="E34" s="20">
        <v>20170712</v>
      </c>
      <c r="F34" s="21">
        <v>20170712</v>
      </c>
      <c r="G34" s="21">
        <v>778624</v>
      </c>
      <c r="H34" s="21">
        <v>1551715</v>
      </c>
      <c r="I34" s="21">
        <v>121781</v>
      </c>
      <c r="J34" s="21">
        <v>2452120</v>
      </c>
      <c r="K34" s="21">
        <v>1452440</v>
      </c>
      <c r="L34" s="21">
        <v>1326539</v>
      </c>
      <c r="M34" s="21">
        <v>3140401</v>
      </c>
      <c r="N34" s="21">
        <v>5919380</v>
      </c>
      <c r="O34" s="21"/>
      <c r="P34" s="21"/>
      <c r="Q34" s="21"/>
      <c r="R34" s="21"/>
      <c r="S34" s="21"/>
      <c r="T34" s="21"/>
      <c r="U34" s="21"/>
      <c r="V34" s="21"/>
      <c r="W34" s="21">
        <v>8371500</v>
      </c>
      <c r="X34" s="21"/>
      <c r="Y34" s="21">
        <v>8371500</v>
      </c>
      <c r="Z34" s="6"/>
      <c r="AA34" s="28">
        <v>20170712</v>
      </c>
    </row>
    <row r="35" spans="1:27" ht="13.5">
      <c r="A35" s="59" t="s">
        <v>63</v>
      </c>
      <c r="B35" s="3"/>
      <c r="C35" s="19">
        <v>1466721</v>
      </c>
      <c r="D35" s="19"/>
      <c r="E35" s="20">
        <v>1000000</v>
      </c>
      <c r="F35" s="21">
        <v>1000000</v>
      </c>
      <c r="G35" s="21">
        <v>-225</v>
      </c>
      <c r="H35" s="21">
        <v>15330</v>
      </c>
      <c r="I35" s="21">
        <v>28283</v>
      </c>
      <c r="J35" s="21">
        <v>43388</v>
      </c>
      <c r="K35" s="21">
        <v>207944</v>
      </c>
      <c r="L35" s="21">
        <v>14181</v>
      </c>
      <c r="M35" s="21">
        <v>15630</v>
      </c>
      <c r="N35" s="21">
        <v>237755</v>
      </c>
      <c r="O35" s="21"/>
      <c r="P35" s="21"/>
      <c r="Q35" s="21"/>
      <c r="R35" s="21"/>
      <c r="S35" s="21"/>
      <c r="T35" s="21"/>
      <c r="U35" s="21"/>
      <c r="V35" s="21"/>
      <c r="W35" s="21">
        <v>281143</v>
      </c>
      <c r="X35" s="21"/>
      <c r="Y35" s="21">
        <v>281143</v>
      </c>
      <c r="Z35" s="6"/>
      <c r="AA35" s="28">
        <v>1000000</v>
      </c>
    </row>
    <row r="36" spans="1:27" ht="13.5">
      <c r="A36" s="60" t="s">
        <v>64</v>
      </c>
      <c r="B36" s="10"/>
      <c r="C36" s="61">
        <f aca="true" t="shared" si="6" ref="C36:Y36">SUM(C32:C35)</f>
        <v>94997080</v>
      </c>
      <c r="D36" s="61">
        <f>SUM(D32:D35)</f>
        <v>0</v>
      </c>
      <c r="E36" s="62">
        <f t="shared" si="6"/>
        <v>43678958</v>
      </c>
      <c r="F36" s="63">
        <f t="shared" si="6"/>
        <v>43678958</v>
      </c>
      <c r="G36" s="63">
        <f t="shared" si="6"/>
        <v>2144801</v>
      </c>
      <c r="H36" s="63">
        <f t="shared" si="6"/>
        <v>1934177</v>
      </c>
      <c r="I36" s="63">
        <f t="shared" si="6"/>
        <v>5802374</v>
      </c>
      <c r="J36" s="63">
        <f t="shared" si="6"/>
        <v>9881352</v>
      </c>
      <c r="K36" s="63">
        <f t="shared" si="6"/>
        <v>4070558</v>
      </c>
      <c r="L36" s="63">
        <f t="shared" si="6"/>
        <v>4327974</v>
      </c>
      <c r="M36" s="63">
        <f t="shared" si="6"/>
        <v>3814007</v>
      </c>
      <c r="N36" s="63">
        <f t="shared" si="6"/>
        <v>12212539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22093891</v>
      </c>
      <c r="X36" s="63">
        <f t="shared" si="6"/>
        <v>0</v>
      </c>
      <c r="Y36" s="63">
        <f t="shared" si="6"/>
        <v>22093891</v>
      </c>
      <c r="Z36" s="64">
        <f>+IF(X36&lt;&gt;0,+(Y36/X36)*100,0)</f>
        <v>0</v>
      </c>
      <c r="AA36" s="65">
        <f>SUM(AA32:AA35)</f>
        <v>43678958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4275625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1728463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2547162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52894</v>
      </c>
      <c r="H9" s="18">
        <f t="shared" si="1"/>
        <v>120543</v>
      </c>
      <c r="I9" s="18">
        <f t="shared" si="1"/>
        <v>0</v>
      </c>
      <c r="J9" s="18">
        <f t="shared" si="1"/>
        <v>173437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173437</v>
      </c>
      <c r="X9" s="18">
        <f t="shared" si="1"/>
        <v>0</v>
      </c>
      <c r="Y9" s="18">
        <f t="shared" si="1"/>
        <v>173437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>
        <v>52894</v>
      </c>
      <c r="H10" s="21">
        <v>120543</v>
      </c>
      <c r="I10" s="21"/>
      <c r="J10" s="21">
        <v>173437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173437</v>
      </c>
      <c r="X10" s="21"/>
      <c r="Y10" s="21">
        <v>173437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6318000</v>
      </c>
      <c r="F15" s="18">
        <f t="shared" si="2"/>
        <v>6318000</v>
      </c>
      <c r="G15" s="18">
        <f t="shared" si="2"/>
        <v>405000</v>
      </c>
      <c r="H15" s="18">
        <f t="shared" si="2"/>
        <v>1248296</v>
      </c>
      <c r="I15" s="18">
        <f t="shared" si="2"/>
        <v>1616355</v>
      </c>
      <c r="J15" s="18">
        <f t="shared" si="2"/>
        <v>3269651</v>
      </c>
      <c r="K15" s="18">
        <f t="shared" si="2"/>
        <v>769917</v>
      </c>
      <c r="L15" s="18">
        <f t="shared" si="2"/>
        <v>0</v>
      </c>
      <c r="M15" s="18">
        <f t="shared" si="2"/>
        <v>842350</v>
      </c>
      <c r="N15" s="18">
        <f t="shared" si="2"/>
        <v>1612267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4881918</v>
      </c>
      <c r="X15" s="18">
        <f t="shared" si="2"/>
        <v>0</v>
      </c>
      <c r="Y15" s="18">
        <f t="shared" si="2"/>
        <v>4881918</v>
      </c>
      <c r="Z15" s="4">
        <f>+IF(X15&lt;&gt;0,+(Y15/X15)*100,0)</f>
        <v>0</v>
      </c>
      <c r="AA15" s="30">
        <f>SUM(AA16:AA18)</f>
        <v>6318000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6318000</v>
      </c>
      <c r="F17" s="21">
        <v>6318000</v>
      </c>
      <c r="G17" s="21">
        <v>405000</v>
      </c>
      <c r="H17" s="21">
        <v>1248296</v>
      </c>
      <c r="I17" s="21">
        <v>1616355</v>
      </c>
      <c r="J17" s="21">
        <v>3269651</v>
      </c>
      <c r="K17" s="21">
        <v>769917</v>
      </c>
      <c r="L17" s="21"/>
      <c r="M17" s="21">
        <v>842350</v>
      </c>
      <c r="N17" s="21">
        <v>1612267</v>
      </c>
      <c r="O17" s="21"/>
      <c r="P17" s="21"/>
      <c r="Q17" s="21"/>
      <c r="R17" s="21"/>
      <c r="S17" s="21"/>
      <c r="T17" s="21"/>
      <c r="U17" s="21"/>
      <c r="V17" s="21"/>
      <c r="W17" s="21">
        <v>4881918</v>
      </c>
      <c r="X17" s="21"/>
      <c r="Y17" s="21">
        <v>4881918</v>
      </c>
      <c r="Z17" s="6"/>
      <c r="AA17" s="28">
        <v>6318000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12609122</v>
      </c>
      <c r="D19" s="16">
        <f>SUM(D20:D23)</f>
        <v>0</v>
      </c>
      <c r="E19" s="17">
        <f t="shared" si="3"/>
        <v>12242000</v>
      </c>
      <c r="F19" s="18">
        <f t="shared" si="3"/>
        <v>12242000</v>
      </c>
      <c r="G19" s="18">
        <f t="shared" si="3"/>
        <v>722741</v>
      </c>
      <c r="H19" s="18">
        <f t="shared" si="3"/>
        <v>848680</v>
      </c>
      <c r="I19" s="18">
        <f t="shared" si="3"/>
        <v>150921</v>
      </c>
      <c r="J19" s="18">
        <f t="shared" si="3"/>
        <v>1722342</v>
      </c>
      <c r="K19" s="18">
        <f t="shared" si="3"/>
        <v>1134597</v>
      </c>
      <c r="L19" s="18">
        <f t="shared" si="3"/>
        <v>594951</v>
      </c>
      <c r="M19" s="18">
        <f t="shared" si="3"/>
        <v>728904</v>
      </c>
      <c r="N19" s="18">
        <f t="shared" si="3"/>
        <v>2458452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4180794</v>
      </c>
      <c r="X19" s="18">
        <f t="shared" si="3"/>
        <v>0</v>
      </c>
      <c r="Y19" s="18">
        <f t="shared" si="3"/>
        <v>4180794</v>
      </c>
      <c r="Z19" s="4">
        <f>+IF(X19&lt;&gt;0,+(Y19/X19)*100,0)</f>
        <v>0</v>
      </c>
      <c r="AA19" s="30">
        <f>SUM(AA20:AA23)</f>
        <v>12242000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7726000</v>
      </c>
      <c r="F21" s="21">
        <v>7726000</v>
      </c>
      <c r="G21" s="21">
        <v>722741</v>
      </c>
      <c r="H21" s="21">
        <v>460263</v>
      </c>
      <c r="I21" s="21">
        <v>150921</v>
      </c>
      <c r="J21" s="21">
        <v>1333925</v>
      </c>
      <c r="K21" s="21">
        <v>1134597</v>
      </c>
      <c r="L21" s="21">
        <v>594951</v>
      </c>
      <c r="M21" s="21">
        <v>561404</v>
      </c>
      <c r="N21" s="21">
        <v>2290952</v>
      </c>
      <c r="O21" s="21"/>
      <c r="P21" s="21"/>
      <c r="Q21" s="21"/>
      <c r="R21" s="21"/>
      <c r="S21" s="21"/>
      <c r="T21" s="21"/>
      <c r="U21" s="21"/>
      <c r="V21" s="21"/>
      <c r="W21" s="21">
        <v>3624877</v>
      </c>
      <c r="X21" s="21"/>
      <c r="Y21" s="21">
        <v>3624877</v>
      </c>
      <c r="Z21" s="6"/>
      <c r="AA21" s="28">
        <v>7726000</v>
      </c>
    </row>
    <row r="22" spans="1:27" ht="13.5">
      <c r="A22" s="5" t="s">
        <v>48</v>
      </c>
      <c r="B22" s="3"/>
      <c r="C22" s="22">
        <v>12609122</v>
      </c>
      <c r="D22" s="22"/>
      <c r="E22" s="23">
        <v>4516000</v>
      </c>
      <c r="F22" s="24">
        <v>4516000</v>
      </c>
      <c r="G22" s="24"/>
      <c r="H22" s="24">
        <v>388417</v>
      </c>
      <c r="I22" s="24"/>
      <c r="J22" s="24">
        <v>388417</v>
      </c>
      <c r="K22" s="24"/>
      <c r="L22" s="24"/>
      <c r="M22" s="24">
        <v>167500</v>
      </c>
      <c r="N22" s="24">
        <v>167500</v>
      </c>
      <c r="O22" s="24"/>
      <c r="P22" s="24"/>
      <c r="Q22" s="24"/>
      <c r="R22" s="24"/>
      <c r="S22" s="24"/>
      <c r="T22" s="24"/>
      <c r="U22" s="24"/>
      <c r="V22" s="24"/>
      <c r="W22" s="24">
        <v>555917</v>
      </c>
      <c r="X22" s="24"/>
      <c r="Y22" s="24">
        <v>555917</v>
      </c>
      <c r="Z22" s="7"/>
      <c r="AA22" s="29">
        <v>4516000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1000000</v>
      </c>
      <c r="F24" s="18">
        <v>1000000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1000000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16884747</v>
      </c>
      <c r="D25" s="50">
        <f>+D5+D9+D15+D19+D24</f>
        <v>0</v>
      </c>
      <c r="E25" s="51">
        <f t="shared" si="4"/>
        <v>19560000</v>
      </c>
      <c r="F25" s="52">
        <f t="shared" si="4"/>
        <v>19560000</v>
      </c>
      <c r="G25" s="52">
        <f t="shared" si="4"/>
        <v>1180635</v>
      </c>
      <c r="H25" s="52">
        <f t="shared" si="4"/>
        <v>2217519</v>
      </c>
      <c r="I25" s="52">
        <f t="shared" si="4"/>
        <v>1767276</v>
      </c>
      <c r="J25" s="52">
        <f t="shared" si="4"/>
        <v>5165430</v>
      </c>
      <c r="K25" s="52">
        <f t="shared" si="4"/>
        <v>1904514</v>
      </c>
      <c r="L25" s="52">
        <f t="shared" si="4"/>
        <v>594951</v>
      </c>
      <c r="M25" s="52">
        <f t="shared" si="4"/>
        <v>1571254</v>
      </c>
      <c r="N25" s="52">
        <f t="shared" si="4"/>
        <v>4070719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9236149</v>
      </c>
      <c r="X25" s="52">
        <f t="shared" si="4"/>
        <v>0</v>
      </c>
      <c r="Y25" s="52">
        <f t="shared" si="4"/>
        <v>9236149</v>
      </c>
      <c r="Z25" s="53">
        <f>+IF(X25&lt;&gt;0,+(Y25/X25)*100,0)</f>
        <v>0</v>
      </c>
      <c r="AA25" s="54">
        <f>+AA5+AA9+AA15+AA19+AA24</f>
        <v>19560000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15156284</v>
      </c>
      <c r="D28" s="19"/>
      <c r="E28" s="20"/>
      <c r="F28" s="21"/>
      <c r="G28" s="21">
        <v>1127741</v>
      </c>
      <c r="H28" s="21">
        <v>2096976</v>
      </c>
      <c r="I28" s="21">
        <v>1767276</v>
      </c>
      <c r="J28" s="21">
        <v>4991993</v>
      </c>
      <c r="K28" s="21">
        <v>769917</v>
      </c>
      <c r="L28" s="21">
        <v>594951</v>
      </c>
      <c r="M28" s="21">
        <v>1571254</v>
      </c>
      <c r="N28" s="21">
        <v>2936122</v>
      </c>
      <c r="O28" s="21"/>
      <c r="P28" s="21"/>
      <c r="Q28" s="21"/>
      <c r="R28" s="21"/>
      <c r="S28" s="21"/>
      <c r="T28" s="21"/>
      <c r="U28" s="21"/>
      <c r="V28" s="21"/>
      <c r="W28" s="21">
        <v>7928115</v>
      </c>
      <c r="X28" s="21"/>
      <c r="Y28" s="21">
        <v>7928115</v>
      </c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>
        <v>1134597</v>
      </c>
      <c r="L29" s="21"/>
      <c r="M29" s="21"/>
      <c r="N29" s="21">
        <v>1134597</v>
      </c>
      <c r="O29" s="21"/>
      <c r="P29" s="21"/>
      <c r="Q29" s="21"/>
      <c r="R29" s="21"/>
      <c r="S29" s="21"/>
      <c r="T29" s="21"/>
      <c r="U29" s="21"/>
      <c r="V29" s="21"/>
      <c r="W29" s="21">
        <v>1134597</v>
      </c>
      <c r="X29" s="21"/>
      <c r="Y29" s="21">
        <v>1134597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19560000</v>
      </c>
      <c r="F31" s="21">
        <v>19560000</v>
      </c>
      <c r="G31" s="21">
        <v>52894</v>
      </c>
      <c r="H31" s="21">
        <v>120543</v>
      </c>
      <c r="I31" s="21"/>
      <c r="J31" s="21">
        <v>173437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173437</v>
      </c>
      <c r="X31" s="21"/>
      <c r="Y31" s="21">
        <v>173437</v>
      </c>
      <c r="Z31" s="6"/>
      <c r="AA31" s="28">
        <v>19560000</v>
      </c>
    </row>
    <row r="32" spans="1:27" ht="13.5">
      <c r="A32" s="58" t="s">
        <v>58</v>
      </c>
      <c r="B32" s="3"/>
      <c r="C32" s="25">
        <f aca="true" t="shared" si="5" ref="C32:Y32">SUM(C28:C31)</f>
        <v>15156284</v>
      </c>
      <c r="D32" s="25">
        <f>SUM(D28:D31)</f>
        <v>0</v>
      </c>
      <c r="E32" s="26">
        <f t="shared" si="5"/>
        <v>19560000</v>
      </c>
      <c r="F32" s="27">
        <f t="shared" si="5"/>
        <v>19560000</v>
      </c>
      <c r="G32" s="27">
        <f t="shared" si="5"/>
        <v>1180635</v>
      </c>
      <c r="H32" s="27">
        <f t="shared" si="5"/>
        <v>2217519</v>
      </c>
      <c r="I32" s="27">
        <f t="shared" si="5"/>
        <v>1767276</v>
      </c>
      <c r="J32" s="27">
        <f t="shared" si="5"/>
        <v>5165430</v>
      </c>
      <c r="K32" s="27">
        <f t="shared" si="5"/>
        <v>1904514</v>
      </c>
      <c r="L32" s="27">
        <f t="shared" si="5"/>
        <v>594951</v>
      </c>
      <c r="M32" s="27">
        <f t="shared" si="5"/>
        <v>1571254</v>
      </c>
      <c r="N32" s="27">
        <f t="shared" si="5"/>
        <v>4070719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9236149</v>
      </c>
      <c r="X32" s="27">
        <f t="shared" si="5"/>
        <v>0</v>
      </c>
      <c r="Y32" s="27">
        <f t="shared" si="5"/>
        <v>9236149</v>
      </c>
      <c r="Z32" s="13">
        <f>+IF(X32&lt;&gt;0,+(Y32/X32)*100,0)</f>
        <v>0</v>
      </c>
      <c r="AA32" s="31">
        <f>SUM(AA28:AA31)</f>
        <v>19560000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1728463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16884747</v>
      </c>
      <c r="D36" s="61">
        <f>SUM(D32:D35)</f>
        <v>0</v>
      </c>
      <c r="E36" s="62">
        <f t="shared" si="6"/>
        <v>19560000</v>
      </c>
      <c r="F36" s="63">
        <f t="shared" si="6"/>
        <v>19560000</v>
      </c>
      <c r="G36" s="63">
        <f t="shared" si="6"/>
        <v>1180635</v>
      </c>
      <c r="H36" s="63">
        <f t="shared" si="6"/>
        <v>2217519</v>
      </c>
      <c r="I36" s="63">
        <f t="shared" si="6"/>
        <v>1767276</v>
      </c>
      <c r="J36" s="63">
        <f t="shared" si="6"/>
        <v>5165430</v>
      </c>
      <c r="K36" s="63">
        <f t="shared" si="6"/>
        <v>1904514</v>
      </c>
      <c r="L36" s="63">
        <f t="shared" si="6"/>
        <v>594951</v>
      </c>
      <c r="M36" s="63">
        <f t="shared" si="6"/>
        <v>1571254</v>
      </c>
      <c r="N36" s="63">
        <f t="shared" si="6"/>
        <v>4070719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9236149</v>
      </c>
      <c r="X36" s="63">
        <f t="shared" si="6"/>
        <v>0</v>
      </c>
      <c r="Y36" s="63">
        <f t="shared" si="6"/>
        <v>9236149</v>
      </c>
      <c r="Z36" s="64">
        <f>+IF(X36&lt;&gt;0,+(Y36/X36)*100,0)</f>
        <v>0</v>
      </c>
      <c r="AA36" s="65">
        <f>SUM(AA32:AA35)</f>
        <v>19560000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6408000</v>
      </c>
      <c r="F5" s="18">
        <f t="shared" si="0"/>
        <v>6408000</v>
      </c>
      <c r="G5" s="18">
        <f t="shared" si="0"/>
        <v>0</v>
      </c>
      <c r="H5" s="18">
        <f t="shared" si="0"/>
        <v>8947</v>
      </c>
      <c r="I5" s="18">
        <f t="shared" si="0"/>
        <v>0</v>
      </c>
      <c r="J5" s="18">
        <f t="shared" si="0"/>
        <v>8947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8947</v>
      </c>
      <c r="X5" s="18">
        <f t="shared" si="0"/>
        <v>2791000</v>
      </c>
      <c r="Y5" s="18">
        <f t="shared" si="0"/>
        <v>-2782053</v>
      </c>
      <c r="Z5" s="4">
        <f>+IF(X5&lt;&gt;0,+(Y5/X5)*100,0)</f>
        <v>-99.6794338946614</v>
      </c>
      <c r="AA5" s="16">
        <f>SUM(AA6:AA8)</f>
        <v>6408000</v>
      </c>
    </row>
    <row r="6" spans="1:27" ht="13.5">
      <c r="A6" s="5" t="s">
        <v>32</v>
      </c>
      <c r="B6" s="3"/>
      <c r="C6" s="19"/>
      <c r="D6" s="19"/>
      <c r="E6" s="20">
        <v>4841000</v>
      </c>
      <c r="F6" s="21">
        <v>4841000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2291000</v>
      </c>
      <c r="Y6" s="21">
        <v>-2291000</v>
      </c>
      <c r="Z6" s="6">
        <v>-100</v>
      </c>
      <c r="AA6" s="28">
        <v>4841000</v>
      </c>
    </row>
    <row r="7" spans="1:27" ht="13.5">
      <c r="A7" s="5" t="s">
        <v>33</v>
      </c>
      <c r="B7" s="3"/>
      <c r="C7" s="22"/>
      <c r="D7" s="22"/>
      <c r="E7" s="23">
        <v>672000</v>
      </c>
      <c r="F7" s="24">
        <v>672000</v>
      </c>
      <c r="G7" s="24"/>
      <c r="H7" s="24">
        <v>8947</v>
      </c>
      <c r="I7" s="24"/>
      <c r="J7" s="24">
        <v>8947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8947</v>
      </c>
      <c r="X7" s="24"/>
      <c r="Y7" s="24">
        <v>8947</v>
      </c>
      <c r="Z7" s="7"/>
      <c r="AA7" s="29">
        <v>672000</v>
      </c>
    </row>
    <row r="8" spans="1:27" ht="13.5">
      <c r="A8" s="5" t="s">
        <v>34</v>
      </c>
      <c r="B8" s="3"/>
      <c r="C8" s="19"/>
      <c r="D8" s="19"/>
      <c r="E8" s="20">
        <v>895000</v>
      </c>
      <c r="F8" s="21">
        <v>895000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500000</v>
      </c>
      <c r="Y8" s="21">
        <v>-500000</v>
      </c>
      <c r="Z8" s="6">
        <v>-100</v>
      </c>
      <c r="AA8" s="28">
        <v>895000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1565000</v>
      </c>
      <c r="F9" s="18">
        <f t="shared" si="1"/>
        <v>1565000</v>
      </c>
      <c r="G9" s="18">
        <f t="shared" si="1"/>
        <v>0</v>
      </c>
      <c r="H9" s="18">
        <f t="shared" si="1"/>
        <v>367066</v>
      </c>
      <c r="I9" s="18">
        <f t="shared" si="1"/>
        <v>0</v>
      </c>
      <c r="J9" s="18">
        <f t="shared" si="1"/>
        <v>367066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367066</v>
      </c>
      <c r="X9" s="18">
        <f t="shared" si="1"/>
        <v>265000</v>
      </c>
      <c r="Y9" s="18">
        <f t="shared" si="1"/>
        <v>102066</v>
      </c>
      <c r="Z9" s="4">
        <f>+IF(X9&lt;&gt;0,+(Y9/X9)*100,0)</f>
        <v>38.51547169811321</v>
      </c>
      <c r="AA9" s="30">
        <f>SUM(AA10:AA14)</f>
        <v>1565000</v>
      </c>
    </row>
    <row r="10" spans="1:27" ht="13.5">
      <c r="A10" s="5" t="s">
        <v>36</v>
      </c>
      <c r="B10" s="3"/>
      <c r="C10" s="19"/>
      <c r="D10" s="19"/>
      <c r="E10" s="20">
        <v>415000</v>
      </c>
      <c r="F10" s="21">
        <v>415000</v>
      </c>
      <c r="G10" s="21"/>
      <c r="H10" s="21">
        <v>1200</v>
      </c>
      <c r="I10" s="21"/>
      <c r="J10" s="21">
        <v>1200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1200</v>
      </c>
      <c r="X10" s="21">
        <v>265000</v>
      </c>
      <c r="Y10" s="21">
        <v>-263800</v>
      </c>
      <c r="Z10" s="6">
        <v>-99.55</v>
      </c>
      <c r="AA10" s="28">
        <v>415000</v>
      </c>
    </row>
    <row r="11" spans="1:27" ht="13.5">
      <c r="A11" s="5" t="s">
        <v>37</v>
      </c>
      <c r="B11" s="3"/>
      <c r="C11" s="19"/>
      <c r="D11" s="19"/>
      <c r="E11" s="20">
        <v>260000</v>
      </c>
      <c r="F11" s="21">
        <v>260000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260000</v>
      </c>
    </row>
    <row r="12" spans="1:27" ht="13.5">
      <c r="A12" s="5" t="s">
        <v>38</v>
      </c>
      <c r="B12" s="3"/>
      <c r="C12" s="19"/>
      <c r="D12" s="19"/>
      <c r="E12" s="20">
        <v>890000</v>
      </c>
      <c r="F12" s="21">
        <v>890000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890000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>
        <v>365866</v>
      </c>
      <c r="I13" s="21"/>
      <c r="J13" s="21">
        <v>365866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365866</v>
      </c>
      <c r="X13" s="21"/>
      <c r="Y13" s="21">
        <v>365866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17750000</v>
      </c>
      <c r="F15" s="18">
        <f t="shared" si="2"/>
        <v>17750000</v>
      </c>
      <c r="G15" s="18">
        <f t="shared" si="2"/>
        <v>0</v>
      </c>
      <c r="H15" s="18">
        <f t="shared" si="2"/>
        <v>372581</v>
      </c>
      <c r="I15" s="18">
        <f t="shared" si="2"/>
        <v>0</v>
      </c>
      <c r="J15" s="18">
        <f t="shared" si="2"/>
        <v>372581</v>
      </c>
      <c r="K15" s="18">
        <f t="shared" si="2"/>
        <v>0</v>
      </c>
      <c r="L15" s="18">
        <f t="shared" si="2"/>
        <v>2341166</v>
      </c>
      <c r="M15" s="18">
        <f t="shared" si="2"/>
        <v>0</v>
      </c>
      <c r="N15" s="18">
        <f t="shared" si="2"/>
        <v>2341166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2713747</v>
      </c>
      <c r="X15" s="18">
        <f t="shared" si="2"/>
        <v>6800000</v>
      </c>
      <c r="Y15" s="18">
        <f t="shared" si="2"/>
        <v>-4086253</v>
      </c>
      <c r="Z15" s="4">
        <f>+IF(X15&lt;&gt;0,+(Y15/X15)*100,0)</f>
        <v>-60.09195588235294</v>
      </c>
      <c r="AA15" s="30">
        <f>SUM(AA16:AA18)</f>
        <v>17750000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17750000</v>
      </c>
      <c r="F17" s="21">
        <v>17750000</v>
      </c>
      <c r="G17" s="21"/>
      <c r="H17" s="21">
        <v>372581</v>
      </c>
      <c r="I17" s="21"/>
      <c r="J17" s="21">
        <v>372581</v>
      </c>
      <c r="K17" s="21"/>
      <c r="L17" s="21">
        <v>2341166</v>
      </c>
      <c r="M17" s="21"/>
      <c r="N17" s="21">
        <v>2341166</v>
      </c>
      <c r="O17" s="21"/>
      <c r="P17" s="21"/>
      <c r="Q17" s="21"/>
      <c r="R17" s="21"/>
      <c r="S17" s="21"/>
      <c r="T17" s="21"/>
      <c r="U17" s="21"/>
      <c r="V17" s="21"/>
      <c r="W17" s="21">
        <v>2713747</v>
      </c>
      <c r="X17" s="21">
        <v>6800000</v>
      </c>
      <c r="Y17" s="21">
        <v>-4086253</v>
      </c>
      <c r="Z17" s="6">
        <v>-60.09</v>
      </c>
      <c r="AA17" s="28">
        <v>17750000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9885000</v>
      </c>
      <c r="F19" s="18">
        <f t="shared" si="3"/>
        <v>9885000</v>
      </c>
      <c r="G19" s="18">
        <f t="shared" si="3"/>
        <v>0</v>
      </c>
      <c r="H19" s="18">
        <f t="shared" si="3"/>
        <v>1632089</v>
      </c>
      <c r="I19" s="18">
        <f t="shared" si="3"/>
        <v>0</v>
      </c>
      <c r="J19" s="18">
        <f t="shared" si="3"/>
        <v>1632089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1632089</v>
      </c>
      <c r="X19" s="18">
        <f t="shared" si="3"/>
        <v>9255000</v>
      </c>
      <c r="Y19" s="18">
        <f t="shared" si="3"/>
        <v>-7622911</v>
      </c>
      <c r="Z19" s="4">
        <f>+IF(X19&lt;&gt;0,+(Y19/X19)*100,0)</f>
        <v>-82.36532685035117</v>
      </c>
      <c r="AA19" s="30">
        <f>SUM(AA20:AA23)</f>
        <v>9885000</v>
      </c>
    </row>
    <row r="20" spans="1:27" ht="13.5">
      <c r="A20" s="5" t="s">
        <v>46</v>
      </c>
      <c r="B20" s="3"/>
      <c r="C20" s="19"/>
      <c r="D20" s="19"/>
      <c r="E20" s="20">
        <v>125000</v>
      </c>
      <c r="F20" s="21">
        <v>125000</v>
      </c>
      <c r="G20" s="21"/>
      <c r="H20" s="21">
        <v>102608</v>
      </c>
      <c r="I20" s="21"/>
      <c r="J20" s="21">
        <v>102608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102608</v>
      </c>
      <c r="X20" s="21">
        <v>125000</v>
      </c>
      <c r="Y20" s="21">
        <v>-22392</v>
      </c>
      <c r="Z20" s="6">
        <v>-17.91</v>
      </c>
      <c r="AA20" s="28">
        <v>125000</v>
      </c>
    </row>
    <row r="21" spans="1:27" ht="13.5">
      <c r="A21" s="5" t="s">
        <v>47</v>
      </c>
      <c r="B21" s="3"/>
      <c r="C21" s="19"/>
      <c r="D21" s="19"/>
      <c r="E21" s="20">
        <v>9130000</v>
      </c>
      <c r="F21" s="21">
        <v>9130000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9130000</v>
      </c>
      <c r="Y21" s="21">
        <v>-9130000</v>
      </c>
      <c r="Z21" s="6">
        <v>-100</v>
      </c>
      <c r="AA21" s="28">
        <v>9130000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>
        <v>1529481</v>
      </c>
      <c r="I22" s="24"/>
      <c r="J22" s="24">
        <v>1529481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1529481</v>
      </c>
      <c r="X22" s="24"/>
      <c r="Y22" s="24">
        <v>1529481</v>
      </c>
      <c r="Z22" s="7"/>
      <c r="AA22" s="29"/>
    </row>
    <row r="23" spans="1:27" ht="13.5">
      <c r="A23" s="5" t="s">
        <v>49</v>
      </c>
      <c r="B23" s="3"/>
      <c r="C23" s="19"/>
      <c r="D23" s="19"/>
      <c r="E23" s="20">
        <v>630000</v>
      </c>
      <c r="F23" s="21">
        <v>630000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630000</v>
      </c>
    </row>
    <row r="24" spans="1:27" ht="13.5">
      <c r="A24" s="2" t="s">
        <v>50</v>
      </c>
      <c r="B24" s="8"/>
      <c r="C24" s="16"/>
      <c r="D24" s="16"/>
      <c r="E24" s="17">
        <v>836000</v>
      </c>
      <c r="F24" s="18">
        <v>836000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634000</v>
      </c>
      <c r="Y24" s="18">
        <v>-634000</v>
      </c>
      <c r="Z24" s="4">
        <v>-100</v>
      </c>
      <c r="AA24" s="30">
        <v>836000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36444000</v>
      </c>
      <c r="F25" s="52">
        <f t="shared" si="4"/>
        <v>36444000</v>
      </c>
      <c r="G25" s="52">
        <f t="shared" si="4"/>
        <v>0</v>
      </c>
      <c r="H25" s="52">
        <f t="shared" si="4"/>
        <v>2380683</v>
      </c>
      <c r="I25" s="52">
        <f t="shared" si="4"/>
        <v>0</v>
      </c>
      <c r="J25" s="52">
        <f t="shared" si="4"/>
        <v>2380683</v>
      </c>
      <c r="K25" s="52">
        <f t="shared" si="4"/>
        <v>0</v>
      </c>
      <c r="L25" s="52">
        <f t="shared" si="4"/>
        <v>2341166</v>
      </c>
      <c r="M25" s="52">
        <f t="shared" si="4"/>
        <v>0</v>
      </c>
      <c r="N25" s="52">
        <f t="shared" si="4"/>
        <v>2341166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4721849</v>
      </c>
      <c r="X25" s="52">
        <f t="shared" si="4"/>
        <v>19745000</v>
      </c>
      <c r="Y25" s="52">
        <f t="shared" si="4"/>
        <v>-15023151</v>
      </c>
      <c r="Z25" s="53">
        <f>+IF(X25&lt;&gt;0,+(Y25/X25)*100,0)</f>
        <v>-76.0858495821727</v>
      </c>
      <c r="AA25" s="54">
        <f>+AA5+AA9+AA15+AA19+AA24</f>
        <v>36444000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14760000</v>
      </c>
      <c r="F28" s="21">
        <v>14760000</v>
      </c>
      <c r="G28" s="21"/>
      <c r="H28" s="21">
        <v>1896263</v>
      </c>
      <c r="I28" s="21"/>
      <c r="J28" s="21">
        <v>1896263</v>
      </c>
      <c r="K28" s="21"/>
      <c r="L28" s="21">
        <v>2341166</v>
      </c>
      <c r="M28" s="21"/>
      <c r="N28" s="21">
        <v>2341166</v>
      </c>
      <c r="O28" s="21"/>
      <c r="P28" s="21"/>
      <c r="Q28" s="21"/>
      <c r="R28" s="21"/>
      <c r="S28" s="21"/>
      <c r="T28" s="21"/>
      <c r="U28" s="21"/>
      <c r="V28" s="21"/>
      <c r="W28" s="21">
        <v>4237429</v>
      </c>
      <c r="X28" s="21"/>
      <c r="Y28" s="21">
        <v>4237429</v>
      </c>
      <c r="Z28" s="6"/>
      <c r="AA28" s="19">
        <v>14760000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>
        <v>365866</v>
      </c>
      <c r="I29" s="21"/>
      <c r="J29" s="21">
        <v>365866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365866</v>
      </c>
      <c r="X29" s="21"/>
      <c r="Y29" s="21">
        <v>365866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14760000</v>
      </c>
      <c r="F32" s="27">
        <f t="shared" si="5"/>
        <v>14760000</v>
      </c>
      <c r="G32" s="27">
        <f t="shared" si="5"/>
        <v>0</v>
      </c>
      <c r="H32" s="27">
        <f t="shared" si="5"/>
        <v>2262129</v>
      </c>
      <c r="I32" s="27">
        <f t="shared" si="5"/>
        <v>0</v>
      </c>
      <c r="J32" s="27">
        <f t="shared" si="5"/>
        <v>2262129</v>
      </c>
      <c r="K32" s="27">
        <f t="shared" si="5"/>
        <v>0</v>
      </c>
      <c r="L32" s="27">
        <f t="shared" si="5"/>
        <v>2341166</v>
      </c>
      <c r="M32" s="27">
        <f t="shared" si="5"/>
        <v>0</v>
      </c>
      <c r="N32" s="27">
        <f t="shared" si="5"/>
        <v>2341166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4603295</v>
      </c>
      <c r="X32" s="27">
        <f t="shared" si="5"/>
        <v>0</v>
      </c>
      <c r="Y32" s="27">
        <f t="shared" si="5"/>
        <v>4603295</v>
      </c>
      <c r="Z32" s="13">
        <f>+IF(X32&lt;&gt;0,+(Y32/X32)*100,0)</f>
        <v>0</v>
      </c>
      <c r="AA32" s="31">
        <f>SUM(AA28:AA31)</f>
        <v>14760000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13400000</v>
      </c>
      <c r="F34" s="21">
        <v>13400000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13400000</v>
      </c>
    </row>
    <row r="35" spans="1:27" ht="13.5">
      <c r="A35" s="59" t="s">
        <v>63</v>
      </c>
      <c r="B35" s="3"/>
      <c r="C35" s="19"/>
      <c r="D35" s="19"/>
      <c r="E35" s="20">
        <v>8284000</v>
      </c>
      <c r="F35" s="21">
        <v>8284000</v>
      </c>
      <c r="G35" s="21"/>
      <c r="H35" s="21">
        <v>118554</v>
      </c>
      <c r="I35" s="21"/>
      <c r="J35" s="21">
        <v>118554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118554</v>
      </c>
      <c r="X35" s="21"/>
      <c r="Y35" s="21">
        <v>118554</v>
      </c>
      <c r="Z35" s="6"/>
      <c r="AA35" s="28">
        <v>8284000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36444000</v>
      </c>
      <c r="F36" s="63">
        <f t="shared" si="6"/>
        <v>36444000</v>
      </c>
      <c r="G36" s="63">
        <f t="shared" si="6"/>
        <v>0</v>
      </c>
      <c r="H36" s="63">
        <f t="shared" si="6"/>
        <v>2380683</v>
      </c>
      <c r="I36" s="63">
        <f t="shared" si="6"/>
        <v>0</v>
      </c>
      <c r="J36" s="63">
        <f t="shared" si="6"/>
        <v>2380683</v>
      </c>
      <c r="K36" s="63">
        <f t="shared" si="6"/>
        <v>0</v>
      </c>
      <c r="L36" s="63">
        <f t="shared" si="6"/>
        <v>2341166</v>
      </c>
      <c r="M36" s="63">
        <f t="shared" si="6"/>
        <v>0</v>
      </c>
      <c r="N36" s="63">
        <f t="shared" si="6"/>
        <v>2341166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4721849</v>
      </c>
      <c r="X36" s="63">
        <f t="shared" si="6"/>
        <v>0</v>
      </c>
      <c r="Y36" s="63">
        <f t="shared" si="6"/>
        <v>4721849</v>
      </c>
      <c r="Z36" s="64">
        <f>+IF(X36&lt;&gt;0,+(Y36/X36)*100,0)</f>
        <v>0</v>
      </c>
      <c r="AA36" s="65">
        <f>SUM(AA32:AA35)</f>
        <v>36444000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188491</v>
      </c>
      <c r="D5" s="16">
        <f>SUM(D6:D8)</f>
        <v>0</v>
      </c>
      <c r="E5" s="17">
        <f t="shared" si="0"/>
        <v>212000</v>
      </c>
      <c r="F5" s="18">
        <f t="shared" si="0"/>
        <v>212000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960</v>
      </c>
      <c r="L5" s="18">
        <f t="shared" si="0"/>
        <v>0</v>
      </c>
      <c r="M5" s="18">
        <f t="shared" si="0"/>
        <v>0</v>
      </c>
      <c r="N5" s="18">
        <f t="shared" si="0"/>
        <v>960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960</v>
      </c>
      <c r="X5" s="18">
        <f t="shared" si="0"/>
        <v>146000</v>
      </c>
      <c r="Y5" s="18">
        <f t="shared" si="0"/>
        <v>-145040</v>
      </c>
      <c r="Z5" s="4">
        <f>+IF(X5&lt;&gt;0,+(Y5/X5)*100,0)</f>
        <v>-99.34246575342466</v>
      </c>
      <c r="AA5" s="16">
        <f>SUM(AA6:AA8)</f>
        <v>212000</v>
      </c>
    </row>
    <row r="6" spans="1:27" ht="13.5">
      <c r="A6" s="5" t="s">
        <v>32</v>
      </c>
      <c r="B6" s="3"/>
      <c r="C6" s="19">
        <v>188491</v>
      </c>
      <c r="D6" s="19"/>
      <c r="E6" s="20">
        <v>132000</v>
      </c>
      <c r="F6" s="21">
        <v>132000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66000</v>
      </c>
      <c r="Y6" s="21">
        <v>-66000</v>
      </c>
      <c r="Z6" s="6">
        <v>-100</v>
      </c>
      <c r="AA6" s="28">
        <v>132000</v>
      </c>
    </row>
    <row r="7" spans="1:27" ht="13.5">
      <c r="A7" s="5" t="s">
        <v>33</v>
      </c>
      <c r="B7" s="3"/>
      <c r="C7" s="22"/>
      <c r="D7" s="22"/>
      <c r="E7" s="23">
        <v>20000</v>
      </c>
      <c r="F7" s="24">
        <v>20000</v>
      </c>
      <c r="G7" s="24"/>
      <c r="H7" s="24"/>
      <c r="I7" s="24"/>
      <c r="J7" s="24"/>
      <c r="K7" s="24">
        <v>960</v>
      </c>
      <c r="L7" s="24"/>
      <c r="M7" s="24"/>
      <c r="N7" s="24">
        <v>960</v>
      </c>
      <c r="O7" s="24"/>
      <c r="P7" s="24"/>
      <c r="Q7" s="24"/>
      <c r="R7" s="24"/>
      <c r="S7" s="24"/>
      <c r="T7" s="24"/>
      <c r="U7" s="24"/>
      <c r="V7" s="24"/>
      <c r="W7" s="24">
        <v>960</v>
      </c>
      <c r="X7" s="24">
        <v>20000</v>
      </c>
      <c r="Y7" s="24">
        <v>-19040</v>
      </c>
      <c r="Z7" s="7">
        <v>-95.2</v>
      </c>
      <c r="AA7" s="29">
        <v>20000</v>
      </c>
    </row>
    <row r="8" spans="1:27" ht="13.5">
      <c r="A8" s="5" t="s">
        <v>34</v>
      </c>
      <c r="B8" s="3"/>
      <c r="C8" s="19"/>
      <c r="D8" s="19"/>
      <c r="E8" s="20">
        <v>60000</v>
      </c>
      <c r="F8" s="21">
        <v>60000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60000</v>
      </c>
      <c r="Y8" s="21">
        <v>-60000</v>
      </c>
      <c r="Z8" s="6">
        <v>-100</v>
      </c>
      <c r="AA8" s="28">
        <v>60000</v>
      </c>
    </row>
    <row r="9" spans="1:27" ht="13.5">
      <c r="A9" s="2" t="s">
        <v>35</v>
      </c>
      <c r="B9" s="3"/>
      <c r="C9" s="16">
        <f aca="true" t="shared" si="1" ref="C9:Y9">SUM(C10:C14)</f>
        <v>11357633</v>
      </c>
      <c r="D9" s="16">
        <f>SUM(D10:D14)</f>
        <v>0</v>
      </c>
      <c r="E9" s="17">
        <f t="shared" si="1"/>
        <v>220000</v>
      </c>
      <c r="F9" s="18">
        <f t="shared" si="1"/>
        <v>220000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96000</v>
      </c>
      <c r="Y9" s="18">
        <f t="shared" si="1"/>
        <v>-96000</v>
      </c>
      <c r="Z9" s="4">
        <f>+IF(X9&lt;&gt;0,+(Y9/X9)*100,0)</f>
        <v>-100</v>
      </c>
      <c r="AA9" s="30">
        <f>SUM(AA10:AA14)</f>
        <v>220000</v>
      </c>
    </row>
    <row r="10" spans="1:27" ht="13.5">
      <c r="A10" s="5" t="s">
        <v>36</v>
      </c>
      <c r="B10" s="3"/>
      <c r="C10" s="19">
        <v>11357633</v>
      </c>
      <c r="D10" s="19"/>
      <c r="E10" s="20">
        <v>220000</v>
      </c>
      <c r="F10" s="21">
        <v>220000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96000</v>
      </c>
      <c r="Y10" s="21">
        <v>-96000</v>
      </c>
      <c r="Z10" s="6">
        <v>-100</v>
      </c>
      <c r="AA10" s="28">
        <v>220000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5500000</v>
      </c>
      <c r="F15" s="18">
        <f t="shared" si="2"/>
        <v>5500000</v>
      </c>
      <c r="G15" s="18">
        <f t="shared" si="2"/>
        <v>2036130</v>
      </c>
      <c r="H15" s="18">
        <f t="shared" si="2"/>
        <v>1080514</v>
      </c>
      <c r="I15" s="18">
        <f t="shared" si="2"/>
        <v>3025592</v>
      </c>
      <c r="J15" s="18">
        <f t="shared" si="2"/>
        <v>6142236</v>
      </c>
      <c r="K15" s="18">
        <f t="shared" si="2"/>
        <v>427978</v>
      </c>
      <c r="L15" s="18">
        <f t="shared" si="2"/>
        <v>1514530</v>
      </c>
      <c r="M15" s="18">
        <f t="shared" si="2"/>
        <v>1273782</v>
      </c>
      <c r="N15" s="18">
        <f t="shared" si="2"/>
        <v>3216290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9358526</v>
      </c>
      <c r="X15" s="18">
        <f t="shared" si="2"/>
        <v>1833000</v>
      </c>
      <c r="Y15" s="18">
        <f t="shared" si="2"/>
        <v>7525526</v>
      </c>
      <c r="Z15" s="4">
        <f>+IF(X15&lt;&gt;0,+(Y15/X15)*100,0)</f>
        <v>410.5578832515003</v>
      </c>
      <c r="AA15" s="30">
        <f>SUM(AA16:AA18)</f>
        <v>5500000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5500000</v>
      </c>
      <c r="F17" s="21">
        <v>5500000</v>
      </c>
      <c r="G17" s="21">
        <v>2036130</v>
      </c>
      <c r="H17" s="21">
        <v>1080514</v>
      </c>
      <c r="I17" s="21">
        <v>3025592</v>
      </c>
      <c r="J17" s="21">
        <v>6142236</v>
      </c>
      <c r="K17" s="21">
        <v>427978</v>
      </c>
      <c r="L17" s="21">
        <v>1514530</v>
      </c>
      <c r="M17" s="21">
        <v>1273782</v>
      </c>
      <c r="N17" s="21">
        <v>3216290</v>
      </c>
      <c r="O17" s="21"/>
      <c r="P17" s="21"/>
      <c r="Q17" s="21"/>
      <c r="R17" s="21"/>
      <c r="S17" s="21"/>
      <c r="T17" s="21"/>
      <c r="U17" s="21"/>
      <c r="V17" s="21"/>
      <c r="W17" s="21">
        <v>9358526</v>
      </c>
      <c r="X17" s="21">
        <v>1833000</v>
      </c>
      <c r="Y17" s="21">
        <v>7525526</v>
      </c>
      <c r="Z17" s="6">
        <v>410.56</v>
      </c>
      <c r="AA17" s="28">
        <v>5500000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865479</v>
      </c>
      <c r="D19" s="16">
        <f>SUM(D20:D23)</f>
        <v>0</v>
      </c>
      <c r="E19" s="17">
        <f t="shared" si="3"/>
        <v>2343000</v>
      </c>
      <c r="F19" s="18">
        <f t="shared" si="3"/>
        <v>2343000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1143000</v>
      </c>
      <c r="Y19" s="18">
        <f t="shared" si="3"/>
        <v>-1143000</v>
      </c>
      <c r="Z19" s="4">
        <f>+IF(X19&lt;&gt;0,+(Y19/X19)*100,0)</f>
        <v>-100</v>
      </c>
      <c r="AA19" s="30">
        <f>SUM(AA20:AA23)</f>
        <v>2343000</v>
      </c>
    </row>
    <row r="20" spans="1:27" ht="13.5">
      <c r="A20" s="5" t="s">
        <v>46</v>
      </c>
      <c r="B20" s="3"/>
      <c r="C20" s="19">
        <v>288493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288493</v>
      </c>
      <c r="D21" s="19"/>
      <c r="E21" s="20">
        <v>1800000</v>
      </c>
      <c r="F21" s="21">
        <v>1800000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600000</v>
      </c>
      <c r="Y21" s="21">
        <v>-600000</v>
      </c>
      <c r="Z21" s="6">
        <v>-100</v>
      </c>
      <c r="AA21" s="28">
        <v>1800000</v>
      </c>
    </row>
    <row r="22" spans="1:27" ht="13.5">
      <c r="A22" s="5" t="s">
        <v>48</v>
      </c>
      <c r="B22" s="3"/>
      <c r="C22" s="22">
        <v>288493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543000</v>
      </c>
      <c r="F23" s="21">
        <v>543000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543000</v>
      </c>
      <c r="Y23" s="21">
        <v>-543000</v>
      </c>
      <c r="Z23" s="6">
        <v>-100</v>
      </c>
      <c r="AA23" s="28">
        <v>543000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12411603</v>
      </c>
      <c r="D25" s="50">
        <f>+D5+D9+D15+D19+D24</f>
        <v>0</v>
      </c>
      <c r="E25" s="51">
        <f t="shared" si="4"/>
        <v>8275000</v>
      </c>
      <c r="F25" s="52">
        <f t="shared" si="4"/>
        <v>8275000</v>
      </c>
      <c r="G25" s="52">
        <f t="shared" si="4"/>
        <v>2036130</v>
      </c>
      <c r="H25" s="52">
        <f t="shared" si="4"/>
        <v>1080514</v>
      </c>
      <c r="I25" s="52">
        <f t="shared" si="4"/>
        <v>3025592</v>
      </c>
      <c r="J25" s="52">
        <f t="shared" si="4"/>
        <v>6142236</v>
      </c>
      <c r="K25" s="52">
        <f t="shared" si="4"/>
        <v>428938</v>
      </c>
      <c r="L25" s="52">
        <f t="shared" si="4"/>
        <v>1514530</v>
      </c>
      <c r="M25" s="52">
        <f t="shared" si="4"/>
        <v>1273782</v>
      </c>
      <c r="N25" s="52">
        <f t="shared" si="4"/>
        <v>3217250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9359486</v>
      </c>
      <c r="X25" s="52">
        <f t="shared" si="4"/>
        <v>3218000</v>
      </c>
      <c r="Y25" s="52">
        <f t="shared" si="4"/>
        <v>6141486</v>
      </c>
      <c r="Z25" s="53">
        <f>+IF(X25&lt;&gt;0,+(Y25/X25)*100,0)</f>
        <v>190.84791796146675</v>
      </c>
      <c r="AA25" s="54">
        <f>+AA5+AA9+AA15+AA19+AA24</f>
        <v>8275000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10969140</v>
      </c>
      <c r="D28" s="19"/>
      <c r="E28" s="20">
        <v>7843000</v>
      </c>
      <c r="F28" s="21">
        <v>7843000</v>
      </c>
      <c r="G28" s="21">
        <v>2036130</v>
      </c>
      <c r="H28" s="21">
        <v>1080514</v>
      </c>
      <c r="I28" s="21"/>
      <c r="J28" s="21">
        <v>3116644</v>
      </c>
      <c r="K28" s="21"/>
      <c r="L28" s="21">
        <v>1514530</v>
      </c>
      <c r="M28" s="21">
        <v>1273782</v>
      </c>
      <c r="N28" s="21">
        <v>2788312</v>
      </c>
      <c r="O28" s="21"/>
      <c r="P28" s="21"/>
      <c r="Q28" s="21"/>
      <c r="R28" s="21"/>
      <c r="S28" s="21"/>
      <c r="T28" s="21"/>
      <c r="U28" s="21"/>
      <c r="V28" s="21"/>
      <c r="W28" s="21">
        <v>5904956</v>
      </c>
      <c r="X28" s="21"/>
      <c r="Y28" s="21">
        <v>5904956</v>
      </c>
      <c r="Z28" s="6"/>
      <c r="AA28" s="19">
        <v>7843000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>
        <v>3025592</v>
      </c>
      <c r="J29" s="21">
        <v>3025592</v>
      </c>
      <c r="K29" s="21">
        <v>427978</v>
      </c>
      <c r="L29" s="21"/>
      <c r="M29" s="21"/>
      <c r="N29" s="21">
        <v>427978</v>
      </c>
      <c r="O29" s="21"/>
      <c r="P29" s="21"/>
      <c r="Q29" s="21"/>
      <c r="R29" s="21"/>
      <c r="S29" s="21"/>
      <c r="T29" s="21"/>
      <c r="U29" s="21"/>
      <c r="V29" s="21"/>
      <c r="W29" s="21">
        <v>3453570</v>
      </c>
      <c r="X29" s="21"/>
      <c r="Y29" s="21">
        <v>3453570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10969140</v>
      </c>
      <c r="D32" s="25">
        <f>SUM(D28:D31)</f>
        <v>0</v>
      </c>
      <c r="E32" s="26">
        <f t="shared" si="5"/>
        <v>7843000</v>
      </c>
      <c r="F32" s="27">
        <f t="shared" si="5"/>
        <v>7843000</v>
      </c>
      <c r="G32" s="27">
        <f t="shared" si="5"/>
        <v>2036130</v>
      </c>
      <c r="H32" s="27">
        <f t="shared" si="5"/>
        <v>1080514</v>
      </c>
      <c r="I32" s="27">
        <f t="shared" si="5"/>
        <v>3025592</v>
      </c>
      <c r="J32" s="27">
        <f t="shared" si="5"/>
        <v>6142236</v>
      </c>
      <c r="K32" s="27">
        <f t="shared" si="5"/>
        <v>427978</v>
      </c>
      <c r="L32" s="27">
        <f t="shared" si="5"/>
        <v>1514530</v>
      </c>
      <c r="M32" s="27">
        <f t="shared" si="5"/>
        <v>1273782</v>
      </c>
      <c r="N32" s="27">
        <f t="shared" si="5"/>
        <v>3216290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9358526</v>
      </c>
      <c r="X32" s="27">
        <f t="shared" si="5"/>
        <v>0</v>
      </c>
      <c r="Y32" s="27">
        <f t="shared" si="5"/>
        <v>9358526</v>
      </c>
      <c r="Z32" s="13">
        <f>+IF(X32&lt;&gt;0,+(Y32/X32)*100,0)</f>
        <v>0</v>
      </c>
      <c r="AA32" s="31">
        <f>SUM(AA28:AA31)</f>
        <v>7843000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1442463</v>
      </c>
      <c r="D35" s="19"/>
      <c r="E35" s="20">
        <v>432000</v>
      </c>
      <c r="F35" s="21">
        <v>432000</v>
      </c>
      <c r="G35" s="21"/>
      <c r="H35" s="21"/>
      <c r="I35" s="21"/>
      <c r="J35" s="21"/>
      <c r="K35" s="21">
        <v>960</v>
      </c>
      <c r="L35" s="21"/>
      <c r="M35" s="21"/>
      <c r="N35" s="21">
        <v>960</v>
      </c>
      <c r="O35" s="21"/>
      <c r="P35" s="21"/>
      <c r="Q35" s="21"/>
      <c r="R35" s="21"/>
      <c r="S35" s="21"/>
      <c r="T35" s="21"/>
      <c r="U35" s="21"/>
      <c r="V35" s="21"/>
      <c r="W35" s="21">
        <v>960</v>
      </c>
      <c r="X35" s="21"/>
      <c r="Y35" s="21">
        <v>960</v>
      </c>
      <c r="Z35" s="6"/>
      <c r="AA35" s="28">
        <v>432000</v>
      </c>
    </row>
    <row r="36" spans="1:27" ht="13.5">
      <c r="A36" s="60" t="s">
        <v>64</v>
      </c>
      <c r="B36" s="10"/>
      <c r="C36" s="61">
        <f aca="true" t="shared" si="6" ref="C36:Y36">SUM(C32:C35)</f>
        <v>12411603</v>
      </c>
      <c r="D36" s="61">
        <f>SUM(D32:D35)</f>
        <v>0</v>
      </c>
      <c r="E36" s="62">
        <f t="shared" si="6"/>
        <v>8275000</v>
      </c>
      <c r="F36" s="63">
        <f t="shared" si="6"/>
        <v>8275000</v>
      </c>
      <c r="G36" s="63">
        <f t="shared" si="6"/>
        <v>2036130</v>
      </c>
      <c r="H36" s="63">
        <f t="shared" si="6"/>
        <v>1080514</v>
      </c>
      <c r="I36" s="63">
        <f t="shared" si="6"/>
        <v>3025592</v>
      </c>
      <c r="J36" s="63">
        <f t="shared" si="6"/>
        <v>6142236</v>
      </c>
      <c r="K36" s="63">
        <f t="shared" si="6"/>
        <v>428938</v>
      </c>
      <c r="L36" s="63">
        <f t="shared" si="6"/>
        <v>1514530</v>
      </c>
      <c r="M36" s="63">
        <f t="shared" si="6"/>
        <v>1273782</v>
      </c>
      <c r="N36" s="63">
        <f t="shared" si="6"/>
        <v>3217250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9359486</v>
      </c>
      <c r="X36" s="63">
        <f t="shared" si="6"/>
        <v>0</v>
      </c>
      <c r="Y36" s="63">
        <f t="shared" si="6"/>
        <v>9359486</v>
      </c>
      <c r="Z36" s="64">
        <f>+IF(X36&lt;&gt;0,+(Y36/X36)*100,0)</f>
        <v>0</v>
      </c>
      <c r="AA36" s="65">
        <f>SUM(AA32:AA35)</f>
        <v>8275000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1228933</v>
      </c>
      <c r="D5" s="16">
        <f>SUM(D6:D8)</f>
        <v>0</v>
      </c>
      <c r="E5" s="17">
        <f t="shared" si="0"/>
        <v>1995000</v>
      </c>
      <c r="F5" s="18">
        <f t="shared" si="0"/>
        <v>1995000</v>
      </c>
      <c r="G5" s="18">
        <f t="shared" si="0"/>
        <v>0</v>
      </c>
      <c r="H5" s="18">
        <f t="shared" si="0"/>
        <v>98990</v>
      </c>
      <c r="I5" s="18">
        <f t="shared" si="0"/>
        <v>8613</v>
      </c>
      <c r="J5" s="18">
        <f t="shared" si="0"/>
        <v>107603</v>
      </c>
      <c r="K5" s="18">
        <f t="shared" si="0"/>
        <v>103576</v>
      </c>
      <c r="L5" s="18">
        <f t="shared" si="0"/>
        <v>47459</v>
      </c>
      <c r="M5" s="18">
        <f t="shared" si="0"/>
        <v>9350</v>
      </c>
      <c r="N5" s="18">
        <f t="shared" si="0"/>
        <v>160385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267988</v>
      </c>
      <c r="X5" s="18">
        <f t="shared" si="0"/>
        <v>1550000</v>
      </c>
      <c r="Y5" s="18">
        <f t="shared" si="0"/>
        <v>-1282012</v>
      </c>
      <c r="Z5" s="4">
        <f>+IF(X5&lt;&gt;0,+(Y5/X5)*100,0)</f>
        <v>-82.71045161290323</v>
      </c>
      <c r="AA5" s="16">
        <f>SUM(AA6:AA8)</f>
        <v>1995000</v>
      </c>
    </row>
    <row r="6" spans="1:27" ht="13.5">
      <c r="A6" s="5" t="s">
        <v>32</v>
      </c>
      <c r="B6" s="3"/>
      <c r="C6" s="19">
        <v>77017</v>
      </c>
      <c r="D6" s="19"/>
      <c r="E6" s="20">
        <v>75000</v>
      </c>
      <c r="F6" s="21">
        <v>75000</v>
      </c>
      <c r="G6" s="21"/>
      <c r="H6" s="21"/>
      <c r="I6" s="21"/>
      <c r="J6" s="21"/>
      <c r="K6" s="21">
        <v>99461</v>
      </c>
      <c r="L6" s="21">
        <v>3201</v>
      </c>
      <c r="M6" s="21"/>
      <c r="N6" s="21">
        <v>102662</v>
      </c>
      <c r="O6" s="21"/>
      <c r="P6" s="21"/>
      <c r="Q6" s="21"/>
      <c r="R6" s="21"/>
      <c r="S6" s="21"/>
      <c r="T6" s="21"/>
      <c r="U6" s="21"/>
      <c r="V6" s="21"/>
      <c r="W6" s="21">
        <v>102662</v>
      </c>
      <c r="X6" s="21">
        <v>75000</v>
      </c>
      <c r="Y6" s="21">
        <v>27662</v>
      </c>
      <c r="Z6" s="6">
        <v>36.88</v>
      </c>
      <c r="AA6" s="28">
        <v>75000</v>
      </c>
    </row>
    <row r="7" spans="1:27" ht="13.5">
      <c r="A7" s="5" t="s">
        <v>33</v>
      </c>
      <c r="B7" s="3"/>
      <c r="C7" s="22">
        <v>804647</v>
      </c>
      <c r="D7" s="22"/>
      <c r="E7" s="23">
        <v>890000</v>
      </c>
      <c r="F7" s="24">
        <v>890000</v>
      </c>
      <c r="G7" s="24"/>
      <c r="H7" s="24"/>
      <c r="I7" s="24"/>
      <c r="J7" s="24"/>
      <c r="K7" s="24"/>
      <c r="L7" s="24">
        <v>9211</v>
      </c>
      <c r="M7" s="24"/>
      <c r="N7" s="24">
        <v>9211</v>
      </c>
      <c r="O7" s="24"/>
      <c r="P7" s="24"/>
      <c r="Q7" s="24"/>
      <c r="R7" s="24"/>
      <c r="S7" s="24"/>
      <c r="T7" s="24"/>
      <c r="U7" s="24"/>
      <c r="V7" s="24"/>
      <c r="W7" s="24">
        <v>9211</v>
      </c>
      <c r="X7" s="24">
        <v>445000</v>
      </c>
      <c r="Y7" s="24">
        <v>-435789</v>
      </c>
      <c r="Z7" s="7">
        <v>-97.93</v>
      </c>
      <c r="AA7" s="29">
        <v>890000</v>
      </c>
    </row>
    <row r="8" spans="1:27" ht="13.5">
      <c r="A8" s="5" t="s">
        <v>34</v>
      </c>
      <c r="B8" s="3"/>
      <c r="C8" s="19">
        <v>347269</v>
      </c>
      <c r="D8" s="19"/>
      <c r="E8" s="20">
        <v>1030000</v>
      </c>
      <c r="F8" s="21">
        <v>1030000</v>
      </c>
      <c r="G8" s="21"/>
      <c r="H8" s="21">
        <v>98990</v>
      </c>
      <c r="I8" s="21">
        <v>8613</v>
      </c>
      <c r="J8" s="21">
        <v>107603</v>
      </c>
      <c r="K8" s="21">
        <v>4115</v>
      </c>
      <c r="L8" s="21">
        <v>35047</v>
      </c>
      <c r="M8" s="21">
        <v>9350</v>
      </c>
      <c r="N8" s="21">
        <v>48512</v>
      </c>
      <c r="O8" s="21"/>
      <c r="P8" s="21"/>
      <c r="Q8" s="21"/>
      <c r="R8" s="21"/>
      <c r="S8" s="21"/>
      <c r="T8" s="21"/>
      <c r="U8" s="21"/>
      <c r="V8" s="21"/>
      <c r="W8" s="21">
        <v>156115</v>
      </c>
      <c r="X8" s="21">
        <v>1030000</v>
      </c>
      <c r="Y8" s="21">
        <v>-873885</v>
      </c>
      <c r="Z8" s="6">
        <v>-84.84</v>
      </c>
      <c r="AA8" s="28">
        <v>1030000</v>
      </c>
    </row>
    <row r="9" spans="1:27" ht="13.5">
      <c r="A9" s="2" t="s">
        <v>35</v>
      </c>
      <c r="B9" s="3"/>
      <c r="C9" s="16">
        <f aca="true" t="shared" si="1" ref="C9:Y9">SUM(C10:C14)</f>
        <v>498795</v>
      </c>
      <c r="D9" s="16">
        <f>SUM(D10:D14)</f>
        <v>0</v>
      </c>
      <c r="E9" s="17">
        <f t="shared" si="1"/>
        <v>250000</v>
      </c>
      <c r="F9" s="18">
        <f t="shared" si="1"/>
        <v>250000</v>
      </c>
      <c r="G9" s="18">
        <f t="shared" si="1"/>
        <v>0</v>
      </c>
      <c r="H9" s="18">
        <f t="shared" si="1"/>
        <v>0</v>
      </c>
      <c r="I9" s="18">
        <f t="shared" si="1"/>
        <v>70667</v>
      </c>
      <c r="J9" s="18">
        <f t="shared" si="1"/>
        <v>70667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70667</v>
      </c>
      <c r="X9" s="18">
        <f t="shared" si="1"/>
        <v>250000</v>
      </c>
      <c r="Y9" s="18">
        <f t="shared" si="1"/>
        <v>-179333</v>
      </c>
      <c r="Z9" s="4">
        <f>+IF(X9&lt;&gt;0,+(Y9/X9)*100,0)</f>
        <v>-71.7332</v>
      </c>
      <c r="AA9" s="30">
        <f>SUM(AA10:AA14)</f>
        <v>250000</v>
      </c>
    </row>
    <row r="10" spans="1:27" ht="13.5">
      <c r="A10" s="5" t="s">
        <v>36</v>
      </c>
      <c r="B10" s="3"/>
      <c r="C10" s="19">
        <v>485470</v>
      </c>
      <c r="D10" s="19"/>
      <c r="E10" s="20">
        <v>250000</v>
      </c>
      <c r="F10" s="21">
        <v>250000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250000</v>
      </c>
      <c r="Y10" s="21">
        <v>-250000</v>
      </c>
      <c r="Z10" s="6">
        <v>-100</v>
      </c>
      <c r="AA10" s="28">
        <v>250000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5123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8202</v>
      </c>
      <c r="D13" s="19"/>
      <c r="E13" s="20"/>
      <c r="F13" s="21"/>
      <c r="G13" s="21"/>
      <c r="H13" s="21"/>
      <c r="I13" s="21">
        <v>70667</v>
      </c>
      <c r="J13" s="21">
        <v>70667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70667</v>
      </c>
      <c r="X13" s="21"/>
      <c r="Y13" s="21">
        <v>70667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8991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>
        <v>8991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1736719</v>
      </c>
      <c r="D25" s="50">
        <f>+D5+D9+D15+D19+D24</f>
        <v>0</v>
      </c>
      <c r="E25" s="51">
        <f t="shared" si="4"/>
        <v>2245000</v>
      </c>
      <c r="F25" s="52">
        <f t="shared" si="4"/>
        <v>2245000</v>
      </c>
      <c r="G25" s="52">
        <f t="shared" si="4"/>
        <v>0</v>
      </c>
      <c r="H25" s="52">
        <f t="shared" si="4"/>
        <v>98990</v>
      </c>
      <c r="I25" s="52">
        <f t="shared" si="4"/>
        <v>79280</v>
      </c>
      <c r="J25" s="52">
        <f t="shared" si="4"/>
        <v>178270</v>
      </c>
      <c r="K25" s="52">
        <f t="shared" si="4"/>
        <v>103576</v>
      </c>
      <c r="L25" s="52">
        <f t="shared" si="4"/>
        <v>47459</v>
      </c>
      <c r="M25" s="52">
        <f t="shared" si="4"/>
        <v>9350</v>
      </c>
      <c r="N25" s="52">
        <f t="shared" si="4"/>
        <v>160385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338655</v>
      </c>
      <c r="X25" s="52">
        <f t="shared" si="4"/>
        <v>1800000</v>
      </c>
      <c r="Y25" s="52">
        <f t="shared" si="4"/>
        <v>-1461345</v>
      </c>
      <c r="Z25" s="53">
        <f>+IF(X25&lt;&gt;0,+(Y25/X25)*100,0)</f>
        <v>-81.18583333333333</v>
      </c>
      <c r="AA25" s="54">
        <f>+AA5+AA9+AA15+AA19+AA24</f>
        <v>2245000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>
        <v>477110</v>
      </c>
      <c r="D29" s="19"/>
      <c r="E29" s="20">
        <v>250000</v>
      </c>
      <c r="F29" s="21">
        <v>250000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250000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477110</v>
      </c>
      <c r="D32" s="25">
        <f>SUM(D28:D31)</f>
        <v>0</v>
      </c>
      <c r="E32" s="26">
        <f t="shared" si="5"/>
        <v>250000</v>
      </c>
      <c r="F32" s="27">
        <f t="shared" si="5"/>
        <v>250000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250000</v>
      </c>
    </row>
    <row r="33" spans="1:27" ht="13.5">
      <c r="A33" s="59" t="s">
        <v>59</v>
      </c>
      <c r="B33" s="3" t="s">
        <v>60</v>
      </c>
      <c r="C33" s="19">
        <v>1259609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1995000</v>
      </c>
      <c r="F35" s="21">
        <v>1995000</v>
      </c>
      <c r="G35" s="21"/>
      <c r="H35" s="21">
        <v>98990</v>
      </c>
      <c r="I35" s="21">
        <v>79280</v>
      </c>
      <c r="J35" s="21">
        <v>178270</v>
      </c>
      <c r="K35" s="21">
        <v>103576</v>
      </c>
      <c r="L35" s="21">
        <v>47459</v>
      </c>
      <c r="M35" s="21">
        <v>9350</v>
      </c>
      <c r="N35" s="21">
        <v>160385</v>
      </c>
      <c r="O35" s="21"/>
      <c r="P35" s="21"/>
      <c r="Q35" s="21"/>
      <c r="R35" s="21"/>
      <c r="S35" s="21"/>
      <c r="T35" s="21"/>
      <c r="U35" s="21"/>
      <c r="V35" s="21"/>
      <c r="W35" s="21">
        <v>338655</v>
      </c>
      <c r="X35" s="21"/>
      <c r="Y35" s="21">
        <v>338655</v>
      </c>
      <c r="Z35" s="6"/>
      <c r="AA35" s="28">
        <v>1995000</v>
      </c>
    </row>
    <row r="36" spans="1:27" ht="13.5">
      <c r="A36" s="60" t="s">
        <v>64</v>
      </c>
      <c r="B36" s="10"/>
      <c r="C36" s="61">
        <f aca="true" t="shared" si="6" ref="C36:Y36">SUM(C32:C35)</f>
        <v>1736719</v>
      </c>
      <c r="D36" s="61">
        <f>SUM(D32:D35)</f>
        <v>0</v>
      </c>
      <c r="E36" s="62">
        <f t="shared" si="6"/>
        <v>2245000</v>
      </c>
      <c r="F36" s="63">
        <f t="shared" si="6"/>
        <v>2245000</v>
      </c>
      <c r="G36" s="63">
        <f t="shared" si="6"/>
        <v>0</v>
      </c>
      <c r="H36" s="63">
        <f t="shared" si="6"/>
        <v>98990</v>
      </c>
      <c r="I36" s="63">
        <f t="shared" si="6"/>
        <v>79280</v>
      </c>
      <c r="J36" s="63">
        <f t="shared" si="6"/>
        <v>178270</v>
      </c>
      <c r="K36" s="63">
        <f t="shared" si="6"/>
        <v>103576</v>
      </c>
      <c r="L36" s="63">
        <f t="shared" si="6"/>
        <v>47459</v>
      </c>
      <c r="M36" s="63">
        <f t="shared" si="6"/>
        <v>9350</v>
      </c>
      <c r="N36" s="63">
        <f t="shared" si="6"/>
        <v>160385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338655</v>
      </c>
      <c r="X36" s="63">
        <f t="shared" si="6"/>
        <v>0</v>
      </c>
      <c r="Y36" s="63">
        <f t="shared" si="6"/>
        <v>338655</v>
      </c>
      <c r="Z36" s="64">
        <f>+IF(X36&lt;&gt;0,+(Y36/X36)*100,0)</f>
        <v>0</v>
      </c>
      <c r="AA36" s="65">
        <f>SUM(AA32:AA35)</f>
        <v>2245000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6554205</v>
      </c>
      <c r="D5" s="16">
        <f>SUM(D6:D8)</f>
        <v>0</v>
      </c>
      <c r="E5" s="17">
        <f t="shared" si="0"/>
        <v>1000000</v>
      </c>
      <c r="F5" s="18">
        <f t="shared" si="0"/>
        <v>1000000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105846</v>
      </c>
      <c r="M5" s="18">
        <f t="shared" si="0"/>
        <v>225899</v>
      </c>
      <c r="N5" s="18">
        <f t="shared" si="0"/>
        <v>331745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331745</v>
      </c>
      <c r="X5" s="18">
        <f t="shared" si="0"/>
        <v>300000</v>
      </c>
      <c r="Y5" s="18">
        <f t="shared" si="0"/>
        <v>31745</v>
      </c>
      <c r="Z5" s="4">
        <f>+IF(X5&lt;&gt;0,+(Y5/X5)*100,0)</f>
        <v>10.581666666666667</v>
      </c>
      <c r="AA5" s="16">
        <f>SUM(AA6:AA8)</f>
        <v>1000000</v>
      </c>
    </row>
    <row r="6" spans="1:27" ht="13.5">
      <c r="A6" s="5" t="s">
        <v>32</v>
      </c>
      <c r="B6" s="3"/>
      <c r="C6" s="19">
        <v>2417635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4136570</v>
      </c>
      <c r="D7" s="22"/>
      <c r="E7" s="23">
        <v>1000000</v>
      </c>
      <c r="F7" s="24">
        <v>1000000</v>
      </c>
      <c r="G7" s="24"/>
      <c r="H7" s="24"/>
      <c r="I7" s="24"/>
      <c r="J7" s="24"/>
      <c r="K7" s="24"/>
      <c r="L7" s="24">
        <v>105846</v>
      </c>
      <c r="M7" s="24">
        <v>225899</v>
      </c>
      <c r="N7" s="24">
        <v>331745</v>
      </c>
      <c r="O7" s="24"/>
      <c r="P7" s="24"/>
      <c r="Q7" s="24"/>
      <c r="R7" s="24"/>
      <c r="S7" s="24"/>
      <c r="T7" s="24"/>
      <c r="U7" s="24"/>
      <c r="V7" s="24"/>
      <c r="W7" s="24">
        <v>331745</v>
      </c>
      <c r="X7" s="24">
        <v>300000</v>
      </c>
      <c r="Y7" s="24">
        <v>31745</v>
      </c>
      <c r="Z7" s="7">
        <v>10.58</v>
      </c>
      <c r="AA7" s="29">
        <v>1000000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11751036</v>
      </c>
      <c r="D9" s="16">
        <f>SUM(D10:D14)</f>
        <v>0</v>
      </c>
      <c r="E9" s="17">
        <f t="shared" si="1"/>
        <v>12994469</v>
      </c>
      <c r="F9" s="18">
        <f t="shared" si="1"/>
        <v>12994469</v>
      </c>
      <c r="G9" s="18">
        <f t="shared" si="1"/>
        <v>0</v>
      </c>
      <c r="H9" s="18">
        <f t="shared" si="1"/>
        <v>1837389</v>
      </c>
      <c r="I9" s="18">
        <f t="shared" si="1"/>
        <v>468463</v>
      </c>
      <c r="J9" s="18">
        <f t="shared" si="1"/>
        <v>2305852</v>
      </c>
      <c r="K9" s="18">
        <f t="shared" si="1"/>
        <v>1219911</v>
      </c>
      <c r="L9" s="18">
        <f t="shared" si="1"/>
        <v>1532239</v>
      </c>
      <c r="M9" s="18">
        <f t="shared" si="1"/>
        <v>3508849</v>
      </c>
      <c r="N9" s="18">
        <f t="shared" si="1"/>
        <v>6260999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8566851</v>
      </c>
      <c r="X9" s="18">
        <f t="shared" si="1"/>
        <v>2400000</v>
      </c>
      <c r="Y9" s="18">
        <f t="shared" si="1"/>
        <v>6166851</v>
      </c>
      <c r="Z9" s="4">
        <f>+IF(X9&lt;&gt;0,+(Y9/X9)*100,0)</f>
        <v>256.952125</v>
      </c>
      <c r="AA9" s="30">
        <f>SUM(AA10:AA14)</f>
        <v>12994469</v>
      </c>
    </row>
    <row r="10" spans="1:27" ht="13.5">
      <c r="A10" s="5" t="s">
        <v>36</v>
      </c>
      <c r="B10" s="3"/>
      <c r="C10" s="19">
        <v>6727026</v>
      </c>
      <c r="D10" s="19"/>
      <c r="E10" s="20">
        <v>12994469</v>
      </c>
      <c r="F10" s="21">
        <v>12994469</v>
      </c>
      <c r="G10" s="21"/>
      <c r="H10" s="21">
        <v>1837389</v>
      </c>
      <c r="I10" s="21">
        <v>468463</v>
      </c>
      <c r="J10" s="21">
        <v>2305852</v>
      </c>
      <c r="K10" s="21">
        <v>1219911</v>
      </c>
      <c r="L10" s="21">
        <v>1532239</v>
      </c>
      <c r="M10" s="21">
        <v>3508849</v>
      </c>
      <c r="N10" s="21">
        <v>6260999</v>
      </c>
      <c r="O10" s="21"/>
      <c r="P10" s="21"/>
      <c r="Q10" s="21"/>
      <c r="R10" s="21"/>
      <c r="S10" s="21"/>
      <c r="T10" s="21"/>
      <c r="U10" s="21"/>
      <c r="V10" s="21"/>
      <c r="W10" s="21">
        <v>8566851</v>
      </c>
      <c r="X10" s="21">
        <v>2400000</v>
      </c>
      <c r="Y10" s="21">
        <v>6166851</v>
      </c>
      <c r="Z10" s="6">
        <v>256.95</v>
      </c>
      <c r="AA10" s="28">
        <v>12994469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5024010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51654420</v>
      </c>
      <c r="D15" s="16">
        <f>SUM(D16:D18)</f>
        <v>0</v>
      </c>
      <c r="E15" s="17">
        <f t="shared" si="2"/>
        <v>10250000</v>
      </c>
      <c r="F15" s="18">
        <f t="shared" si="2"/>
        <v>10250000</v>
      </c>
      <c r="G15" s="18">
        <f t="shared" si="2"/>
        <v>394697</v>
      </c>
      <c r="H15" s="18">
        <f t="shared" si="2"/>
        <v>1135388</v>
      </c>
      <c r="I15" s="18">
        <f t="shared" si="2"/>
        <v>2729951</v>
      </c>
      <c r="J15" s="18">
        <f t="shared" si="2"/>
        <v>4260036</v>
      </c>
      <c r="K15" s="18">
        <f t="shared" si="2"/>
        <v>25068489</v>
      </c>
      <c r="L15" s="18">
        <f t="shared" si="2"/>
        <v>8232478</v>
      </c>
      <c r="M15" s="18">
        <f t="shared" si="2"/>
        <v>5152285</v>
      </c>
      <c r="N15" s="18">
        <f t="shared" si="2"/>
        <v>38453252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42713288</v>
      </c>
      <c r="X15" s="18">
        <f t="shared" si="2"/>
        <v>1000000</v>
      </c>
      <c r="Y15" s="18">
        <f t="shared" si="2"/>
        <v>41713288</v>
      </c>
      <c r="Z15" s="4">
        <f>+IF(X15&lt;&gt;0,+(Y15/X15)*100,0)</f>
        <v>4171.3288</v>
      </c>
      <c r="AA15" s="30">
        <f>SUM(AA16:AA18)</f>
        <v>10250000</v>
      </c>
    </row>
    <row r="16" spans="1:27" ht="13.5">
      <c r="A16" s="5" t="s">
        <v>42</v>
      </c>
      <c r="B16" s="3"/>
      <c r="C16" s="19">
        <v>5292306</v>
      </c>
      <c r="D16" s="19"/>
      <c r="E16" s="20">
        <v>10250000</v>
      </c>
      <c r="F16" s="21">
        <v>10250000</v>
      </c>
      <c r="G16" s="21">
        <v>42442</v>
      </c>
      <c r="H16" s="21">
        <v>624771</v>
      </c>
      <c r="I16" s="21">
        <v>476975</v>
      </c>
      <c r="J16" s="21">
        <v>1144188</v>
      </c>
      <c r="K16" s="21">
        <v>664722</v>
      </c>
      <c r="L16" s="21">
        <v>170096</v>
      </c>
      <c r="M16" s="21">
        <v>275166</v>
      </c>
      <c r="N16" s="21">
        <v>1109984</v>
      </c>
      <c r="O16" s="21"/>
      <c r="P16" s="21"/>
      <c r="Q16" s="21"/>
      <c r="R16" s="21"/>
      <c r="S16" s="21"/>
      <c r="T16" s="21"/>
      <c r="U16" s="21"/>
      <c r="V16" s="21"/>
      <c r="W16" s="21">
        <v>2254172</v>
      </c>
      <c r="X16" s="21">
        <v>1000000</v>
      </c>
      <c r="Y16" s="21">
        <v>1254172</v>
      </c>
      <c r="Z16" s="6">
        <v>125.42</v>
      </c>
      <c r="AA16" s="28">
        <v>10250000</v>
      </c>
    </row>
    <row r="17" spans="1:27" ht="13.5">
      <c r="A17" s="5" t="s">
        <v>43</v>
      </c>
      <c r="B17" s="3"/>
      <c r="C17" s="19">
        <v>46362114</v>
      </c>
      <c r="D17" s="19"/>
      <c r="E17" s="20"/>
      <c r="F17" s="21"/>
      <c r="G17" s="21">
        <v>352255</v>
      </c>
      <c r="H17" s="21">
        <v>510617</v>
      </c>
      <c r="I17" s="21">
        <v>2252976</v>
      </c>
      <c r="J17" s="21">
        <v>3115848</v>
      </c>
      <c r="K17" s="21">
        <v>24403767</v>
      </c>
      <c r="L17" s="21">
        <v>8062382</v>
      </c>
      <c r="M17" s="21">
        <v>4877119</v>
      </c>
      <c r="N17" s="21">
        <v>37343268</v>
      </c>
      <c r="O17" s="21"/>
      <c r="P17" s="21"/>
      <c r="Q17" s="21"/>
      <c r="R17" s="21"/>
      <c r="S17" s="21"/>
      <c r="T17" s="21"/>
      <c r="U17" s="21"/>
      <c r="V17" s="21"/>
      <c r="W17" s="21">
        <v>40459116</v>
      </c>
      <c r="X17" s="21"/>
      <c r="Y17" s="21">
        <v>40459116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161666110</v>
      </c>
      <c r="D19" s="16">
        <f>SUM(D20:D23)</f>
        <v>0</v>
      </c>
      <c r="E19" s="17">
        <f t="shared" si="3"/>
        <v>94938033</v>
      </c>
      <c r="F19" s="18">
        <f t="shared" si="3"/>
        <v>94938033</v>
      </c>
      <c r="G19" s="18">
        <f t="shared" si="3"/>
        <v>1675944</v>
      </c>
      <c r="H19" s="18">
        <f t="shared" si="3"/>
        <v>6448109</v>
      </c>
      <c r="I19" s="18">
        <f t="shared" si="3"/>
        <v>10223971</v>
      </c>
      <c r="J19" s="18">
        <f t="shared" si="3"/>
        <v>18348024</v>
      </c>
      <c r="K19" s="18">
        <f t="shared" si="3"/>
        <v>7492972</v>
      </c>
      <c r="L19" s="18">
        <f t="shared" si="3"/>
        <v>9006017</v>
      </c>
      <c r="M19" s="18">
        <f t="shared" si="3"/>
        <v>12837684</v>
      </c>
      <c r="N19" s="18">
        <f t="shared" si="3"/>
        <v>29336673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47684697</v>
      </c>
      <c r="X19" s="18">
        <f t="shared" si="3"/>
        <v>33550000</v>
      </c>
      <c r="Y19" s="18">
        <f t="shared" si="3"/>
        <v>14134697</v>
      </c>
      <c r="Z19" s="4">
        <f>+IF(X19&lt;&gt;0,+(Y19/X19)*100,0)</f>
        <v>42.13024441132638</v>
      </c>
      <c r="AA19" s="30">
        <f>SUM(AA20:AA23)</f>
        <v>94938033</v>
      </c>
    </row>
    <row r="20" spans="1:27" ht="13.5">
      <c r="A20" s="5" t="s">
        <v>46</v>
      </c>
      <c r="B20" s="3"/>
      <c r="C20" s="19">
        <v>65071873</v>
      </c>
      <c r="D20" s="19"/>
      <c r="E20" s="20">
        <v>3000000</v>
      </c>
      <c r="F20" s="21">
        <v>3000000</v>
      </c>
      <c r="G20" s="21"/>
      <c r="H20" s="21">
        <v>171894</v>
      </c>
      <c r="I20" s="21">
        <v>1165057</v>
      </c>
      <c r="J20" s="21">
        <v>1336951</v>
      </c>
      <c r="K20" s="21">
        <v>2306394</v>
      </c>
      <c r="L20" s="21">
        <v>3455638</v>
      </c>
      <c r="M20" s="21">
        <v>278670</v>
      </c>
      <c r="N20" s="21">
        <v>6040702</v>
      </c>
      <c r="O20" s="21"/>
      <c r="P20" s="21"/>
      <c r="Q20" s="21"/>
      <c r="R20" s="21"/>
      <c r="S20" s="21"/>
      <c r="T20" s="21"/>
      <c r="U20" s="21"/>
      <c r="V20" s="21"/>
      <c r="W20" s="21">
        <v>7377653</v>
      </c>
      <c r="X20" s="21">
        <v>350000</v>
      </c>
      <c r="Y20" s="21">
        <v>7027653</v>
      </c>
      <c r="Z20" s="6">
        <v>2007.9</v>
      </c>
      <c r="AA20" s="28">
        <v>3000000</v>
      </c>
    </row>
    <row r="21" spans="1:27" ht="13.5">
      <c r="A21" s="5" t="s">
        <v>47</v>
      </c>
      <c r="B21" s="3"/>
      <c r="C21" s="19">
        <v>20194720</v>
      </c>
      <c r="D21" s="19"/>
      <c r="E21" s="20">
        <v>29163801</v>
      </c>
      <c r="F21" s="21">
        <v>29163801</v>
      </c>
      <c r="G21" s="21">
        <v>1425064</v>
      </c>
      <c r="H21" s="21">
        <v>690019</v>
      </c>
      <c r="I21" s="21">
        <v>2968877</v>
      </c>
      <c r="J21" s="21">
        <v>5083960</v>
      </c>
      <c r="K21" s="21">
        <v>324299</v>
      </c>
      <c r="L21" s="21">
        <v>685967</v>
      </c>
      <c r="M21" s="21"/>
      <c r="N21" s="21">
        <v>1010266</v>
      </c>
      <c r="O21" s="21"/>
      <c r="P21" s="21"/>
      <c r="Q21" s="21"/>
      <c r="R21" s="21"/>
      <c r="S21" s="21"/>
      <c r="T21" s="21"/>
      <c r="U21" s="21"/>
      <c r="V21" s="21"/>
      <c r="W21" s="21">
        <v>6094226</v>
      </c>
      <c r="X21" s="21">
        <v>7200000</v>
      </c>
      <c r="Y21" s="21">
        <v>-1105774</v>
      </c>
      <c r="Z21" s="6">
        <v>-15.36</v>
      </c>
      <c r="AA21" s="28">
        <v>29163801</v>
      </c>
    </row>
    <row r="22" spans="1:27" ht="13.5">
      <c r="A22" s="5" t="s">
        <v>48</v>
      </c>
      <c r="B22" s="3"/>
      <c r="C22" s="22">
        <v>74279615</v>
      </c>
      <c r="D22" s="22"/>
      <c r="E22" s="23">
        <v>62774232</v>
      </c>
      <c r="F22" s="24">
        <v>62774232</v>
      </c>
      <c r="G22" s="24">
        <v>250880</v>
      </c>
      <c r="H22" s="24">
        <v>5586196</v>
      </c>
      <c r="I22" s="24">
        <v>6090037</v>
      </c>
      <c r="J22" s="24">
        <v>11927113</v>
      </c>
      <c r="K22" s="24">
        <v>4862279</v>
      </c>
      <c r="L22" s="24">
        <v>4864412</v>
      </c>
      <c r="M22" s="24">
        <v>12559014</v>
      </c>
      <c r="N22" s="24">
        <v>22285705</v>
      </c>
      <c r="O22" s="24"/>
      <c r="P22" s="24"/>
      <c r="Q22" s="24"/>
      <c r="R22" s="24"/>
      <c r="S22" s="24"/>
      <c r="T22" s="24"/>
      <c r="U22" s="24"/>
      <c r="V22" s="24"/>
      <c r="W22" s="24">
        <v>34212818</v>
      </c>
      <c r="X22" s="24">
        <v>26000000</v>
      </c>
      <c r="Y22" s="24">
        <v>8212818</v>
      </c>
      <c r="Z22" s="7">
        <v>31.59</v>
      </c>
      <c r="AA22" s="29">
        <v>62774232</v>
      </c>
    </row>
    <row r="23" spans="1:27" ht="13.5">
      <c r="A23" s="5" t="s">
        <v>49</v>
      </c>
      <c r="B23" s="3"/>
      <c r="C23" s="19">
        <v>2119902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>
        <v>6783018</v>
      </c>
      <c r="D24" s="16"/>
      <c r="E24" s="17">
        <v>12000000</v>
      </c>
      <c r="F24" s="18">
        <v>12000000</v>
      </c>
      <c r="G24" s="18"/>
      <c r="H24" s="18"/>
      <c r="I24" s="18"/>
      <c r="J24" s="18"/>
      <c r="K24" s="18">
        <v>117</v>
      </c>
      <c r="L24" s="18"/>
      <c r="M24" s="18"/>
      <c r="N24" s="18">
        <v>117</v>
      </c>
      <c r="O24" s="18"/>
      <c r="P24" s="18"/>
      <c r="Q24" s="18"/>
      <c r="R24" s="18"/>
      <c r="S24" s="18"/>
      <c r="T24" s="18"/>
      <c r="U24" s="18"/>
      <c r="V24" s="18"/>
      <c r="W24" s="18">
        <v>117</v>
      </c>
      <c r="X24" s="18">
        <v>3000000</v>
      </c>
      <c r="Y24" s="18">
        <v>-2999883</v>
      </c>
      <c r="Z24" s="4">
        <v>-100</v>
      </c>
      <c r="AA24" s="30">
        <v>12000000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238408789</v>
      </c>
      <c r="D25" s="50">
        <f>+D5+D9+D15+D19+D24</f>
        <v>0</v>
      </c>
      <c r="E25" s="51">
        <f t="shared" si="4"/>
        <v>131182502</v>
      </c>
      <c r="F25" s="52">
        <f t="shared" si="4"/>
        <v>131182502</v>
      </c>
      <c r="G25" s="52">
        <f t="shared" si="4"/>
        <v>2070641</v>
      </c>
      <c r="H25" s="52">
        <f t="shared" si="4"/>
        <v>9420886</v>
      </c>
      <c r="I25" s="52">
        <f t="shared" si="4"/>
        <v>13422385</v>
      </c>
      <c r="J25" s="52">
        <f t="shared" si="4"/>
        <v>24913912</v>
      </c>
      <c r="K25" s="52">
        <f t="shared" si="4"/>
        <v>33781489</v>
      </c>
      <c r="L25" s="52">
        <f t="shared" si="4"/>
        <v>18876580</v>
      </c>
      <c r="M25" s="52">
        <f t="shared" si="4"/>
        <v>21724717</v>
      </c>
      <c r="N25" s="52">
        <f t="shared" si="4"/>
        <v>74382786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99296698</v>
      </c>
      <c r="X25" s="52">
        <f t="shared" si="4"/>
        <v>40250000</v>
      </c>
      <c r="Y25" s="52">
        <f t="shared" si="4"/>
        <v>59046698</v>
      </c>
      <c r="Z25" s="53">
        <f>+IF(X25&lt;&gt;0,+(Y25/X25)*100,0)</f>
        <v>146.6998708074534</v>
      </c>
      <c r="AA25" s="54">
        <f>+AA5+AA9+AA15+AA19+AA24</f>
        <v>131182502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99126370</v>
      </c>
      <c r="D28" s="19"/>
      <c r="E28" s="20">
        <v>78677233</v>
      </c>
      <c r="F28" s="21">
        <v>78677233</v>
      </c>
      <c r="G28" s="21">
        <v>1579104</v>
      </c>
      <c r="H28" s="21">
        <v>6009207</v>
      </c>
      <c r="I28" s="21">
        <v>7341910</v>
      </c>
      <c r="J28" s="21">
        <v>14930221</v>
      </c>
      <c r="K28" s="21">
        <v>4762676</v>
      </c>
      <c r="L28" s="21">
        <v>5152528</v>
      </c>
      <c r="M28" s="21">
        <v>9358945</v>
      </c>
      <c r="N28" s="21">
        <v>19274149</v>
      </c>
      <c r="O28" s="21"/>
      <c r="P28" s="21"/>
      <c r="Q28" s="21"/>
      <c r="R28" s="21"/>
      <c r="S28" s="21"/>
      <c r="T28" s="21"/>
      <c r="U28" s="21"/>
      <c r="V28" s="21"/>
      <c r="W28" s="21">
        <v>34204370</v>
      </c>
      <c r="X28" s="21"/>
      <c r="Y28" s="21">
        <v>34204370</v>
      </c>
      <c r="Z28" s="6"/>
      <c r="AA28" s="19">
        <v>78677233</v>
      </c>
    </row>
    <row r="29" spans="1:27" ht="13.5">
      <c r="A29" s="56" t="s">
        <v>55</v>
      </c>
      <c r="B29" s="3"/>
      <c r="C29" s="19">
        <v>36743030</v>
      </c>
      <c r="D29" s="19"/>
      <c r="E29" s="20">
        <v>10250000</v>
      </c>
      <c r="F29" s="21">
        <v>10250000</v>
      </c>
      <c r="G29" s="21"/>
      <c r="H29" s="21">
        <v>2096439</v>
      </c>
      <c r="I29" s="21">
        <v>2145968</v>
      </c>
      <c r="J29" s="21">
        <v>4242407</v>
      </c>
      <c r="K29" s="21">
        <v>3573686</v>
      </c>
      <c r="L29" s="21">
        <v>2348858</v>
      </c>
      <c r="M29" s="21">
        <v>5116511</v>
      </c>
      <c r="N29" s="21">
        <v>11039055</v>
      </c>
      <c r="O29" s="21"/>
      <c r="P29" s="21"/>
      <c r="Q29" s="21"/>
      <c r="R29" s="21"/>
      <c r="S29" s="21"/>
      <c r="T29" s="21"/>
      <c r="U29" s="21"/>
      <c r="V29" s="21"/>
      <c r="W29" s="21">
        <v>15281462</v>
      </c>
      <c r="X29" s="21"/>
      <c r="Y29" s="21">
        <v>15281462</v>
      </c>
      <c r="Z29" s="6"/>
      <c r="AA29" s="28">
        <v>10250000</v>
      </c>
    </row>
    <row r="30" spans="1:27" ht="13.5">
      <c r="A30" s="56" t="s">
        <v>56</v>
      </c>
      <c r="B30" s="3"/>
      <c r="C30" s="22">
        <v>4284000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140153400</v>
      </c>
      <c r="D32" s="25">
        <f>SUM(D28:D31)</f>
        <v>0</v>
      </c>
      <c r="E32" s="26">
        <f t="shared" si="5"/>
        <v>88927233</v>
      </c>
      <c r="F32" s="27">
        <f t="shared" si="5"/>
        <v>88927233</v>
      </c>
      <c r="G32" s="27">
        <f t="shared" si="5"/>
        <v>1579104</v>
      </c>
      <c r="H32" s="27">
        <f t="shared" si="5"/>
        <v>8105646</v>
      </c>
      <c r="I32" s="27">
        <f t="shared" si="5"/>
        <v>9487878</v>
      </c>
      <c r="J32" s="27">
        <f t="shared" si="5"/>
        <v>19172628</v>
      </c>
      <c r="K32" s="27">
        <f t="shared" si="5"/>
        <v>8336362</v>
      </c>
      <c r="L32" s="27">
        <f t="shared" si="5"/>
        <v>7501386</v>
      </c>
      <c r="M32" s="27">
        <f t="shared" si="5"/>
        <v>14475456</v>
      </c>
      <c r="N32" s="27">
        <f t="shared" si="5"/>
        <v>30313204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49485832</v>
      </c>
      <c r="X32" s="27">
        <f t="shared" si="5"/>
        <v>0</v>
      </c>
      <c r="Y32" s="27">
        <f t="shared" si="5"/>
        <v>49485832</v>
      </c>
      <c r="Z32" s="13">
        <f>+IF(X32&lt;&gt;0,+(Y32/X32)*100,0)</f>
        <v>0</v>
      </c>
      <c r="AA32" s="31">
        <f>SUM(AA28:AA31)</f>
        <v>88927233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64803069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33452320</v>
      </c>
      <c r="D35" s="19"/>
      <c r="E35" s="20">
        <v>42255269</v>
      </c>
      <c r="F35" s="21">
        <v>42255269</v>
      </c>
      <c r="G35" s="21">
        <v>491537</v>
      </c>
      <c r="H35" s="21">
        <v>1315240</v>
      </c>
      <c r="I35" s="21">
        <v>3934507</v>
      </c>
      <c r="J35" s="21">
        <v>5741284</v>
      </c>
      <c r="K35" s="21">
        <v>25445127</v>
      </c>
      <c r="L35" s="21">
        <v>11375194</v>
      </c>
      <c r="M35" s="21">
        <v>7249261</v>
      </c>
      <c r="N35" s="21">
        <v>44069582</v>
      </c>
      <c r="O35" s="21"/>
      <c r="P35" s="21"/>
      <c r="Q35" s="21"/>
      <c r="R35" s="21"/>
      <c r="S35" s="21"/>
      <c r="T35" s="21"/>
      <c r="U35" s="21"/>
      <c r="V35" s="21"/>
      <c r="W35" s="21">
        <v>49810866</v>
      </c>
      <c r="X35" s="21"/>
      <c r="Y35" s="21">
        <v>49810866</v>
      </c>
      <c r="Z35" s="6"/>
      <c r="AA35" s="28">
        <v>42255269</v>
      </c>
    </row>
    <row r="36" spans="1:27" ht="13.5">
      <c r="A36" s="60" t="s">
        <v>64</v>
      </c>
      <c r="B36" s="10"/>
      <c r="C36" s="61">
        <f aca="true" t="shared" si="6" ref="C36:Y36">SUM(C32:C35)</f>
        <v>238408789</v>
      </c>
      <c r="D36" s="61">
        <f>SUM(D32:D35)</f>
        <v>0</v>
      </c>
      <c r="E36" s="62">
        <f t="shared" si="6"/>
        <v>131182502</v>
      </c>
      <c r="F36" s="63">
        <f t="shared" si="6"/>
        <v>131182502</v>
      </c>
      <c r="G36" s="63">
        <f t="shared" si="6"/>
        <v>2070641</v>
      </c>
      <c r="H36" s="63">
        <f t="shared" si="6"/>
        <v>9420886</v>
      </c>
      <c r="I36" s="63">
        <f t="shared" si="6"/>
        <v>13422385</v>
      </c>
      <c r="J36" s="63">
        <f t="shared" si="6"/>
        <v>24913912</v>
      </c>
      <c r="K36" s="63">
        <f t="shared" si="6"/>
        <v>33781489</v>
      </c>
      <c r="L36" s="63">
        <f t="shared" si="6"/>
        <v>18876580</v>
      </c>
      <c r="M36" s="63">
        <f t="shared" si="6"/>
        <v>21724717</v>
      </c>
      <c r="N36" s="63">
        <f t="shared" si="6"/>
        <v>74382786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99296698</v>
      </c>
      <c r="X36" s="63">
        <f t="shared" si="6"/>
        <v>0</v>
      </c>
      <c r="Y36" s="63">
        <f t="shared" si="6"/>
        <v>99296698</v>
      </c>
      <c r="Z36" s="64">
        <f>+IF(X36&lt;&gt;0,+(Y36/X36)*100,0)</f>
        <v>0</v>
      </c>
      <c r="AA36" s="65">
        <f>SUM(AA32:AA35)</f>
        <v>131182502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1483260</v>
      </c>
      <c r="D5" s="16">
        <f>SUM(D6:D8)</f>
        <v>0</v>
      </c>
      <c r="E5" s="17">
        <f t="shared" si="0"/>
        <v>2351000</v>
      </c>
      <c r="F5" s="18">
        <f t="shared" si="0"/>
        <v>2351000</v>
      </c>
      <c r="G5" s="18">
        <f t="shared" si="0"/>
        <v>0</v>
      </c>
      <c r="H5" s="18">
        <f t="shared" si="0"/>
        <v>5899</v>
      </c>
      <c r="I5" s="18">
        <f t="shared" si="0"/>
        <v>43601</v>
      </c>
      <c r="J5" s="18">
        <f t="shared" si="0"/>
        <v>49500</v>
      </c>
      <c r="K5" s="18">
        <f t="shared" si="0"/>
        <v>1200</v>
      </c>
      <c r="L5" s="18">
        <f t="shared" si="0"/>
        <v>70246</v>
      </c>
      <c r="M5" s="18">
        <f t="shared" si="0"/>
        <v>0</v>
      </c>
      <c r="N5" s="18">
        <f t="shared" si="0"/>
        <v>71446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120946</v>
      </c>
      <c r="X5" s="18">
        <f t="shared" si="0"/>
        <v>680000</v>
      </c>
      <c r="Y5" s="18">
        <f t="shared" si="0"/>
        <v>-559054</v>
      </c>
      <c r="Z5" s="4">
        <f>+IF(X5&lt;&gt;0,+(Y5/X5)*100,0)</f>
        <v>-82.21382352941177</v>
      </c>
      <c r="AA5" s="16">
        <f>SUM(AA6:AA8)</f>
        <v>2351000</v>
      </c>
    </row>
    <row r="6" spans="1:27" ht="13.5">
      <c r="A6" s="5" t="s">
        <v>32</v>
      </c>
      <c r="B6" s="3"/>
      <c r="C6" s="19">
        <v>522526</v>
      </c>
      <c r="D6" s="19"/>
      <c r="E6" s="20">
        <v>1050000</v>
      </c>
      <c r="F6" s="21">
        <v>1050000</v>
      </c>
      <c r="G6" s="21"/>
      <c r="H6" s="21">
        <v>2999</v>
      </c>
      <c r="I6" s="21"/>
      <c r="J6" s="21">
        <v>2999</v>
      </c>
      <c r="K6" s="21">
        <v>1200</v>
      </c>
      <c r="L6" s="21"/>
      <c r="M6" s="21"/>
      <c r="N6" s="21">
        <v>1200</v>
      </c>
      <c r="O6" s="21"/>
      <c r="P6" s="21"/>
      <c r="Q6" s="21"/>
      <c r="R6" s="21"/>
      <c r="S6" s="21"/>
      <c r="T6" s="21"/>
      <c r="U6" s="21"/>
      <c r="V6" s="21"/>
      <c r="W6" s="21">
        <v>4199</v>
      </c>
      <c r="X6" s="21"/>
      <c r="Y6" s="21">
        <v>4199</v>
      </c>
      <c r="Z6" s="6"/>
      <c r="AA6" s="28">
        <v>1050000</v>
      </c>
    </row>
    <row r="7" spans="1:27" ht="13.5">
      <c r="A7" s="5" t="s">
        <v>33</v>
      </c>
      <c r="B7" s="3"/>
      <c r="C7" s="22">
        <v>960734</v>
      </c>
      <c r="D7" s="22"/>
      <c r="E7" s="23">
        <v>536000</v>
      </c>
      <c r="F7" s="24">
        <v>536000</v>
      </c>
      <c r="G7" s="24"/>
      <c r="H7" s="24">
        <v>2900</v>
      </c>
      <c r="I7" s="24">
        <v>5050</v>
      </c>
      <c r="J7" s="24">
        <v>7950</v>
      </c>
      <c r="K7" s="24"/>
      <c r="L7" s="24">
        <v>49875</v>
      </c>
      <c r="M7" s="24"/>
      <c r="N7" s="24">
        <v>49875</v>
      </c>
      <c r="O7" s="24"/>
      <c r="P7" s="24"/>
      <c r="Q7" s="24"/>
      <c r="R7" s="24"/>
      <c r="S7" s="24"/>
      <c r="T7" s="24"/>
      <c r="U7" s="24"/>
      <c r="V7" s="24"/>
      <c r="W7" s="24">
        <v>57825</v>
      </c>
      <c r="X7" s="24">
        <v>285000</v>
      </c>
      <c r="Y7" s="24">
        <v>-227175</v>
      </c>
      <c r="Z7" s="7">
        <v>-79.71</v>
      </c>
      <c r="AA7" s="29">
        <v>536000</v>
      </c>
    </row>
    <row r="8" spans="1:27" ht="13.5">
      <c r="A8" s="5" t="s">
        <v>34</v>
      </c>
      <c r="B8" s="3"/>
      <c r="C8" s="19"/>
      <c r="D8" s="19"/>
      <c r="E8" s="20">
        <v>765000</v>
      </c>
      <c r="F8" s="21">
        <v>765000</v>
      </c>
      <c r="G8" s="21"/>
      <c r="H8" s="21"/>
      <c r="I8" s="21">
        <v>38551</v>
      </c>
      <c r="J8" s="21">
        <v>38551</v>
      </c>
      <c r="K8" s="21"/>
      <c r="L8" s="21">
        <v>20371</v>
      </c>
      <c r="M8" s="21"/>
      <c r="N8" s="21">
        <v>20371</v>
      </c>
      <c r="O8" s="21"/>
      <c r="P8" s="21"/>
      <c r="Q8" s="21"/>
      <c r="R8" s="21"/>
      <c r="S8" s="21"/>
      <c r="T8" s="21"/>
      <c r="U8" s="21"/>
      <c r="V8" s="21"/>
      <c r="W8" s="21">
        <v>58922</v>
      </c>
      <c r="X8" s="21">
        <v>395000</v>
      </c>
      <c r="Y8" s="21">
        <v>-336078</v>
      </c>
      <c r="Z8" s="6">
        <v>-85.08</v>
      </c>
      <c r="AA8" s="28">
        <v>765000</v>
      </c>
    </row>
    <row r="9" spans="1:27" ht="13.5">
      <c r="A9" s="2" t="s">
        <v>35</v>
      </c>
      <c r="B9" s="3"/>
      <c r="C9" s="16">
        <f aca="true" t="shared" si="1" ref="C9:Y9">SUM(C10:C14)</f>
        <v>341836</v>
      </c>
      <c r="D9" s="16">
        <f>SUM(D10:D14)</f>
        <v>0</v>
      </c>
      <c r="E9" s="17">
        <f t="shared" si="1"/>
        <v>1994000</v>
      </c>
      <c r="F9" s="18">
        <f t="shared" si="1"/>
        <v>1994000</v>
      </c>
      <c r="G9" s="18">
        <f t="shared" si="1"/>
        <v>0</v>
      </c>
      <c r="H9" s="18">
        <f t="shared" si="1"/>
        <v>0</v>
      </c>
      <c r="I9" s="18">
        <f t="shared" si="1"/>
        <v>15127</v>
      </c>
      <c r="J9" s="18">
        <f t="shared" si="1"/>
        <v>15127</v>
      </c>
      <c r="K9" s="18">
        <f t="shared" si="1"/>
        <v>29503</v>
      </c>
      <c r="L9" s="18">
        <f t="shared" si="1"/>
        <v>142077</v>
      </c>
      <c r="M9" s="18">
        <f t="shared" si="1"/>
        <v>0</v>
      </c>
      <c r="N9" s="18">
        <f t="shared" si="1"/>
        <v>171580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186707</v>
      </c>
      <c r="X9" s="18">
        <f t="shared" si="1"/>
        <v>1350000</v>
      </c>
      <c r="Y9" s="18">
        <f t="shared" si="1"/>
        <v>-1163293</v>
      </c>
      <c r="Z9" s="4">
        <f>+IF(X9&lt;&gt;0,+(Y9/X9)*100,0)</f>
        <v>-86.16985185185186</v>
      </c>
      <c r="AA9" s="30">
        <f>SUM(AA10:AA14)</f>
        <v>1994000</v>
      </c>
    </row>
    <row r="10" spans="1:27" ht="13.5">
      <c r="A10" s="5" t="s">
        <v>36</v>
      </c>
      <c r="B10" s="3"/>
      <c r="C10" s="19">
        <v>324436</v>
      </c>
      <c r="D10" s="19"/>
      <c r="E10" s="20">
        <v>1994000</v>
      </c>
      <c r="F10" s="21">
        <v>1994000</v>
      </c>
      <c r="G10" s="21"/>
      <c r="H10" s="21"/>
      <c r="I10" s="21">
        <v>15127</v>
      </c>
      <c r="J10" s="21">
        <v>15127</v>
      </c>
      <c r="K10" s="21">
        <v>29503</v>
      </c>
      <c r="L10" s="21">
        <v>142077</v>
      </c>
      <c r="M10" s="21"/>
      <c r="N10" s="21">
        <v>171580</v>
      </c>
      <c r="O10" s="21"/>
      <c r="P10" s="21"/>
      <c r="Q10" s="21"/>
      <c r="R10" s="21"/>
      <c r="S10" s="21"/>
      <c r="T10" s="21"/>
      <c r="U10" s="21"/>
      <c r="V10" s="21"/>
      <c r="W10" s="21">
        <v>186707</v>
      </c>
      <c r="X10" s="21">
        <v>300000</v>
      </c>
      <c r="Y10" s="21">
        <v>-113293</v>
      </c>
      <c r="Z10" s="6">
        <v>-37.76</v>
      </c>
      <c r="AA10" s="28">
        <v>1994000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1050000</v>
      </c>
      <c r="Y11" s="21">
        <v>-1050000</v>
      </c>
      <c r="Z11" s="6">
        <v>-100</v>
      </c>
      <c r="AA11" s="28"/>
    </row>
    <row r="12" spans="1:27" ht="13.5">
      <c r="A12" s="5" t="s">
        <v>38</v>
      </c>
      <c r="B12" s="3"/>
      <c r="C12" s="19">
        <v>17400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28272698</v>
      </c>
      <c r="D15" s="16">
        <f>SUM(D16:D18)</f>
        <v>0</v>
      </c>
      <c r="E15" s="17">
        <f t="shared" si="2"/>
        <v>25722014</v>
      </c>
      <c r="F15" s="18">
        <f t="shared" si="2"/>
        <v>25722014</v>
      </c>
      <c r="G15" s="18">
        <f t="shared" si="2"/>
        <v>898612</v>
      </c>
      <c r="H15" s="18">
        <f t="shared" si="2"/>
        <v>2562864</v>
      </c>
      <c r="I15" s="18">
        <f t="shared" si="2"/>
        <v>1936492</v>
      </c>
      <c r="J15" s="18">
        <f t="shared" si="2"/>
        <v>5397968</v>
      </c>
      <c r="K15" s="18">
        <f t="shared" si="2"/>
        <v>1836156</v>
      </c>
      <c r="L15" s="18">
        <f t="shared" si="2"/>
        <v>3194982</v>
      </c>
      <c r="M15" s="18">
        <f t="shared" si="2"/>
        <v>9088762</v>
      </c>
      <c r="N15" s="18">
        <f t="shared" si="2"/>
        <v>14119900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19517868</v>
      </c>
      <c r="X15" s="18">
        <f t="shared" si="2"/>
        <v>16356000</v>
      </c>
      <c r="Y15" s="18">
        <f t="shared" si="2"/>
        <v>3161868</v>
      </c>
      <c r="Z15" s="4">
        <f>+IF(X15&lt;&gt;0,+(Y15/X15)*100,0)</f>
        <v>19.331548055759352</v>
      </c>
      <c r="AA15" s="30">
        <f>SUM(AA16:AA18)</f>
        <v>25722014</v>
      </c>
    </row>
    <row r="16" spans="1:27" ht="13.5">
      <c r="A16" s="5" t="s">
        <v>42</v>
      </c>
      <c r="B16" s="3"/>
      <c r="C16" s="19">
        <v>5949526</v>
      </c>
      <c r="D16" s="19"/>
      <c r="E16" s="20">
        <v>10084557</v>
      </c>
      <c r="F16" s="21">
        <v>10084557</v>
      </c>
      <c r="G16" s="21">
        <v>734462</v>
      </c>
      <c r="H16" s="21">
        <v>2727014</v>
      </c>
      <c r="I16" s="21">
        <v>337021</v>
      </c>
      <c r="J16" s="21">
        <v>3798497</v>
      </c>
      <c r="K16" s="21">
        <v>1126482</v>
      </c>
      <c r="L16" s="21">
        <v>152393</v>
      </c>
      <c r="M16" s="21">
        <v>518363</v>
      </c>
      <c r="N16" s="21">
        <v>1797238</v>
      </c>
      <c r="O16" s="21"/>
      <c r="P16" s="21"/>
      <c r="Q16" s="21"/>
      <c r="R16" s="21"/>
      <c r="S16" s="21"/>
      <c r="T16" s="21"/>
      <c r="U16" s="21"/>
      <c r="V16" s="21"/>
      <c r="W16" s="21">
        <v>5595735</v>
      </c>
      <c r="X16" s="21">
        <v>5692000</v>
      </c>
      <c r="Y16" s="21">
        <v>-96265</v>
      </c>
      <c r="Z16" s="6">
        <v>-1.69</v>
      </c>
      <c r="AA16" s="28">
        <v>10084557</v>
      </c>
    </row>
    <row r="17" spans="1:27" ht="13.5">
      <c r="A17" s="5" t="s">
        <v>43</v>
      </c>
      <c r="B17" s="3"/>
      <c r="C17" s="19">
        <v>22323172</v>
      </c>
      <c r="D17" s="19"/>
      <c r="E17" s="20">
        <v>15637457</v>
      </c>
      <c r="F17" s="21">
        <v>15637457</v>
      </c>
      <c r="G17" s="21">
        <v>164150</v>
      </c>
      <c r="H17" s="21">
        <v>-164150</v>
      </c>
      <c r="I17" s="21">
        <v>1599471</v>
      </c>
      <c r="J17" s="21">
        <v>1599471</v>
      </c>
      <c r="K17" s="21">
        <v>709674</v>
      </c>
      <c r="L17" s="21">
        <v>3042589</v>
      </c>
      <c r="M17" s="21">
        <v>8570399</v>
      </c>
      <c r="N17" s="21">
        <v>12322662</v>
      </c>
      <c r="O17" s="21"/>
      <c r="P17" s="21"/>
      <c r="Q17" s="21"/>
      <c r="R17" s="21"/>
      <c r="S17" s="21"/>
      <c r="T17" s="21"/>
      <c r="U17" s="21"/>
      <c r="V17" s="21"/>
      <c r="W17" s="21">
        <v>13922133</v>
      </c>
      <c r="X17" s="21">
        <v>10664000</v>
      </c>
      <c r="Y17" s="21">
        <v>3258133</v>
      </c>
      <c r="Z17" s="6">
        <v>30.55</v>
      </c>
      <c r="AA17" s="28">
        <v>15637457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52796531</v>
      </c>
      <c r="D19" s="16">
        <f>SUM(D20:D23)</f>
        <v>0</v>
      </c>
      <c r="E19" s="17">
        <f t="shared" si="3"/>
        <v>98638162</v>
      </c>
      <c r="F19" s="18">
        <f t="shared" si="3"/>
        <v>98638162</v>
      </c>
      <c r="G19" s="18">
        <f t="shared" si="3"/>
        <v>3531413</v>
      </c>
      <c r="H19" s="18">
        <f t="shared" si="3"/>
        <v>11392784</v>
      </c>
      <c r="I19" s="18">
        <f t="shared" si="3"/>
        <v>9441500</v>
      </c>
      <c r="J19" s="18">
        <f t="shared" si="3"/>
        <v>24365697</v>
      </c>
      <c r="K19" s="18">
        <f t="shared" si="3"/>
        <v>1325194</v>
      </c>
      <c r="L19" s="18">
        <f t="shared" si="3"/>
        <v>4102544</v>
      </c>
      <c r="M19" s="18">
        <f t="shared" si="3"/>
        <v>2986851</v>
      </c>
      <c r="N19" s="18">
        <f t="shared" si="3"/>
        <v>8414589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32780286</v>
      </c>
      <c r="X19" s="18">
        <f t="shared" si="3"/>
        <v>57016000</v>
      </c>
      <c r="Y19" s="18">
        <f t="shared" si="3"/>
        <v>-24235714</v>
      </c>
      <c r="Z19" s="4">
        <f>+IF(X19&lt;&gt;0,+(Y19/X19)*100,0)</f>
        <v>-42.50686473972218</v>
      </c>
      <c r="AA19" s="30">
        <f>SUM(AA20:AA23)</f>
        <v>98638162</v>
      </c>
    </row>
    <row r="20" spans="1:27" ht="13.5">
      <c r="A20" s="5" t="s">
        <v>46</v>
      </c>
      <c r="B20" s="3"/>
      <c r="C20" s="19">
        <v>6185658</v>
      </c>
      <c r="D20" s="19"/>
      <c r="E20" s="20">
        <v>1000000</v>
      </c>
      <c r="F20" s="21">
        <v>1000000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1000000</v>
      </c>
      <c r="Y20" s="21">
        <v>-1000000</v>
      </c>
      <c r="Z20" s="6">
        <v>-100</v>
      </c>
      <c r="AA20" s="28">
        <v>1000000</v>
      </c>
    </row>
    <row r="21" spans="1:27" ht="13.5">
      <c r="A21" s="5" t="s">
        <v>47</v>
      </c>
      <c r="B21" s="3"/>
      <c r="C21" s="19">
        <v>41948967</v>
      </c>
      <c r="D21" s="19"/>
      <c r="E21" s="20">
        <v>97638162</v>
      </c>
      <c r="F21" s="21">
        <v>97638162</v>
      </c>
      <c r="G21" s="21">
        <v>3026693</v>
      </c>
      <c r="H21" s="21">
        <v>11806690</v>
      </c>
      <c r="I21" s="21">
        <v>8988249</v>
      </c>
      <c r="J21" s="21">
        <v>23821632</v>
      </c>
      <c r="K21" s="21">
        <v>983412</v>
      </c>
      <c r="L21" s="21">
        <v>4019757</v>
      </c>
      <c r="M21" s="21">
        <v>2986851</v>
      </c>
      <c r="N21" s="21">
        <v>7990020</v>
      </c>
      <c r="O21" s="21"/>
      <c r="P21" s="21"/>
      <c r="Q21" s="21"/>
      <c r="R21" s="21"/>
      <c r="S21" s="21"/>
      <c r="T21" s="21"/>
      <c r="U21" s="21"/>
      <c r="V21" s="21"/>
      <c r="W21" s="21">
        <v>31811652</v>
      </c>
      <c r="X21" s="21">
        <v>55000000</v>
      </c>
      <c r="Y21" s="21">
        <v>-23188348</v>
      </c>
      <c r="Z21" s="6">
        <v>-42.16</v>
      </c>
      <c r="AA21" s="28">
        <v>97638162</v>
      </c>
    </row>
    <row r="22" spans="1:27" ht="13.5">
      <c r="A22" s="5" t="s">
        <v>48</v>
      </c>
      <c r="B22" s="3"/>
      <c r="C22" s="22">
        <v>4661906</v>
      </c>
      <c r="D22" s="22"/>
      <c r="E22" s="23"/>
      <c r="F22" s="24"/>
      <c r="G22" s="24">
        <v>504720</v>
      </c>
      <c r="H22" s="24">
        <v>-413906</v>
      </c>
      <c r="I22" s="24">
        <v>453251</v>
      </c>
      <c r="J22" s="24">
        <v>544065</v>
      </c>
      <c r="K22" s="24">
        <v>341782</v>
      </c>
      <c r="L22" s="24">
        <v>82787</v>
      </c>
      <c r="M22" s="24"/>
      <c r="N22" s="24">
        <v>424569</v>
      </c>
      <c r="O22" s="24"/>
      <c r="P22" s="24"/>
      <c r="Q22" s="24"/>
      <c r="R22" s="24"/>
      <c r="S22" s="24"/>
      <c r="T22" s="24"/>
      <c r="U22" s="24"/>
      <c r="V22" s="24"/>
      <c r="W22" s="24">
        <v>968634</v>
      </c>
      <c r="X22" s="24">
        <v>1016000</v>
      </c>
      <c r="Y22" s="24">
        <v>-47366</v>
      </c>
      <c r="Z22" s="7">
        <v>-4.66</v>
      </c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82894325</v>
      </c>
      <c r="D25" s="50">
        <f>+D5+D9+D15+D19+D24</f>
        <v>0</v>
      </c>
      <c r="E25" s="51">
        <f t="shared" si="4"/>
        <v>128705176</v>
      </c>
      <c r="F25" s="52">
        <f t="shared" si="4"/>
        <v>128705176</v>
      </c>
      <c r="G25" s="52">
        <f t="shared" si="4"/>
        <v>4430025</v>
      </c>
      <c r="H25" s="52">
        <f t="shared" si="4"/>
        <v>13961547</v>
      </c>
      <c r="I25" s="52">
        <f t="shared" si="4"/>
        <v>11436720</v>
      </c>
      <c r="J25" s="52">
        <f t="shared" si="4"/>
        <v>29828292</v>
      </c>
      <c r="K25" s="52">
        <f t="shared" si="4"/>
        <v>3192053</v>
      </c>
      <c r="L25" s="52">
        <f t="shared" si="4"/>
        <v>7509849</v>
      </c>
      <c r="M25" s="52">
        <f t="shared" si="4"/>
        <v>12075613</v>
      </c>
      <c r="N25" s="52">
        <f t="shared" si="4"/>
        <v>22777515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52605807</v>
      </c>
      <c r="X25" s="52">
        <f t="shared" si="4"/>
        <v>75402000</v>
      </c>
      <c r="Y25" s="52">
        <f t="shared" si="4"/>
        <v>-22796193</v>
      </c>
      <c r="Z25" s="53">
        <f>+IF(X25&lt;&gt;0,+(Y25/X25)*100,0)</f>
        <v>-30.232875785788178</v>
      </c>
      <c r="AA25" s="54">
        <f>+AA5+AA9+AA15+AA19+AA24</f>
        <v>128705176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80973950</v>
      </c>
      <c r="D28" s="19"/>
      <c r="E28" s="20">
        <v>96197000</v>
      </c>
      <c r="F28" s="21">
        <v>96197000</v>
      </c>
      <c r="G28" s="21">
        <v>4430025</v>
      </c>
      <c r="H28" s="21">
        <v>11058964</v>
      </c>
      <c r="I28" s="21">
        <v>11377992</v>
      </c>
      <c r="J28" s="21">
        <v>26866981</v>
      </c>
      <c r="K28" s="21">
        <v>3161350</v>
      </c>
      <c r="L28" s="21">
        <v>6908496</v>
      </c>
      <c r="M28" s="21">
        <v>11893243</v>
      </c>
      <c r="N28" s="21">
        <v>21963089</v>
      </c>
      <c r="O28" s="21"/>
      <c r="P28" s="21"/>
      <c r="Q28" s="21"/>
      <c r="R28" s="21"/>
      <c r="S28" s="21"/>
      <c r="T28" s="21"/>
      <c r="U28" s="21"/>
      <c r="V28" s="21"/>
      <c r="W28" s="21">
        <v>48830070</v>
      </c>
      <c r="X28" s="21"/>
      <c r="Y28" s="21">
        <v>48830070</v>
      </c>
      <c r="Z28" s="6"/>
      <c r="AA28" s="19">
        <v>96197000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80973950</v>
      </c>
      <c r="D32" s="25">
        <f>SUM(D28:D31)</f>
        <v>0</v>
      </c>
      <c r="E32" s="26">
        <f t="shared" si="5"/>
        <v>96197000</v>
      </c>
      <c r="F32" s="27">
        <f t="shared" si="5"/>
        <v>96197000</v>
      </c>
      <c r="G32" s="27">
        <f t="shared" si="5"/>
        <v>4430025</v>
      </c>
      <c r="H32" s="27">
        <f t="shared" si="5"/>
        <v>11058964</v>
      </c>
      <c r="I32" s="27">
        <f t="shared" si="5"/>
        <v>11377992</v>
      </c>
      <c r="J32" s="27">
        <f t="shared" si="5"/>
        <v>26866981</v>
      </c>
      <c r="K32" s="27">
        <f t="shared" si="5"/>
        <v>3161350</v>
      </c>
      <c r="L32" s="27">
        <f t="shared" si="5"/>
        <v>6908496</v>
      </c>
      <c r="M32" s="27">
        <f t="shared" si="5"/>
        <v>11893243</v>
      </c>
      <c r="N32" s="27">
        <f t="shared" si="5"/>
        <v>21963089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48830070</v>
      </c>
      <c r="X32" s="27">
        <f t="shared" si="5"/>
        <v>0</v>
      </c>
      <c r="Y32" s="27">
        <f t="shared" si="5"/>
        <v>48830070</v>
      </c>
      <c r="Z32" s="13">
        <f>+IF(X32&lt;&gt;0,+(Y32/X32)*100,0)</f>
        <v>0</v>
      </c>
      <c r="AA32" s="31">
        <f>SUM(AA28:AA31)</f>
        <v>96197000</v>
      </c>
    </row>
    <row r="33" spans="1:27" ht="13.5">
      <c r="A33" s="59" t="s">
        <v>59</v>
      </c>
      <c r="B33" s="3" t="s">
        <v>60</v>
      </c>
      <c r="C33" s="19"/>
      <c r="D33" s="19"/>
      <c r="E33" s="20">
        <v>20000000</v>
      </c>
      <c r="F33" s="21">
        <v>20000000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20000000</v>
      </c>
    </row>
    <row r="34" spans="1:27" ht="13.5">
      <c r="A34" s="59" t="s">
        <v>61</v>
      </c>
      <c r="B34" s="3" t="s">
        <v>62</v>
      </c>
      <c r="C34" s="19">
        <v>522526</v>
      </c>
      <c r="D34" s="19"/>
      <c r="E34" s="20">
        <v>3705000</v>
      </c>
      <c r="F34" s="21">
        <v>3705000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3705000</v>
      </c>
    </row>
    <row r="35" spans="1:27" ht="13.5">
      <c r="A35" s="59" t="s">
        <v>63</v>
      </c>
      <c r="B35" s="3"/>
      <c r="C35" s="19">
        <v>1397849</v>
      </c>
      <c r="D35" s="19"/>
      <c r="E35" s="20">
        <v>8803176</v>
      </c>
      <c r="F35" s="21">
        <v>8803176</v>
      </c>
      <c r="G35" s="21"/>
      <c r="H35" s="21">
        <v>2902583</v>
      </c>
      <c r="I35" s="21">
        <v>58728</v>
      </c>
      <c r="J35" s="21">
        <v>2961311</v>
      </c>
      <c r="K35" s="21">
        <v>30703</v>
      </c>
      <c r="L35" s="21">
        <v>601353</v>
      </c>
      <c r="M35" s="21">
        <v>182370</v>
      </c>
      <c r="N35" s="21">
        <v>814426</v>
      </c>
      <c r="O35" s="21"/>
      <c r="P35" s="21"/>
      <c r="Q35" s="21"/>
      <c r="R35" s="21"/>
      <c r="S35" s="21"/>
      <c r="T35" s="21"/>
      <c r="U35" s="21"/>
      <c r="V35" s="21"/>
      <c r="W35" s="21">
        <v>3775737</v>
      </c>
      <c r="X35" s="21"/>
      <c r="Y35" s="21">
        <v>3775737</v>
      </c>
      <c r="Z35" s="6"/>
      <c r="AA35" s="28">
        <v>8803176</v>
      </c>
    </row>
    <row r="36" spans="1:27" ht="13.5">
      <c r="A36" s="60" t="s">
        <v>64</v>
      </c>
      <c r="B36" s="10"/>
      <c r="C36" s="61">
        <f aca="true" t="shared" si="6" ref="C36:Y36">SUM(C32:C35)</f>
        <v>82894325</v>
      </c>
      <c r="D36" s="61">
        <f>SUM(D32:D35)</f>
        <v>0</v>
      </c>
      <c r="E36" s="62">
        <f t="shared" si="6"/>
        <v>128705176</v>
      </c>
      <c r="F36" s="63">
        <f t="shared" si="6"/>
        <v>128705176</v>
      </c>
      <c r="G36" s="63">
        <f t="shared" si="6"/>
        <v>4430025</v>
      </c>
      <c r="H36" s="63">
        <f t="shared" si="6"/>
        <v>13961547</v>
      </c>
      <c r="I36" s="63">
        <f t="shared" si="6"/>
        <v>11436720</v>
      </c>
      <c r="J36" s="63">
        <f t="shared" si="6"/>
        <v>29828292</v>
      </c>
      <c r="K36" s="63">
        <f t="shared" si="6"/>
        <v>3192053</v>
      </c>
      <c r="L36" s="63">
        <f t="shared" si="6"/>
        <v>7509849</v>
      </c>
      <c r="M36" s="63">
        <f t="shared" si="6"/>
        <v>12075613</v>
      </c>
      <c r="N36" s="63">
        <f t="shared" si="6"/>
        <v>22777515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52605807</v>
      </c>
      <c r="X36" s="63">
        <f t="shared" si="6"/>
        <v>0</v>
      </c>
      <c r="Y36" s="63">
        <f t="shared" si="6"/>
        <v>52605807</v>
      </c>
      <c r="Z36" s="64">
        <f>+IF(X36&lt;&gt;0,+(Y36/X36)*100,0)</f>
        <v>0</v>
      </c>
      <c r="AA36" s="65">
        <f>SUM(AA32:AA35)</f>
        <v>128705176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367821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11798</v>
      </c>
      <c r="M5" s="18">
        <f t="shared" si="0"/>
        <v>304327</v>
      </c>
      <c r="N5" s="18">
        <f t="shared" si="0"/>
        <v>316125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316125</v>
      </c>
      <c r="X5" s="18">
        <f t="shared" si="0"/>
        <v>0</v>
      </c>
      <c r="Y5" s="18">
        <f t="shared" si="0"/>
        <v>316125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367821</v>
      </c>
      <c r="D7" s="22"/>
      <c r="E7" s="23"/>
      <c r="F7" s="24"/>
      <c r="G7" s="24"/>
      <c r="H7" s="24"/>
      <c r="I7" s="24"/>
      <c r="J7" s="24"/>
      <c r="K7" s="24"/>
      <c r="L7" s="24">
        <v>11798</v>
      </c>
      <c r="M7" s="24">
        <v>304327</v>
      </c>
      <c r="N7" s="24">
        <v>316125</v>
      </c>
      <c r="O7" s="24"/>
      <c r="P7" s="24"/>
      <c r="Q7" s="24"/>
      <c r="R7" s="24"/>
      <c r="S7" s="24"/>
      <c r="T7" s="24"/>
      <c r="U7" s="24"/>
      <c r="V7" s="24"/>
      <c r="W7" s="24">
        <v>316125</v>
      </c>
      <c r="X7" s="24"/>
      <c r="Y7" s="24">
        <v>316125</v>
      </c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414911</v>
      </c>
      <c r="H9" s="18">
        <f t="shared" si="1"/>
        <v>201168</v>
      </c>
      <c r="I9" s="18">
        <f t="shared" si="1"/>
        <v>0</v>
      </c>
      <c r="J9" s="18">
        <f t="shared" si="1"/>
        <v>616079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616079</v>
      </c>
      <c r="X9" s="18">
        <f t="shared" si="1"/>
        <v>0</v>
      </c>
      <c r="Y9" s="18">
        <f t="shared" si="1"/>
        <v>616079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>
        <v>414911</v>
      </c>
      <c r="H13" s="21">
        <v>201168</v>
      </c>
      <c r="I13" s="21"/>
      <c r="J13" s="21">
        <v>616079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616079</v>
      </c>
      <c r="X13" s="21"/>
      <c r="Y13" s="21">
        <v>616079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20126134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2558112</v>
      </c>
      <c r="H15" s="18">
        <f t="shared" si="2"/>
        <v>192494</v>
      </c>
      <c r="I15" s="18">
        <f t="shared" si="2"/>
        <v>0</v>
      </c>
      <c r="J15" s="18">
        <f t="shared" si="2"/>
        <v>2750606</v>
      </c>
      <c r="K15" s="18">
        <f t="shared" si="2"/>
        <v>130155</v>
      </c>
      <c r="L15" s="18">
        <f t="shared" si="2"/>
        <v>67885</v>
      </c>
      <c r="M15" s="18">
        <f t="shared" si="2"/>
        <v>1138778</v>
      </c>
      <c r="N15" s="18">
        <f t="shared" si="2"/>
        <v>1336818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4087424</v>
      </c>
      <c r="X15" s="18">
        <f t="shared" si="2"/>
        <v>0</v>
      </c>
      <c r="Y15" s="18">
        <f t="shared" si="2"/>
        <v>4087424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>
        <v>2632829</v>
      </c>
      <c r="D16" s="19"/>
      <c r="E16" s="20"/>
      <c r="F16" s="21"/>
      <c r="G16" s="21">
        <v>2558112</v>
      </c>
      <c r="H16" s="21"/>
      <c r="I16" s="21"/>
      <c r="J16" s="21">
        <v>2558112</v>
      </c>
      <c r="K16" s="21"/>
      <c r="L16" s="21"/>
      <c r="M16" s="21">
        <v>393435</v>
      </c>
      <c r="N16" s="21">
        <v>393435</v>
      </c>
      <c r="O16" s="21"/>
      <c r="P16" s="21"/>
      <c r="Q16" s="21"/>
      <c r="R16" s="21"/>
      <c r="S16" s="21"/>
      <c r="T16" s="21"/>
      <c r="U16" s="21"/>
      <c r="V16" s="21"/>
      <c r="W16" s="21">
        <v>2951547</v>
      </c>
      <c r="X16" s="21"/>
      <c r="Y16" s="21">
        <v>2951547</v>
      </c>
      <c r="Z16" s="6"/>
      <c r="AA16" s="28"/>
    </row>
    <row r="17" spans="1:27" ht="13.5">
      <c r="A17" s="5" t="s">
        <v>43</v>
      </c>
      <c r="B17" s="3"/>
      <c r="C17" s="19">
        <v>17493305</v>
      </c>
      <c r="D17" s="19"/>
      <c r="E17" s="20"/>
      <c r="F17" s="21"/>
      <c r="G17" s="21"/>
      <c r="H17" s="21">
        <v>192494</v>
      </c>
      <c r="I17" s="21"/>
      <c r="J17" s="21">
        <v>192494</v>
      </c>
      <c r="K17" s="21">
        <v>130155</v>
      </c>
      <c r="L17" s="21">
        <v>67885</v>
      </c>
      <c r="M17" s="21">
        <v>745343</v>
      </c>
      <c r="N17" s="21">
        <v>943383</v>
      </c>
      <c r="O17" s="21"/>
      <c r="P17" s="21"/>
      <c r="Q17" s="21"/>
      <c r="R17" s="21"/>
      <c r="S17" s="21"/>
      <c r="T17" s="21"/>
      <c r="U17" s="21"/>
      <c r="V17" s="21"/>
      <c r="W17" s="21">
        <v>1135877</v>
      </c>
      <c r="X17" s="21"/>
      <c r="Y17" s="21">
        <v>1135877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10028725</v>
      </c>
      <c r="D19" s="16">
        <f>SUM(D20:D23)</f>
        <v>0</v>
      </c>
      <c r="E19" s="17">
        <f t="shared" si="3"/>
        <v>23500000</v>
      </c>
      <c r="F19" s="18">
        <f t="shared" si="3"/>
        <v>23500000</v>
      </c>
      <c r="G19" s="18">
        <f t="shared" si="3"/>
        <v>129736</v>
      </c>
      <c r="H19" s="18">
        <f t="shared" si="3"/>
        <v>18057</v>
      </c>
      <c r="I19" s="18">
        <f t="shared" si="3"/>
        <v>1537263</v>
      </c>
      <c r="J19" s="18">
        <f t="shared" si="3"/>
        <v>1685056</v>
      </c>
      <c r="K19" s="18">
        <f t="shared" si="3"/>
        <v>0</v>
      </c>
      <c r="L19" s="18">
        <f t="shared" si="3"/>
        <v>0</v>
      </c>
      <c r="M19" s="18">
        <f t="shared" si="3"/>
        <v>710088</v>
      </c>
      <c r="N19" s="18">
        <f t="shared" si="3"/>
        <v>710088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2395144</v>
      </c>
      <c r="X19" s="18">
        <f t="shared" si="3"/>
        <v>19500000</v>
      </c>
      <c r="Y19" s="18">
        <f t="shared" si="3"/>
        <v>-17104856</v>
      </c>
      <c r="Z19" s="4">
        <f>+IF(X19&lt;&gt;0,+(Y19/X19)*100,0)</f>
        <v>-87.71721025641025</v>
      </c>
      <c r="AA19" s="30">
        <f>SUM(AA20:AA23)</f>
        <v>23500000</v>
      </c>
    </row>
    <row r="20" spans="1:27" ht="13.5">
      <c r="A20" s="5" t="s">
        <v>46</v>
      </c>
      <c r="B20" s="3"/>
      <c r="C20" s="19">
        <v>3288308</v>
      </c>
      <c r="D20" s="19"/>
      <c r="E20" s="20">
        <v>1000000</v>
      </c>
      <c r="F20" s="21">
        <v>1000000</v>
      </c>
      <c r="G20" s="21">
        <v>129736</v>
      </c>
      <c r="H20" s="21">
        <v>18057</v>
      </c>
      <c r="I20" s="21">
        <v>1256631</v>
      </c>
      <c r="J20" s="21">
        <v>1404424</v>
      </c>
      <c r="K20" s="21"/>
      <c r="L20" s="21"/>
      <c r="M20" s="21">
        <v>447830</v>
      </c>
      <c r="N20" s="21">
        <v>447830</v>
      </c>
      <c r="O20" s="21"/>
      <c r="P20" s="21"/>
      <c r="Q20" s="21"/>
      <c r="R20" s="21"/>
      <c r="S20" s="21"/>
      <c r="T20" s="21"/>
      <c r="U20" s="21"/>
      <c r="V20" s="21"/>
      <c r="W20" s="21">
        <v>1852254</v>
      </c>
      <c r="X20" s="21">
        <v>1000000</v>
      </c>
      <c r="Y20" s="21">
        <v>852254</v>
      </c>
      <c r="Z20" s="6">
        <v>85.23</v>
      </c>
      <c r="AA20" s="28">
        <v>1000000</v>
      </c>
    </row>
    <row r="21" spans="1:27" ht="13.5">
      <c r="A21" s="5" t="s">
        <v>47</v>
      </c>
      <c r="B21" s="3"/>
      <c r="C21" s="19">
        <v>6740417</v>
      </c>
      <c r="D21" s="19"/>
      <c r="E21" s="20">
        <v>8000000</v>
      </c>
      <c r="F21" s="21">
        <v>8000000</v>
      </c>
      <c r="G21" s="21"/>
      <c r="H21" s="21"/>
      <c r="I21" s="21">
        <v>280632</v>
      </c>
      <c r="J21" s="21">
        <v>280632</v>
      </c>
      <c r="K21" s="21"/>
      <c r="L21" s="21"/>
      <c r="M21" s="21">
        <v>262258</v>
      </c>
      <c r="N21" s="21">
        <v>262258</v>
      </c>
      <c r="O21" s="21"/>
      <c r="P21" s="21"/>
      <c r="Q21" s="21"/>
      <c r="R21" s="21"/>
      <c r="S21" s="21"/>
      <c r="T21" s="21"/>
      <c r="U21" s="21"/>
      <c r="V21" s="21"/>
      <c r="W21" s="21">
        <v>542890</v>
      </c>
      <c r="X21" s="21">
        <v>6500000</v>
      </c>
      <c r="Y21" s="21">
        <v>-5957110</v>
      </c>
      <c r="Z21" s="6">
        <v>-91.65</v>
      </c>
      <c r="AA21" s="28">
        <v>8000000</v>
      </c>
    </row>
    <row r="22" spans="1:27" ht="13.5">
      <c r="A22" s="5" t="s">
        <v>48</v>
      </c>
      <c r="B22" s="3"/>
      <c r="C22" s="22"/>
      <c r="D22" s="22"/>
      <c r="E22" s="23">
        <v>14000000</v>
      </c>
      <c r="F22" s="24">
        <v>14000000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11500000</v>
      </c>
      <c r="Y22" s="24">
        <v>-11500000</v>
      </c>
      <c r="Z22" s="7">
        <v>-100</v>
      </c>
      <c r="AA22" s="29">
        <v>14000000</v>
      </c>
    </row>
    <row r="23" spans="1:27" ht="13.5">
      <c r="A23" s="5" t="s">
        <v>49</v>
      </c>
      <c r="B23" s="3"/>
      <c r="C23" s="19"/>
      <c r="D23" s="19"/>
      <c r="E23" s="20">
        <v>500000</v>
      </c>
      <c r="F23" s="21">
        <v>500000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500000</v>
      </c>
      <c r="Y23" s="21">
        <v>-500000</v>
      </c>
      <c r="Z23" s="6">
        <v>-100</v>
      </c>
      <c r="AA23" s="28">
        <v>500000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30522680</v>
      </c>
      <c r="D25" s="50">
        <f>+D5+D9+D15+D19+D24</f>
        <v>0</v>
      </c>
      <c r="E25" s="51">
        <f t="shared" si="4"/>
        <v>23500000</v>
      </c>
      <c r="F25" s="52">
        <f t="shared" si="4"/>
        <v>23500000</v>
      </c>
      <c r="G25" s="52">
        <f t="shared" si="4"/>
        <v>3102759</v>
      </c>
      <c r="H25" s="52">
        <f t="shared" si="4"/>
        <v>411719</v>
      </c>
      <c r="I25" s="52">
        <f t="shared" si="4"/>
        <v>1537263</v>
      </c>
      <c r="J25" s="52">
        <f t="shared" si="4"/>
        <v>5051741</v>
      </c>
      <c r="K25" s="52">
        <f t="shared" si="4"/>
        <v>130155</v>
      </c>
      <c r="L25" s="52">
        <f t="shared" si="4"/>
        <v>79683</v>
      </c>
      <c r="M25" s="52">
        <f t="shared" si="4"/>
        <v>2153193</v>
      </c>
      <c r="N25" s="52">
        <f t="shared" si="4"/>
        <v>2363031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7414772</v>
      </c>
      <c r="X25" s="52">
        <f t="shared" si="4"/>
        <v>19500000</v>
      </c>
      <c r="Y25" s="52">
        <f t="shared" si="4"/>
        <v>-12085228</v>
      </c>
      <c r="Z25" s="53">
        <f>+IF(X25&lt;&gt;0,+(Y25/X25)*100,0)</f>
        <v>-61.97552820512821</v>
      </c>
      <c r="AA25" s="54">
        <f>+AA5+AA9+AA15+AA19+AA24</f>
        <v>23500000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27522030</v>
      </c>
      <c r="D28" s="19"/>
      <c r="E28" s="20">
        <v>20000000</v>
      </c>
      <c r="F28" s="21">
        <v>20000000</v>
      </c>
      <c r="G28" s="21">
        <v>2687848</v>
      </c>
      <c r="H28" s="21">
        <v>210551</v>
      </c>
      <c r="I28" s="21">
        <v>1537263</v>
      </c>
      <c r="J28" s="21">
        <v>4435662</v>
      </c>
      <c r="K28" s="21">
        <v>130155</v>
      </c>
      <c r="L28" s="21">
        <v>67885</v>
      </c>
      <c r="M28" s="21">
        <v>1455431</v>
      </c>
      <c r="N28" s="21">
        <v>1653471</v>
      </c>
      <c r="O28" s="21"/>
      <c r="P28" s="21"/>
      <c r="Q28" s="21"/>
      <c r="R28" s="21"/>
      <c r="S28" s="21"/>
      <c r="T28" s="21"/>
      <c r="U28" s="21"/>
      <c r="V28" s="21"/>
      <c r="W28" s="21">
        <v>6089133</v>
      </c>
      <c r="X28" s="21"/>
      <c r="Y28" s="21">
        <v>6089133</v>
      </c>
      <c r="Z28" s="6"/>
      <c r="AA28" s="19">
        <v>20000000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>
        <v>414911</v>
      </c>
      <c r="H29" s="21">
        <v>201168</v>
      </c>
      <c r="I29" s="21"/>
      <c r="J29" s="21">
        <v>616079</v>
      </c>
      <c r="K29" s="21"/>
      <c r="L29" s="21"/>
      <c r="M29" s="21">
        <v>393435</v>
      </c>
      <c r="N29" s="21">
        <v>393435</v>
      </c>
      <c r="O29" s="21"/>
      <c r="P29" s="21"/>
      <c r="Q29" s="21"/>
      <c r="R29" s="21"/>
      <c r="S29" s="21"/>
      <c r="T29" s="21"/>
      <c r="U29" s="21"/>
      <c r="V29" s="21"/>
      <c r="W29" s="21">
        <v>1009514</v>
      </c>
      <c r="X29" s="21"/>
      <c r="Y29" s="21">
        <v>1009514</v>
      </c>
      <c r="Z29" s="6"/>
      <c r="AA29" s="28"/>
    </row>
    <row r="30" spans="1:27" ht="13.5">
      <c r="A30" s="56" t="s">
        <v>56</v>
      </c>
      <c r="B30" s="3"/>
      <c r="C30" s="22">
        <v>2357609</v>
      </c>
      <c r="D30" s="22"/>
      <c r="E30" s="23">
        <v>2500000</v>
      </c>
      <c r="F30" s="24">
        <v>2500000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2500000</v>
      </c>
    </row>
    <row r="31" spans="1:27" ht="13.5">
      <c r="A31" s="57" t="s">
        <v>57</v>
      </c>
      <c r="B31" s="3"/>
      <c r="C31" s="19"/>
      <c r="D31" s="19"/>
      <c r="E31" s="20">
        <v>1000000</v>
      </c>
      <c r="F31" s="21">
        <v>1000000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1000000</v>
      </c>
    </row>
    <row r="32" spans="1:27" ht="13.5">
      <c r="A32" s="58" t="s">
        <v>58</v>
      </c>
      <c r="B32" s="3"/>
      <c r="C32" s="25">
        <f aca="true" t="shared" si="5" ref="C32:Y32">SUM(C28:C31)</f>
        <v>29879639</v>
      </c>
      <c r="D32" s="25">
        <f>SUM(D28:D31)</f>
        <v>0</v>
      </c>
      <c r="E32" s="26">
        <f t="shared" si="5"/>
        <v>23500000</v>
      </c>
      <c r="F32" s="27">
        <f t="shared" si="5"/>
        <v>23500000</v>
      </c>
      <c r="G32" s="27">
        <f t="shared" si="5"/>
        <v>3102759</v>
      </c>
      <c r="H32" s="27">
        <f t="shared" si="5"/>
        <v>411719</v>
      </c>
      <c r="I32" s="27">
        <f t="shared" si="5"/>
        <v>1537263</v>
      </c>
      <c r="J32" s="27">
        <f t="shared" si="5"/>
        <v>5051741</v>
      </c>
      <c r="K32" s="27">
        <f t="shared" si="5"/>
        <v>130155</v>
      </c>
      <c r="L32" s="27">
        <f t="shared" si="5"/>
        <v>67885</v>
      </c>
      <c r="M32" s="27">
        <f t="shared" si="5"/>
        <v>1848866</v>
      </c>
      <c r="N32" s="27">
        <f t="shared" si="5"/>
        <v>2046906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7098647</v>
      </c>
      <c r="X32" s="27">
        <f t="shared" si="5"/>
        <v>0</v>
      </c>
      <c r="Y32" s="27">
        <f t="shared" si="5"/>
        <v>7098647</v>
      </c>
      <c r="Z32" s="13">
        <f>+IF(X32&lt;&gt;0,+(Y32/X32)*100,0)</f>
        <v>0</v>
      </c>
      <c r="AA32" s="31">
        <f>SUM(AA28:AA31)</f>
        <v>23500000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>
        <v>11798</v>
      </c>
      <c r="M33" s="21"/>
      <c r="N33" s="21">
        <v>11798</v>
      </c>
      <c r="O33" s="21"/>
      <c r="P33" s="21"/>
      <c r="Q33" s="21"/>
      <c r="R33" s="21"/>
      <c r="S33" s="21"/>
      <c r="T33" s="21"/>
      <c r="U33" s="21"/>
      <c r="V33" s="21"/>
      <c r="W33" s="21">
        <v>11798</v>
      </c>
      <c r="X33" s="21"/>
      <c r="Y33" s="21">
        <v>11798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643041</v>
      </c>
      <c r="D35" s="19"/>
      <c r="E35" s="20"/>
      <c r="F35" s="21"/>
      <c r="G35" s="21"/>
      <c r="H35" s="21"/>
      <c r="I35" s="21"/>
      <c r="J35" s="21"/>
      <c r="K35" s="21"/>
      <c r="L35" s="21"/>
      <c r="M35" s="21">
        <v>304327</v>
      </c>
      <c r="N35" s="21">
        <v>304327</v>
      </c>
      <c r="O35" s="21"/>
      <c r="P35" s="21"/>
      <c r="Q35" s="21"/>
      <c r="R35" s="21"/>
      <c r="S35" s="21"/>
      <c r="T35" s="21"/>
      <c r="U35" s="21"/>
      <c r="V35" s="21"/>
      <c r="W35" s="21">
        <v>304327</v>
      </c>
      <c r="X35" s="21"/>
      <c r="Y35" s="21">
        <v>304327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30522680</v>
      </c>
      <c r="D36" s="61">
        <f>SUM(D32:D35)</f>
        <v>0</v>
      </c>
      <c r="E36" s="62">
        <f t="shared" si="6"/>
        <v>23500000</v>
      </c>
      <c r="F36" s="63">
        <f t="shared" si="6"/>
        <v>23500000</v>
      </c>
      <c r="G36" s="63">
        <f t="shared" si="6"/>
        <v>3102759</v>
      </c>
      <c r="H36" s="63">
        <f t="shared" si="6"/>
        <v>411719</v>
      </c>
      <c r="I36" s="63">
        <f t="shared" si="6"/>
        <v>1537263</v>
      </c>
      <c r="J36" s="63">
        <f t="shared" si="6"/>
        <v>5051741</v>
      </c>
      <c r="K36" s="63">
        <f t="shared" si="6"/>
        <v>130155</v>
      </c>
      <c r="L36" s="63">
        <f t="shared" si="6"/>
        <v>79683</v>
      </c>
      <c r="M36" s="63">
        <f t="shared" si="6"/>
        <v>2153193</v>
      </c>
      <c r="N36" s="63">
        <f t="shared" si="6"/>
        <v>2363031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7414772</v>
      </c>
      <c r="X36" s="63">
        <f t="shared" si="6"/>
        <v>0</v>
      </c>
      <c r="Y36" s="63">
        <f t="shared" si="6"/>
        <v>7414772</v>
      </c>
      <c r="Z36" s="64">
        <f>+IF(X36&lt;&gt;0,+(Y36/X36)*100,0)</f>
        <v>0</v>
      </c>
      <c r="AA36" s="65">
        <f>SUM(AA32:AA35)</f>
        <v>23500000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525684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525684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8116196</v>
      </c>
      <c r="D15" s="16">
        <f>SUM(D16:D18)</f>
        <v>0</v>
      </c>
      <c r="E15" s="17">
        <f t="shared" si="2"/>
        <v>12287000</v>
      </c>
      <c r="F15" s="18">
        <f t="shared" si="2"/>
        <v>12287000</v>
      </c>
      <c r="G15" s="18">
        <f t="shared" si="2"/>
        <v>2553431</v>
      </c>
      <c r="H15" s="18">
        <f t="shared" si="2"/>
        <v>965180</v>
      </c>
      <c r="I15" s="18">
        <f t="shared" si="2"/>
        <v>655589</v>
      </c>
      <c r="J15" s="18">
        <f t="shared" si="2"/>
        <v>4174200</v>
      </c>
      <c r="K15" s="18">
        <f t="shared" si="2"/>
        <v>916405</v>
      </c>
      <c r="L15" s="18">
        <f t="shared" si="2"/>
        <v>608746</v>
      </c>
      <c r="M15" s="18">
        <f t="shared" si="2"/>
        <v>1897352</v>
      </c>
      <c r="N15" s="18">
        <f t="shared" si="2"/>
        <v>3422503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7596703</v>
      </c>
      <c r="X15" s="18">
        <f t="shared" si="2"/>
        <v>9215250</v>
      </c>
      <c r="Y15" s="18">
        <f t="shared" si="2"/>
        <v>-1618547</v>
      </c>
      <c r="Z15" s="4">
        <f>+IF(X15&lt;&gt;0,+(Y15/X15)*100,0)</f>
        <v>-17.563788285722037</v>
      </c>
      <c r="AA15" s="30">
        <f>SUM(AA16:AA18)</f>
        <v>12287000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8116196</v>
      </c>
      <c r="D17" s="19"/>
      <c r="E17" s="20">
        <v>12287000</v>
      </c>
      <c r="F17" s="21">
        <v>12287000</v>
      </c>
      <c r="G17" s="21">
        <v>2553431</v>
      </c>
      <c r="H17" s="21">
        <v>965180</v>
      </c>
      <c r="I17" s="21">
        <v>655589</v>
      </c>
      <c r="J17" s="21">
        <v>4174200</v>
      </c>
      <c r="K17" s="21">
        <v>916405</v>
      </c>
      <c r="L17" s="21">
        <v>608746</v>
      </c>
      <c r="M17" s="21">
        <v>1897352</v>
      </c>
      <c r="N17" s="21">
        <v>3422503</v>
      </c>
      <c r="O17" s="21"/>
      <c r="P17" s="21"/>
      <c r="Q17" s="21"/>
      <c r="R17" s="21"/>
      <c r="S17" s="21"/>
      <c r="T17" s="21"/>
      <c r="U17" s="21"/>
      <c r="V17" s="21"/>
      <c r="W17" s="21">
        <v>7596703</v>
      </c>
      <c r="X17" s="21">
        <v>9215250</v>
      </c>
      <c r="Y17" s="21">
        <v>-1618547</v>
      </c>
      <c r="Z17" s="6">
        <v>-17.56</v>
      </c>
      <c r="AA17" s="28">
        <v>12287000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4134924</v>
      </c>
      <c r="D19" s="16">
        <f>SUM(D20:D23)</f>
        <v>0</v>
      </c>
      <c r="E19" s="17">
        <f t="shared" si="3"/>
        <v>10000000</v>
      </c>
      <c r="F19" s="18">
        <f t="shared" si="3"/>
        <v>10000000</v>
      </c>
      <c r="G19" s="18">
        <f t="shared" si="3"/>
        <v>0</v>
      </c>
      <c r="H19" s="18">
        <f t="shared" si="3"/>
        <v>0</v>
      </c>
      <c r="I19" s="18">
        <f t="shared" si="3"/>
        <v>430220</v>
      </c>
      <c r="J19" s="18">
        <f t="shared" si="3"/>
        <v>430220</v>
      </c>
      <c r="K19" s="18">
        <f t="shared" si="3"/>
        <v>1264461</v>
      </c>
      <c r="L19" s="18">
        <f t="shared" si="3"/>
        <v>128889</v>
      </c>
      <c r="M19" s="18">
        <f t="shared" si="3"/>
        <v>1033483</v>
      </c>
      <c r="N19" s="18">
        <f t="shared" si="3"/>
        <v>2426833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2857053</v>
      </c>
      <c r="X19" s="18">
        <f t="shared" si="3"/>
        <v>5000000</v>
      </c>
      <c r="Y19" s="18">
        <f t="shared" si="3"/>
        <v>-2142947</v>
      </c>
      <c r="Z19" s="4">
        <f>+IF(X19&lt;&gt;0,+(Y19/X19)*100,0)</f>
        <v>-42.858940000000004</v>
      </c>
      <c r="AA19" s="30">
        <f>SUM(AA20:AA23)</f>
        <v>10000000</v>
      </c>
    </row>
    <row r="20" spans="1:27" ht="13.5">
      <c r="A20" s="5" t="s">
        <v>46</v>
      </c>
      <c r="B20" s="3"/>
      <c r="C20" s="19">
        <v>3576924</v>
      </c>
      <c r="D20" s="19"/>
      <c r="E20" s="20"/>
      <c r="F20" s="21"/>
      <c r="G20" s="21"/>
      <c r="H20" s="21"/>
      <c r="I20" s="21">
        <v>430220</v>
      </c>
      <c r="J20" s="21">
        <v>430220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430220</v>
      </c>
      <c r="X20" s="21"/>
      <c r="Y20" s="21">
        <v>430220</v>
      </c>
      <c r="Z20" s="6"/>
      <c r="AA20" s="28"/>
    </row>
    <row r="21" spans="1:27" ht="13.5">
      <c r="A21" s="5" t="s">
        <v>47</v>
      </c>
      <c r="B21" s="3"/>
      <c r="C21" s="19">
        <v>558000</v>
      </c>
      <c r="D21" s="19"/>
      <c r="E21" s="20">
        <v>5000000</v>
      </c>
      <c r="F21" s="21">
        <v>5000000</v>
      </c>
      <c r="G21" s="21"/>
      <c r="H21" s="21"/>
      <c r="I21" s="21"/>
      <c r="J21" s="21"/>
      <c r="K21" s="21">
        <v>1264461</v>
      </c>
      <c r="L21" s="21">
        <v>128889</v>
      </c>
      <c r="M21" s="21">
        <v>1033483</v>
      </c>
      <c r="N21" s="21">
        <v>2426833</v>
      </c>
      <c r="O21" s="21"/>
      <c r="P21" s="21"/>
      <c r="Q21" s="21"/>
      <c r="R21" s="21"/>
      <c r="S21" s="21"/>
      <c r="T21" s="21"/>
      <c r="U21" s="21"/>
      <c r="V21" s="21"/>
      <c r="W21" s="21">
        <v>2426833</v>
      </c>
      <c r="X21" s="21">
        <v>2500000</v>
      </c>
      <c r="Y21" s="21">
        <v>-73167</v>
      </c>
      <c r="Z21" s="6">
        <v>-2.93</v>
      </c>
      <c r="AA21" s="28">
        <v>5000000</v>
      </c>
    </row>
    <row r="22" spans="1:27" ht="13.5">
      <c r="A22" s="5" t="s">
        <v>48</v>
      </c>
      <c r="B22" s="3"/>
      <c r="C22" s="22"/>
      <c r="D22" s="22"/>
      <c r="E22" s="23">
        <v>5000000</v>
      </c>
      <c r="F22" s="24">
        <v>5000000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2500000</v>
      </c>
      <c r="Y22" s="24">
        <v>-2500000</v>
      </c>
      <c r="Z22" s="7">
        <v>-100</v>
      </c>
      <c r="AA22" s="29">
        <v>5000000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12776804</v>
      </c>
      <c r="D25" s="50">
        <f>+D5+D9+D15+D19+D24</f>
        <v>0</v>
      </c>
      <c r="E25" s="51">
        <f t="shared" si="4"/>
        <v>22287000</v>
      </c>
      <c r="F25" s="52">
        <f t="shared" si="4"/>
        <v>22287000</v>
      </c>
      <c r="G25" s="52">
        <f t="shared" si="4"/>
        <v>2553431</v>
      </c>
      <c r="H25" s="52">
        <f t="shared" si="4"/>
        <v>965180</v>
      </c>
      <c r="I25" s="52">
        <f t="shared" si="4"/>
        <v>1085809</v>
      </c>
      <c r="J25" s="52">
        <f t="shared" si="4"/>
        <v>4604420</v>
      </c>
      <c r="K25" s="52">
        <f t="shared" si="4"/>
        <v>2180866</v>
      </c>
      <c r="L25" s="52">
        <f t="shared" si="4"/>
        <v>737635</v>
      </c>
      <c r="M25" s="52">
        <f t="shared" si="4"/>
        <v>2930835</v>
      </c>
      <c r="N25" s="52">
        <f t="shared" si="4"/>
        <v>5849336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10453756</v>
      </c>
      <c r="X25" s="52">
        <f t="shared" si="4"/>
        <v>14215250</v>
      </c>
      <c r="Y25" s="52">
        <f t="shared" si="4"/>
        <v>-3761494</v>
      </c>
      <c r="Z25" s="53">
        <f>+IF(X25&lt;&gt;0,+(Y25/X25)*100,0)</f>
        <v>-26.460976767907706</v>
      </c>
      <c r="AA25" s="54">
        <f>+AA5+AA9+AA15+AA19+AA24</f>
        <v>22287000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10032383</v>
      </c>
      <c r="D28" s="19"/>
      <c r="E28" s="20">
        <v>10787000</v>
      </c>
      <c r="F28" s="21">
        <v>10787000</v>
      </c>
      <c r="G28" s="21">
        <v>2009955</v>
      </c>
      <c r="H28" s="21">
        <v>965180</v>
      </c>
      <c r="I28" s="21">
        <v>1085809</v>
      </c>
      <c r="J28" s="21">
        <v>4060944</v>
      </c>
      <c r="K28" s="21">
        <v>916405</v>
      </c>
      <c r="L28" s="21">
        <v>608746</v>
      </c>
      <c r="M28" s="21">
        <v>1897352</v>
      </c>
      <c r="N28" s="21">
        <v>3422503</v>
      </c>
      <c r="O28" s="21"/>
      <c r="P28" s="21"/>
      <c r="Q28" s="21"/>
      <c r="R28" s="21"/>
      <c r="S28" s="21"/>
      <c r="T28" s="21"/>
      <c r="U28" s="21"/>
      <c r="V28" s="21"/>
      <c r="W28" s="21">
        <v>7483447</v>
      </c>
      <c r="X28" s="21"/>
      <c r="Y28" s="21">
        <v>7483447</v>
      </c>
      <c r="Z28" s="6"/>
      <c r="AA28" s="19">
        <v>10787000</v>
      </c>
    </row>
    <row r="29" spans="1:27" ht="13.5">
      <c r="A29" s="56" t="s">
        <v>55</v>
      </c>
      <c r="B29" s="3"/>
      <c r="C29" s="19">
        <v>558000</v>
      </c>
      <c r="D29" s="19"/>
      <c r="E29" s="20">
        <v>6500000</v>
      </c>
      <c r="F29" s="21">
        <v>6500000</v>
      </c>
      <c r="G29" s="21">
        <v>543476</v>
      </c>
      <c r="H29" s="21"/>
      <c r="I29" s="21"/>
      <c r="J29" s="21">
        <v>543476</v>
      </c>
      <c r="K29" s="21">
        <v>1264461</v>
      </c>
      <c r="L29" s="21">
        <v>128889</v>
      </c>
      <c r="M29" s="21">
        <v>1033483</v>
      </c>
      <c r="N29" s="21">
        <v>2426833</v>
      </c>
      <c r="O29" s="21"/>
      <c r="P29" s="21"/>
      <c r="Q29" s="21"/>
      <c r="R29" s="21"/>
      <c r="S29" s="21"/>
      <c r="T29" s="21"/>
      <c r="U29" s="21"/>
      <c r="V29" s="21"/>
      <c r="W29" s="21">
        <v>2970309</v>
      </c>
      <c r="X29" s="21"/>
      <c r="Y29" s="21">
        <v>2970309</v>
      </c>
      <c r="Z29" s="6"/>
      <c r="AA29" s="28">
        <v>6500000</v>
      </c>
    </row>
    <row r="30" spans="1:27" ht="13.5">
      <c r="A30" s="56" t="s">
        <v>56</v>
      </c>
      <c r="B30" s="3"/>
      <c r="C30" s="22">
        <v>2186421</v>
      </c>
      <c r="D30" s="22"/>
      <c r="E30" s="23">
        <v>5000000</v>
      </c>
      <c r="F30" s="24">
        <v>5000000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5000000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12776804</v>
      </c>
      <c r="D32" s="25">
        <f>SUM(D28:D31)</f>
        <v>0</v>
      </c>
      <c r="E32" s="26">
        <f t="shared" si="5"/>
        <v>22287000</v>
      </c>
      <c r="F32" s="27">
        <f t="shared" si="5"/>
        <v>22287000</v>
      </c>
      <c r="G32" s="27">
        <f t="shared" si="5"/>
        <v>2553431</v>
      </c>
      <c r="H32" s="27">
        <f t="shared" si="5"/>
        <v>965180</v>
      </c>
      <c r="I32" s="27">
        <f t="shared" si="5"/>
        <v>1085809</v>
      </c>
      <c r="J32" s="27">
        <f t="shared" si="5"/>
        <v>4604420</v>
      </c>
      <c r="K32" s="27">
        <f t="shared" si="5"/>
        <v>2180866</v>
      </c>
      <c r="L32" s="27">
        <f t="shared" si="5"/>
        <v>737635</v>
      </c>
      <c r="M32" s="27">
        <f t="shared" si="5"/>
        <v>2930835</v>
      </c>
      <c r="N32" s="27">
        <f t="shared" si="5"/>
        <v>5849336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10453756</v>
      </c>
      <c r="X32" s="27">
        <f t="shared" si="5"/>
        <v>0</v>
      </c>
      <c r="Y32" s="27">
        <f t="shared" si="5"/>
        <v>10453756</v>
      </c>
      <c r="Z32" s="13">
        <f>+IF(X32&lt;&gt;0,+(Y32/X32)*100,0)</f>
        <v>0</v>
      </c>
      <c r="AA32" s="31">
        <f>SUM(AA28:AA31)</f>
        <v>22287000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12776804</v>
      </c>
      <c r="D36" s="61">
        <f>SUM(D32:D35)</f>
        <v>0</v>
      </c>
      <c r="E36" s="62">
        <f t="shared" si="6"/>
        <v>22287000</v>
      </c>
      <c r="F36" s="63">
        <f t="shared" si="6"/>
        <v>22287000</v>
      </c>
      <c r="G36" s="63">
        <f t="shared" si="6"/>
        <v>2553431</v>
      </c>
      <c r="H36" s="63">
        <f t="shared" si="6"/>
        <v>965180</v>
      </c>
      <c r="I36" s="63">
        <f t="shared" si="6"/>
        <v>1085809</v>
      </c>
      <c r="J36" s="63">
        <f t="shared" si="6"/>
        <v>4604420</v>
      </c>
      <c r="K36" s="63">
        <f t="shared" si="6"/>
        <v>2180866</v>
      </c>
      <c r="L36" s="63">
        <f t="shared" si="6"/>
        <v>737635</v>
      </c>
      <c r="M36" s="63">
        <f t="shared" si="6"/>
        <v>2930835</v>
      </c>
      <c r="N36" s="63">
        <f t="shared" si="6"/>
        <v>5849336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10453756</v>
      </c>
      <c r="X36" s="63">
        <f t="shared" si="6"/>
        <v>0</v>
      </c>
      <c r="Y36" s="63">
        <f t="shared" si="6"/>
        <v>10453756</v>
      </c>
      <c r="Z36" s="64">
        <f>+IF(X36&lt;&gt;0,+(Y36/X36)*100,0)</f>
        <v>0</v>
      </c>
      <c r="AA36" s="65">
        <f>SUM(AA32:AA35)</f>
        <v>22287000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1255150</v>
      </c>
      <c r="F5" s="18">
        <f t="shared" si="0"/>
        <v>1255150</v>
      </c>
      <c r="G5" s="18">
        <f t="shared" si="0"/>
        <v>0</v>
      </c>
      <c r="H5" s="18">
        <f t="shared" si="0"/>
        <v>169665</v>
      </c>
      <c r="I5" s="18">
        <f t="shared" si="0"/>
        <v>0</v>
      </c>
      <c r="J5" s="18">
        <f t="shared" si="0"/>
        <v>169665</v>
      </c>
      <c r="K5" s="18">
        <f t="shared" si="0"/>
        <v>27490</v>
      </c>
      <c r="L5" s="18">
        <f t="shared" si="0"/>
        <v>168519</v>
      </c>
      <c r="M5" s="18">
        <f t="shared" si="0"/>
        <v>0</v>
      </c>
      <c r="N5" s="18">
        <f t="shared" si="0"/>
        <v>196009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365674</v>
      </c>
      <c r="X5" s="18">
        <f t="shared" si="0"/>
        <v>529860</v>
      </c>
      <c r="Y5" s="18">
        <f t="shared" si="0"/>
        <v>-164186</v>
      </c>
      <c r="Z5" s="4">
        <f>+IF(X5&lt;&gt;0,+(Y5/X5)*100,0)</f>
        <v>-30.986675725663382</v>
      </c>
      <c r="AA5" s="16">
        <f>SUM(AA6:AA8)</f>
        <v>1255150</v>
      </c>
    </row>
    <row r="6" spans="1:27" ht="13.5">
      <c r="A6" s="5" t="s">
        <v>32</v>
      </c>
      <c r="B6" s="3"/>
      <c r="C6" s="19"/>
      <c r="D6" s="19"/>
      <c r="E6" s="20">
        <v>587500</v>
      </c>
      <c r="F6" s="21">
        <v>587500</v>
      </c>
      <c r="G6" s="21"/>
      <c r="H6" s="21">
        <v>110000</v>
      </c>
      <c r="I6" s="21"/>
      <c r="J6" s="21">
        <v>110000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110000</v>
      </c>
      <c r="X6" s="21">
        <v>244790</v>
      </c>
      <c r="Y6" s="21">
        <v>-134790</v>
      </c>
      <c r="Z6" s="6">
        <v>-55.06</v>
      </c>
      <c r="AA6" s="28">
        <v>587500</v>
      </c>
    </row>
    <row r="7" spans="1:27" ht="13.5">
      <c r="A7" s="5" t="s">
        <v>33</v>
      </c>
      <c r="B7" s="3"/>
      <c r="C7" s="22"/>
      <c r="D7" s="22"/>
      <c r="E7" s="23">
        <v>181650</v>
      </c>
      <c r="F7" s="24">
        <v>181650</v>
      </c>
      <c r="G7" s="24"/>
      <c r="H7" s="24"/>
      <c r="I7" s="24"/>
      <c r="J7" s="24"/>
      <c r="K7" s="24"/>
      <c r="L7" s="24">
        <v>130619</v>
      </c>
      <c r="M7" s="24"/>
      <c r="N7" s="24">
        <v>130619</v>
      </c>
      <c r="O7" s="24"/>
      <c r="P7" s="24"/>
      <c r="Q7" s="24"/>
      <c r="R7" s="24"/>
      <c r="S7" s="24"/>
      <c r="T7" s="24"/>
      <c r="U7" s="24"/>
      <c r="V7" s="24"/>
      <c r="W7" s="24">
        <v>130619</v>
      </c>
      <c r="X7" s="24">
        <v>82570</v>
      </c>
      <c r="Y7" s="24">
        <v>48049</v>
      </c>
      <c r="Z7" s="7">
        <v>58.19</v>
      </c>
      <c r="AA7" s="29">
        <v>181650</v>
      </c>
    </row>
    <row r="8" spans="1:27" ht="13.5">
      <c r="A8" s="5" t="s">
        <v>34</v>
      </c>
      <c r="B8" s="3"/>
      <c r="C8" s="19"/>
      <c r="D8" s="19"/>
      <c r="E8" s="20">
        <v>486000</v>
      </c>
      <c r="F8" s="21">
        <v>486000</v>
      </c>
      <c r="G8" s="21"/>
      <c r="H8" s="21">
        <v>59665</v>
      </c>
      <c r="I8" s="21"/>
      <c r="J8" s="21">
        <v>59665</v>
      </c>
      <c r="K8" s="21">
        <v>27490</v>
      </c>
      <c r="L8" s="21">
        <v>37900</v>
      </c>
      <c r="M8" s="21"/>
      <c r="N8" s="21">
        <v>65390</v>
      </c>
      <c r="O8" s="21"/>
      <c r="P8" s="21"/>
      <c r="Q8" s="21"/>
      <c r="R8" s="21"/>
      <c r="S8" s="21"/>
      <c r="T8" s="21"/>
      <c r="U8" s="21"/>
      <c r="V8" s="21"/>
      <c r="W8" s="21">
        <v>125055</v>
      </c>
      <c r="X8" s="21">
        <v>202500</v>
      </c>
      <c r="Y8" s="21">
        <v>-77445</v>
      </c>
      <c r="Z8" s="6">
        <v>-38.24</v>
      </c>
      <c r="AA8" s="28">
        <v>486000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6605000</v>
      </c>
      <c r="F9" s="18">
        <f t="shared" si="1"/>
        <v>6605000</v>
      </c>
      <c r="G9" s="18">
        <f t="shared" si="1"/>
        <v>9667</v>
      </c>
      <c r="H9" s="18">
        <f t="shared" si="1"/>
        <v>541</v>
      </c>
      <c r="I9" s="18">
        <f t="shared" si="1"/>
        <v>0</v>
      </c>
      <c r="J9" s="18">
        <f t="shared" si="1"/>
        <v>10208</v>
      </c>
      <c r="K9" s="18">
        <f t="shared" si="1"/>
        <v>54818</v>
      </c>
      <c r="L9" s="18">
        <f t="shared" si="1"/>
        <v>305059</v>
      </c>
      <c r="M9" s="18">
        <f t="shared" si="1"/>
        <v>3783182</v>
      </c>
      <c r="N9" s="18">
        <f t="shared" si="1"/>
        <v>4143059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4153267</v>
      </c>
      <c r="X9" s="18">
        <f t="shared" si="1"/>
        <v>3460000</v>
      </c>
      <c r="Y9" s="18">
        <f t="shared" si="1"/>
        <v>693267</v>
      </c>
      <c r="Z9" s="4">
        <f>+IF(X9&lt;&gt;0,+(Y9/X9)*100,0)</f>
        <v>20.036618497109828</v>
      </c>
      <c r="AA9" s="30">
        <f>SUM(AA10:AA14)</f>
        <v>6605000</v>
      </c>
    </row>
    <row r="10" spans="1:27" ht="13.5">
      <c r="A10" s="5" t="s">
        <v>36</v>
      </c>
      <c r="B10" s="3"/>
      <c r="C10" s="19"/>
      <c r="D10" s="19"/>
      <c r="E10" s="20">
        <v>6145000</v>
      </c>
      <c r="F10" s="21">
        <v>6145000</v>
      </c>
      <c r="G10" s="21">
        <v>9667</v>
      </c>
      <c r="H10" s="21">
        <v>541</v>
      </c>
      <c r="I10" s="21"/>
      <c r="J10" s="21">
        <v>10208</v>
      </c>
      <c r="K10" s="21">
        <v>54818</v>
      </c>
      <c r="L10" s="21"/>
      <c r="M10" s="21">
        <v>3783182</v>
      </c>
      <c r="N10" s="21">
        <v>3838000</v>
      </c>
      <c r="O10" s="21"/>
      <c r="P10" s="21"/>
      <c r="Q10" s="21"/>
      <c r="R10" s="21"/>
      <c r="S10" s="21"/>
      <c r="T10" s="21"/>
      <c r="U10" s="21"/>
      <c r="V10" s="21"/>
      <c r="W10" s="21">
        <v>3848208</v>
      </c>
      <c r="X10" s="21">
        <v>3000000</v>
      </c>
      <c r="Y10" s="21">
        <v>848208</v>
      </c>
      <c r="Z10" s="6">
        <v>28.27</v>
      </c>
      <c r="AA10" s="28">
        <v>6145000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460000</v>
      </c>
      <c r="F12" s="21">
        <v>460000</v>
      </c>
      <c r="G12" s="21"/>
      <c r="H12" s="21"/>
      <c r="I12" s="21"/>
      <c r="J12" s="21"/>
      <c r="K12" s="21"/>
      <c r="L12" s="21">
        <v>305059</v>
      </c>
      <c r="M12" s="21"/>
      <c r="N12" s="21">
        <v>305059</v>
      </c>
      <c r="O12" s="21"/>
      <c r="P12" s="21"/>
      <c r="Q12" s="21"/>
      <c r="R12" s="21"/>
      <c r="S12" s="21"/>
      <c r="T12" s="21"/>
      <c r="U12" s="21"/>
      <c r="V12" s="21"/>
      <c r="W12" s="21">
        <v>305059</v>
      </c>
      <c r="X12" s="21">
        <v>460000</v>
      </c>
      <c r="Y12" s="21">
        <v>-154941</v>
      </c>
      <c r="Z12" s="6">
        <v>-33.68</v>
      </c>
      <c r="AA12" s="28">
        <v>460000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24380454</v>
      </c>
      <c r="F15" s="18">
        <f t="shared" si="2"/>
        <v>24380454</v>
      </c>
      <c r="G15" s="18">
        <f t="shared" si="2"/>
        <v>0</v>
      </c>
      <c r="H15" s="18">
        <f t="shared" si="2"/>
        <v>1753897</v>
      </c>
      <c r="I15" s="18">
        <f t="shared" si="2"/>
        <v>0</v>
      </c>
      <c r="J15" s="18">
        <f t="shared" si="2"/>
        <v>1753897</v>
      </c>
      <c r="K15" s="18">
        <f t="shared" si="2"/>
        <v>2114808</v>
      </c>
      <c r="L15" s="18">
        <f t="shared" si="2"/>
        <v>6129686</v>
      </c>
      <c r="M15" s="18">
        <f t="shared" si="2"/>
        <v>2750455</v>
      </c>
      <c r="N15" s="18">
        <f t="shared" si="2"/>
        <v>10994949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12748846</v>
      </c>
      <c r="X15" s="18">
        <f t="shared" si="2"/>
        <v>11719950</v>
      </c>
      <c r="Y15" s="18">
        <f t="shared" si="2"/>
        <v>1028896</v>
      </c>
      <c r="Z15" s="4">
        <f>+IF(X15&lt;&gt;0,+(Y15/X15)*100,0)</f>
        <v>8.779013562344549</v>
      </c>
      <c r="AA15" s="30">
        <f>SUM(AA16:AA18)</f>
        <v>24380454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>
        <v>5639686</v>
      </c>
      <c r="M16" s="21"/>
      <c r="N16" s="21">
        <v>5639686</v>
      </c>
      <c r="O16" s="21"/>
      <c r="P16" s="21"/>
      <c r="Q16" s="21"/>
      <c r="R16" s="21"/>
      <c r="S16" s="21"/>
      <c r="T16" s="21"/>
      <c r="U16" s="21"/>
      <c r="V16" s="21"/>
      <c r="W16" s="21">
        <v>5639686</v>
      </c>
      <c r="X16" s="21"/>
      <c r="Y16" s="21">
        <v>5639686</v>
      </c>
      <c r="Z16" s="6"/>
      <c r="AA16" s="28"/>
    </row>
    <row r="17" spans="1:27" ht="13.5">
      <c r="A17" s="5" t="s">
        <v>43</v>
      </c>
      <c r="B17" s="3"/>
      <c r="C17" s="19"/>
      <c r="D17" s="19"/>
      <c r="E17" s="20">
        <v>24380454</v>
      </c>
      <c r="F17" s="21">
        <v>24380454</v>
      </c>
      <c r="G17" s="21"/>
      <c r="H17" s="21">
        <v>1753897</v>
      </c>
      <c r="I17" s="21"/>
      <c r="J17" s="21">
        <v>1753897</v>
      </c>
      <c r="K17" s="21">
        <v>2114808</v>
      </c>
      <c r="L17" s="21">
        <v>490000</v>
      </c>
      <c r="M17" s="21">
        <v>2750455</v>
      </c>
      <c r="N17" s="21">
        <v>5355263</v>
      </c>
      <c r="O17" s="21"/>
      <c r="P17" s="21"/>
      <c r="Q17" s="21"/>
      <c r="R17" s="21"/>
      <c r="S17" s="21"/>
      <c r="T17" s="21"/>
      <c r="U17" s="21"/>
      <c r="V17" s="21"/>
      <c r="W17" s="21">
        <v>7109160</v>
      </c>
      <c r="X17" s="21">
        <v>11719950</v>
      </c>
      <c r="Y17" s="21">
        <v>-4610790</v>
      </c>
      <c r="Z17" s="6">
        <v>-39.34</v>
      </c>
      <c r="AA17" s="28">
        <v>24380454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68712674</v>
      </c>
      <c r="F19" s="18">
        <f t="shared" si="3"/>
        <v>68712674</v>
      </c>
      <c r="G19" s="18">
        <f t="shared" si="3"/>
        <v>3662621</v>
      </c>
      <c r="H19" s="18">
        <f t="shared" si="3"/>
        <v>3179484</v>
      </c>
      <c r="I19" s="18">
        <f t="shared" si="3"/>
        <v>314444</v>
      </c>
      <c r="J19" s="18">
        <f t="shared" si="3"/>
        <v>7156549</v>
      </c>
      <c r="K19" s="18">
        <f t="shared" si="3"/>
        <v>3384581</v>
      </c>
      <c r="L19" s="18">
        <f t="shared" si="3"/>
        <v>8650244</v>
      </c>
      <c r="M19" s="18">
        <f t="shared" si="3"/>
        <v>2548783</v>
      </c>
      <c r="N19" s="18">
        <f t="shared" si="3"/>
        <v>14583608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21740157</v>
      </c>
      <c r="X19" s="18">
        <f t="shared" si="3"/>
        <v>36316945</v>
      </c>
      <c r="Y19" s="18">
        <f t="shared" si="3"/>
        <v>-14576788</v>
      </c>
      <c r="Z19" s="4">
        <f>+IF(X19&lt;&gt;0,+(Y19/X19)*100,0)</f>
        <v>-40.13770431406056</v>
      </c>
      <c r="AA19" s="30">
        <f>SUM(AA20:AA23)</f>
        <v>68712674</v>
      </c>
    </row>
    <row r="20" spans="1:27" ht="13.5">
      <c r="A20" s="5" t="s">
        <v>46</v>
      </c>
      <c r="B20" s="3"/>
      <c r="C20" s="19"/>
      <c r="D20" s="19"/>
      <c r="E20" s="20">
        <v>1725000</v>
      </c>
      <c r="F20" s="21">
        <v>1725000</v>
      </c>
      <c r="G20" s="21"/>
      <c r="H20" s="21"/>
      <c r="I20" s="21">
        <v>314444</v>
      </c>
      <c r="J20" s="21">
        <v>314444</v>
      </c>
      <c r="K20" s="21"/>
      <c r="L20" s="21">
        <v>122900</v>
      </c>
      <c r="M20" s="21">
        <v>63680</v>
      </c>
      <c r="N20" s="21">
        <v>186580</v>
      </c>
      <c r="O20" s="21"/>
      <c r="P20" s="21"/>
      <c r="Q20" s="21"/>
      <c r="R20" s="21"/>
      <c r="S20" s="21"/>
      <c r="T20" s="21"/>
      <c r="U20" s="21"/>
      <c r="V20" s="21"/>
      <c r="W20" s="21">
        <v>501024</v>
      </c>
      <c r="X20" s="21">
        <v>482915</v>
      </c>
      <c r="Y20" s="21">
        <v>18109</v>
      </c>
      <c r="Z20" s="6">
        <v>3.75</v>
      </c>
      <c r="AA20" s="28">
        <v>1725000</v>
      </c>
    </row>
    <row r="21" spans="1:27" ht="13.5">
      <c r="A21" s="5" t="s">
        <v>47</v>
      </c>
      <c r="B21" s="3"/>
      <c r="C21" s="19"/>
      <c r="D21" s="19"/>
      <c r="E21" s="20">
        <v>34521546</v>
      </c>
      <c r="F21" s="21">
        <v>34521546</v>
      </c>
      <c r="G21" s="21">
        <v>3662621</v>
      </c>
      <c r="H21" s="21">
        <v>3179484</v>
      </c>
      <c r="I21" s="21"/>
      <c r="J21" s="21">
        <v>6842105</v>
      </c>
      <c r="K21" s="21">
        <v>3384581</v>
      </c>
      <c r="L21" s="21">
        <v>8527344</v>
      </c>
      <c r="M21" s="21">
        <v>2408047</v>
      </c>
      <c r="N21" s="21">
        <v>14319972</v>
      </c>
      <c r="O21" s="21"/>
      <c r="P21" s="21"/>
      <c r="Q21" s="21"/>
      <c r="R21" s="21"/>
      <c r="S21" s="21"/>
      <c r="T21" s="21"/>
      <c r="U21" s="21"/>
      <c r="V21" s="21"/>
      <c r="W21" s="21">
        <v>21162077</v>
      </c>
      <c r="X21" s="21">
        <v>23627310</v>
      </c>
      <c r="Y21" s="21">
        <v>-2465233</v>
      </c>
      <c r="Z21" s="6">
        <v>-10.43</v>
      </c>
      <c r="AA21" s="28">
        <v>34521546</v>
      </c>
    </row>
    <row r="22" spans="1:27" ht="13.5">
      <c r="A22" s="5" t="s">
        <v>48</v>
      </c>
      <c r="B22" s="3"/>
      <c r="C22" s="22"/>
      <c r="D22" s="22"/>
      <c r="E22" s="23">
        <v>32466128</v>
      </c>
      <c r="F22" s="24">
        <v>32466128</v>
      </c>
      <c r="G22" s="24"/>
      <c r="H22" s="24"/>
      <c r="I22" s="24"/>
      <c r="J22" s="24"/>
      <c r="K22" s="24"/>
      <c r="L22" s="24"/>
      <c r="M22" s="24">
        <v>77056</v>
      </c>
      <c r="N22" s="24">
        <v>77056</v>
      </c>
      <c r="O22" s="24"/>
      <c r="P22" s="24"/>
      <c r="Q22" s="24"/>
      <c r="R22" s="24"/>
      <c r="S22" s="24"/>
      <c r="T22" s="24"/>
      <c r="U22" s="24"/>
      <c r="V22" s="24"/>
      <c r="W22" s="24">
        <v>77056</v>
      </c>
      <c r="X22" s="24">
        <v>12206720</v>
      </c>
      <c r="Y22" s="24">
        <v>-12129664</v>
      </c>
      <c r="Z22" s="7">
        <v>-99.37</v>
      </c>
      <c r="AA22" s="29">
        <v>32466128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100953278</v>
      </c>
      <c r="F25" s="52">
        <f t="shared" si="4"/>
        <v>100953278</v>
      </c>
      <c r="G25" s="52">
        <f t="shared" si="4"/>
        <v>3672288</v>
      </c>
      <c r="H25" s="52">
        <f t="shared" si="4"/>
        <v>5103587</v>
      </c>
      <c r="I25" s="52">
        <f t="shared" si="4"/>
        <v>314444</v>
      </c>
      <c r="J25" s="52">
        <f t="shared" si="4"/>
        <v>9090319</v>
      </c>
      <c r="K25" s="52">
        <f t="shared" si="4"/>
        <v>5581697</v>
      </c>
      <c r="L25" s="52">
        <f t="shared" si="4"/>
        <v>15253508</v>
      </c>
      <c r="M25" s="52">
        <f t="shared" si="4"/>
        <v>9082420</v>
      </c>
      <c r="N25" s="52">
        <f t="shared" si="4"/>
        <v>29917625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39007944</v>
      </c>
      <c r="X25" s="52">
        <f t="shared" si="4"/>
        <v>52026755</v>
      </c>
      <c r="Y25" s="52">
        <f t="shared" si="4"/>
        <v>-13018811</v>
      </c>
      <c r="Z25" s="53">
        <f>+IF(X25&lt;&gt;0,+(Y25/X25)*100,0)</f>
        <v>-25.023300030916783</v>
      </c>
      <c r="AA25" s="54">
        <f>+AA5+AA9+AA15+AA19+AA24</f>
        <v>100953278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44836000</v>
      </c>
      <c r="F28" s="21">
        <v>44836000</v>
      </c>
      <c r="G28" s="21">
        <v>3662621</v>
      </c>
      <c r="H28" s="21">
        <v>4933381</v>
      </c>
      <c r="I28" s="21"/>
      <c r="J28" s="21">
        <v>8596002</v>
      </c>
      <c r="K28" s="21">
        <v>5499389</v>
      </c>
      <c r="L28" s="21">
        <v>14526411</v>
      </c>
      <c r="M28" s="21">
        <v>3037591</v>
      </c>
      <c r="N28" s="21">
        <v>23063391</v>
      </c>
      <c r="O28" s="21"/>
      <c r="P28" s="21"/>
      <c r="Q28" s="21"/>
      <c r="R28" s="21"/>
      <c r="S28" s="21"/>
      <c r="T28" s="21"/>
      <c r="U28" s="21"/>
      <c r="V28" s="21"/>
      <c r="W28" s="21">
        <v>31659393</v>
      </c>
      <c r="X28" s="21"/>
      <c r="Y28" s="21">
        <v>31659393</v>
      </c>
      <c r="Z28" s="6"/>
      <c r="AA28" s="19">
        <v>44836000</v>
      </c>
    </row>
    <row r="29" spans="1:27" ht="13.5">
      <c r="A29" s="56" t="s">
        <v>55</v>
      </c>
      <c r="B29" s="3"/>
      <c r="C29" s="19"/>
      <c r="D29" s="19"/>
      <c r="E29" s="20">
        <v>39430128</v>
      </c>
      <c r="F29" s="21">
        <v>39430128</v>
      </c>
      <c r="G29" s="21"/>
      <c r="H29" s="21"/>
      <c r="I29" s="21"/>
      <c r="J29" s="21"/>
      <c r="K29" s="21"/>
      <c r="L29" s="21"/>
      <c r="M29" s="21">
        <v>2197967</v>
      </c>
      <c r="N29" s="21">
        <v>2197967</v>
      </c>
      <c r="O29" s="21"/>
      <c r="P29" s="21"/>
      <c r="Q29" s="21"/>
      <c r="R29" s="21"/>
      <c r="S29" s="21"/>
      <c r="T29" s="21"/>
      <c r="U29" s="21"/>
      <c r="V29" s="21"/>
      <c r="W29" s="21">
        <v>2197967</v>
      </c>
      <c r="X29" s="21"/>
      <c r="Y29" s="21">
        <v>2197967</v>
      </c>
      <c r="Z29" s="6"/>
      <c r="AA29" s="28">
        <v>39430128</v>
      </c>
    </row>
    <row r="30" spans="1:27" ht="13.5">
      <c r="A30" s="56" t="s">
        <v>56</v>
      </c>
      <c r="B30" s="3"/>
      <c r="C30" s="22"/>
      <c r="D30" s="22"/>
      <c r="E30" s="23">
        <v>5000000</v>
      </c>
      <c r="F30" s="24">
        <v>5000000</v>
      </c>
      <c r="G30" s="24"/>
      <c r="H30" s="24"/>
      <c r="I30" s="24"/>
      <c r="J30" s="24"/>
      <c r="K30" s="24"/>
      <c r="L30" s="24"/>
      <c r="M30" s="24">
        <v>2290000</v>
      </c>
      <c r="N30" s="24">
        <v>2290000</v>
      </c>
      <c r="O30" s="24"/>
      <c r="P30" s="24"/>
      <c r="Q30" s="24"/>
      <c r="R30" s="24"/>
      <c r="S30" s="24"/>
      <c r="T30" s="24"/>
      <c r="U30" s="24"/>
      <c r="V30" s="24"/>
      <c r="W30" s="24">
        <v>2290000</v>
      </c>
      <c r="X30" s="24"/>
      <c r="Y30" s="24">
        <v>2290000</v>
      </c>
      <c r="Z30" s="7"/>
      <c r="AA30" s="29">
        <v>5000000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89266128</v>
      </c>
      <c r="F32" s="27">
        <f t="shared" si="5"/>
        <v>89266128</v>
      </c>
      <c r="G32" s="27">
        <f t="shared" si="5"/>
        <v>3662621</v>
      </c>
      <c r="H32" s="27">
        <f t="shared" si="5"/>
        <v>4933381</v>
      </c>
      <c r="I32" s="27">
        <f t="shared" si="5"/>
        <v>0</v>
      </c>
      <c r="J32" s="27">
        <f t="shared" si="5"/>
        <v>8596002</v>
      </c>
      <c r="K32" s="27">
        <f t="shared" si="5"/>
        <v>5499389</v>
      </c>
      <c r="L32" s="27">
        <f t="shared" si="5"/>
        <v>14526411</v>
      </c>
      <c r="M32" s="27">
        <f t="shared" si="5"/>
        <v>7525558</v>
      </c>
      <c r="N32" s="27">
        <f t="shared" si="5"/>
        <v>27551358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36147360</v>
      </c>
      <c r="X32" s="27">
        <f t="shared" si="5"/>
        <v>0</v>
      </c>
      <c r="Y32" s="27">
        <f t="shared" si="5"/>
        <v>36147360</v>
      </c>
      <c r="Z32" s="13">
        <f>+IF(X32&lt;&gt;0,+(Y32/X32)*100,0)</f>
        <v>0</v>
      </c>
      <c r="AA32" s="31">
        <f>SUM(AA28:AA31)</f>
        <v>89266128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11687150</v>
      </c>
      <c r="F35" s="21">
        <v>11687150</v>
      </c>
      <c r="G35" s="21">
        <v>9667</v>
      </c>
      <c r="H35" s="21">
        <v>170206</v>
      </c>
      <c r="I35" s="21">
        <v>314444</v>
      </c>
      <c r="J35" s="21">
        <v>494317</v>
      </c>
      <c r="K35" s="21">
        <v>82308</v>
      </c>
      <c r="L35" s="21">
        <v>727097</v>
      </c>
      <c r="M35" s="21">
        <v>1556862</v>
      </c>
      <c r="N35" s="21">
        <v>2366267</v>
      </c>
      <c r="O35" s="21"/>
      <c r="P35" s="21"/>
      <c r="Q35" s="21"/>
      <c r="R35" s="21"/>
      <c r="S35" s="21"/>
      <c r="T35" s="21"/>
      <c r="U35" s="21"/>
      <c r="V35" s="21"/>
      <c r="W35" s="21">
        <v>2860584</v>
      </c>
      <c r="X35" s="21"/>
      <c r="Y35" s="21">
        <v>2860584</v>
      </c>
      <c r="Z35" s="6"/>
      <c r="AA35" s="28">
        <v>11687150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100953278</v>
      </c>
      <c r="F36" s="63">
        <f t="shared" si="6"/>
        <v>100953278</v>
      </c>
      <c r="G36" s="63">
        <f t="shared" si="6"/>
        <v>3672288</v>
      </c>
      <c r="H36" s="63">
        <f t="shared" si="6"/>
        <v>5103587</v>
      </c>
      <c r="I36" s="63">
        <f t="shared" si="6"/>
        <v>314444</v>
      </c>
      <c r="J36" s="63">
        <f t="shared" si="6"/>
        <v>9090319</v>
      </c>
      <c r="K36" s="63">
        <f t="shared" si="6"/>
        <v>5581697</v>
      </c>
      <c r="L36" s="63">
        <f t="shared" si="6"/>
        <v>15253508</v>
      </c>
      <c r="M36" s="63">
        <f t="shared" si="6"/>
        <v>9082420</v>
      </c>
      <c r="N36" s="63">
        <f t="shared" si="6"/>
        <v>29917625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39007944</v>
      </c>
      <c r="X36" s="63">
        <f t="shared" si="6"/>
        <v>0</v>
      </c>
      <c r="Y36" s="63">
        <f t="shared" si="6"/>
        <v>39007944</v>
      </c>
      <c r="Z36" s="64">
        <f>+IF(X36&lt;&gt;0,+(Y36/X36)*100,0)</f>
        <v>0</v>
      </c>
      <c r="AA36" s="65">
        <f>SUM(AA32:AA35)</f>
        <v>100953278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1197228</v>
      </c>
      <c r="D5" s="16">
        <f>SUM(D6:D8)</f>
        <v>0</v>
      </c>
      <c r="E5" s="17">
        <f t="shared" si="0"/>
        <v>2320200</v>
      </c>
      <c r="F5" s="18">
        <f t="shared" si="0"/>
        <v>2320200</v>
      </c>
      <c r="G5" s="18">
        <f t="shared" si="0"/>
        <v>0</v>
      </c>
      <c r="H5" s="18">
        <f t="shared" si="0"/>
        <v>27553</v>
      </c>
      <c r="I5" s="18">
        <f t="shared" si="0"/>
        <v>17305</v>
      </c>
      <c r="J5" s="18">
        <f t="shared" si="0"/>
        <v>44858</v>
      </c>
      <c r="K5" s="18">
        <f t="shared" si="0"/>
        <v>0</v>
      </c>
      <c r="L5" s="18">
        <f t="shared" si="0"/>
        <v>244439</v>
      </c>
      <c r="M5" s="18">
        <f t="shared" si="0"/>
        <v>473573</v>
      </c>
      <c r="N5" s="18">
        <f t="shared" si="0"/>
        <v>718012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762870</v>
      </c>
      <c r="X5" s="18">
        <f t="shared" si="0"/>
        <v>582000</v>
      </c>
      <c r="Y5" s="18">
        <f t="shared" si="0"/>
        <v>180870</v>
      </c>
      <c r="Z5" s="4">
        <f>+IF(X5&lt;&gt;0,+(Y5/X5)*100,0)</f>
        <v>31.077319587628864</v>
      </c>
      <c r="AA5" s="16">
        <f>SUM(AA6:AA8)</f>
        <v>2320200</v>
      </c>
    </row>
    <row r="6" spans="1:27" ht="13.5">
      <c r="A6" s="5" t="s">
        <v>32</v>
      </c>
      <c r="B6" s="3"/>
      <c r="C6" s="19">
        <v>58809</v>
      </c>
      <c r="D6" s="19"/>
      <c r="E6" s="20">
        <v>187000</v>
      </c>
      <c r="F6" s="21">
        <v>187000</v>
      </c>
      <c r="G6" s="21"/>
      <c r="H6" s="21">
        <v>2368</v>
      </c>
      <c r="I6" s="21"/>
      <c r="J6" s="21">
        <v>2368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2368</v>
      </c>
      <c r="X6" s="21"/>
      <c r="Y6" s="21">
        <v>2368</v>
      </c>
      <c r="Z6" s="6"/>
      <c r="AA6" s="28">
        <v>187000</v>
      </c>
    </row>
    <row r="7" spans="1:27" ht="13.5">
      <c r="A7" s="5" t="s">
        <v>33</v>
      </c>
      <c r="B7" s="3"/>
      <c r="C7" s="22">
        <v>692944</v>
      </c>
      <c r="D7" s="22"/>
      <c r="E7" s="23">
        <v>1358000</v>
      </c>
      <c r="F7" s="24">
        <v>1358000</v>
      </c>
      <c r="G7" s="24"/>
      <c r="H7" s="24">
        <v>4149</v>
      </c>
      <c r="I7" s="24"/>
      <c r="J7" s="24">
        <v>4149</v>
      </c>
      <c r="K7" s="24"/>
      <c r="L7" s="24">
        <v>244439</v>
      </c>
      <c r="M7" s="24">
        <v>473573</v>
      </c>
      <c r="N7" s="24">
        <v>718012</v>
      </c>
      <c r="O7" s="24"/>
      <c r="P7" s="24"/>
      <c r="Q7" s="24"/>
      <c r="R7" s="24"/>
      <c r="S7" s="24"/>
      <c r="T7" s="24"/>
      <c r="U7" s="24"/>
      <c r="V7" s="24"/>
      <c r="W7" s="24">
        <v>722161</v>
      </c>
      <c r="X7" s="24"/>
      <c r="Y7" s="24">
        <v>722161</v>
      </c>
      <c r="Z7" s="7"/>
      <c r="AA7" s="29">
        <v>1358000</v>
      </c>
    </row>
    <row r="8" spans="1:27" ht="13.5">
      <c r="A8" s="5" t="s">
        <v>34</v>
      </c>
      <c r="B8" s="3"/>
      <c r="C8" s="19">
        <v>445475</v>
      </c>
      <c r="D8" s="19"/>
      <c r="E8" s="20">
        <v>775200</v>
      </c>
      <c r="F8" s="21">
        <v>775200</v>
      </c>
      <c r="G8" s="21"/>
      <c r="H8" s="21">
        <v>21036</v>
      </c>
      <c r="I8" s="21">
        <v>17305</v>
      </c>
      <c r="J8" s="21">
        <v>38341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38341</v>
      </c>
      <c r="X8" s="21">
        <v>582000</v>
      </c>
      <c r="Y8" s="21">
        <v>-543659</v>
      </c>
      <c r="Z8" s="6">
        <v>-93.41</v>
      </c>
      <c r="AA8" s="28">
        <v>775200</v>
      </c>
    </row>
    <row r="9" spans="1:27" ht="13.5">
      <c r="A9" s="2" t="s">
        <v>35</v>
      </c>
      <c r="B9" s="3"/>
      <c r="C9" s="16">
        <f aca="true" t="shared" si="1" ref="C9:Y9">SUM(C10:C14)</f>
        <v>1147053</v>
      </c>
      <c r="D9" s="16">
        <f>SUM(D10:D14)</f>
        <v>0</v>
      </c>
      <c r="E9" s="17">
        <f t="shared" si="1"/>
        <v>2790000</v>
      </c>
      <c r="F9" s="18">
        <f t="shared" si="1"/>
        <v>2790000</v>
      </c>
      <c r="G9" s="18">
        <f t="shared" si="1"/>
        <v>0</v>
      </c>
      <c r="H9" s="18">
        <f t="shared" si="1"/>
        <v>0</v>
      </c>
      <c r="I9" s="18">
        <f t="shared" si="1"/>
        <v>25740</v>
      </c>
      <c r="J9" s="18">
        <f t="shared" si="1"/>
        <v>25740</v>
      </c>
      <c r="K9" s="18">
        <f t="shared" si="1"/>
        <v>0</v>
      </c>
      <c r="L9" s="18">
        <f t="shared" si="1"/>
        <v>0</v>
      </c>
      <c r="M9" s="18">
        <f t="shared" si="1"/>
        <v>36583</v>
      </c>
      <c r="N9" s="18">
        <f t="shared" si="1"/>
        <v>36583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62323</v>
      </c>
      <c r="X9" s="18">
        <f t="shared" si="1"/>
        <v>0</v>
      </c>
      <c r="Y9" s="18">
        <f t="shared" si="1"/>
        <v>62323</v>
      </c>
      <c r="Z9" s="4">
        <f>+IF(X9&lt;&gt;0,+(Y9/X9)*100,0)</f>
        <v>0</v>
      </c>
      <c r="AA9" s="30">
        <f>SUM(AA10:AA14)</f>
        <v>2790000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1073887</v>
      </c>
      <c r="D12" s="19"/>
      <c r="E12" s="20">
        <v>2746000</v>
      </c>
      <c r="F12" s="21">
        <v>2746000</v>
      </c>
      <c r="G12" s="21"/>
      <c r="H12" s="21"/>
      <c r="I12" s="21"/>
      <c r="J12" s="21"/>
      <c r="K12" s="21"/>
      <c r="L12" s="21"/>
      <c r="M12" s="21">
        <v>36583</v>
      </c>
      <c r="N12" s="21">
        <v>36583</v>
      </c>
      <c r="O12" s="21"/>
      <c r="P12" s="21"/>
      <c r="Q12" s="21"/>
      <c r="R12" s="21"/>
      <c r="S12" s="21"/>
      <c r="T12" s="21"/>
      <c r="U12" s="21"/>
      <c r="V12" s="21"/>
      <c r="W12" s="21">
        <v>36583</v>
      </c>
      <c r="X12" s="21"/>
      <c r="Y12" s="21">
        <v>36583</v>
      </c>
      <c r="Z12" s="6"/>
      <c r="AA12" s="28">
        <v>2746000</v>
      </c>
    </row>
    <row r="13" spans="1:27" ht="13.5">
      <c r="A13" s="5" t="s">
        <v>39</v>
      </c>
      <c r="B13" s="3"/>
      <c r="C13" s="19">
        <v>73166</v>
      </c>
      <c r="D13" s="19"/>
      <c r="E13" s="20">
        <v>44000</v>
      </c>
      <c r="F13" s="21">
        <v>44000</v>
      </c>
      <c r="G13" s="21"/>
      <c r="H13" s="21"/>
      <c r="I13" s="21">
        <v>25740</v>
      </c>
      <c r="J13" s="21">
        <v>25740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25740</v>
      </c>
      <c r="X13" s="21"/>
      <c r="Y13" s="21">
        <v>25740</v>
      </c>
      <c r="Z13" s="6"/>
      <c r="AA13" s="28">
        <v>44000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209181</v>
      </c>
      <c r="D15" s="16">
        <f>SUM(D16:D18)</f>
        <v>0</v>
      </c>
      <c r="E15" s="17">
        <f t="shared" si="2"/>
        <v>169000</v>
      </c>
      <c r="F15" s="18">
        <f t="shared" si="2"/>
        <v>169000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62678</v>
      </c>
      <c r="N15" s="18">
        <f t="shared" si="2"/>
        <v>62678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62678</v>
      </c>
      <c r="X15" s="18">
        <f t="shared" si="2"/>
        <v>154000</v>
      </c>
      <c r="Y15" s="18">
        <f t="shared" si="2"/>
        <v>-91322</v>
      </c>
      <c r="Z15" s="4">
        <f>+IF(X15&lt;&gt;0,+(Y15/X15)*100,0)</f>
        <v>-59.3</v>
      </c>
      <c r="AA15" s="30">
        <f>SUM(AA16:AA18)</f>
        <v>169000</v>
      </c>
    </row>
    <row r="16" spans="1:27" ht="13.5">
      <c r="A16" s="5" t="s">
        <v>42</v>
      </c>
      <c r="B16" s="3"/>
      <c r="C16" s="19">
        <v>209181</v>
      </c>
      <c r="D16" s="19"/>
      <c r="E16" s="20">
        <v>151000</v>
      </c>
      <c r="F16" s="21">
        <v>151000</v>
      </c>
      <c r="G16" s="21"/>
      <c r="H16" s="21"/>
      <c r="I16" s="21"/>
      <c r="J16" s="21"/>
      <c r="K16" s="21"/>
      <c r="L16" s="21"/>
      <c r="M16" s="21">
        <v>62678</v>
      </c>
      <c r="N16" s="21">
        <v>62678</v>
      </c>
      <c r="O16" s="21"/>
      <c r="P16" s="21"/>
      <c r="Q16" s="21"/>
      <c r="R16" s="21"/>
      <c r="S16" s="21"/>
      <c r="T16" s="21"/>
      <c r="U16" s="21"/>
      <c r="V16" s="21"/>
      <c r="W16" s="21">
        <v>62678</v>
      </c>
      <c r="X16" s="21">
        <v>136000</v>
      </c>
      <c r="Y16" s="21">
        <v>-73322</v>
      </c>
      <c r="Z16" s="6">
        <v>-53.91</v>
      </c>
      <c r="AA16" s="28">
        <v>151000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>
        <v>18000</v>
      </c>
      <c r="F18" s="21">
        <v>18000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18000</v>
      </c>
      <c r="Y18" s="21">
        <v>-18000</v>
      </c>
      <c r="Z18" s="6">
        <v>-100</v>
      </c>
      <c r="AA18" s="28">
        <v>18000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60960</v>
      </c>
      <c r="F24" s="18">
        <v>60960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60960</v>
      </c>
      <c r="Y24" s="18">
        <v>-60960</v>
      </c>
      <c r="Z24" s="4">
        <v>-100</v>
      </c>
      <c r="AA24" s="30">
        <v>60960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2553462</v>
      </c>
      <c r="D25" s="50">
        <f>+D5+D9+D15+D19+D24</f>
        <v>0</v>
      </c>
      <c r="E25" s="51">
        <f t="shared" si="4"/>
        <v>5340160</v>
      </c>
      <c r="F25" s="52">
        <f t="shared" si="4"/>
        <v>5340160</v>
      </c>
      <c r="G25" s="52">
        <f t="shared" si="4"/>
        <v>0</v>
      </c>
      <c r="H25" s="52">
        <f t="shared" si="4"/>
        <v>27553</v>
      </c>
      <c r="I25" s="52">
        <f t="shared" si="4"/>
        <v>43045</v>
      </c>
      <c r="J25" s="52">
        <f t="shared" si="4"/>
        <v>70598</v>
      </c>
      <c r="K25" s="52">
        <f t="shared" si="4"/>
        <v>0</v>
      </c>
      <c r="L25" s="52">
        <f t="shared" si="4"/>
        <v>244439</v>
      </c>
      <c r="M25" s="52">
        <f t="shared" si="4"/>
        <v>572834</v>
      </c>
      <c r="N25" s="52">
        <f t="shared" si="4"/>
        <v>817273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887871</v>
      </c>
      <c r="X25" s="52">
        <f t="shared" si="4"/>
        <v>796960</v>
      </c>
      <c r="Y25" s="52">
        <f t="shared" si="4"/>
        <v>90911</v>
      </c>
      <c r="Z25" s="53">
        <f>+IF(X25&lt;&gt;0,+(Y25/X25)*100,0)</f>
        <v>11.40722244529211</v>
      </c>
      <c r="AA25" s="54">
        <f>+AA5+AA9+AA15+AA19+AA24</f>
        <v>5340160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2553462</v>
      </c>
      <c r="D35" s="19"/>
      <c r="E35" s="20">
        <v>5340160</v>
      </c>
      <c r="F35" s="21">
        <v>5340160</v>
      </c>
      <c r="G35" s="21"/>
      <c r="H35" s="21">
        <v>27553</v>
      </c>
      <c r="I35" s="21">
        <v>43045</v>
      </c>
      <c r="J35" s="21">
        <v>70598</v>
      </c>
      <c r="K35" s="21"/>
      <c r="L35" s="21">
        <v>244439</v>
      </c>
      <c r="M35" s="21">
        <v>572834</v>
      </c>
      <c r="N35" s="21">
        <v>817273</v>
      </c>
      <c r="O35" s="21"/>
      <c r="P35" s="21"/>
      <c r="Q35" s="21"/>
      <c r="R35" s="21"/>
      <c r="S35" s="21"/>
      <c r="T35" s="21"/>
      <c r="U35" s="21"/>
      <c r="V35" s="21"/>
      <c r="W35" s="21">
        <v>887871</v>
      </c>
      <c r="X35" s="21"/>
      <c r="Y35" s="21">
        <v>887871</v>
      </c>
      <c r="Z35" s="6"/>
      <c r="AA35" s="28">
        <v>5340160</v>
      </c>
    </row>
    <row r="36" spans="1:27" ht="13.5">
      <c r="A36" s="60" t="s">
        <v>64</v>
      </c>
      <c r="B36" s="10"/>
      <c r="C36" s="61">
        <f aca="true" t="shared" si="6" ref="C36:Y36">SUM(C32:C35)</f>
        <v>2553462</v>
      </c>
      <c r="D36" s="61">
        <f>SUM(D32:D35)</f>
        <v>0</v>
      </c>
      <c r="E36" s="62">
        <f t="shared" si="6"/>
        <v>5340160</v>
      </c>
      <c r="F36" s="63">
        <f t="shared" si="6"/>
        <v>5340160</v>
      </c>
      <c r="G36" s="63">
        <f t="shared" si="6"/>
        <v>0</v>
      </c>
      <c r="H36" s="63">
        <f t="shared" si="6"/>
        <v>27553</v>
      </c>
      <c r="I36" s="63">
        <f t="shared" si="6"/>
        <v>43045</v>
      </c>
      <c r="J36" s="63">
        <f t="shared" si="6"/>
        <v>70598</v>
      </c>
      <c r="K36" s="63">
        <f t="shared" si="6"/>
        <v>0</v>
      </c>
      <c r="L36" s="63">
        <f t="shared" si="6"/>
        <v>244439</v>
      </c>
      <c r="M36" s="63">
        <f t="shared" si="6"/>
        <v>572834</v>
      </c>
      <c r="N36" s="63">
        <f t="shared" si="6"/>
        <v>817273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887871</v>
      </c>
      <c r="X36" s="63">
        <f t="shared" si="6"/>
        <v>0</v>
      </c>
      <c r="Y36" s="63">
        <f t="shared" si="6"/>
        <v>887871</v>
      </c>
      <c r="Z36" s="64">
        <f>+IF(X36&lt;&gt;0,+(Y36/X36)*100,0)</f>
        <v>0</v>
      </c>
      <c r="AA36" s="65">
        <f>SUM(AA32:AA35)</f>
        <v>5340160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13632000</v>
      </c>
      <c r="F5" s="18">
        <f t="shared" si="0"/>
        <v>13632000</v>
      </c>
      <c r="G5" s="18">
        <f t="shared" si="0"/>
        <v>107460</v>
      </c>
      <c r="H5" s="18">
        <f t="shared" si="0"/>
        <v>513265</v>
      </c>
      <c r="I5" s="18">
        <f t="shared" si="0"/>
        <v>39237</v>
      </c>
      <c r="J5" s="18">
        <f t="shared" si="0"/>
        <v>659962</v>
      </c>
      <c r="K5" s="18">
        <f t="shared" si="0"/>
        <v>0</v>
      </c>
      <c r="L5" s="18">
        <f t="shared" si="0"/>
        <v>0</v>
      </c>
      <c r="M5" s="18">
        <f t="shared" si="0"/>
        <v>3010</v>
      </c>
      <c r="N5" s="18">
        <f t="shared" si="0"/>
        <v>3010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662972</v>
      </c>
      <c r="X5" s="18">
        <f t="shared" si="0"/>
        <v>6815748</v>
      </c>
      <c r="Y5" s="18">
        <f t="shared" si="0"/>
        <v>-6152776</v>
      </c>
      <c r="Z5" s="4">
        <f>+IF(X5&lt;&gt;0,+(Y5/X5)*100,0)</f>
        <v>-90.27293849479176</v>
      </c>
      <c r="AA5" s="16">
        <f>SUM(AA6:AA8)</f>
        <v>13632000</v>
      </c>
    </row>
    <row r="6" spans="1:27" ht="13.5">
      <c r="A6" s="5" t="s">
        <v>32</v>
      </c>
      <c r="B6" s="3"/>
      <c r="C6" s="19"/>
      <c r="D6" s="19"/>
      <c r="E6" s="20">
        <v>360500</v>
      </c>
      <c r="F6" s="21">
        <v>360500</v>
      </c>
      <c r="G6" s="21"/>
      <c r="H6" s="21"/>
      <c r="I6" s="21">
        <v>15782</v>
      </c>
      <c r="J6" s="21">
        <v>15782</v>
      </c>
      <c r="K6" s="21"/>
      <c r="L6" s="21"/>
      <c r="M6" s="21">
        <v>3010</v>
      </c>
      <c r="N6" s="21">
        <v>3010</v>
      </c>
      <c r="O6" s="21"/>
      <c r="P6" s="21"/>
      <c r="Q6" s="21"/>
      <c r="R6" s="21"/>
      <c r="S6" s="21"/>
      <c r="T6" s="21"/>
      <c r="U6" s="21"/>
      <c r="V6" s="21"/>
      <c r="W6" s="21">
        <v>18792</v>
      </c>
      <c r="X6" s="21">
        <v>180252</v>
      </c>
      <c r="Y6" s="21">
        <v>-161460</v>
      </c>
      <c r="Z6" s="6">
        <v>-89.57</v>
      </c>
      <c r="AA6" s="28">
        <v>360500</v>
      </c>
    </row>
    <row r="7" spans="1:27" ht="13.5">
      <c r="A7" s="5" t="s">
        <v>33</v>
      </c>
      <c r="B7" s="3"/>
      <c r="C7" s="22"/>
      <c r="D7" s="22"/>
      <c r="E7" s="23">
        <v>2212000</v>
      </c>
      <c r="F7" s="24">
        <v>2212000</v>
      </c>
      <c r="G7" s="24"/>
      <c r="H7" s="24">
        <v>7765</v>
      </c>
      <c r="I7" s="24"/>
      <c r="J7" s="24">
        <v>7765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7765</v>
      </c>
      <c r="X7" s="24">
        <v>1105998</v>
      </c>
      <c r="Y7" s="24">
        <v>-1098233</v>
      </c>
      <c r="Z7" s="7">
        <v>-99.3</v>
      </c>
      <c r="AA7" s="29">
        <v>2212000</v>
      </c>
    </row>
    <row r="8" spans="1:27" ht="13.5">
      <c r="A8" s="5" t="s">
        <v>34</v>
      </c>
      <c r="B8" s="3"/>
      <c r="C8" s="19"/>
      <c r="D8" s="19"/>
      <c r="E8" s="20">
        <v>11059500</v>
      </c>
      <c r="F8" s="21">
        <v>11059500</v>
      </c>
      <c r="G8" s="21">
        <v>107460</v>
      </c>
      <c r="H8" s="21">
        <v>505500</v>
      </c>
      <c r="I8" s="21">
        <v>23455</v>
      </c>
      <c r="J8" s="21">
        <v>636415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636415</v>
      </c>
      <c r="X8" s="21">
        <v>5529498</v>
      </c>
      <c r="Y8" s="21">
        <v>-4893083</v>
      </c>
      <c r="Z8" s="6">
        <v>-88.49</v>
      </c>
      <c r="AA8" s="28">
        <v>11059500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44817500</v>
      </c>
      <c r="F9" s="18">
        <f t="shared" si="1"/>
        <v>44817500</v>
      </c>
      <c r="G9" s="18">
        <f t="shared" si="1"/>
        <v>0</v>
      </c>
      <c r="H9" s="18">
        <f t="shared" si="1"/>
        <v>3479563</v>
      </c>
      <c r="I9" s="18">
        <f t="shared" si="1"/>
        <v>16345</v>
      </c>
      <c r="J9" s="18">
        <f t="shared" si="1"/>
        <v>3495908</v>
      </c>
      <c r="K9" s="18">
        <f t="shared" si="1"/>
        <v>899524</v>
      </c>
      <c r="L9" s="18">
        <f t="shared" si="1"/>
        <v>0</v>
      </c>
      <c r="M9" s="18">
        <f t="shared" si="1"/>
        <v>46990</v>
      </c>
      <c r="N9" s="18">
        <f t="shared" si="1"/>
        <v>946514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4442422</v>
      </c>
      <c r="X9" s="18">
        <f t="shared" si="1"/>
        <v>22408752</v>
      </c>
      <c r="Y9" s="18">
        <f t="shared" si="1"/>
        <v>-17966330</v>
      </c>
      <c r="Z9" s="4">
        <f>+IF(X9&lt;&gt;0,+(Y9/X9)*100,0)</f>
        <v>-80.17550464211483</v>
      </c>
      <c r="AA9" s="30">
        <f>SUM(AA10:AA14)</f>
        <v>44817500</v>
      </c>
    </row>
    <row r="10" spans="1:27" ht="13.5">
      <c r="A10" s="5" t="s">
        <v>36</v>
      </c>
      <c r="B10" s="3"/>
      <c r="C10" s="19"/>
      <c r="D10" s="19"/>
      <c r="E10" s="20">
        <v>6040500</v>
      </c>
      <c r="F10" s="21">
        <v>6040500</v>
      </c>
      <c r="G10" s="21"/>
      <c r="H10" s="21"/>
      <c r="I10" s="21">
        <v>12300</v>
      </c>
      <c r="J10" s="21">
        <v>12300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12300</v>
      </c>
      <c r="X10" s="21">
        <v>3020250</v>
      </c>
      <c r="Y10" s="21">
        <v>-3007950</v>
      </c>
      <c r="Z10" s="6">
        <v>-99.59</v>
      </c>
      <c r="AA10" s="28">
        <v>6040500</v>
      </c>
    </row>
    <row r="11" spans="1:27" ht="13.5">
      <c r="A11" s="5" t="s">
        <v>37</v>
      </c>
      <c r="B11" s="3"/>
      <c r="C11" s="19"/>
      <c r="D11" s="19"/>
      <c r="E11" s="20">
        <v>12705000</v>
      </c>
      <c r="F11" s="21">
        <v>12705000</v>
      </c>
      <c r="G11" s="21"/>
      <c r="H11" s="21">
        <v>276281</v>
      </c>
      <c r="I11" s="21"/>
      <c r="J11" s="21">
        <v>276281</v>
      </c>
      <c r="K11" s="21"/>
      <c r="L11" s="21"/>
      <c r="M11" s="21">
        <v>46990</v>
      </c>
      <c r="N11" s="21">
        <v>46990</v>
      </c>
      <c r="O11" s="21"/>
      <c r="P11" s="21"/>
      <c r="Q11" s="21"/>
      <c r="R11" s="21"/>
      <c r="S11" s="21"/>
      <c r="T11" s="21"/>
      <c r="U11" s="21"/>
      <c r="V11" s="21"/>
      <c r="W11" s="21">
        <v>323271</v>
      </c>
      <c r="X11" s="21">
        <v>6352500</v>
      </c>
      <c r="Y11" s="21">
        <v>-6029229</v>
      </c>
      <c r="Z11" s="6">
        <v>-94.91</v>
      </c>
      <c r="AA11" s="28">
        <v>12705000</v>
      </c>
    </row>
    <row r="12" spans="1:27" ht="13.5">
      <c r="A12" s="5" t="s">
        <v>38</v>
      </c>
      <c r="B12" s="3"/>
      <c r="C12" s="19"/>
      <c r="D12" s="19"/>
      <c r="E12" s="20">
        <v>9977000</v>
      </c>
      <c r="F12" s="21">
        <v>9977000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4988502</v>
      </c>
      <c r="Y12" s="21">
        <v>-4988502</v>
      </c>
      <c r="Z12" s="6">
        <v>-100</v>
      </c>
      <c r="AA12" s="28">
        <v>9977000</v>
      </c>
    </row>
    <row r="13" spans="1:27" ht="13.5">
      <c r="A13" s="5" t="s">
        <v>39</v>
      </c>
      <c r="B13" s="3"/>
      <c r="C13" s="19"/>
      <c r="D13" s="19"/>
      <c r="E13" s="20">
        <v>15917000</v>
      </c>
      <c r="F13" s="21">
        <v>15917000</v>
      </c>
      <c r="G13" s="21"/>
      <c r="H13" s="21">
        <v>3203282</v>
      </c>
      <c r="I13" s="21"/>
      <c r="J13" s="21">
        <v>3203282</v>
      </c>
      <c r="K13" s="21">
        <v>874832</v>
      </c>
      <c r="L13" s="21"/>
      <c r="M13" s="21"/>
      <c r="N13" s="21">
        <v>874832</v>
      </c>
      <c r="O13" s="21"/>
      <c r="P13" s="21"/>
      <c r="Q13" s="21"/>
      <c r="R13" s="21"/>
      <c r="S13" s="21"/>
      <c r="T13" s="21"/>
      <c r="U13" s="21"/>
      <c r="V13" s="21"/>
      <c r="W13" s="21">
        <v>4078114</v>
      </c>
      <c r="X13" s="21">
        <v>7958502</v>
      </c>
      <c r="Y13" s="21">
        <v>-3880388</v>
      </c>
      <c r="Z13" s="6">
        <v>-48.76</v>
      </c>
      <c r="AA13" s="28">
        <v>15917000</v>
      </c>
    </row>
    <row r="14" spans="1:27" ht="13.5">
      <c r="A14" s="5" t="s">
        <v>40</v>
      </c>
      <c r="B14" s="3"/>
      <c r="C14" s="22"/>
      <c r="D14" s="22"/>
      <c r="E14" s="23">
        <v>178000</v>
      </c>
      <c r="F14" s="24">
        <v>178000</v>
      </c>
      <c r="G14" s="24"/>
      <c r="H14" s="24"/>
      <c r="I14" s="24">
        <v>4045</v>
      </c>
      <c r="J14" s="24">
        <v>4045</v>
      </c>
      <c r="K14" s="24">
        <v>24692</v>
      </c>
      <c r="L14" s="24"/>
      <c r="M14" s="24"/>
      <c r="N14" s="24">
        <v>24692</v>
      </c>
      <c r="O14" s="24"/>
      <c r="P14" s="24"/>
      <c r="Q14" s="24"/>
      <c r="R14" s="24"/>
      <c r="S14" s="24"/>
      <c r="T14" s="24"/>
      <c r="U14" s="24"/>
      <c r="V14" s="24"/>
      <c r="W14" s="24">
        <v>28737</v>
      </c>
      <c r="X14" s="24">
        <v>88998</v>
      </c>
      <c r="Y14" s="24">
        <v>-60261</v>
      </c>
      <c r="Z14" s="7">
        <v>-67.71</v>
      </c>
      <c r="AA14" s="29">
        <v>178000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33965000</v>
      </c>
      <c r="F15" s="18">
        <f t="shared" si="2"/>
        <v>33965000</v>
      </c>
      <c r="G15" s="18">
        <f t="shared" si="2"/>
        <v>0</v>
      </c>
      <c r="H15" s="18">
        <f t="shared" si="2"/>
        <v>1532380</v>
      </c>
      <c r="I15" s="18">
        <f t="shared" si="2"/>
        <v>0</v>
      </c>
      <c r="J15" s="18">
        <f t="shared" si="2"/>
        <v>1532380</v>
      </c>
      <c r="K15" s="18">
        <f t="shared" si="2"/>
        <v>23455</v>
      </c>
      <c r="L15" s="18">
        <f t="shared" si="2"/>
        <v>0</v>
      </c>
      <c r="M15" s="18">
        <f t="shared" si="2"/>
        <v>0</v>
      </c>
      <c r="N15" s="18">
        <f t="shared" si="2"/>
        <v>23455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1555835</v>
      </c>
      <c r="X15" s="18">
        <f t="shared" si="2"/>
        <v>16982904</v>
      </c>
      <c r="Y15" s="18">
        <f t="shared" si="2"/>
        <v>-15427069</v>
      </c>
      <c r="Z15" s="4">
        <f>+IF(X15&lt;&gt;0,+(Y15/X15)*100,0)</f>
        <v>-90.83881649451708</v>
      </c>
      <c r="AA15" s="30">
        <f>SUM(AA16:AA18)</f>
        <v>33965000</v>
      </c>
    </row>
    <row r="16" spans="1:27" ht="13.5">
      <c r="A16" s="5" t="s">
        <v>42</v>
      </c>
      <c r="B16" s="3"/>
      <c r="C16" s="19"/>
      <c r="D16" s="19"/>
      <c r="E16" s="20">
        <v>2985000</v>
      </c>
      <c r="F16" s="21">
        <v>2985000</v>
      </c>
      <c r="G16" s="21"/>
      <c r="H16" s="21">
        <v>14800</v>
      </c>
      <c r="I16" s="21"/>
      <c r="J16" s="21">
        <v>14800</v>
      </c>
      <c r="K16" s="21">
        <v>23455</v>
      </c>
      <c r="L16" s="21"/>
      <c r="M16" s="21"/>
      <c r="N16" s="21">
        <v>23455</v>
      </c>
      <c r="O16" s="21"/>
      <c r="P16" s="21"/>
      <c r="Q16" s="21"/>
      <c r="R16" s="21"/>
      <c r="S16" s="21"/>
      <c r="T16" s="21"/>
      <c r="U16" s="21"/>
      <c r="V16" s="21"/>
      <c r="W16" s="21">
        <v>38255</v>
      </c>
      <c r="X16" s="21">
        <v>1492902</v>
      </c>
      <c r="Y16" s="21">
        <v>-1454647</v>
      </c>
      <c r="Z16" s="6">
        <v>-97.44</v>
      </c>
      <c r="AA16" s="28">
        <v>2985000</v>
      </c>
    </row>
    <row r="17" spans="1:27" ht="13.5">
      <c r="A17" s="5" t="s">
        <v>43</v>
      </c>
      <c r="B17" s="3"/>
      <c r="C17" s="19"/>
      <c r="D17" s="19"/>
      <c r="E17" s="20">
        <v>30980000</v>
      </c>
      <c r="F17" s="21">
        <v>30980000</v>
      </c>
      <c r="G17" s="21"/>
      <c r="H17" s="21">
        <v>1517580</v>
      </c>
      <c r="I17" s="21"/>
      <c r="J17" s="21">
        <v>1517580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1517580</v>
      </c>
      <c r="X17" s="21">
        <v>15490002</v>
      </c>
      <c r="Y17" s="21">
        <v>-13972422</v>
      </c>
      <c r="Z17" s="6">
        <v>-90.2</v>
      </c>
      <c r="AA17" s="28">
        <v>30980000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259937500</v>
      </c>
      <c r="F19" s="18">
        <f t="shared" si="3"/>
        <v>259937500</v>
      </c>
      <c r="G19" s="18">
        <f t="shared" si="3"/>
        <v>5278319</v>
      </c>
      <c r="H19" s="18">
        <f t="shared" si="3"/>
        <v>2564007</v>
      </c>
      <c r="I19" s="18">
        <f t="shared" si="3"/>
        <v>2168062</v>
      </c>
      <c r="J19" s="18">
        <f t="shared" si="3"/>
        <v>10010388</v>
      </c>
      <c r="K19" s="18">
        <f t="shared" si="3"/>
        <v>1929290</v>
      </c>
      <c r="L19" s="18">
        <f t="shared" si="3"/>
        <v>0</v>
      </c>
      <c r="M19" s="18">
        <f t="shared" si="3"/>
        <v>3047195</v>
      </c>
      <c r="N19" s="18">
        <f t="shared" si="3"/>
        <v>4976485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14986873</v>
      </c>
      <c r="X19" s="18">
        <f t="shared" si="3"/>
        <v>129968748</v>
      </c>
      <c r="Y19" s="18">
        <f t="shared" si="3"/>
        <v>-114981875</v>
      </c>
      <c r="Z19" s="4">
        <f>+IF(X19&lt;&gt;0,+(Y19/X19)*100,0)</f>
        <v>-88.46886406876828</v>
      </c>
      <c r="AA19" s="30">
        <f>SUM(AA20:AA23)</f>
        <v>259937500</v>
      </c>
    </row>
    <row r="20" spans="1:27" ht="13.5">
      <c r="A20" s="5" t="s">
        <v>46</v>
      </c>
      <c r="B20" s="3"/>
      <c r="C20" s="19"/>
      <c r="D20" s="19"/>
      <c r="E20" s="20">
        <v>38346000</v>
      </c>
      <c r="F20" s="21">
        <v>38346000</v>
      </c>
      <c r="G20" s="21"/>
      <c r="H20" s="21">
        <v>608992</v>
      </c>
      <c r="I20" s="21">
        <v>11474</v>
      </c>
      <c r="J20" s="21">
        <v>620466</v>
      </c>
      <c r="K20" s="21"/>
      <c r="L20" s="21"/>
      <c r="M20" s="21">
        <v>112195</v>
      </c>
      <c r="N20" s="21">
        <v>112195</v>
      </c>
      <c r="O20" s="21"/>
      <c r="P20" s="21"/>
      <c r="Q20" s="21"/>
      <c r="R20" s="21"/>
      <c r="S20" s="21"/>
      <c r="T20" s="21"/>
      <c r="U20" s="21"/>
      <c r="V20" s="21"/>
      <c r="W20" s="21">
        <v>732661</v>
      </c>
      <c r="X20" s="21">
        <v>19173000</v>
      </c>
      <c r="Y20" s="21">
        <v>-18440339</v>
      </c>
      <c r="Z20" s="6">
        <v>-96.18</v>
      </c>
      <c r="AA20" s="28">
        <v>38346000</v>
      </c>
    </row>
    <row r="21" spans="1:27" ht="13.5">
      <c r="A21" s="5" t="s">
        <v>47</v>
      </c>
      <c r="B21" s="3"/>
      <c r="C21" s="19"/>
      <c r="D21" s="19"/>
      <c r="E21" s="20">
        <v>173092000</v>
      </c>
      <c r="F21" s="21">
        <v>173092000</v>
      </c>
      <c r="G21" s="21">
        <v>682796</v>
      </c>
      <c r="H21" s="21">
        <v>1955015</v>
      </c>
      <c r="I21" s="21">
        <v>77402</v>
      </c>
      <c r="J21" s="21">
        <v>2715213</v>
      </c>
      <c r="K21" s="21">
        <v>705836</v>
      </c>
      <c r="L21" s="21"/>
      <c r="M21" s="21"/>
      <c r="N21" s="21">
        <v>705836</v>
      </c>
      <c r="O21" s="21"/>
      <c r="P21" s="21"/>
      <c r="Q21" s="21"/>
      <c r="R21" s="21"/>
      <c r="S21" s="21"/>
      <c r="T21" s="21"/>
      <c r="U21" s="21"/>
      <c r="V21" s="21"/>
      <c r="W21" s="21">
        <v>3421049</v>
      </c>
      <c r="X21" s="21">
        <v>86545998</v>
      </c>
      <c r="Y21" s="21">
        <v>-83124949</v>
      </c>
      <c r="Z21" s="6">
        <v>-96.05</v>
      </c>
      <c r="AA21" s="28">
        <v>173092000</v>
      </c>
    </row>
    <row r="22" spans="1:27" ht="13.5">
      <c r="A22" s="5" t="s">
        <v>48</v>
      </c>
      <c r="B22" s="3"/>
      <c r="C22" s="22"/>
      <c r="D22" s="22"/>
      <c r="E22" s="23">
        <v>32178000</v>
      </c>
      <c r="F22" s="24">
        <v>32178000</v>
      </c>
      <c r="G22" s="24">
        <v>4595523</v>
      </c>
      <c r="H22" s="24"/>
      <c r="I22" s="24">
        <v>2079186</v>
      </c>
      <c r="J22" s="24">
        <v>6674709</v>
      </c>
      <c r="K22" s="24">
        <v>1223454</v>
      </c>
      <c r="L22" s="24"/>
      <c r="M22" s="24"/>
      <c r="N22" s="24">
        <v>1223454</v>
      </c>
      <c r="O22" s="24"/>
      <c r="P22" s="24"/>
      <c r="Q22" s="24"/>
      <c r="R22" s="24"/>
      <c r="S22" s="24"/>
      <c r="T22" s="24"/>
      <c r="U22" s="24"/>
      <c r="V22" s="24"/>
      <c r="W22" s="24">
        <v>7898163</v>
      </c>
      <c r="X22" s="24">
        <v>16089000</v>
      </c>
      <c r="Y22" s="24">
        <v>-8190837</v>
      </c>
      <c r="Z22" s="7">
        <v>-50.91</v>
      </c>
      <c r="AA22" s="29">
        <v>32178000</v>
      </c>
    </row>
    <row r="23" spans="1:27" ht="13.5">
      <c r="A23" s="5" t="s">
        <v>49</v>
      </c>
      <c r="B23" s="3"/>
      <c r="C23" s="19"/>
      <c r="D23" s="19"/>
      <c r="E23" s="20">
        <v>16321500</v>
      </c>
      <c r="F23" s="21">
        <v>16321500</v>
      </c>
      <c r="G23" s="21"/>
      <c r="H23" s="21"/>
      <c r="I23" s="21"/>
      <c r="J23" s="21"/>
      <c r="K23" s="21"/>
      <c r="L23" s="21"/>
      <c r="M23" s="21">
        <v>2935000</v>
      </c>
      <c r="N23" s="21">
        <v>2935000</v>
      </c>
      <c r="O23" s="21"/>
      <c r="P23" s="21"/>
      <c r="Q23" s="21"/>
      <c r="R23" s="21"/>
      <c r="S23" s="21"/>
      <c r="T23" s="21"/>
      <c r="U23" s="21"/>
      <c r="V23" s="21"/>
      <c r="W23" s="21">
        <v>2935000</v>
      </c>
      <c r="X23" s="21">
        <v>8160750</v>
      </c>
      <c r="Y23" s="21">
        <v>-5225750</v>
      </c>
      <c r="Z23" s="6">
        <v>-64.04</v>
      </c>
      <c r="AA23" s="28">
        <v>16321500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352352000</v>
      </c>
      <c r="F25" s="52">
        <f t="shared" si="4"/>
        <v>352352000</v>
      </c>
      <c r="G25" s="52">
        <f t="shared" si="4"/>
        <v>5385779</v>
      </c>
      <c r="H25" s="52">
        <f t="shared" si="4"/>
        <v>8089215</v>
      </c>
      <c r="I25" s="52">
        <f t="shared" si="4"/>
        <v>2223644</v>
      </c>
      <c r="J25" s="52">
        <f t="shared" si="4"/>
        <v>15698638</v>
      </c>
      <c r="K25" s="52">
        <f t="shared" si="4"/>
        <v>2852269</v>
      </c>
      <c r="L25" s="52">
        <f t="shared" si="4"/>
        <v>0</v>
      </c>
      <c r="M25" s="52">
        <f t="shared" si="4"/>
        <v>3097195</v>
      </c>
      <c r="N25" s="52">
        <f t="shared" si="4"/>
        <v>5949464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21648102</v>
      </c>
      <c r="X25" s="52">
        <f t="shared" si="4"/>
        <v>176176152</v>
      </c>
      <c r="Y25" s="52">
        <f t="shared" si="4"/>
        <v>-154528050</v>
      </c>
      <c r="Z25" s="53">
        <f>+IF(X25&lt;&gt;0,+(Y25/X25)*100,0)</f>
        <v>-87.71224041719336</v>
      </c>
      <c r="AA25" s="54">
        <f>+AA5+AA9+AA15+AA19+AA24</f>
        <v>352352000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17438000</v>
      </c>
      <c r="F28" s="21">
        <v>17438000</v>
      </c>
      <c r="G28" s="21"/>
      <c r="H28" s="21">
        <v>534100</v>
      </c>
      <c r="I28" s="21">
        <v>2079186</v>
      </c>
      <c r="J28" s="21">
        <v>2613286</v>
      </c>
      <c r="K28" s="21">
        <v>1223454</v>
      </c>
      <c r="L28" s="21"/>
      <c r="M28" s="21">
        <v>112195</v>
      </c>
      <c r="N28" s="21">
        <v>1335649</v>
      </c>
      <c r="O28" s="21"/>
      <c r="P28" s="21"/>
      <c r="Q28" s="21"/>
      <c r="R28" s="21"/>
      <c r="S28" s="21"/>
      <c r="T28" s="21"/>
      <c r="U28" s="21"/>
      <c r="V28" s="21"/>
      <c r="W28" s="21">
        <v>3948935</v>
      </c>
      <c r="X28" s="21"/>
      <c r="Y28" s="21">
        <v>3948935</v>
      </c>
      <c r="Z28" s="6"/>
      <c r="AA28" s="19">
        <v>17438000</v>
      </c>
    </row>
    <row r="29" spans="1:27" ht="13.5">
      <c r="A29" s="56" t="s">
        <v>55</v>
      </c>
      <c r="B29" s="3"/>
      <c r="C29" s="19"/>
      <c r="D29" s="19"/>
      <c r="E29" s="20">
        <v>3000000</v>
      </c>
      <c r="F29" s="21">
        <v>3000000</v>
      </c>
      <c r="G29" s="21"/>
      <c r="H29" s="21">
        <v>3203282</v>
      </c>
      <c r="I29" s="21">
        <v>12300</v>
      </c>
      <c r="J29" s="21">
        <v>3215582</v>
      </c>
      <c r="K29" s="21">
        <v>874832</v>
      </c>
      <c r="L29" s="21"/>
      <c r="M29" s="21"/>
      <c r="N29" s="21">
        <v>874832</v>
      </c>
      <c r="O29" s="21"/>
      <c r="P29" s="21"/>
      <c r="Q29" s="21"/>
      <c r="R29" s="21"/>
      <c r="S29" s="21"/>
      <c r="T29" s="21"/>
      <c r="U29" s="21"/>
      <c r="V29" s="21"/>
      <c r="W29" s="21">
        <v>4090414</v>
      </c>
      <c r="X29" s="21"/>
      <c r="Y29" s="21">
        <v>4090414</v>
      </c>
      <c r="Z29" s="6"/>
      <c r="AA29" s="28">
        <v>3000000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20438000</v>
      </c>
      <c r="F32" s="27">
        <f t="shared" si="5"/>
        <v>20438000</v>
      </c>
      <c r="G32" s="27">
        <f t="shared" si="5"/>
        <v>0</v>
      </c>
      <c r="H32" s="27">
        <f t="shared" si="5"/>
        <v>3737382</v>
      </c>
      <c r="I32" s="27">
        <f t="shared" si="5"/>
        <v>2091486</v>
      </c>
      <c r="J32" s="27">
        <f t="shared" si="5"/>
        <v>5828868</v>
      </c>
      <c r="K32" s="27">
        <f t="shared" si="5"/>
        <v>2098286</v>
      </c>
      <c r="L32" s="27">
        <f t="shared" si="5"/>
        <v>0</v>
      </c>
      <c r="M32" s="27">
        <f t="shared" si="5"/>
        <v>112195</v>
      </c>
      <c r="N32" s="27">
        <f t="shared" si="5"/>
        <v>2210481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8039349</v>
      </c>
      <c r="X32" s="27">
        <f t="shared" si="5"/>
        <v>0</v>
      </c>
      <c r="Y32" s="27">
        <f t="shared" si="5"/>
        <v>8039349</v>
      </c>
      <c r="Z32" s="13">
        <f>+IF(X32&lt;&gt;0,+(Y32/X32)*100,0)</f>
        <v>0</v>
      </c>
      <c r="AA32" s="31">
        <f>SUM(AA28:AA31)</f>
        <v>20438000</v>
      </c>
    </row>
    <row r="33" spans="1:27" ht="13.5">
      <c r="A33" s="59" t="s">
        <v>59</v>
      </c>
      <c r="B33" s="3" t="s">
        <v>60</v>
      </c>
      <c r="C33" s="19"/>
      <c r="D33" s="19"/>
      <c r="E33" s="20">
        <v>64500000</v>
      </c>
      <c r="F33" s="21">
        <v>64500000</v>
      </c>
      <c r="G33" s="21">
        <v>682796</v>
      </c>
      <c r="H33" s="21">
        <v>3461395</v>
      </c>
      <c r="I33" s="21"/>
      <c r="J33" s="21">
        <v>4144191</v>
      </c>
      <c r="K33" s="21">
        <v>63200</v>
      </c>
      <c r="L33" s="21"/>
      <c r="M33" s="21"/>
      <c r="N33" s="21">
        <v>63200</v>
      </c>
      <c r="O33" s="21"/>
      <c r="P33" s="21"/>
      <c r="Q33" s="21"/>
      <c r="R33" s="21"/>
      <c r="S33" s="21"/>
      <c r="T33" s="21"/>
      <c r="U33" s="21"/>
      <c r="V33" s="21"/>
      <c r="W33" s="21">
        <v>4207391</v>
      </c>
      <c r="X33" s="21"/>
      <c r="Y33" s="21">
        <v>4207391</v>
      </c>
      <c r="Z33" s="6"/>
      <c r="AA33" s="28">
        <v>64500000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267414000</v>
      </c>
      <c r="F35" s="21">
        <v>267414000</v>
      </c>
      <c r="G35" s="21">
        <v>4702983</v>
      </c>
      <c r="H35" s="21">
        <v>890438</v>
      </c>
      <c r="I35" s="21">
        <v>132158</v>
      </c>
      <c r="J35" s="21">
        <v>5725579</v>
      </c>
      <c r="K35" s="21">
        <v>690783</v>
      </c>
      <c r="L35" s="21"/>
      <c r="M35" s="21">
        <v>2985000</v>
      </c>
      <c r="N35" s="21">
        <v>3675783</v>
      </c>
      <c r="O35" s="21"/>
      <c r="P35" s="21"/>
      <c r="Q35" s="21"/>
      <c r="R35" s="21"/>
      <c r="S35" s="21"/>
      <c r="T35" s="21"/>
      <c r="U35" s="21"/>
      <c r="V35" s="21"/>
      <c r="W35" s="21">
        <v>9401362</v>
      </c>
      <c r="X35" s="21"/>
      <c r="Y35" s="21">
        <v>9401362</v>
      </c>
      <c r="Z35" s="6"/>
      <c r="AA35" s="28">
        <v>267414000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352352000</v>
      </c>
      <c r="F36" s="63">
        <f t="shared" si="6"/>
        <v>352352000</v>
      </c>
      <c r="G36" s="63">
        <f t="shared" si="6"/>
        <v>5385779</v>
      </c>
      <c r="H36" s="63">
        <f t="shared" si="6"/>
        <v>8089215</v>
      </c>
      <c r="I36" s="63">
        <f t="shared" si="6"/>
        <v>2223644</v>
      </c>
      <c r="J36" s="63">
        <f t="shared" si="6"/>
        <v>15698638</v>
      </c>
      <c r="K36" s="63">
        <f t="shared" si="6"/>
        <v>2852269</v>
      </c>
      <c r="L36" s="63">
        <f t="shared" si="6"/>
        <v>0</v>
      </c>
      <c r="M36" s="63">
        <f t="shared" si="6"/>
        <v>3097195</v>
      </c>
      <c r="N36" s="63">
        <f t="shared" si="6"/>
        <v>5949464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21648102</v>
      </c>
      <c r="X36" s="63">
        <f t="shared" si="6"/>
        <v>0</v>
      </c>
      <c r="Y36" s="63">
        <f t="shared" si="6"/>
        <v>21648102</v>
      </c>
      <c r="Z36" s="64">
        <f>+IF(X36&lt;&gt;0,+(Y36/X36)*100,0)</f>
        <v>0</v>
      </c>
      <c r="AA36" s="65">
        <f>SUM(AA32:AA35)</f>
        <v>352352000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3169761</v>
      </c>
      <c r="D5" s="16">
        <f>SUM(D6:D8)</f>
        <v>0</v>
      </c>
      <c r="E5" s="17">
        <f t="shared" si="0"/>
        <v>1</v>
      </c>
      <c r="F5" s="18">
        <f t="shared" si="0"/>
        <v>1</v>
      </c>
      <c r="G5" s="18">
        <f t="shared" si="0"/>
        <v>19930</v>
      </c>
      <c r="H5" s="18">
        <f t="shared" si="0"/>
        <v>90368</v>
      </c>
      <c r="I5" s="18">
        <f t="shared" si="0"/>
        <v>231934</v>
      </c>
      <c r="J5" s="18">
        <f t="shared" si="0"/>
        <v>342232</v>
      </c>
      <c r="K5" s="18">
        <f t="shared" si="0"/>
        <v>285319</v>
      </c>
      <c r="L5" s="18">
        <f t="shared" si="0"/>
        <v>0</v>
      </c>
      <c r="M5" s="18">
        <f t="shared" si="0"/>
        <v>0</v>
      </c>
      <c r="N5" s="18">
        <f t="shared" si="0"/>
        <v>285319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627551</v>
      </c>
      <c r="X5" s="18">
        <f t="shared" si="0"/>
        <v>1</v>
      </c>
      <c r="Y5" s="18">
        <f t="shared" si="0"/>
        <v>627550</v>
      </c>
      <c r="Z5" s="4">
        <f>+IF(X5&lt;&gt;0,+(Y5/X5)*100,0)</f>
        <v>62755000</v>
      </c>
      <c r="AA5" s="16">
        <f>SUM(AA6:AA8)</f>
        <v>1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>
        <v>17196</v>
      </c>
      <c r="J6" s="21">
        <v>17196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17196</v>
      </c>
      <c r="X6" s="21"/>
      <c r="Y6" s="21">
        <v>17196</v>
      </c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>
        <v>6736</v>
      </c>
      <c r="I7" s="24">
        <v>15500</v>
      </c>
      <c r="J7" s="24">
        <v>22236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22236</v>
      </c>
      <c r="X7" s="24"/>
      <c r="Y7" s="24">
        <v>22236</v>
      </c>
      <c r="Z7" s="7"/>
      <c r="AA7" s="29"/>
    </row>
    <row r="8" spans="1:27" ht="13.5">
      <c r="A8" s="5" t="s">
        <v>34</v>
      </c>
      <c r="B8" s="3"/>
      <c r="C8" s="19">
        <v>3169761</v>
      </c>
      <c r="D8" s="19"/>
      <c r="E8" s="20">
        <v>1</v>
      </c>
      <c r="F8" s="21">
        <v>1</v>
      </c>
      <c r="G8" s="21">
        <v>19930</v>
      </c>
      <c r="H8" s="21">
        <v>83632</v>
      </c>
      <c r="I8" s="21">
        <v>199238</v>
      </c>
      <c r="J8" s="21">
        <v>302800</v>
      </c>
      <c r="K8" s="21">
        <v>285319</v>
      </c>
      <c r="L8" s="21"/>
      <c r="M8" s="21"/>
      <c r="N8" s="21">
        <v>285319</v>
      </c>
      <c r="O8" s="21"/>
      <c r="P8" s="21"/>
      <c r="Q8" s="21"/>
      <c r="R8" s="21"/>
      <c r="S8" s="21"/>
      <c r="T8" s="21"/>
      <c r="U8" s="21"/>
      <c r="V8" s="21"/>
      <c r="W8" s="21">
        <v>588119</v>
      </c>
      <c r="X8" s="21">
        <v>1</v>
      </c>
      <c r="Y8" s="21">
        <v>588118</v>
      </c>
      <c r="Z8" s="6">
        <v>58811800</v>
      </c>
      <c r="AA8" s="28">
        <v>1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51484</v>
      </c>
      <c r="J9" s="18">
        <f t="shared" si="1"/>
        <v>51484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51484</v>
      </c>
      <c r="X9" s="18">
        <f t="shared" si="1"/>
        <v>0</v>
      </c>
      <c r="Y9" s="18">
        <f t="shared" si="1"/>
        <v>51484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>
        <v>12900</v>
      </c>
      <c r="J10" s="21">
        <v>12900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12900</v>
      </c>
      <c r="X10" s="21"/>
      <c r="Y10" s="21">
        <v>12900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>
        <v>38584</v>
      </c>
      <c r="J13" s="21">
        <v>38584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38584</v>
      </c>
      <c r="X13" s="21"/>
      <c r="Y13" s="21">
        <v>38584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3170</v>
      </c>
      <c r="H15" s="18">
        <f t="shared" si="2"/>
        <v>0</v>
      </c>
      <c r="I15" s="18">
        <f t="shared" si="2"/>
        <v>8000</v>
      </c>
      <c r="J15" s="18">
        <f t="shared" si="2"/>
        <v>11170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11170</v>
      </c>
      <c r="X15" s="18">
        <f t="shared" si="2"/>
        <v>0</v>
      </c>
      <c r="Y15" s="18">
        <f t="shared" si="2"/>
        <v>11170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>
        <v>3170</v>
      </c>
      <c r="H16" s="21"/>
      <c r="I16" s="21">
        <v>8000</v>
      </c>
      <c r="J16" s="21">
        <v>11170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11170</v>
      </c>
      <c r="X16" s="21"/>
      <c r="Y16" s="21">
        <v>11170</v>
      </c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3169761</v>
      </c>
      <c r="D25" s="50">
        <f>+D5+D9+D15+D19+D24</f>
        <v>0</v>
      </c>
      <c r="E25" s="51">
        <f t="shared" si="4"/>
        <v>1</v>
      </c>
      <c r="F25" s="52">
        <f t="shared" si="4"/>
        <v>1</v>
      </c>
      <c r="G25" s="52">
        <f t="shared" si="4"/>
        <v>23100</v>
      </c>
      <c r="H25" s="52">
        <f t="shared" si="4"/>
        <v>90368</v>
      </c>
      <c r="I25" s="52">
        <f t="shared" si="4"/>
        <v>291418</v>
      </c>
      <c r="J25" s="52">
        <f t="shared" si="4"/>
        <v>404886</v>
      </c>
      <c r="K25" s="52">
        <f t="shared" si="4"/>
        <v>285319</v>
      </c>
      <c r="L25" s="52">
        <f t="shared" si="4"/>
        <v>0</v>
      </c>
      <c r="M25" s="52">
        <f t="shared" si="4"/>
        <v>0</v>
      </c>
      <c r="N25" s="52">
        <f t="shared" si="4"/>
        <v>285319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690205</v>
      </c>
      <c r="X25" s="52">
        <f t="shared" si="4"/>
        <v>1</v>
      </c>
      <c r="Y25" s="52">
        <f t="shared" si="4"/>
        <v>690204</v>
      </c>
      <c r="Z25" s="53">
        <f>+IF(X25&lt;&gt;0,+(Y25/X25)*100,0)</f>
        <v>69020400</v>
      </c>
      <c r="AA25" s="54">
        <f>+AA5+AA9+AA15+AA19+AA24</f>
        <v>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>
        <v>1</v>
      </c>
      <c r="F33" s="21">
        <v>1</v>
      </c>
      <c r="G33" s="21">
        <v>23100</v>
      </c>
      <c r="H33" s="21"/>
      <c r="I33" s="21"/>
      <c r="J33" s="21">
        <v>23100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23100</v>
      </c>
      <c r="X33" s="21">
        <v>1</v>
      </c>
      <c r="Y33" s="21">
        <v>23099</v>
      </c>
      <c r="Z33" s="6">
        <v>2309900</v>
      </c>
      <c r="AA33" s="28">
        <v>1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3169761</v>
      </c>
      <c r="D35" s="19"/>
      <c r="E35" s="20"/>
      <c r="F35" s="21"/>
      <c r="G35" s="21"/>
      <c r="H35" s="21">
        <v>90368</v>
      </c>
      <c r="I35" s="21">
        <v>291418</v>
      </c>
      <c r="J35" s="21">
        <v>381786</v>
      </c>
      <c r="K35" s="21">
        <v>285319</v>
      </c>
      <c r="L35" s="21"/>
      <c r="M35" s="21"/>
      <c r="N35" s="21">
        <v>285319</v>
      </c>
      <c r="O35" s="21"/>
      <c r="P35" s="21"/>
      <c r="Q35" s="21"/>
      <c r="R35" s="21"/>
      <c r="S35" s="21"/>
      <c r="T35" s="21"/>
      <c r="U35" s="21"/>
      <c r="V35" s="21"/>
      <c r="W35" s="21">
        <v>667105</v>
      </c>
      <c r="X35" s="21"/>
      <c r="Y35" s="21">
        <v>667105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3169761</v>
      </c>
      <c r="D36" s="61">
        <f>SUM(D32:D35)</f>
        <v>0</v>
      </c>
      <c r="E36" s="62">
        <f t="shared" si="6"/>
        <v>1</v>
      </c>
      <c r="F36" s="63">
        <f t="shared" si="6"/>
        <v>1</v>
      </c>
      <c r="G36" s="63">
        <f t="shared" si="6"/>
        <v>23100</v>
      </c>
      <c r="H36" s="63">
        <f t="shared" si="6"/>
        <v>90368</v>
      </c>
      <c r="I36" s="63">
        <f t="shared" si="6"/>
        <v>291418</v>
      </c>
      <c r="J36" s="63">
        <f t="shared" si="6"/>
        <v>404886</v>
      </c>
      <c r="K36" s="63">
        <f t="shared" si="6"/>
        <v>285319</v>
      </c>
      <c r="L36" s="63">
        <f t="shared" si="6"/>
        <v>0</v>
      </c>
      <c r="M36" s="63">
        <f t="shared" si="6"/>
        <v>0</v>
      </c>
      <c r="N36" s="63">
        <f t="shared" si="6"/>
        <v>285319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690205</v>
      </c>
      <c r="X36" s="63">
        <f t="shared" si="6"/>
        <v>1</v>
      </c>
      <c r="Y36" s="63">
        <f t="shared" si="6"/>
        <v>690204</v>
      </c>
      <c r="Z36" s="64">
        <f>+IF(X36&lt;&gt;0,+(Y36/X36)*100,0)</f>
        <v>69020400</v>
      </c>
      <c r="AA36" s="65">
        <f>SUM(AA32:AA35)</f>
        <v>1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190000</v>
      </c>
      <c r="F5" s="18">
        <f t="shared" si="0"/>
        <v>190000</v>
      </c>
      <c r="G5" s="18">
        <f t="shared" si="0"/>
        <v>0</v>
      </c>
      <c r="H5" s="18">
        <f t="shared" si="0"/>
        <v>0</v>
      </c>
      <c r="I5" s="18">
        <f t="shared" si="0"/>
        <v>12475</v>
      </c>
      <c r="J5" s="18">
        <f t="shared" si="0"/>
        <v>12475</v>
      </c>
      <c r="K5" s="18">
        <f t="shared" si="0"/>
        <v>0</v>
      </c>
      <c r="L5" s="18">
        <f t="shared" si="0"/>
        <v>187</v>
      </c>
      <c r="M5" s="18">
        <f t="shared" si="0"/>
        <v>0</v>
      </c>
      <c r="N5" s="18">
        <f t="shared" si="0"/>
        <v>187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12662</v>
      </c>
      <c r="X5" s="18">
        <f t="shared" si="0"/>
        <v>94998</v>
      </c>
      <c r="Y5" s="18">
        <f t="shared" si="0"/>
        <v>-82336</v>
      </c>
      <c r="Z5" s="4">
        <f>+IF(X5&lt;&gt;0,+(Y5/X5)*100,0)</f>
        <v>-86.67129834312301</v>
      </c>
      <c r="AA5" s="16">
        <f>SUM(AA6:AA8)</f>
        <v>190000</v>
      </c>
    </row>
    <row r="6" spans="1:27" ht="13.5">
      <c r="A6" s="5" t="s">
        <v>32</v>
      </c>
      <c r="B6" s="3"/>
      <c r="C6" s="19"/>
      <c r="D6" s="19"/>
      <c r="E6" s="20">
        <v>150000</v>
      </c>
      <c r="F6" s="21">
        <v>150000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75000</v>
      </c>
      <c r="Y6" s="21">
        <v>-75000</v>
      </c>
      <c r="Z6" s="6">
        <v>-100</v>
      </c>
      <c r="AA6" s="28">
        <v>150000</v>
      </c>
    </row>
    <row r="7" spans="1:27" ht="13.5">
      <c r="A7" s="5" t="s">
        <v>33</v>
      </c>
      <c r="B7" s="3"/>
      <c r="C7" s="22"/>
      <c r="D7" s="22"/>
      <c r="E7" s="23">
        <v>25000</v>
      </c>
      <c r="F7" s="24">
        <v>25000</v>
      </c>
      <c r="G7" s="24"/>
      <c r="H7" s="24"/>
      <c r="I7" s="24">
        <v>12181</v>
      </c>
      <c r="J7" s="24">
        <v>12181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12181</v>
      </c>
      <c r="X7" s="24">
        <v>12498</v>
      </c>
      <c r="Y7" s="24">
        <v>-317</v>
      </c>
      <c r="Z7" s="7">
        <v>-2.54</v>
      </c>
      <c r="AA7" s="29">
        <v>25000</v>
      </c>
    </row>
    <row r="8" spans="1:27" ht="13.5">
      <c r="A8" s="5" t="s">
        <v>34</v>
      </c>
      <c r="B8" s="3"/>
      <c r="C8" s="19"/>
      <c r="D8" s="19"/>
      <c r="E8" s="20">
        <v>15000</v>
      </c>
      <c r="F8" s="21">
        <v>15000</v>
      </c>
      <c r="G8" s="21"/>
      <c r="H8" s="21"/>
      <c r="I8" s="21">
        <v>294</v>
      </c>
      <c r="J8" s="21">
        <v>294</v>
      </c>
      <c r="K8" s="21"/>
      <c r="L8" s="21">
        <v>187</v>
      </c>
      <c r="M8" s="21"/>
      <c r="N8" s="21">
        <v>187</v>
      </c>
      <c r="O8" s="21"/>
      <c r="P8" s="21"/>
      <c r="Q8" s="21"/>
      <c r="R8" s="21"/>
      <c r="S8" s="21"/>
      <c r="T8" s="21"/>
      <c r="U8" s="21"/>
      <c r="V8" s="21"/>
      <c r="W8" s="21">
        <v>481</v>
      </c>
      <c r="X8" s="21">
        <v>7500</v>
      </c>
      <c r="Y8" s="21">
        <v>-7019</v>
      </c>
      <c r="Z8" s="6">
        <v>-93.59</v>
      </c>
      <c r="AA8" s="28">
        <v>15000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588000</v>
      </c>
      <c r="F9" s="18">
        <f t="shared" si="1"/>
        <v>588000</v>
      </c>
      <c r="G9" s="18">
        <f t="shared" si="1"/>
        <v>0</v>
      </c>
      <c r="H9" s="18">
        <f t="shared" si="1"/>
        <v>0</v>
      </c>
      <c r="I9" s="18">
        <f t="shared" si="1"/>
        <v>23428</v>
      </c>
      <c r="J9" s="18">
        <f t="shared" si="1"/>
        <v>23428</v>
      </c>
      <c r="K9" s="18">
        <f t="shared" si="1"/>
        <v>0</v>
      </c>
      <c r="L9" s="18">
        <f t="shared" si="1"/>
        <v>0</v>
      </c>
      <c r="M9" s="18">
        <f t="shared" si="1"/>
        <v>17302</v>
      </c>
      <c r="N9" s="18">
        <f t="shared" si="1"/>
        <v>17302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40730</v>
      </c>
      <c r="X9" s="18">
        <f t="shared" si="1"/>
        <v>294000</v>
      </c>
      <c r="Y9" s="18">
        <f t="shared" si="1"/>
        <v>-253270</v>
      </c>
      <c r="Z9" s="4">
        <f>+IF(X9&lt;&gt;0,+(Y9/X9)*100,0)</f>
        <v>-86.14625850340136</v>
      </c>
      <c r="AA9" s="30">
        <f>SUM(AA10:AA14)</f>
        <v>588000</v>
      </c>
    </row>
    <row r="10" spans="1:27" ht="13.5">
      <c r="A10" s="5" t="s">
        <v>36</v>
      </c>
      <c r="B10" s="3"/>
      <c r="C10" s="19"/>
      <c r="D10" s="19"/>
      <c r="E10" s="20">
        <v>330000</v>
      </c>
      <c r="F10" s="21">
        <v>330000</v>
      </c>
      <c r="G10" s="21"/>
      <c r="H10" s="21"/>
      <c r="I10" s="21">
        <v>23428</v>
      </c>
      <c r="J10" s="21">
        <v>23428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23428</v>
      </c>
      <c r="X10" s="21">
        <v>165000</v>
      </c>
      <c r="Y10" s="21">
        <v>-141572</v>
      </c>
      <c r="Z10" s="6">
        <v>-85.8</v>
      </c>
      <c r="AA10" s="28">
        <v>330000</v>
      </c>
    </row>
    <row r="11" spans="1:27" ht="13.5">
      <c r="A11" s="5" t="s">
        <v>37</v>
      </c>
      <c r="B11" s="3"/>
      <c r="C11" s="19"/>
      <c r="D11" s="19"/>
      <c r="E11" s="20">
        <v>178000</v>
      </c>
      <c r="F11" s="21">
        <v>178000</v>
      </c>
      <c r="G11" s="21"/>
      <c r="H11" s="21"/>
      <c r="I11" s="21"/>
      <c r="J11" s="21"/>
      <c r="K11" s="21"/>
      <c r="L11" s="21"/>
      <c r="M11" s="21">
        <v>17302</v>
      </c>
      <c r="N11" s="21">
        <v>17302</v>
      </c>
      <c r="O11" s="21"/>
      <c r="P11" s="21"/>
      <c r="Q11" s="21"/>
      <c r="R11" s="21"/>
      <c r="S11" s="21"/>
      <c r="T11" s="21"/>
      <c r="U11" s="21"/>
      <c r="V11" s="21"/>
      <c r="W11" s="21">
        <v>17302</v>
      </c>
      <c r="X11" s="21">
        <v>88998</v>
      </c>
      <c r="Y11" s="21">
        <v>-71696</v>
      </c>
      <c r="Z11" s="6">
        <v>-80.56</v>
      </c>
      <c r="AA11" s="28">
        <v>178000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>
        <v>80000</v>
      </c>
      <c r="F13" s="21">
        <v>80000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40002</v>
      </c>
      <c r="Y13" s="21">
        <v>-40002</v>
      </c>
      <c r="Z13" s="6">
        <v>-100</v>
      </c>
      <c r="AA13" s="28">
        <v>80000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4498981</v>
      </c>
      <c r="D15" s="16">
        <f>SUM(D16:D18)</f>
        <v>0</v>
      </c>
      <c r="E15" s="17">
        <f t="shared" si="2"/>
        <v>9002000</v>
      </c>
      <c r="F15" s="18">
        <f t="shared" si="2"/>
        <v>9002000</v>
      </c>
      <c r="G15" s="18">
        <f t="shared" si="2"/>
        <v>987428</v>
      </c>
      <c r="H15" s="18">
        <f t="shared" si="2"/>
        <v>878409</v>
      </c>
      <c r="I15" s="18">
        <f t="shared" si="2"/>
        <v>0</v>
      </c>
      <c r="J15" s="18">
        <f t="shared" si="2"/>
        <v>1865837</v>
      </c>
      <c r="K15" s="18">
        <f t="shared" si="2"/>
        <v>0</v>
      </c>
      <c r="L15" s="18">
        <f t="shared" si="2"/>
        <v>777344</v>
      </c>
      <c r="M15" s="18">
        <f t="shared" si="2"/>
        <v>575852</v>
      </c>
      <c r="N15" s="18">
        <f t="shared" si="2"/>
        <v>1353196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3219033</v>
      </c>
      <c r="X15" s="18">
        <f t="shared" si="2"/>
        <v>4501002</v>
      </c>
      <c r="Y15" s="18">
        <f t="shared" si="2"/>
        <v>-1281969</v>
      </c>
      <c r="Z15" s="4">
        <f>+IF(X15&lt;&gt;0,+(Y15/X15)*100,0)</f>
        <v>-28.481858039609847</v>
      </c>
      <c r="AA15" s="30">
        <f>SUM(AA16:AA18)</f>
        <v>9002000</v>
      </c>
    </row>
    <row r="16" spans="1:27" ht="13.5">
      <c r="A16" s="5" t="s">
        <v>42</v>
      </c>
      <c r="B16" s="3"/>
      <c r="C16" s="19"/>
      <c r="D16" s="19"/>
      <c r="E16" s="20">
        <v>800000</v>
      </c>
      <c r="F16" s="21">
        <v>800000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400002</v>
      </c>
      <c r="Y16" s="21">
        <v>-400002</v>
      </c>
      <c r="Z16" s="6">
        <v>-100</v>
      </c>
      <c r="AA16" s="28">
        <v>800000</v>
      </c>
    </row>
    <row r="17" spans="1:27" ht="13.5">
      <c r="A17" s="5" t="s">
        <v>43</v>
      </c>
      <c r="B17" s="3"/>
      <c r="C17" s="19">
        <v>4498981</v>
      </c>
      <c r="D17" s="19"/>
      <c r="E17" s="20">
        <v>8202000</v>
      </c>
      <c r="F17" s="21">
        <v>8202000</v>
      </c>
      <c r="G17" s="21">
        <v>987428</v>
      </c>
      <c r="H17" s="21">
        <v>878409</v>
      </c>
      <c r="I17" s="21"/>
      <c r="J17" s="21">
        <v>1865837</v>
      </c>
      <c r="K17" s="21"/>
      <c r="L17" s="21">
        <v>777344</v>
      </c>
      <c r="M17" s="21">
        <v>575852</v>
      </c>
      <c r="N17" s="21">
        <v>1353196</v>
      </c>
      <c r="O17" s="21"/>
      <c r="P17" s="21"/>
      <c r="Q17" s="21"/>
      <c r="R17" s="21"/>
      <c r="S17" s="21"/>
      <c r="T17" s="21"/>
      <c r="U17" s="21"/>
      <c r="V17" s="21"/>
      <c r="W17" s="21">
        <v>3219033</v>
      </c>
      <c r="X17" s="21">
        <v>4101000</v>
      </c>
      <c r="Y17" s="21">
        <v>-881967</v>
      </c>
      <c r="Z17" s="6">
        <v>-21.51</v>
      </c>
      <c r="AA17" s="28">
        <v>8202000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805277</v>
      </c>
      <c r="D19" s="16">
        <f>SUM(D20:D23)</f>
        <v>0</v>
      </c>
      <c r="E19" s="17">
        <f t="shared" si="3"/>
        <v>9838000</v>
      </c>
      <c r="F19" s="18">
        <f t="shared" si="3"/>
        <v>9838000</v>
      </c>
      <c r="G19" s="18">
        <f t="shared" si="3"/>
        <v>5786</v>
      </c>
      <c r="H19" s="18">
        <f t="shared" si="3"/>
        <v>0</v>
      </c>
      <c r="I19" s="18">
        <f t="shared" si="3"/>
        <v>0</v>
      </c>
      <c r="J19" s="18">
        <f t="shared" si="3"/>
        <v>5786</v>
      </c>
      <c r="K19" s="18">
        <f t="shared" si="3"/>
        <v>0</v>
      </c>
      <c r="L19" s="18">
        <f t="shared" si="3"/>
        <v>0</v>
      </c>
      <c r="M19" s="18">
        <f t="shared" si="3"/>
        <v>1163</v>
      </c>
      <c r="N19" s="18">
        <f t="shared" si="3"/>
        <v>1163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6949</v>
      </c>
      <c r="X19" s="18">
        <f t="shared" si="3"/>
        <v>4918998</v>
      </c>
      <c r="Y19" s="18">
        <f t="shared" si="3"/>
        <v>-4912049</v>
      </c>
      <c r="Z19" s="4">
        <f>+IF(X19&lt;&gt;0,+(Y19/X19)*100,0)</f>
        <v>-99.85873139204367</v>
      </c>
      <c r="AA19" s="30">
        <f>SUM(AA20:AA23)</f>
        <v>9838000</v>
      </c>
    </row>
    <row r="20" spans="1:27" ht="13.5">
      <c r="A20" s="5" t="s">
        <v>46</v>
      </c>
      <c r="B20" s="3"/>
      <c r="C20" s="19"/>
      <c r="D20" s="19"/>
      <c r="E20" s="20">
        <v>25000</v>
      </c>
      <c r="F20" s="21">
        <v>25000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12498</v>
      </c>
      <c r="Y20" s="21">
        <v>-12498</v>
      </c>
      <c r="Z20" s="6">
        <v>-100</v>
      </c>
      <c r="AA20" s="28">
        <v>25000</v>
      </c>
    </row>
    <row r="21" spans="1:27" ht="13.5">
      <c r="A21" s="5" t="s">
        <v>47</v>
      </c>
      <c r="B21" s="3"/>
      <c r="C21" s="19"/>
      <c r="D21" s="19"/>
      <c r="E21" s="20">
        <v>9803000</v>
      </c>
      <c r="F21" s="21">
        <v>9803000</v>
      </c>
      <c r="G21" s="21"/>
      <c r="H21" s="21"/>
      <c r="I21" s="21"/>
      <c r="J21" s="21"/>
      <c r="K21" s="21"/>
      <c r="L21" s="21"/>
      <c r="M21" s="21">
        <v>523</v>
      </c>
      <c r="N21" s="21">
        <v>523</v>
      </c>
      <c r="O21" s="21"/>
      <c r="P21" s="21"/>
      <c r="Q21" s="21"/>
      <c r="R21" s="21"/>
      <c r="S21" s="21"/>
      <c r="T21" s="21"/>
      <c r="U21" s="21"/>
      <c r="V21" s="21"/>
      <c r="W21" s="21">
        <v>523</v>
      </c>
      <c r="X21" s="21">
        <v>4901502</v>
      </c>
      <c r="Y21" s="21">
        <v>-4900979</v>
      </c>
      <c r="Z21" s="6">
        <v>-99.99</v>
      </c>
      <c r="AA21" s="28">
        <v>9803000</v>
      </c>
    </row>
    <row r="22" spans="1:27" ht="13.5">
      <c r="A22" s="5" t="s">
        <v>48</v>
      </c>
      <c r="B22" s="3"/>
      <c r="C22" s="22">
        <v>805277</v>
      </c>
      <c r="D22" s="22"/>
      <c r="E22" s="23">
        <v>10000</v>
      </c>
      <c r="F22" s="24">
        <v>10000</v>
      </c>
      <c r="G22" s="24">
        <v>5786</v>
      </c>
      <c r="H22" s="24"/>
      <c r="I22" s="24"/>
      <c r="J22" s="24">
        <v>5786</v>
      </c>
      <c r="K22" s="24"/>
      <c r="L22" s="24"/>
      <c r="M22" s="24">
        <v>640</v>
      </c>
      <c r="N22" s="24">
        <v>640</v>
      </c>
      <c r="O22" s="24"/>
      <c r="P22" s="24"/>
      <c r="Q22" s="24"/>
      <c r="R22" s="24"/>
      <c r="S22" s="24"/>
      <c r="T22" s="24"/>
      <c r="U22" s="24"/>
      <c r="V22" s="24"/>
      <c r="W22" s="24">
        <v>6426</v>
      </c>
      <c r="X22" s="24">
        <v>4998</v>
      </c>
      <c r="Y22" s="24">
        <v>1428</v>
      </c>
      <c r="Z22" s="7">
        <v>28.57</v>
      </c>
      <c r="AA22" s="29">
        <v>10000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5304258</v>
      </c>
      <c r="D25" s="50">
        <f>+D5+D9+D15+D19+D24</f>
        <v>0</v>
      </c>
      <c r="E25" s="51">
        <f t="shared" si="4"/>
        <v>19618000</v>
      </c>
      <c r="F25" s="52">
        <f t="shared" si="4"/>
        <v>19618000</v>
      </c>
      <c r="G25" s="52">
        <f t="shared" si="4"/>
        <v>993214</v>
      </c>
      <c r="H25" s="52">
        <f t="shared" si="4"/>
        <v>878409</v>
      </c>
      <c r="I25" s="52">
        <f t="shared" si="4"/>
        <v>35903</v>
      </c>
      <c r="J25" s="52">
        <f t="shared" si="4"/>
        <v>1907526</v>
      </c>
      <c r="K25" s="52">
        <f t="shared" si="4"/>
        <v>0</v>
      </c>
      <c r="L25" s="52">
        <f t="shared" si="4"/>
        <v>777531</v>
      </c>
      <c r="M25" s="52">
        <f t="shared" si="4"/>
        <v>594317</v>
      </c>
      <c r="N25" s="52">
        <f t="shared" si="4"/>
        <v>1371848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3279374</v>
      </c>
      <c r="X25" s="52">
        <f t="shared" si="4"/>
        <v>9808998</v>
      </c>
      <c r="Y25" s="52">
        <f t="shared" si="4"/>
        <v>-6529624</v>
      </c>
      <c r="Z25" s="53">
        <f>+IF(X25&lt;&gt;0,+(Y25/X25)*100,0)</f>
        <v>-66.56769631311985</v>
      </c>
      <c r="AA25" s="54">
        <f>+AA5+AA9+AA15+AA19+AA24</f>
        <v>19618000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4808270</v>
      </c>
      <c r="D28" s="19"/>
      <c r="E28" s="20">
        <v>17983000</v>
      </c>
      <c r="F28" s="21">
        <v>17983000</v>
      </c>
      <c r="G28" s="21">
        <v>987428</v>
      </c>
      <c r="H28" s="21">
        <v>878409</v>
      </c>
      <c r="I28" s="21">
        <v>12181</v>
      </c>
      <c r="J28" s="21">
        <v>1878018</v>
      </c>
      <c r="K28" s="21"/>
      <c r="L28" s="21">
        <v>777344</v>
      </c>
      <c r="M28" s="21">
        <v>575852</v>
      </c>
      <c r="N28" s="21">
        <v>1353196</v>
      </c>
      <c r="O28" s="21"/>
      <c r="P28" s="21"/>
      <c r="Q28" s="21"/>
      <c r="R28" s="21"/>
      <c r="S28" s="21"/>
      <c r="T28" s="21"/>
      <c r="U28" s="21"/>
      <c r="V28" s="21"/>
      <c r="W28" s="21">
        <v>3231214</v>
      </c>
      <c r="X28" s="21"/>
      <c r="Y28" s="21">
        <v>3231214</v>
      </c>
      <c r="Z28" s="6"/>
      <c r="AA28" s="19">
        <v>17983000</v>
      </c>
    </row>
    <row r="29" spans="1:27" ht="13.5">
      <c r="A29" s="56" t="s">
        <v>55</v>
      </c>
      <c r="B29" s="3"/>
      <c r="C29" s="19">
        <v>447549</v>
      </c>
      <c r="D29" s="19"/>
      <c r="E29" s="20"/>
      <c r="F29" s="21"/>
      <c r="G29" s="21"/>
      <c r="H29" s="21"/>
      <c r="I29" s="21">
        <v>23428</v>
      </c>
      <c r="J29" s="21">
        <v>23428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23428</v>
      </c>
      <c r="X29" s="21"/>
      <c r="Y29" s="21">
        <v>23428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5255819</v>
      </c>
      <c r="D32" s="25">
        <f>SUM(D28:D31)</f>
        <v>0</v>
      </c>
      <c r="E32" s="26">
        <f t="shared" si="5"/>
        <v>17983000</v>
      </c>
      <c r="F32" s="27">
        <f t="shared" si="5"/>
        <v>17983000</v>
      </c>
      <c r="G32" s="27">
        <f t="shared" si="5"/>
        <v>987428</v>
      </c>
      <c r="H32" s="27">
        <f t="shared" si="5"/>
        <v>878409</v>
      </c>
      <c r="I32" s="27">
        <f t="shared" si="5"/>
        <v>35609</v>
      </c>
      <c r="J32" s="27">
        <f t="shared" si="5"/>
        <v>1901446</v>
      </c>
      <c r="K32" s="27">
        <f t="shared" si="5"/>
        <v>0</v>
      </c>
      <c r="L32" s="27">
        <f t="shared" si="5"/>
        <v>777344</v>
      </c>
      <c r="M32" s="27">
        <f t="shared" si="5"/>
        <v>575852</v>
      </c>
      <c r="N32" s="27">
        <f t="shared" si="5"/>
        <v>1353196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3254642</v>
      </c>
      <c r="X32" s="27">
        <f t="shared" si="5"/>
        <v>0</v>
      </c>
      <c r="Y32" s="27">
        <f t="shared" si="5"/>
        <v>3254642</v>
      </c>
      <c r="Z32" s="13">
        <f>+IF(X32&lt;&gt;0,+(Y32/X32)*100,0)</f>
        <v>0</v>
      </c>
      <c r="AA32" s="31">
        <f>SUM(AA28:AA31)</f>
        <v>17983000</v>
      </c>
    </row>
    <row r="33" spans="1:27" ht="13.5">
      <c r="A33" s="59" t="s">
        <v>59</v>
      </c>
      <c r="B33" s="3" t="s">
        <v>60</v>
      </c>
      <c r="C33" s="19"/>
      <c r="D33" s="19"/>
      <c r="E33" s="20">
        <v>1528000</v>
      </c>
      <c r="F33" s="21">
        <v>1528000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1528000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48439</v>
      </c>
      <c r="D35" s="19"/>
      <c r="E35" s="20">
        <v>107000</v>
      </c>
      <c r="F35" s="21">
        <v>107000</v>
      </c>
      <c r="G35" s="21">
        <v>5786</v>
      </c>
      <c r="H35" s="21"/>
      <c r="I35" s="21">
        <v>294</v>
      </c>
      <c r="J35" s="21">
        <v>6080</v>
      </c>
      <c r="K35" s="21"/>
      <c r="L35" s="21">
        <v>187</v>
      </c>
      <c r="M35" s="21">
        <v>18465</v>
      </c>
      <c r="N35" s="21">
        <v>18652</v>
      </c>
      <c r="O35" s="21"/>
      <c r="P35" s="21"/>
      <c r="Q35" s="21"/>
      <c r="R35" s="21"/>
      <c r="S35" s="21"/>
      <c r="T35" s="21"/>
      <c r="U35" s="21"/>
      <c r="V35" s="21"/>
      <c r="W35" s="21">
        <v>24732</v>
      </c>
      <c r="X35" s="21"/>
      <c r="Y35" s="21">
        <v>24732</v>
      </c>
      <c r="Z35" s="6"/>
      <c r="AA35" s="28">
        <v>107000</v>
      </c>
    </row>
    <row r="36" spans="1:27" ht="13.5">
      <c r="A36" s="60" t="s">
        <v>64</v>
      </c>
      <c r="B36" s="10"/>
      <c r="C36" s="61">
        <f aca="true" t="shared" si="6" ref="C36:Y36">SUM(C32:C35)</f>
        <v>5304258</v>
      </c>
      <c r="D36" s="61">
        <f>SUM(D32:D35)</f>
        <v>0</v>
      </c>
      <c r="E36" s="62">
        <f t="shared" si="6"/>
        <v>19618000</v>
      </c>
      <c r="F36" s="63">
        <f t="shared" si="6"/>
        <v>19618000</v>
      </c>
      <c r="G36" s="63">
        <f t="shared" si="6"/>
        <v>993214</v>
      </c>
      <c r="H36" s="63">
        <f t="shared" si="6"/>
        <v>878409</v>
      </c>
      <c r="I36" s="63">
        <f t="shared" si="6"/>
        <v>35903</v>
      </c>
      <c r="J36" s="63">
        <f t="shared" si="6"/>
        <v>1907526</v>
      </c>
      <c r="K36" s="63">
        <f t="shared" si="6"/>
        <v>0</v>
      </c>
      <c r="L36" s="63">
        <f t="shared" si="6"/>
        <v>777531</v>
      </c>
      <c r="M36" s="63">
        <f t="shared" si="6"/>
        <v>594317</v>
      </c>
      <c r="N36" s="63">
        <f t="shared" si="6"/>
        <v>1371848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3279374</v>
      </c>
      <c r="X36" s="63">
        <f t="shared" si="6"/>
        <v>0</v>
      </c>
      <c r="Y36" s="63">
        <f t="shared" si="6"/>
        <v>3279374</v>
      </c>
      <c r="Z36" s="64">
        <f>+IF(X36&lt;&gt;0,+(Y36/X36)*100,0)</f>
        <v>0</v>
      </c>
      <c r="AA36" s="65">
        <f>SUM(AA32:AA35)</f>
        <v>19618000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2440789</v>
      </c>
      <c r="D9" s="16">
        <f>SUM(D10:D14)</f>
        <v>0</v>
      </c>
      <c r="E9" s="17">
        <f t="shared" si="1"/>
        <v>3400000</v>
      </c>
      <c r="F9" s="18">
        <f t="shared" si="1"/>
        <v>3400000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66744</v>
      </c>
      <c r="L9" s="18">
        <f t="shared" si="1"/>
        <v>105112</v>
      </c>
      <c r="M9" s="18">
        <f t="shared" si="1"/>
        <v>0</v>
      </c>
      <c r="N9" s="18">
        <f t="shared" si="1"/>
        <v>171856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171856</v>
      </c>
      <c r="X9" s="18">
        <f t="shared" si="1"/>
        <v>2380000</v>
      </c>
      <c r="Y9" s="18">
        <f t="shared" si="1"/>
        <v>-2208144</v>
      </c>
      <c r="Z9" s="4">
        <f>+IF(X9&lt;&gt;0,+(Y9/X9)*100,0)</f>
        <v>-92.77915966386556</v>
      </c>
      <c r="AA9" s="30">
        <f>SUM(AA10:AA14)</f>
        <v>3400000</v>
      </c>
    </row>
    <row r="10" spans="1:27" ht="13.5">
      <c r="A10" s="5" t="s">
        <v>36</v>
      </c>
      <c r="B10" s="3"/>
      <c r="C10" s="19">
        <v>2440789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3400000</v>
      </c>
      <c r="F11" s="21">
        <v>3400000</v>
      </c>
      <c r="G11" s="21"/>
      <c r="H11" s="21"/>
      <c r="I11" s="21"/>
      <c r="J11" s="21"/>
      <c r="K11" s="21">
        <v>66744</v>
      </c>
      <c r="L11" s="21">
        <v>105112</v>
      </c>
      <c r="M11" s="21"/>
      <c r="N11" s="21">
        <v>171856</v>
      </c>
      <c r="O11" s="21"/>
      <c r="P11" s="21"/>
      <c r="Q11" s="21"/>
      <c r="R11" s="21"/>
      <c r="S11" s="21"/>
      <c r="T11" s="21"/>
      <c r="U11" s="21"/>
      <c r="V11" s="21"/>
      <c r="W11" s="21">
        <v>171856</v>
      </c>
      <c r="X11" s="21">
        <v>2380000</v>
      </c>
      <c r="Y11" s="21">
        <v>-2208144</v>
      </c>
      <c r="Z11" s="6">
        <v>-92.78</v>
      </c>
      <c r="AA11" s="28">
        <v>3400000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19415803</v>
      </c>
      <c r="D15" s="16">
        <f>SUM(D16:D18)</f>
        <v>0</v>
      </c>
      <c r="E15" s="17">
        <f t="shared" si="2"/>
        <v>10579000</v>
      </c>
      <c r="F15" s="18">
        <f t="shared" si="2"/>
        <v>10579000</v>
      </c>
      <c r="G15" s="18">
        <f t="shared" si="2"/>
        <v>0</v>
      </c>
      <c r="H15" s="18">
        <f t="shared" si="2"/>
        <v>181417</v>
      </c>
      <c r="I15" s="18">
        <f t="shared" si="2"/>
        <v>71863</v>
      </c>
      <c r="J15" s="18">
        <f t="shared" si="2"/>
        <v>253280</v>
      </c>
      <c r="K15" s="18">
        <f t="shared" si="2"/>
        <v>337416</v>
      </c>
      <c r="L15" s="18">
        <f t="shared" si="2"/>
        <v>47354</v>
      </c>
      <c r="M15" s="18">
        <f t="shared" si="2"/>
        <v>1025181</v>
      </c>
      <c r="N15" s="18">
        <f t="shared" si="2"/>
        <v>1409951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1663231</v>
      </c>
      <c r="X15" s="18">
        <f t="shared" si="2"/>
        <v>7405300</v>
      </c>
      <c r="Y15" s="18">
        <f t="shared" si="2"/>
        <v>-5742069</v>
      </c>
      <c r="Z15" s="4">
        <f>+IF(X15&lt;&gt;0,+(Y15/X15)*100,0)</f>
        <v>-77.53999162761805</v>
      </c>
      <c r="AA15" s="30">
        <f>SUM(AA16:AA18)</f>
        <v>10579000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19415803</v>
      </c>
      <c r="D17" s="19"/>
      <c r="E17" s="20">
        <v>10579000</v>
      </c>
      <c r="F17" s="21">
        <v>10579000</v>
      </c>
      <c r="G17" s="21"/>
      <c r="H17" s="21">
        <v>181417</v>
      </c>
      <c r="I17" s="21">
        <v>71863</v>
      </c>
      <c r="J17" s="21">
        <v>253280</v>
      </c>
      <c r="K17" s="21">
        <v>337416</v>
      </c>
      <c r="L17" s="21">
        <v>47354</v>
      </c>
      <c r="M17" s="21">
        <v>1025181</v>
      </c>
      <c r="N17" s="21">
        <v>1409951</v>
      </c>
      <c r="O17" s="21"/>
      <c r="P17" s="21"/>
      <c r="Q17" s="21"/>
      <c r="R17" s="21"/>
      <c r="S17" s="21"/>
      <c r="T17" s="21"/>
      <c r="U17" s="21"/>
      <c r="V17" s="21"/>
      <c r="W17" s="21">
        <v>1663231</v>
      </c>
      <c r="X17" s="21">
        <v>7405300</v>
      </c>
      <c r="Y17" s="21">
        <v>-5742069</v>
      </c>
      <c r="Z17" s="6">
        <v>-77.54</v>
      </c>
      <c r="AA17" s="28">
        <v>10579000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3000000</v>
      </c>
      <c r="F19" s="18">
        <f t="shared" si="3"/>
        <v>3000000</v>
      </c>
      <c r="G19" s="18">
        <f t="shared" si="3"/>
        <v>6323</v>
      </c>
      <c r="H19" s="18">
        <f t="shared" si="3"/>
        <v>0</v>
      </c>
      <c r="I19" s="18">
        <f t="shared" si="3"/>
        <v>287825</v>
      </c>
      <c r="J19" s="18">
        <f t="shared" si="3"/>
        <v>294148</v>
      </c>
      <c r="K19" s="18">
        <f t="shared" si="3"/>
        <v>0</v>
      </c>
      <c r="L19" s="18">
        <f t="shared" si="3"/>
        <v>1412579</v>
      </c>
      <c r="M19" s="18">
        <f t="shared" si="3"/>
        <v>466708</v>
      </c>
      <c r="N19" s="18">
        <f t="shared" si="3"/>
        <v>1879287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2173435</v>
      </c>
      <c r="X19" s="18">
        <f t="shared" si="3"/>
        <v>3000000</v>
      </c>
      <c r="Y19" s="18">
        <f t="shared" si="3"/>
        <v>-826565</v>
      </c>
      <c r="Z19" s="4">
        <f>+IF(X19&lt;&gt;0,+(Y19/X19)*100,0)</f>
        <v>-27.552166666666665</v>
      </c>
      <c r="AA19" s="30">
        <f>SUM(AA20:AA23)</f>
        <v>3000000</v>
      </c>
    </row>
    <row r="20" spans="1:27" ht="13.5">
      <c r="A20" s="5" t="s">
        <v>46</v>
      </c>
      <c r="B20" s="3"/>
      <c r="C20" s="19"/>
      <c r="D20" s="19"/>
      <c r="E20" s="20">
        <v>1000000</v>
      </c>
      <c r="F20" s="21">
        <v>1000000</v>
      </c>
      <c r="G20" s="21">
        <v>6323</v>
      </c>
      <c r="H20" s="21"/>
      <c r="I20" s="21"/>
      <c r="J20" s="21">
        <v>6323</v>
      </c>
      <c r="K20" s="21"/>
      <c r="L20" s="21">
        <v>868494</v>
      </c>
      <c r="M20" s="21"/>
      <c r="N20" s="21">
        <v>868494</v>
      </c>
      <c r="O20" s="21"/>
      <c r="P20" s="21"/>
      <c r="Q20" s="21"/>
      <c r="R20" s="21"/>
      <c r="S20" s="21"/>
      <c r="T20" s="21"/>
      <c r="U20" s="21"/>
      <c r="V20" s="21"/>
      <c r="W20" s="21">
        <v>874817</v>
      </c>
      <c r="X20" s="21">
        <v>1000000</v>
      </c>
      <c r="Y20" s="21">
        <v>-125183</v>
      </c>
      <c r="Z20" s="6">
        <v>-12.52</v>
      </c>
      <c r="AA20" s="28">
        <v>1000000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>
        <v>2000000</v>
      </c>
      <c r="F22" s="24">
        <v>2000000</v>
      </c>
      <c r="G22" s="24"/>
      <c r="H22" s="24"/>
      <c r="I22" s="24">
        <v>287825</v>
      </c>
      <c r="J22" s="24">
        <v>287825</v>
      </c>
      <c r="K22" s="24"/>
      <c r="L22" s="24">
        <v>544085</v>
      </c>
      <c r="M22" s="24">
        <v>466708</v>
      </c>
      <c r="N22" s="24">
        <v>1010793</v>
      </c>
      <c r="O22" s="24"/>
      <c r="P22" s="24"/>
      <c r="Q22" s="24"/>
      <c r="R22" s="24"/>
      <c r="S22" s="24"/>
      <c r="T22" s="24"/>
      <c r="U22" s="24"/>
      <c r="V22" s="24"/>
      <c r="W22" s="24">
        <v>1298618</v>
      </c>
      <c r="X22" s="24">
        <v>2000000</v>
      </c>
      <c r="Y22" s="24">
        <v>-701382</v>
      </c>
      <c r="Z22" s="7">
        <v>-35.07</v>
      </c>
      <c r="AA22" s="29">
        <v>2000000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21856592</v>
      </c>
      <c r="D25" s="50">
        <f>+D5+D9+D15+D19+D24</f>
        <v>0</v>
      </c>
      <c r="E25" s="51">
        <f t="shared" si="4"/>
        <v>16979000</v>
      </c>
      <c r="F25" s="52">
        <f t="shared" si="4"/>
        <v>16979000</v>
      </c>
      <c r="G25" s="52">
        <f t="shared" si="4"/>
        <v>6323</v>
      </c>
      <c r="H25" s="52">
        <f t="shared" si="4"/>
        <v>181417</v>
      </c>
      <c r="I25" s="52">
        <f t="shared" si="4"/>
        <v>359688</v>
      </c>
      <c r="J25" s="52">
        <f t="shared" si="4"/>
        <v>547428</v>
      </c>
      <c r="K25" s="52">
        <f t="shared" si="4"/>
        <v>404160</v>
      </c>
      <c r="L25" s="52">
        <f t="shared" si="4"/>
        <v>1565045</v>
      </c>
      <c r="M25" s="52">
        <f t="shared" si="4"/>
        <v>1491889</v>
      </c>
      <c r="N25" s="52">
        <f t="shared" si="4"/>
        <v>3461094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4008522</v>
      </c>
      <c r="X25" s="52">
        <f t="shared" si="4"/>
        <v>12785300</v>
      </c>
      <c r="Y25" s="52">
        <f t="shared" si="4"/>
        <v>-8776778</v>
      </c>
      <c r="Z25" s="53">
        <f>+IF(X25&lt;&gt;0,+(Y25/X25)*100,0)</f>
        <v>-68.64741539111323</v>
      </c>
      <c r="AA25" s="54">
        <f>+AA5+AA9+AA15+AA19+AA24</f>
        <v>16979000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19415803</v>
      </c>
      <c r="D28" s="19"/>
      <c r="E28" s="20">
        <v>16979000</v>
      </c>
      <c r="F28" s="21">
        <v>16979000</v>
      </c>
      <c r="G28" s="21">
        <v>6323</v>
      </c>
      <c r="H28" s="21">
        <v>181417</v>
      </c>
      <c r="I28" s="21">
        <v>359688</v>
      </c>
      <c r="J28" s="21">
        <v>547428</v>
      </c>
      <c r="K28" s="21">
        <v>404160</v>
      </c>
      <c r="L28" s="21">
        <v>1565045</v>
      </c>
      <c r="M28" s="21">
        <v>1491889</v>
      </c>
      <c r="N28" s="21">
        <v>3461094</v>
      </c>
      <c r="O28" s="21"/>
      <c r="P28" s="21"/>
      <c r="Q28" s="21"/>
      <c r="R28" s="21"/>
      <c r="S28" s="21"/>
      <c r="T28" s="21"/>
      <c r="U28" s="21"/>
      <c r="V28" s="21"/>
      <c r="W28" s="21">
        <v>4008522</v>
      </c>
      <c r="X28" s="21"/>
      <c r="Y28" s="21">
        <v>4008522</v>
      </c>
      <c r="Z28" s="6"/>
      <c r="AA28" s="19">
        <v>16979000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19415803</v>
      </c>
      <c r="D32" s="25">
        <f>SUM(D28:D31)</f>
        <v>0</v>
      </c>
      <c r="E32" s="26">
        <f t="shared" si="5"/>
        <v>16979000</v>
      </c>
      <c r="F32" s="27">
        <f t="shared" si="5"/>
        <v>16979000</v>
      </c>
      <c r="G32" s="27">
        <f t="shared" si="5"/>
        <v>6323</v>
      </c>
      <c r="H32" s="27">
        <f t="shared" si="5"/>
        <v>181417</v>
      </c>
      <c r="I32" s="27">
        <f t="shared" si="5"/>
        <v>359688</v>
      </c>
      <c r="J32" s="27">
        <f t="shared" si="5"/>
        <v>547428</v>
      </c>
      <c r="K32" s="27">
        <f t="shared" si="5"/>
        <v>404160</v>
      </c>
      <c r="L32" s="27">
        <f t="shared" si="5"/>
        <v>1565045</v>
      </c>
      <c r="M32" s="27">
        <f t="shared" si="5"/>
        <v>1491889</v>
      </c>
      <c r="N32" s="27">
        <f t="shared" si="5"/>
        <v>3461094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4008522</v>
      </c>
      <c r="X32" s="27">
        <f t="shared" si="5"/>
        <v>0</v>
      </c>
      <c r="Y32" s="27">
        <f t="shared" si="5"/>
        <v>4008522</v>
      </c>
      <c r="Z32" s="13">
        <f>+IF(X32&lt;&gt;0,+(Y32/X32)*100,0)</f>
        <v>0</v>
      </c>
      <c r="AA32" s="31">
        <f>SUM(AA28:AA31)</f>
        <v>16979000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2440789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21856592</v>
      </c>
      <c r="D36" s="61">
        <f>SUM(D32:D35)</f>
        <v>0</v>
      </c>
      <c r="E36" s="62">
        <f t="shared" si="6"/>
        <v>16979000</v>
      </c>
      <c r="F36" s="63">
        <f t="shared" si="6"/>
        <v>16979000</v>
      </c>
      <c r="G36" s="63">
        <f t="shared" si="6"/>
        <v>6323</v>
      </c>
      <c r="H36" s="63">
        <f t="shared" si="6"/>
        <v>181417</v>
      </c>
      <c r="I36" s="63">
        <f t="shared" si="6"/>
        <v>359688</v>
      </c>
      <c r="J36" s="63">
        <f t="shared" si="6"/>
        <v>547428</v>
      </c>
      <c r="K36" s="63">
        <f t="shared" si="6"/>
        <v>404160</v>
      </c>
      <c r="L36" s="63">
        <f t="shared" si="6"/>
        <v>1565045</v>
      </c>
      <c r="M36" s="63">
        <f t="shared" si="6"/>
        <v>1491889</v>
      </c>
      <c r="N36" s="63">
        <f t="shared" si="6"/>
        <v>3461094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4008522</v>
      </c>
      <c r="X36" s="63">
        <f t="shared" si="6"/>
        <v>0</v>
      </c>
      <c r="Y36" s="63">
        <f t="shared" si="6"/>
        <v>4008522</v>
      </c>
      <c r="Z36" s="64">
        <f>+IF(X36&lt;&gt;0,+(Y36/X36)*100,0)</f>
        <v>0</v>
      </c>
      <c r="AA36" s="65">
        <f>SUM(AA32:AA35)</f>
        <v>16979000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213917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413917</v>
      </c>
      <c r="H9" s="18">
        <f t="shared" si="1"/>
        <v>0</v>
      </c>
      <c r="I9" s="18">
        <f t="shared" si="1"/>
        <v>64585</v>
      </c>
      <c r="J9" s="18">
        <f t="shared" si="1"/>
        <v>478502</v>
      </c>
      <c r="K9" s="18">
        <f t="shared" si="1"/>
        <v>64585</v>
      </c>
      <c r="L9" s="18">
        <f t="shared" si="1"/>
        <v>0</v>
      </c>
      <c r="M9" s="18">
        <f t="shared" si="1"/>
        <v>0</v>
      </c>
      <c r="N9" s="18">
        <f t="shared" si="1"/>
        <v>64585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543087</v>
      </c>
      <c r="X9" s="18">
        <f t="shared" si="1"/>
        <v>0</v>
      </c>
      <c r="Y9" s="18">
        <f t="shared" si="1"/>
        <v>543087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>
        <v>213917</v>
      </c>
      <c r="D10" s="19"/>
      <c r="E10" s="20"/>
      <c r="F10" s="21"/>
      <c r="G10" s="21">
        <v>213917</v>
      </c>
      <c r="H10" s="21"/>
      <c r="I10" s="21"/>
      <c r="J10" s="21">
        <v>213917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213917</v>
      </c>
      <c r="X10" s="21"/>
      <c r="Y10" s="21">
        <v>213917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>
        <v>200000</v>
      </c>
      <c r="H13" s="21"/>
      <c r="I13" s="21">
        <v>64585</v>
      </c>
      <c r="J13" s="21">
        <v>264585</v>
      </c>
      <c r="K13" s="21">
        <v>64585</v>
      </c>
      <c r="L13" s="21"/>
      <c r="M13" s="21"/>
      <c r="N13" s="21">
        <v>64585</v>
      </c>
      <c r="O13" s="21"/>
      <c r="P13" s="21"/>
      <c r="Q13" s="21"/>
      <c r="R13" s="21"/>
      <c r="S13" s="21"/>
      <c r="T13" s="21"/>
      <c r="U13" s="21"/>
      <c r="V13" s="21"/>
      <c r="W13" s="21">
        <v>329170</v>
      </c>
      <c r="X13" s="21"/>
      <c r="Y13" s="21">
        <v>329170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501237</v>
      </c>
      <c r="H15" s="18">
        <f t="shared" si="2"/>
        <v>18964</v>
      </c>
      <c r="I15" s="18">
        <f t="shared" si="2"/>
        <v>0</v>
      </c>
      <c r="J15" s="18">
        <f t="shared" si="2"/>
        <v>520201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520201</v>
      </c>
      <c r="X15" s="18">
        <f t="shared" si="2"/>
        <v>0</v>
      </c>
      <c r="Y15" s="18">
        <f t="shared" si="2"/>
        <v>520201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>
        <v>501237</v>
      </c>
      <c r="H17" s="21">
        <v>18964</v>
      </c>
      <c r="I17" s="21"/>
      <c r="J17" s="21">
        <v>520201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520201</v>
      </c>
      <c r="X17" s="21"/>
      <c r="Y17" s="21">
        <v>520201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1301226</v>
      </c>
      <c r="D19" s="16">
        <f>SUM(D20:D23)</f>
        <v>0</v>
      </c>
      <c r="E19" s="17">
        <f t="shared" si="3"/>
        <v>9129000</v>
      </c>
      <c r="F19" s="18">
        <f t="shared" si="3"/>
        <v>9129000</v>
      </c>
      <c r="G19" s="18">
        <f t="shared" si="3"/>
        <v>1760411</v>
      </c>
      <c r="H19" s="18">
        <f t="shared" si="3"/>
        <v>880936</v>
      </c>
      <c r="I19" s="18">
        <f t="shared" si="3"/>
        <v>884036</v>
      </c>
      <c r="J19" s="18">
        <f t="shared" si="3"/>
        <v>3525383</v>
      </c>
      <c r="K19" s="18">
        <f t="shared" si="3"/>
        <v>640884</v>
      </c>
      <c r="L19" s="18">
        <f t="shared" si="3"/>
        <v>1026145</v>
      </c>
      <c r="M19" s="18">
        <f t="shared" si="3"/>
        <v>486297</v>
      </c>
      <c r="N19" s="18">
        <f t="shared" si="3"/>
        <v>2153326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5678709</v>
      </c>
      <c r="X19" s="18">
        <f t="shared" si="3"/>
        <v>6086000</v>
      </c>
      <c r="Y19" s="18">
        <f t="shared" si="3"/>
        <v>-407291</v>
      </c>
      <c r="Z19" s="4">
        <f>+IF(X19&lt;&gt;0,+(Y19/X19)*100,0)</f>
        <v>-6.692260926717056</v>
      </c>
      <c r="AA19" s="30">
        <f>SUM(AA20:AA23)</f>
        <v>9129000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1301226</v>
      </c>
      <c r="D21" s="19"/>
      <c r="E21" s="20">
        <v>9129000</v>
      </c>
      <c r="F21" s="21">
        <v>9129000</v>
      </c>
      <c r="G21" s="21">
        <v>1760411</v>
      </c>
      <c r="H21" s="21">
        <v>880936</v>
      </c>
      <c r="I21" s="21">
        <v>884036</v>
      </c>
      <c r="J21" s="21">
        <v>3525383</v>
      </c>
      <c r="K21" s="21">
        <v>640884</v>
      </c>
      <c r="L21" s="21">
        <v>1026145</v>
      </c>
      <c r="M21" s="21">
        <v>486297</v>
      </c>
      <c r="N21" s="21">
        <v>2153326</v>
      </c>
      <c r="O21" s="21"/>
      <c r="P21" s="21"/>
      <c r="Q21" s="21"/>
      <c r="R21" s="21"/>
      <c r="S21" s="21"/>
      <c r="T21" s="21"/>
      <c r="U21" s="21"/>
      <c r="V21" s="21"/>
      <c r="W21" s="21">
        <v>5678709</v>
      </c>
      <c r="X21" s="21">
        <v>6086000</v>
      </c>
      <c r="Y21" s="21">
        <v>-407291</v>
      </c>
      <c r="Z21" s="6">
        <v>-6.69</v>
      </c>
      <c r="AA21" s="28">
        <v>9129000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1515143</v>
      </c>
      <c r="D25" s="50">
        <f>+D5+D9+D15+D19+D24</f>
        <v>0</v>
      </c>
      <c r="E25" s="51">
        <f t="shared" si="4"/>
        <v>9129000</v>
      </c>
      <c r="F25" s="52">
        <f t="shared" si="4"/>
        <v>9129000</v>
      </c>
      <c r="G25" s="52">
        <f t="shared" si="4"/>
        <v>2675565</v>
      </c>
      <c r="H25" s="52">
        <f t="shared" si="4"/>
        <v>899900</v>
      </c>
      <c r="I25" s="52">
        <f t="shared" si="4"/>
        <v>948621</v>
      </c>
      <c r="J25" s="52">
        <f t="shared" si="4"/>
        <v>4524086</v>
      </c>
      <c r="K25" s="52">
        <f t="shared" si="4"/>
        <v>705469</v>
      </c>
      <c r="L25" s="52">
        <f t="shared" si="4"/>
        <v>1026145</v>
      </c>
      <c r="M25" s="52">
        <f t="shared" si="4"/>
        <v>486297</v>
      </c>
      <c r="N25" s="52">
        <f t="shared" si="4"/>
        <v>2217911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6741997</v>
      </c>
      <c r="X25" s="52">
        <f t="shared" si="4"/>
        <v>6086000</v>
      </c>
      <c r="Y25" s="52">
        <f t="shared" si="4"/>
        <v>655997</v>
      </c>
      <c r="Z25" s="53">
        <f>+IF(X25&lt;&gt;0,+(Y25/X25)*100,0)</f>
        <v>10.778787380874137</v>
      </c>
      <c r="AA25" s="54">
        <f>+AA5+AA9+AA15+AA19+AA24</f>
        <v>9129000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1515143</v>
      </c>
      <c r="D28" s="19"/>
      <c r="E28" s="20">
        <v>9129000</v>
      </c>
      <c r="F28" s="21">
        <v>9129000</v>
      </c>
      <c r="G28" s="21">
        <v>1974328</v>
      </c>
      <c r="H28" s="21">
        <v>899900</v>
      </c>
      <c r="I28" s="21">
        <v>884036</v>
      </c>
      <c r="J28" s="21">
        <v>3758264</v>
      </c>
      <c r="K28" s="21">
        <v>640884</v>
      </c>
      <c r="L28" s="21">
        <v>1026145</v>
      </c>
      <c r="M28" s="21">
        <v>486297</v>
      </c>
      <c r="N28" s="21">
        <v>2153326</v>
      </c>
      <c r="O28" s="21"/>
      <c r="P28" s="21"/>
      <c r="Q28" s="21"/>
      <c r="R28" s="21"/>
      <c r="S28" s="21"/>
      <c r="T28" s="21"/>
      <c r="U28" s="21"/>
      <c r="V28" s="21"/>
      <c r="W28" s="21">
        <v>5911590</v>
      </c>
      <c r="X28" s="21"/>
      <c r="Y28" s="21">
        <v>5911590</v>
      </c>
      <c r="Z28" s="6"/>
      <c r="AA28" s="19">
        <v>9129000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>
        <v>200000</v>
      </c>
      <c r="H29" s="21"/>
      <c r="I29" s="21">
        <v>64585</v>
      </c>
      <c r="J29" s="21">
        <v>264585</v>
      </c>
      <c r="K29" s="21">
        <v>64585</v>
      </c>
      <c r="L29" s="21"/>
      <c r="M29" s="21"/>
      <c r="N29" s="21">
        <v>64585</v>
      </c>
      <c r="O29" s="21"/>
      <c r="P29" s="21"/>
      <c r="Q29" s="21"/>
      <c r="R29" s="21"/>
      <c r="S29" s="21"/>
      <c r="T29" s="21"/>
      <c r="U29" s="21"/>
      <c r="V29" s="21"/>
      <c r="W29" s="21">
        <v>329170</v>
      </c>
      <c r="X29" s="21"/>
      <c r="Y29" s="21">
        <v>329170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>
        <v>501237</v>
      </c>
      <c r="H30" s="24"/>
      <c r="I30" s="24"/>
      <c r="J30" s="24">
        <v>501237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501237</v>
      </c>
      <c r="X30" s="24"/>
      <c r="Y30" s="24">
        <v>501237</v>
      </c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1515143</v>
      </c>
      <c r="D32" s="25">
        <f>SUM(D28:D31)</f>
        <v>0</v>
      </c>
      <c r="E32" s="26">
        <f t="shared" si="5"/>
        <v>9129000</v>
      </c>
      <c r="F32" s="27">
        <f t="shared" si="5"/>
        <v>9129000</v>
      </c>
      <c r="G32" s="27">
        <f t="shared" si="5"/>
        <v>2675565</v>
      </c>
      <c r="H32" s="27">
        <f t="shared" si="5"/>
        <v>899900</v>
      </c>
      <c r="I32" s="27">
        <f t="shared" si="5"/>
        <v>948621</v>
      </c>
      <c r="J32" s="27">
        <f t="shared" si="5"/>
        <v>4524086</v>
      </c>
      <c r="K32" s="27">
        <f t="shared" si="5"/>
        <v>705469</v>
      </c>
      <c r="L32" s="27">
        <f t="shared" si="5"/>
        <v>1026145</v>
      </c>
      <c r="M32" s="27">
        <f t="shared" si="5"/>
        <v>486297</v>
      </c>
      <c r="N32" s="27">
        <f t="shared" si="5"/>
        <v>2217911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6741997</v>
      </c>
      <c r="X32" s="27">
        <f t="shared" si="5"/>
        <v>0</v>
      </c>
      <c r="Y32" s="27">
        <f t="shared" si="5"/>
        <v>6741997</v>
      </c>
      <c r="Z32" s="13">
        <f>+IF(X32&lt;&gt;0,+(Y32/X32)*100,0)</f>
        <v>0</v>
      </c>
      <c r="AA32" s="31">
        <f>SUM(AA28:AA31)</f>
        <v>9129000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1515143</v>
      </c>
      <c r="D36" s="61">
        <f>SUM(D32:D35)</f>
        <v>0</v>
      </c>
      <c r="E36" s="62">
        <f t="shared" si="6"/>
        <v>9129000</v>
      </c>
      <c r="F36" s="63">
        <f t="shared" si="6"/>
        <v>9129000</v>
      </c>
      <c r="G36" s="63">
        <f t="shared" si="6"/>
        <v>2675565</v>
      </c>
      <c r="H36" s="63">
        <f t="shared" si="6"/>
        <v>899900</v>
      </c>
      <c r="I36" s="63">
        <f t="shared" si="6"/>
        <v>948621</v>
      </c>
      <c r="J36" s="63">
        <f t="shared" si="6"/>
        <v>4524086</v>
      </c>
      <c r="K36" s="63">
        <f t="shared" si="6"/>
        <v>705469</v>
      </c>
      <c r="L36" s="63">
        <f t="shared" si="6"/>
        <v>1026145</v>
      </c>
      <c r="M36" s="63">
        <f t="shared" si="6"/>
        <v>486297</v>
      </c>
      <c r="N36" s="63">
        <f t="shared" si="6"/>
        <v>2217911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6741997</v>
      </c>
      <c r="X36" s="63">
        <f t="shared" si="6"/>
        <v>0</v>
      </c>
      <c r="Y36" s="63">
        <f t="shared" si="6"/>
        <v>6741997</v>
      </c>
      <c r="Z36" s="64">
        <f>+IF(X36&lt;&gt;0,+(Y36/X36)*100,0)</f>
        <v>0</v>
      </c>
      <c r="AA36" s="65">
        <f>SUM(AA32:AA35)</f>
        <v>9129000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102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282648</v>
      </c>
      <c r="D5" s="16">
        <f>SUM(D6:D8)</f>
        <v>0</v>
      </c>
      <c r="E5" s="17">
        <f t="shared" si="0"/>
        <v>1500000</v>
      </c>
      <c r="F5" s="18">
        <f t="shared" si="0"/>
        <v>1500000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1568</v>
      </c>
      <c r="M5" s="18">
        <f t="shared" si="0"/>
        <v>0</v>
      </c>
      <c r="N5" s="18">
        <f t="shared" si="0"/>
        <v>1568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1568</v>
      </c>
      <c r="X5" s="18">
        <f t="shared" si="0"/>
        <v>0</v>
      </c>
      <c r="Y5" s="18">
        <f t="shared" si="0"/>
        <v>1568</v>
      </c>
      <c r="Z5" s="4">
        <f>+IF(X5&lt;&gt;0,+(Y5/X5)*100,0)</f>
        <v>0</v>
      </c>
      <c r="AA5" s="16">
        <f>SUM(AA6:AA8)</f>
        <v>1500000</v>
      </c>
    </row>
    <row r="6" spans="1:27" ht="13.5">
      <c r="A6" s="5" t="s">
        <v>32</v>
      </c>
      <c r="B6" s="3"/>
      <c r="C6" s="19">
        <v>181592</v>
      </c>
      <c r="D6" s="19"/>
      <c r="E6" s="20"/>
      <c r="F6" s="21"/>
      <c r="G6" s="21"/>
      <c r="H6" s="21"/>
      <c r="I6" s="21"/>
      <c r="J6" s="21"/>
      <c r="K6" s="21"/>
      <c r="L6" s="21">
        <v>868</v>
      </c>
      <c r="M6" s="21"/>
      <c r="N6" s="21">
        <v>868</v>
      </c>
      <c r="O6" s="21"/>
      <c r="P6" s="21"/>
      <c r="Q6" s="21"/>
      <c r="R6" s="21"/>
      <c r="S6" s="21"/>
      <c r="T6" s="21"/>
      <c r="U6" s="21"/>
      <c r="V6" s="21"/>
      <c r="W6" s="21">
        <v>868</v>
      </c>
      <c r="X6" s="21"/>
      <c r="Y6" s="21">
        <v>868</v>
      </c>
      <c r="Z6" s="6"/>
      <c r="AA6" s="28"/>
    </row>
    <row r="7" spans="1:27" ht="13.5">
      <c r="A7" s="5" t="s">
        <v>33</v>
      </c>
      <c r="B7" s="3"/>
      <c r="C7" s="22">
        <v>101056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1500000</v>
      </c>
      <c r="F8" s="21">
        <v>1500000</v>
      </c>
      <c r="G8" s="21"/>
      <c r="H8" s="21"/>
      <c r="I8" s="21"/>
      <c r="J8" s="21"/>
      <c r="K8" s="21"/>
      <c r="L8" s="21">
        <v>700</v>
      </c>
      <c r="M8" s="21"/>
      <c r="N8" s="21">
        <v>700</v>
      </c>
      <c r="O8" s="21"/>
      <c r="P8" s="21"/>
      <c r="Q8" s="21"/>
      <c r="R8" s="21"/>
      <c r="S8" s="21"/>
      <c r="T8" s="21"/>
      <c r="U8" s="21"/>
      <c r="V8" s="21"/>
      <c r="W8" s="21">
        <v>700</v>
      </c>
      <c r="X8" s="21"/>
      <c r="Y8" s="21">
        <v>700</v>
      </c>
      <c r="Z8" s="6"/>
      <c r="AA8" s="28">
        <v>1500000</v>
      </c>
    </row>
    <row r="9" spans="1:27" ht="13.5">
      <c r="A9" s="2" t="s">
        <v>35</v>
      </c>
      <c r="B9" s="3"/>
      <c r="C9" s="16">
        <f aca="true" t="shared" si="1" ref="C9:Y9">SUM(C10:C14)</f>
        <v>5643113</v>
      </c>
      <c r="D9" s="16">
        <f>SUM(D10:D14)</f>
        <v>0</v>
      </c>
      <c r="E9" s="17">
        <f t="shared" si="1"/>
        <v>15000</v>
      </c>
      <c r="F9" s="18">
        <f t="shared" si="1"/>
        <v>15000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284641</v>
      </c>
      <c r="M9" s="18">
        <f t="shared" si="1"/>
        <v>236452</v>
      </c>
      <c r="N9" s="18">
        <f t="shared" si="1"/>
        <v>521093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521093</v>
      </c>
      <c r="X9" s="18">
        <f t="shared" si="1"/>
        <v>0</v>
      </c>
      <c r="Y9" s="18">
        <f t="shared" si="1"/>
        <v>521093</v>
      </c>
      <c r="Z9" s="4">
        <f>+IF(X9&lt;&gt;0,+(Y9/X9)*100,0)</f>
        <v>0</v>
      </c>
      <c r="AA9" s="30">
        <f>SUM(AA10:AA14)</f>
        <v>15000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>
        <v>5643113</v>
      </c>
      <c r="D11" s="19"/>
      <c r="E11" s="20">
        <v>15000</v>
      </c>
      <c r="F11" s="21">
        <v>15000</v>
      </c>
      <c r="G11" s="21"/>
      <c r="H11" s="21"/>
      <c r="I11" s="21"/>
      <c r="J11" s="21"/>
      <c r="K11" s="21"/>
      <c r="L11" s="21">
        <v>284641</v>
      </c>
      <c r="M11" s="21">
        <v>236452</v>
      </c>
      <c r="N11" s="21">
        <v>521093</v>
      </c>
      <c r="O11" s="21"/>
      <c r="P11" s="21"/>
      <c r="Q11" s="21"/>
      <c r="R11" s="21"/>
      <c r="S11" s="21"/>
      <c r="T11" s="21"/>
      <c r="U11" s="21"/>
      <c r="V11" s="21"/>
      <c r="W11" s="21">
        <v>521093</v>
      </c>
      <c r="X11" s="21"/>
      <c r="Y11" s="21">
        <v>521093</v>
      </c>
      <c r="Z11" s="6"/>
      <c r="AA11" s="28">
        <v>15000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236271</v>
      </c>
      <c r="M15" s="18">
        <f t="shared" si="2"/>
        <v>0</v>
      </c>
      <c r="N15" s="18">
        <f t="shared" si="2"/>
        <v>236271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236271</v>
      </c>
      <c r="X15" s="18">
        <f t="shared" si="2"/>
        <v>0</v>
      </c>
      <c r="Y15" s="18">
        <f t="shared" si="2"/>
        <v>236271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>
        <v>236271</v>
      </c>
      <c r="M17" s="21"/>
      <c r="N17" s="21">
        <v>236271</v>
      </c>
      <c r="O17" s="21"/>
      <c r="P17" s="21"/>
      <c r="Q17" s="21"/>
      <c r="R17" s="21"/>
      <c r="S17" s="21"/>
      <c r="T17" s="21"/>
      <c r="U17" s="21"/>
      <c r="V17" s="21"/>
      <c r="W17" s="21">
        <v>236271</v>
      </c>
      <c r="X17" s="21"/>
      <c r="Y17" s="21">
        <v>236271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22748962</v>
      </c>
      <c r="D19" s="16">
        <f>SUM(D20:D23)</f>
        <v>0</v>
      </c>
      <c r="E19" s="17">
        <f t="shared" si="3"/>
        <v>17853000</v>
      </c>
      <c r="F19" s="18">
        <f t="shared" si="3"/>
        <v>17853000</v>
      </c>
      <c r="G19" s="18">
        <f t="shared" si="3"/>
        <v>0</v>
      </c>
      <c r="H19" s="18">
        <f t="shared" si="3"/>
        <v>4899758</v>
      </c>
      <c r="I19" s="18">
        <f t="shared" si="3"/>
        <v>2056819</v>
      </c>
      <c r="J19" s="18">
        <f t="shared" si="3"/>
        <v>6956577</v>
      </c>
      <c r="K19" s="18">
        <f t="shared" si="3"/>
        <v>2745016</v>
      </c>
      <c r="L19" s="18">
        <f t="shared" si="3"/>
        <v>3606205</v>
      </c>
      <c r="M19" s="18">
        <f t="shared" si="3"/>
        <v>1168633</v>
      </c>
      <c r="N19" s="18">
        <f t="shared" si="3"/>
        <v>7519854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14476431</v>
      </c>
      <c r="X19" s="18">
        <f t="shared" si="3"/>
        <v>17803000</v>
      </c>
      <c r="Y19" s="18">
        <f t="shared" si="3"/>
        <v>-3326569</v>
      </c>
      <c r="Z19" s="4">
        <f>+IF(X19&lt;&gt;0,+(Y19/X19)*100,0)</f>
        <v>-18.6854406560692</v>
      </c>
      <c r="AA19" s="30">
        <f>SUM(AA20:AA23)</f>
        <v>17853000</v>
      </c>
    </row>
    <row r="20" spans="1:27" ht="13.5">
      <c r="A20" s="5" t="s">
        <v>46</v>
      </c>
      <c r="B20" s="3"/>
      <c r="C20" s="19">
        <v>1833455</v>
      </c>
      <c r="D20" s="19"/>
      <c r="E20" s="20">
        <v>1000000</v>
      </c>
      <c r="F20" s="21">
        <v>1000000</v>
      </c>
      <c r="G20" s="21"/>
      <c r="H20" s="21">
        <v>286824</v>
      </c>
      <c r="I20" s="21"/>
      <c r="J20" s="21">
        <v>286824</v>
      </c>
      <c r="K20" s="21">
        <v>428868</v>
      </c>
      <c r="L20" s="21">
        <v>372200</v>
      </c>
      <c r="M20" s="21"/>
      <c r="N20" s="21">
        <v>801068</v>
      </c>
      <c r="O20" s="21"/>
      <c r="P20" s="21"/>
      <c r="Q20" s="21"/>
      <c r="R20" s="21"/>
      <c r="S20" s="21"/>
      <c r="T20" s="21"/>
      <c r="U20" s="21"/>
      <c r="V20" s="21"/>
      <c r="W20" s="21">
        <v>1087892</v>
      </c>
      <c r="X20" s="21">
        <v>1000000</v>
      </c>
      <c r="Y20" s="21">
        <v>87892</v>
      </c>
      <c r="Z20" s="6">
        <v>8.79</v>
      </c>
      <c r="AA20" s="28">
        <v>1000000</v>
      </c>
    </row>
    <row r="21" spans="1:27" ht="13.5">
      <c r="A21" s="5" t="s">
        <v>47</v>
      </c>
      <c r="B21" s="3"/>
      <c r="C21" s="19">
        <v>3647186</v>
      </c>
      <c r="D21" s="19"/>
      <c r="E21" s="20">
        <v>6850000</v>
      </c>
      <c r="F21" s="21">
        <v>6850000</v>
      </c>
      <c r="G21" s="21"/>
      <c r="H21" s="21">
        <v>174662</v>
      </c>
      <c r="I21" s="21"/>
      <c r="J21" s="21">
        <v>174662</v>
      </c>
      <c r="K21" s="21"/>
      <c r="L21" s="21">
        <v>30899</v>
      </c>
      <c r="M21" s="21"/>
      <c r="N21" s="21">
        <v>30899</v>
      </c>
      <c r="O21" s="21"/>
      <c r="P21" s="21"/>
      <c r="Q21" s="21"/>
      <c r="R21" s="21"/>
      <c r="S21" s="21"/>
      <c r="T21" s="21"/>
      <c r="U21" s="21"/>
      <c r="V21" s="21"/>
      <c r="W21" s="21">
        <v>205561</v>
      </c>
      <c r="X21" s="21">
        <v>6850000</v>
      </c>
      <c r="Y21" s="21">
        <v>-6644439</v>
      </c>
      <c r="Z21" s="6">
        <v>-97</v>
      </c>
      <c r="AA21" s="28">
        <v>6850000</v>
      </c>
    </row>
    <row r="22" spans="1:27" ht="13.5">
      <c r="A22" s="5" t="s">
        <v>48</v>
      </c>
      <c r="B22" s="3"/>
      <c r="C22" s="22">
        <v>17268321</v>
      </c>
      <c r="D22" s="22"/>
      <c r="E22" s="23">
        <v>10003000</v>
      </c>
      <c r="F22" s="24">
        <v>10003000</v>
      </c>
      <c r="G22" s="24"/>
      <c r="H22" s="24">
        <v>4438272</v>
      </c>
      <c r="I22" s="24">
        <v>2056819</v>
      </c>
      <c r="J22" s="24">
        <v>6495091</v>
      </c>
      <c r="K22" s="24">
        <v>2316148</v>
      </c>
      <c r="L22" s="24">
        <v>3203106</v>
      </c>
      <c r="M22" s="24">
        <v>1168633</v>
      </c>
      <c r="N22" s="24">
        <v>6687887</v>
      </c>
      <c r="O22" s="24"/>
      <c r="P22" s="24"/>
      <c r="Q22" s="24"/>
      <c r="R22" s="24"/>
      <c r="S22" s="24"/>
      <c r="T22" s="24"/>
      <c r="U22" s="24"/>
      <c r="V22" s="24"/>
      <c r="W22" s="24">
        <v>13182978</v>
      </c>
      <c r="X22" s="24">
        <v>9953000</v>
      </c>
      <c r="Y22" s="24">
        <v>3229978</v>
      </c>
      <c r="Z22" s="7">
        <v>32.45</v>
      </c>
      <c r="AA22" s="29">
        <v>10003000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1515000</v>
      </c>
      <c r="Y24" s="18">
        <v>-1515000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28674723</v>
      </c>
      <c r="D25" s="50">
        <f>+D5+D9+D15+D19+D24</f>
        <v>0</v>
      </c>
      <c r="E25" s="51">
        <f t="shared" si="4"/>
        <v>19368000</v>
      </c>
      <c r="F25" s="52">
        <f t="shared" si="4"/>
        <v>19368000</v>
      </c>
      <c r="G25" s="52">
        <f t="shared" si="4"/>
        <v>0</v>
      </c>
      <c r="H25" s="52">
        <f t="shared" si="4"/>
        <v>4899758</v>
      </c>
      <c r="I25" s="52">
        <f t="shared" si="4"/>
        <v>2056819</v>
      </c>
      <c r="J25" s="52">
        <f t="shared" si="4"/>
        <v>6956577</v>
      </c>
      <c r="K25" s="52">
        <f t="shared" si="4"/>
        <v>2745016</v>
      </c>
      <c r="L25" s="52">
        <f t="shared" si="4"/>
        <v>4128685</v>
      </c>
      <c r="M25" s="52">
        <f t="shared" si="4"/>
        <v>1405085</v>
      </c>
      <c r="N25" s="52">
        <f t="shared" si="4"/>
        <v>8278786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15235363</v>
      </c>
      <c r="X25" s="52">
        <f t="shared" si="4"/>
        <v>19318000</v>
      </c>
      <c r="Y25" s="52">
        <f t="shared" si="4"/>
        <v>-4082637</v>
      </c>
      <c r="Z25" s="53">
        <f>+IF(X25&lt;&gt;0,+(Y25/X25)*100,0)</f>
        <v>-21.13384925975774</v>
      </c>
      <c r="AA25" s="54">
        <f>+AA5+AA9+AA15+AA19+AA24</f>
        <v>19368000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28654231</v>
      </c>
      <c r="D28" s="19"/>
      <c r="E28" s="20">
        <v>17753000</v>
      </c>
      <c r="F28" s="21">
        <v>17753000</v>
      </c>
      <c r="G28" s="21"/>
      <c r="H28" s="21">
        <v>4899758</v>
      </c>
      <c r="I28" s="21">
        <v>2056819</v>
      </c>
      <c r="J28" s="21">
        <v>6956577</v>
      </c>
      <c r="K28" s="21">
        <v>2745016</v>
      </c>
      <c r="L28" s="21">
        <v>3575306</v>
      </c>
      <c r="M28" s="21">
        <v>1405085</v>
      </c>
      <c r="N28" s="21">
        <v>7725407</v>
      </c>
      <c r="O28" s="21"/>
      <c r="P28" s="21"/>
      <c r="Q28" s="21"/>
      <c r="R28" s="21"/>
      <c r="S28" s="21"/>
      <c r="T28" s="21"/>
      <c r="U28" s="21"/>
      <c r="V28" s="21"/>
      <c r="W28" s="21">
        <v>14681984</v>
      </c>
      <c r="X28" s="21"/>
      <c r="Y28" s="21">
        <v>14681984</v>
      </c>
      <c r="Z28" s="6"/>
      <c r="AA28" s="19">
        <v>17753000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28654231</v>
      </c>
      <c r="D32" s="25">
        <f>SUM(D28:D31)</f>
        <v>0</v>
      </c>
      <c r="E32" s="26">
        <f t="shared" si="5"/>
        <v>17753000</v>
      </c>
      <c r="F32" s="27">
        <f t="shared" si="5"/>
        <v>17753000</v>
      </c>
      <c r="G32" s="27">
        <f t="shared" si="5"/>
        <v>0</v>
      </c>
      <c r="H32" s="27">
        <f t="shared" si="5"/>
        <v>4899758</v>
      </c>
      <c r="I32" s="27">
        <f t="shared" si="5"/>
        <v>2056819</v>
      </c>
      <c r="J32" s="27">
        <f t="shared" si="5"/>
        <v>6956577</v>
      </c>
      <c r="K32" s="27">
        <f t="shared" si="5"/>
        <v>2745016</v>
      </c>
      <c r="L32" s="27">
        <f t="shared" si="5"/>
        <v>3575306</v>
      </c>
      <c r="M32" s="27">
        <f t="shared" si="5"/>
        <v>1405085</v>
      </c>
      <c r="N32" s="27">
        <f t="shared" si="5"/>
        <v>7725407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14681984</v>
      </c>
      <c r="X32" s="27">
        <f t="shared" si="5"/>
        <v>0</v>
      </c>
      <c r="Y32" s="27">
        <f t="shared" si="5"/>
        <v>14681984</v>
      </c>
      <c r="Z32" s="13">
        <f>+IF(X32&lt;&gt;0,+(Y32/X32)*100,0)</f>
        <v>0</v>
      </c>
      <c r="AA32" s="31">
        <f>SUM(AA28:AA31)</f>
        <v>17753000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>
        <v>284641</v>
      </c>
      <c r="M33" s="21"/>
      <c r="N33" s="21">
        <v>284641</v>
      </c>
      <c r="O33" s="21"/>
      <c r="P33" s="21"/>
      <c r="Q33" s="21"/>
      <c r="R33" s="21"/>
      <c r="S33" s="21"/>
      <c r="T33" s="21"/>
      <c r="U33" s="21"/>
      <c r="V33" s="21"/>
      <c r="W33" s="21">
        <v>284641</v>
      </c>
      <c r="X33" s="21"/>
      <c r="Y33" s="21">
        <v>284641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1500000</v>
      </c>
      <c r="F34" s="21">
        <v>1500000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1500000</v>
      </c>
    </row>
    <row r="35" spans="1:27" ht="13.5">
      <c r="A35" s="59" t="s">
        <v>63</v>
      </c>
      <c r="B35" s="3"/>
      <c r="C35" s="19">
        <v>20492</v>
      </c>
      <c r="D35" s="19"/>
      <c r="E35" s="20">
        <v>115000</v>
      </c>
      <c r="F35" s="21">
        <v>115000</v>
      </c>
      <c r="G35" s="21"/>
      <c r="H35" s="21"/>
      <c r="I35" s="21"/>
      <c r="J35" s="21"/>
      <c r="K35" s="21"/>
      <c r="L35" s="21">
        <v>268738</v>
      </c>
      <c r="M35" s="21"/>
      <c r="N35" s="21">
        <v>268738</v>
      </c>
      <c r="O35" s="21"/>
      <c r="P35" s="21"/>
      <c r="Q35" s="21"/>
      <c r="R35" s="21"/>
      <c r="S35" s="21"/>
      <c r="T35" s="21"/>
      <c r="U35" s="21"/>
      <c r="V35" s="21"/>
      <c r="W35" s="21">
        <v>268738</v>
      </c>
      <c r="X35" s="21"/>
      <c r="Y35" s="21">
        <v>268738</v>
      </c>
      <c r="Z35" s="6"/>
      <c r="AA35" s="28">
        <v>115000</v>
      </c>
    </row>
    <row r="36" spans="1:27" ht="13.5">
      <c r="A36" s="60" t="s">
        <v>64</v>
      </c>
      <c r="B36" s="10"/>
      <c r="C36" s="61">
        <f aca="true" t="shared" si="6" ref="C36:Y36">SUM(C32:C35)</f>
        <v>28674723</v>
      </c>
      <c r="D36" s="61">
        <f>SUM(D32:D35)</f>
        <v>0</v>
      </c>
      <c r="E36" s="62">
        <f t="shared" si="6"/>
        <v>19368000</v>
      </c>
      <c r="F36" s="63">
        <f t="shared" si="6"/>
        <v>19368000</v>
      </c>
      <c r="G36" s="63">
        <f t="shared" si="6"/>
        <v>0</v>
      </c>
      <c r="H36" s="63">
        <f t="shared" si="6"/>
        <v>4899758</v>
      </c>
      <c r="I36" s="63">
        <f t="shared" si="6"/>
        <v>2056819</v>
      </c>
      <c r="J36" s="63">
        <f t="shared" si="6"/>
        <v>6956577</v>
      </c>
      <c r="K36" s="63">
        <f t="shared" si="6"/>
        <v>2745016</v>
      </c>
      <c r="L36" s="63">
        <f t="shared" si="6"/>
        <v>4128685</v>
      </c>
      <c r="M36" s="63">
        <f t="shared" si="6"/>
        <v>1405085</v>
      </c>
      <c r="N36" s="63">
        <f t="shared" si="6"/>
        <v>8278786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15235363</v>
      </c>
      <c r="X36" s="63">
        <f t="shared" si="6"/>
        <v>0</v>
      </c>
      <c r="Y36" s="63">
        <f t="shared" si="6"/>
        <v>15235363</v>
      </c>
      <c r="Z36" s="64">
        <f>+IF(X36&lt;&gt;0,+(Y36/X36)*100,0)</f>
        <v>0</v>
      </c>
      <c r="AA36" s="65">
        <f>SUM(AA32:AA35)</f>
        <v>19368000</v>
      </c>
    </row>
    <row r="37" spans="1:27" ht="13.5">
      <c r="A37" s="14" t="s">
        <v>98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100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101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2015-02-02T09:42:00Z</dcterms:created>
  <dcterms:modified xsi:type="dcterms:W3CDTF">2015-02-16T09:52:17Z</dcterms:modified>
  <cp:category/>
  <cp:version/>
  <cp:contentType/>
  <cp:contentStatus/>
</cp:coreProperties>
</file>