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'CPT'!$A$1:$AA$45</definedName>
    <definedName name="_xlnm.Print_Area" localSheetId="7">'DC1'!$A$1:$AA$45</definedName>
    <definedName name="_xlnm.Print_Area" localSheetId="13">'DC2'!$A$1:$AA$45</definedName>
    <definedName name="_xlnm.Print_Area" localSheetId="18">'DC3'!$A$1:$AA$45</definedName>
    <definedName name="_xlnm.Print_Area" localSheetId="26">'DC4'!$A$1:$AA$45</definedName>
    <definedName name="_xlnm.Print_Area" localSheetId="30">'DC5'!$A$1:$AA$45</definedName>
    <definedName name="_xlnm.Print_Area" localSheetId="0">'Summary'!$A$1:$AA$45</definedName>
    <definedName name="_xlnm.Print_Area" localSheetId="2">'WC011'!$A$1:$AA$45</definedName>
    <definedName name="_xlnm.Print_Area" localSheetId="3">'WC012'!$A$1:$AA$45</definedName>
    <definedName name="_xlnm.Print_Area" localSheetId="4">'WC013'!$A$1:$AA$45</definedName>
    <definedName name="_xlnm.Print_Area" localSheetId="5">'WC014'!$A$1:$AA$45</definedName>
    <definedName name="_xlnm.Print_Area" localSheetId="6">'WC015'!$A$1:$AA$45</definedName>
    <definedName name="_xlnm.Print_Area" localSheetId="8">'WC022'!$A$1:$AA$45</definedName>
    <definedName name="_xlnm.Print_Area" localSheetId="9">'WC023'!$A$1:$AA$45</definedName>
    <definedName name="_xlnm.Print_Area" localSheetId="10">'WC024'!$A$1:$AA$45</definedName>
    <definedName name="_xlnm.Print_Area" localSheetId="11">'WC025'!$A$1:$AA$45</definedName>
    <definedName name="_xlnm.Print_Area" localSheetId="12">'WC026'!$A$1:$AA$45</definedName>
    <definedName name="_xlnm.Print_Area" localSheetId="14">'WC031'!$A$1:$AA$45</definedName>
    <definedName name="_xlnm.Print_Area" localSheetId="15">'WC032'!$A$1:$AA$45</definedName>
    <definedName name="_xlnm.Print_Area" localSheetId="16">'WC033'!$A$1:$AA$45</definedName>
    <definedName name="_xlnm.Print_Area" localSheetId="17">'WC034'!$A$1:$AA$45</definedName>
    <definedName name="_xlnm.Print_Area" localSheetId="19">'WC041'!$A$1:$AA$45</definedName>
    <definedName name="_xlnm.Print_Area" localSheetId="20">'WC042'!$A$1:$AA$45</definedName>
    <definedName name="_xlnm.Print_Area" localSheetId="21">'WC043'!$A$1:$AA$45</definedName>
    <definedName name="_xlnm.Print_Area" localSheetId="22">'WC044'!$A$1:$AA$45</definedName>
    <definedName name="_xlnm.Print_Area" localSheetId="23">'WC045'!$A$1:$AA$45</definedName>
    <definedName name="_xlnm.Print_Area" localSheetId="24">'WC047'!$A$1:$AA$45</definedName>
    <definedName name="_xlnm.Print_Area" localSheetId="25">'WC048'!$A$1:$AA$45</definedName>
    <definedName name="_xlnm.Print_Area" localSheetId="27">'WC051'!$A$1:$AA$45</definedName>
    <definedName name="_xlnm.Print_Area" localSheetId="28">'WC052'!$A$1:$AA$45</definedName>
    <definedName name="_xlnm.Print_Area" localSheetId="29">'WC053'!$A$1:$AA$45</definedName>
  </definedNames>
  <calcPr calcMode="manual" fullCalcOnLoad="1"/>
</workbook>
</file>

<file path=xl/sharedStrings.xml><?xml version="1.0" encoding="utf-8"?>
<sst xmlns="http://schemas.openxmlformats.org/spreadsheetml/2006/main" count="2201" uniqueCount="101">
  <si>
    <t>Western Cape: Cape Town(CPT) - Table C5 Quarterly Budget Statement - Capital Expenditure by Standard Classification and Funding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</si>
  <si>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</si>
  <si>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</si>
  <si>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</si>
  <si>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</si>
  <si>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</si>
  <si>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</si>
  <si>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</si>
  <si>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</si>
  <si>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</si>
  <si>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</si>
  <si>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</si>
  <si>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</si>
  <si>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</si>
  <si>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</si>
  <si>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</si>
  <si>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</si>
  <si>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</si>
  <si>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</si>
  <si>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</si>
  <si>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</si>
  <si>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</si>
  <si>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</si>
  <si>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</si>
  <si>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</si>
  <si>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</si>
  <si>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</si>
  <si>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</si>
  <si>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</si>
  <si>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</si>
  <si>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</si>
  <si>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</si>
  <si>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</si>
  <si>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</si>
  <si>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</si>
  <si>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</si>
  <si>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</si>
  <si>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</si>
  <si>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</si>
  <si>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</si>
  <si>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</si>
  <si>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</si>
  <si>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</si>
  <si>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</si>
  <si>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</si>
  <si>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</si>
  <si>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</si>
  <si>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</si>
  <si>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</si>
  <si>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</si>
  <si>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</si>
  <si>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</si>
  <si>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</si>
  <si>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</si>
  <si>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</si>
  <si>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</si>
  <si>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</si>
  <si>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</si>
  <si>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</si>
  <si>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</si>
  <si>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</si>
  <si>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</si>
  <si>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</si>
  <si>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</si>
  <si>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</si>
  <si>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Western Cape: Matzikama(WC011) - Table C5 Quarterly Budget Statement - Capital Expenditure by Standard Classification and Funding for 2nd Quarter ended 31 December 2014 (Figures Finalised as at 2015/01/31)</t>
  </si>
  <si>
    <t>Western Cape: Cederberg(WC012) - Table C5 Quarterly Budget Statement - Capital Expenditure by Standard Classification and Funding for 2nd Quarter ended 31 December 2014 (Figures Finalised as at 2015/01/31)</t>
  </si>
  <si>
    <t>Western Cape: Bergrivier(WC013) - Table C5 Quarterly Budget Statement - Capital Expenditure by Standard Classification and Funding for 2nd Quarter ended 31 December 2014 (Figures Finalised as at 2015/01/31)</t>
  </si>
  <si>
    <t>Western Cape: Saldanha Bay(WC014) - Table C5 Quarterly Budget Statement - Capital Expenditure by Standard Classification and Funding for 2nd Quarter ended 31 December 2014 (Figures Finalised as at 2015/01/31)</t>
  </si>
  <si>
    <t>Western Cape: Swartland(WC015) - Table C5 Quarterly Budget Statement - Capital Expenditure by Standard Classification and Funding for 2nd Quarter ended 31 December 2014 (Figures Finalised as at 2015/01/31)</t>
  </si>
  <si>
    <t>Western Cape: West Coast(DC1) - Table C5 Quarterly Budget Statement - Capital Expenditure by Standard Classification and Funding for 2nd Quarter ended 31 December 2014 (Figures Finalised as at 2015/01/31)</t>
  </si>
  <si>
    <t>Western Cape: Witzenberg(WC022) - Table C5 Quarterly Budget Statement - Capital Expenditure by Standard Classification and Funding for 2nd Quarter ended 31 December 2014 (Figures Finalised as at 2015/01/31)</t>
  </si>
  <si>
    <t>Western Cape: Drakenstein(WC023) - Table C5 Quarterly Budget Statement - Capital Expenditure by Standard Classification and Funding for 2nd Quarter ended 31 December 2014 (Figures Finalised as at 2015/01/31)</t>
  </si>
  <si>
    <t>Western Cape: Stellenbosch(WC024) - Table C5 Quarterly Budget Statement - Capital Expenditure by Standard Classification and Funding for 2nd Quarter ended 31 December 2014 (Figures Finalised as at 2015/01/31)</t>
  </si>
  <si>
    <t>Western Cape: Breede Valley(WC025) - Table C5 Quarterly Budget Statement - Capital Expenditure by Standard Classification and Funding for 2nd Quarter ended 31 December 2014 (Figures Finalised as at 2015/01/31)</t>
  </si>
  <si>
    <t>Western Cape: Langeberg(WC026) - Table C5 Quarterly Budget Statement - Capital Expenditure by Standard Classification and Funding for 2nd Quarter ended 31 December 2014 (Figures Finalised as at 2015/01/31)</t>
  </si>
  <si>
    <t>Western Cape: Cape Winelands DM(DC2) - Table C5 Quarterly Budget Statement - Capital Expenditure by Standard Classification and Funding for 2nd Quarter ended 31 December 2014 (Figures Finalised as at 2015/01/31)</t>
  </si>
  <si>
    <t>Western Cape: Theewaterskloof(WC031) - Table C5 Quarterly Budget Statement - Capital Expenditure by Standard Classification and Funding for 2nd Quarter ended 31 December 2014 (Figures Finalised as at 2015/01/31)</t>
  </si>
  <si>
    <t>Western Cape: Overstrand(WC032) - Table C5 Quarterly Budget Statement - Capital Expenditure by Standard Classification and Funding for 2nd Quarter ended 31 December 2014 (Figures Finalised as at 2015/01/31)</t>
  </si>
  <si>
    <t>Western Cape: Cape Agulhas(WC033) - Table C5 Quarterly Budget Statement - Capital Expenditure by Standard Classification and Funding for 2nd Quarter ended 31 December 2014 (Figures Finalised as at 2015/01/31)</t>
  </si>
  <si>
    <t>Western Cape: Swellendam(WC034) - Table C5 Quarterly Budget Statement - Capital Expenditure by Standard Classification and Funding for 2nd Quarter ended 31 December 2014 (Figures Finalised as at 2015/01/31)</t>
  </si>
  <si>
    <t>Western Cape: Overberg(DC3) - Table C5 Quarterly Budget Statement - Capital Expenditure by Standard Classification and Funding for 2nd Quarter ended 31 December 2014 (Figures Finalised as at 2015/01/31)</t>
  </si>
  <si>
    <t>Western Cape: Kannaland(WC041) - Table C5 Quarterly Budget Statement - Capital Expenditure by Standard Classification and Funding for 2nd Quarter ended 31 December 2014 (Figures Finalised as at 2015/01/31)</t>
  </si>
  <si>
    <t>Western Cape: Hessequa(WC042) - Table C5 Quarterly Budget Statement - Capital Expenditure by Standard Classification and Funding for 2nd Quarter ended 31 December 2014 (Figures Finalised as at 2015/01/31)</t>
  </si>
  <si>
    <t>Western Cape: Mossel Bay(WC043) - Table C5 Quarterly Budget Statement - Capital Expenditure by Standard Classification and Funding for 2nd Quarter ended 31 December 2014 (Figures Finalised as at 2015/01/31)</t>
  </si>
  <si>
    <t>Western Cape: George(WC044) - Table C5 Quarterly Budget Statement - Capital Expenditure by Standard Classification and Funding for 2nd Quarter ended 31 December 2014 (Figures Finalised as at 2015/01/31)</t>
  </si>
  <si>
    <t>Western Cape: Oudtshoorn(WC045) - Table C5 Quarterly Budget Statement - Capital Expenditure by Standard Classification and Funding for 2nd Quarter ended 31 December 2014 (Figures Finalised as at 2015/01/31)</t>
  </si>
  <si>
    <t>Western Cape: Bitou(WC047) - Table C5 Quarterly Budget Statement - Capital Expenditure by Standard Classification and Funding for 2nd Quarter ended 31 December 2014 (Figures Finalised as at 2015/01/31)</t>
  </si>
  <si>
    <t>Western Cape: Knysna(WC048) - Table C5 Quarterly Budget Statement - Capital Expenditure by Standard Classification and Funding for 2nd Quarter ended 31 December 2014 (Figures Finalised as at 2015/01/31)</t>
  </si>
  <si>
    <t>Western Cape: Eden(DC4) - Table C5 Quarterly Budget Statement - Capital Expenditure by Standard Classification and Funding for 2nd Quarter ended 31 December 2014 (Figures Finalised as at 2015/01/31)</t>
  </si>
  <si>
    <t>Western Cape: Laingsburg(WC051) - Table C5 Quarterly Budget Statement - Capital Expenditure by Standard Classification and Funding for 2nd Quarter ended 31 December 2014 (Figures Finalised as at 2015/01/31)</t>
  </si>
  <si>
    <t>Western Cape: Prince Albert(WC052) - Table C5 Quarterly Budget Statement - Capital Expenditure by Standard Classification and Funding for 2nd Quarter ended 31 December 2014 (Figures Finalised as at 2015/01/31)</t>
  </si>
  <si>
    <t>Western Cape: Beaufort West(WC053) - Table C5 Quarterly Budget Statement - Capital Expenditure by Standard Classification and Funding for 2nd Quarter ended 31 December 2014 (Figures Finalised as at 2015/01/31)</t>
  </si>
  <si>
    <t>Western Cape: Central Karoo(DC5) - Table C5 Quarterly Budget Statement - Capital Expenditure by Standard Classification and Funding for 2nd Quarter ended 31 December 2014 (Figures Finalised as at 2015/01/31)</t>
  </si>
  <si>
    <t>Summary - Table C5 Quarterly Budget Statement - Capital Expenditure by Standard Classification and Funding for 2nd Quarter ended 31 December 2014 (Figures Finalised as at 2015/01/31)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</si>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</sst>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0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0" fontId="5" fillId="0" borderId="12" xfId="0" applyNumberFormat="1" applyFont="1" applyFill="1" applyBorder="1" applyAlignment="1" applyProtection="1">
      <alignment/>
      <protection/>
    </xf>
    <xf numFmtId="170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0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72" fontId="3" fillId="0" borderId="17" xfId="0" applyNumberFormat="1" applyFont="1" applyFill="1" applyBorder="1" applyAlignment="1" applyProtection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7" xfId="42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20" xfId="0" applyNumberFormat="1" applyFont="1" applyFill="1" applyBorder="1" applyAlignment="1" applyProtection="1">
      <alignment/>
      <protection/>
    </xf>
    <xf numFmtId="172" fontId="3" fillId="0" borderId="15" xfId="0" applyNumberFormat="1" applyFont="1" applyFill="1" applyBorder="1" applyAlignment="1" applyProtection="1">
      <alignment/>
      <protection/>
    </xf>
    <xf numFmtId="172" fontId="5" fillId="0" borderId="21" xfId="0" applyNumberFormat="1" applyFont="1" applyFill="1" applyBorder="1" applyAlignment="1" applyProtection="1">
      <alignment/>
      <protection/>
    </xf>
    <xf numFmtId="172" fontId="5" fillId="0" borderId="21" xfId="42" applyNumberFormat="1" applyFont="1" applyFill="1" applyBorder="1" applyAlignment="1" applyProtection="1">
      <alignment/>
      <protection/>
    </xf>
    <xf numFmtId="172" fontId="3" fillId="0" borderId="21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72" fontId="3" fillId="0" borderId="33" xfId="0" applyNumberFormat="1" applyFont="1" applyBorder="1" applyAlignment="1" applyProtection="1">
      <alignment horizontal="center"/>
      <protection/>
    </xf>
    <xf numFmtId="172" fontId="3" fillId="0" borderId="23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0" fontId="3" fillId="0" borderId="10" xfId="0" applyNumberFormat="1" applyFont="1" applyBorder="1" applyAlignment="1" applyProtection="1">
      <alignment horizontal="center"/>
      <protection/>
    </xf>
    <xf numFmtId="172" fontId="3" fillId="0" borderId="34" xfId="0" applyNumberFormat="1" applyFont="1" applyBorder="1" applyAlignment="1" applyProtection="1">
      <alignment horizontal="center"/>
      <protection/>
    </xf>
    <xf numFmtId="172" fontId="3" fillId="0" borderId="32" xfId="0" applyNumberFormat="1" applyFont="1" applyFill="1" applyBorder="1" applyAlignment="1" applyProtection="1">
      <alignment/>
      <protection/>
    </xf>
    <xf numFmtId="172" fontId="3" fillId="0" borderId="31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0" fontId="3" fillId="0" borderId="14" xfId="0" applyNumberFormat="1" applyFont="1" applyFill="1" applyBorder="1" applyAlignment="1" applyProtection="1">
      <alignment/>
      <protection/>
    </xf>
    <xf numFmtId="172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72" fontId="3" fillId="0" borderId="32" xfId="0" applyNumberFormat="1" applyFont="1" applyBorder="1" applyAlignment="1" applyProtection="1">
      <alignment/>
      <protection/>
    </xf>
    <xf numFmtId="172" fontId="3" fillId="0" borderId="31" xfId="0" applyNumberFormat="1" applyFont="1" applyBorder="1" applyAlignment="1" applyProtection="1">
      <alignment/>
      <protection/>
    </xf>
    <xf numFmtId="172" fontId="3" fillId="0" borderId="14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2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95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506827453</v>
      </c>
      <c r="D5" s="16">
        <f>SUM(D6:D8)</f>
        <v>0</v>
      </c>
      <c r="E5" s="17">
        <f t="shared" si="0"/>
        <v>637794482</v>
      </c>
      <c r="F5" s="18">
        <f t="shared" si="0"/>
        <v>684911334</v>
      </c>
      <c r="G5" s="18">
        <f t="shared" si="0"/>
        <v>2610547</v>
      </c>
      <c r="H5" s="18">
        <f t="shared" si="0"/>
        <v>18871543</v>
      </c>
      <c r="I5" s="18">
        <f t="shared" si="0"/>
        <v>44694220</v>
      </c>
      <c r="J5" s="18">
        <f t="shared" si="0"/>
        <v>66176310</v>
      </c>
      <c r="K5" s="18">
        <f t="shared" si="0"/>
        <v>29163386</v>
      </c>
      <c r="L5" s="18">
        <f t="shared" si="0"/>
        <v>26227655</v>
      </c>
      <c r="M5" s="18">
        <f t="shared" si="0"/>
        <v>31172883</v>
      </c>
      <c r="N5" s="18">
        <f t="shared" si="0"/>
        <v>86563924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152740234</v>
      </c>
      <c r="X5" s="18">
        <f t="shared" si="0"/>
        <v>244413908</v>
      </c>
      <c r="Y5" s="18">
        <f t="shared" si="0"/>
        <v>-91673674</v>
      </c>
      <c r="Z5" s="4">
        <f>+IF(X5&lt;&gt;0,+(Y5/X5)*100,0)</f>
        <v>-37.50755214797351</v>
      </c>
      <c r="AA5" s="16">
        <f>SUM(AA6:AA8)</f>
        <v>684911334</v>
      </c>
    </row>
    <row r="6" spans="1:27" ht="13.5">
      <c r="A6" s="5" t="s">
        <v>32</v>
      </c>
      <c r="B6" s="3"/>
      <c r="C6" s="19">
        <v>79413687</v>
      </c>
      <c r="D6" s="19"/>
      <c r="E6" s="20">
        <v>37409355</v>
      </c>
      <c r="F6" s="21">
        <v>37834051</v>
      </c>
      <c r="G6" s="21">
        <v>69180</v>
      </c>
      <c r="H6" s="21">
        <v>614092</v>
      </c>
      <c r="I6" s="21">
        <v>1072505</v>
      </c>
      <c r="J6" s="21">
        <v>1755777</v>
      </c>
      <c r="K6" s="21">
        <v>595777</v>
      </c>
      <c r="L6" s="21">
        <v>878232</v>
      </c>
      <c r="M6" s="21">
        <v>1718991</v>
      </c>
      <c r="N6" s="21">
        <v>3193000</v>
      </c>
      <c r="O6" s="21"/>
      <c r="P6" s="21"/>
      <c r="Q6" s="21"/>
      <c r="R6" s="21"/>
      <c r="S6" s="21"/>
      <c r="T6" s="21"/>
      <c r="U6" s="21"/>
      <c r="V6" s="21"/>
      <c r="W6" s="21">
        <v>4948777</v>
      </c>
      <c r="X6" s="21">
        <v>10749081</v>
      </c>
      <c r="Y6" s="21">
        <v>-5800304</v>
      </c>
      <c r="Z6" s="6">
        <v>-53.96</v>
      </c>
      <c r="AA6" s="28">
        <v>37834051</v>
      </c>
    </row>
    <row r="7" spans="1:27" ht="13.5">
      <c r="A7" s="5" t="s">
        <v>33</v>
      </c>
      <c r="B7" s="3"/>
      <c r="C7" s="22">
        <v>16956504</v>
      </c>
      <c r="D7" s="22"/>
      <c r="E7" s="23">
        <v>15566682</v>
      </c>
      <c r="F7" s="24">
        <v>15985695</v>
      </c>
      <c r="G7" s="24">
        <v>-113304</v>
      </c>
      <c r="H7" s="24">
        <v>1075646</v>
      </c>
      <c r="I7" s="24">
        <v>885065</v>
      </c>
      <c r="J7" s="24">
        <v>1847407</v>
      </c>
      <c r="K7" s="24">
        <v>800234</v>
      </c>
      <c r="L7" s="24">
        <v>1000261</v>
      </c>
      <c r="M7" s="24">
        <v>1739806</v>
      </c>
      <c r="N7" s="24">
        <v>3540301</v>
      </c>
      <c r="O7" s="24"/>
      <c r="P7" s="24"/>
      <c r="Q7" s="24"/>
      <c r="R7" s="24"/>
      <c r="S7" s="24"/>
      <c r="T7" s="24"/>
      <c r="U7" s="24"/>
      <c r="V7" s="24"/>
      <c r="W7" s="24">
        <v>5387708</v>
      </c>
      <c r="X7" s="24">
        <v>10143282</v>
      </c>
      <c r="Y7" s="24">
        <v>-4755574</v>
      </c>
      <c r="Z7" s="7">
        <v>-46.88</v>
      </c>
      <c r="AA7" s="29">
        <v>15985695</v>
      </c>
    </row>
    <row r="8" spans="1:27" ht="13.5">
      <c r="A8" s="5" t="s">
        <v>34</v>
      </c>
      <c r="B8" s="3"/>
      <c r="C8" s="19">
        <v>410457262</v>
      </c>
      <c r="D8" s="19"/>
      <c r="E8" s="20">
        <v>584818445</v>
      </c>
      <c r="F8" s="21">
        <v>631091588</v>
      </c>
      <c r="G8" s="21">
        <v>2654671</v>
      </c>
      <c r="H8" s="21">
        <v>17181805</v>
      </c>
      <c r="I8" s="21">
        <v>42736650</v>
      </c>
      <c r="J8" s="21">
        <v>62573126</v>
      </c>
      <c r="K8" s="21">
        <v>27767375</v>
      </c>
      <c r="L8" s="21">
        <v>24349162</v>
      </c>
      <c r="M8" s="21">
        <v>27714086</v>
      </c>
      <c r="N8" s="21">
        <v>79830623</v>
      </c>
      <c r="O8" s="21"/>
      <c r="P8" s="21"/>
      <c r="Q8" s="21"/>
      <c r="R8" s="21"/>
      <c r="S8" s="21"/>
      <c r="T8" s="21"/>
      <c r="U8" s="21"/>
      <c r="V8" s="21"/>
      <c r="W8" s="21">
        <v>142403749</v>
      </c>
      <c r="X8" s="21">
        <v>223521545</v>
      </c>
      <c r="Y8" s="21">
        <v>-81117796</v>
      </c>
      <c r="Z8" s="6">
        <v>-36.29</v>
      </c>
      <c r="AA8" s="28">
        <v>631091588</v>
      </c>
    </row>
    <row r="9" spans="1:27" ht="13.5">
      <c r="A9" s="2" t="s">
        <v>35</v>
      </c>
      <c r="B9" s="3"/>
      <c r="C9" s="16">
        <f aca="true" t="shared" si="1" ref="C9:Y9">SUM(C10:C14)</f>
        <v>1145415734</v>
      </c>
      <c r="D9" s="16">
        <f>SUM(D10:D14)</f>
        <v>0</v>
      </c>
      <c r="E9" s="17">
        <f t="shared" si="1"/>
        <v>1649190860</v>
      </c>
      <c r="F9" s="18">
        <f t="shared" si="1"/>
        <v>1824736072</v>
      </c>
      <c r="G9" s="18">
        <f t="shared" si="1"/>
        <v>18025146</v>
      </c>
      <c r="H9" s="18">
        <f t="shared" si="1"/>
        <v>38638409</v>
      </c>
      <c r="I9" s="18">
        <f t="shared" si="1"/>
        <v>108869251</v>
      </c>
      <c r="J9" s="18">
        <f t="shared" si="1"/>
        <v>165532806</v>
      </c>
      <c r="K9" s="18">
        <f t="shared" si="1"/>
        <v>147412072</v>
      </c>
      <c r="L9" s="18">
        <f t="shared" si="1"/>
        <v>136306160</v>
      </c>
      <c r="M9" s="18">
        <f t="shared" si="1"/>
        <v>145252908</v>
      </c>
      <c r="N9" s="18">
        <f t="shared" si="1"/>
        <v>428971140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594503946</v>
      </c>
      <c r="X9" s="18">
        <f t="shared" si="1"/>
        <v>757704940</v>
      </c>
      <c r="Y9" s="18">
        <f t="shared" si="1"/>
        <v>-163200994</v>
      </c>
      <c r="Z9" s="4">
        <f>+IF(X9&lt;&gt;0,+(Y9/X9)*100,0)</f>
        <v>-21.538858384637166</v>
      </c>
      <c r="AA9" s="30">
        <f>SUM(AA10:AA14)</f>
        <v>1824736072</v>
      </c>
    </row>
    <row r="10" spans="1:27" ht="13.5">
      <c r="A10" s="5" t="s">
        <v>36</v>
      </c>
      <c r="B10" s="3"/>
      <c r="C10" s="19">
        <v>97722415</v>
      </c>
      <c r="D10" s="19"/>
      <c r="E10" s="20">
        <v>251283461</v>
      </c>
      <c r="F10" s="21">
        <v>253670044</v>
      </c>
      <c r="G10" s="21">
        <v>2771975</v>
      </c>
      <c r="H10" s="21">
        <v>2356932</v>
      </c>
      <c r="I10" s="21">
        <v>10742768</v>
      </c>
      <c r="J10" s="21">
        <v>15871675</v>
      </c>
      <c r="K10" s="21">
        <v>10270851</v>
      </c>
      <c r="L10" s="21">
        <v>9389358</v>
      </c>
      <c r="M10" s="21">
        <v>10181699</v>
      </c>
      <c r="N10" s="21">
        <v>29841908</v>
      </c>
      <c r="O10" s="21"/>
      <c r="P10" s="21"/>
      <c r="Q10" s="21"/>
      <c r="R10" s="21"/>
      <c r="S10" s="21"/>
      <c r="T10" s="21"/>
      <c r="U10" s="21"/>
      <c r="V10" s="21"/>
      <c r="W10" s="21">
        <v>45713583</v>
      </c>
      <c r="X10" s="21">
        <v>60988352</v>
      </c>
      <c r="Y10" s="21">
        <v>-15274769</v>
      </c>
      <c r="Z10" s="6">
        <v>-25.05</v>
      </c>
      <c r="AA10" s="28">
        <v>253670044</v>
      </c>
    </row>
    <row r="11" spans="1:27" ht="13.5">
      <c r="A11" s="5" t="s">
        <v>37</v>
      </c>
      <c r="B11" s="3"/>
      <c r="C11" s="19">
        <v>225343717</v>
      </c>
      <c r="D11" s="19"/>
      <c r="E11" s="20">
        <v>249704791</v>
      </c>
      <c r="F11" s="21">
        <v>318838160</v>
      </c>
      <c r="G11" s="21">
        <v>2322543</v>
      </c>
      <c r="H11" s="21">
        <v>8745801</v>
      </c>
      <c r="I11" s="21">
        <v>19464938</v>
      </c>
      <c r="J11" s="21">
        <v>30533282</v>
      </c>
      <c r="K11" s="21">
        <v>22977914</v>
      </c>
      <c r="L11" s="21">
        <v>16108997</v>
      </c>
      <c r="M11" s="21">
        <v>20970625</v>
      </c>
      <c r="N11" s="21">
        <v>60057536</v>
      </c>
      <c r="O11" s="21"/>
      <c r="P11" s="21"/>
      <c r="Q11" s="21"/>
      <c r="R11" s="21"/>
      <c r="S11" s="21"/>
      <c r="T11" s="21"/>
      <c r="U11" s="21"/>
      <c r="V11" s="21"/>
      <c r="W11" s="21">
        <v>90590818</v>
      </c>
      <c r="X11" s="21">
        <v>110279444</v>
      </c>
      <c r="Y11" s="21">
        <v>-19688626</v>
      </c>
      <c r="Z11" s="6">
        <v>-17.85</v>
      </c>
      <c r="AA11" s="28">
        <v>318838160</v>
      </c>
    </row>
    <row r="12" spans="1:27" ht="13.5">
      <c r="A12" s="5" t="s">
        <v>38</v>
      </c>
      <c r="B12" s="3"/>
      <c r="C12" s="19">
        <v>135662400</v>
      </c>
      <c r="D12" s="19"/>
      <c r="E12" s="20">
        <v>131420383</v>
      </c>
      <c r="F12" s="21">
        <v>156582582</v>
      </c>
      <c r="G12" s="21">
        <v>974598</v>
      </c>
      <c r="H12" s="21">
        <v>6960888</v>
      </c>
      <c r="I12" s="21">
        <v>8745929</v>
      </c>
      <c r="J12" s="21">
        <v>16681415</v>
      </c>
      <c r="K12" s="21">
        <v>9687758</v>
      </c>
      <c r="L12" s="21">
        <v>7532684</v>
      </c>
      <c r="M12" s="21">
        <v>7060702</v>
      </c>
      <c r="N12" s="21">
        <v>24281144</v>
      </c>
      <c r="O12" s="21"/>
      <c r="P12" s="21"/>
      <c r="Q12" s="21"/>
      <c r="R12" s="21"/>
      <c r="S12" s="21"/>
      <c r="T12" s="21"/>
      <c r="U12" s="21"/>
      <c r="V12" s="21"/>
      <c r="W12" s="21">
        <v>40962559</v>
      </c>
      <c r="X12" s="21">
        <v>64103635</v>
      </c>
      <c r="Y12" s="21">
        <v>-23141076</v>
      </c>
      <c r="Z12" s="6">
        <v>-36.1</v>
      </c>
      <c r="AA12" s="28">
        <v>156582582</v>
      </c>
    </row>
    <row r="13" spans="1:27" ht="13.5">
      <c r="A13" s="5" t="s">
        <v>39</v>
      </c>
      <c r="B13" s="3"/>
      <c r="C13" s="19">
        <v>661908950</v>
      </c>
      <c r="D13" s="19"/>
      <c r="E13" s="20">
        <v>994656109</v>
      </c>
      <c r="F13" s="21">
        <v>1069222190</v>
      </c>
      <c r="G13" s="21">
        <v>11932945</v>
      </c>
      <c r="H13" s="21">
        <v>19919140</v>
      </c>
      <c r="I13" s="21">
        <v>69405177</v>
      </c>
      <c r="J13" s="21">
        <v>101257262</v>
      </c>
      <c r="K13" s="21">
        <v>103478747</v>
      </c>
      <c r="L13" s="21">
        <v>101783348</v>
      </c>
      <c r="M13" s="21">
        <v>105162373</v>
      </c>
      <c r="N13" s="21">
        <v>310424468</v>
      </c>
      <c r="O13" s="21"/>
      <c r="P13" s="21"/>
      <c r="Q13" s="21"/>
      <c r="R13" s="21"/>
      <c r="S13" s="21"/>
      <c r="T13" s="21"/>
      <c r="U13" s="21"/>
      <c r="V13" s="21"/>
      <c r="W13" s="21">
        <v>411681730</v>
      </c>
      <c r="X13" s="21">
        <v>515177893</v>
      </c>
      <c r="Y13" s="21">
        <v>-103496163</v>
      </c>
      <c r="Z13" s="6">
        <v>-20.09</v>
      </c>
      <c r="AA13" s="28">
        <v>1069222190</v>
      </c>
    </row>
    <row r="14" spans="1:27" ht="13.5">
      <c r="A14" s="5" t="s">
        <v>40</v>
      </c>
      <c r="B14" s="3"/>
      <c r="C14" s="22">
        <v>24778252</v>
      </c>
      <c r="D14" s="22"/>
      <c r="E14" s="23">
        <v>22126116</v>
      </c>
      <c r="F14" s="24">
        <v>26423096</v>
      </c>
      <c r="G14" s="24">
        <v>23085</v>
      </c>
      <c r="H14" s="24">
        <v>655648</v>
      </c>
      <c r="I14" s="24">
        <v>510439</v>
      </c>
      <c r="J14" s="24">
        <v>1189172</v>
      </c>
      <c r="K14" s="24">
        <v>996802</v>
      </c>
      <c r="L14" s="24">
        <v>1491773</v>
      </c>
      <c r="M14" s="24">
        <v>1877509</v>
      </c>
      <c r="N14" s="24">
        <v>4366084</v>
      </c>
      <c r="O14" s="24"/>
      <c r="P14" s="24"/>
      <c r="Q14" s="24"/>
      <c r="R14" s="24"/>
      <c r="S14" s="24"/>
      <c r="T14" s="24"/>
      <c r="U14" s="24"/>
      <c r="V14" s="24"/>
      <c r="W14" s="24">
        <v>5555256</v>
      </c>
      <c r="X14" s="24">
        <v>7155616</v>
      </c>
      <c r="Y14" s="24">
        <v>-1600360</v>
      </c>
      <c r="Z14" s="7">
        <v>-22.37</v>
      </c>
      <c r="AA14" s="29">
        <v>26423096</v>
      </c>
    </row>
    <row r="15" spans="1:27" ht="13.5">
      <c r="A15" s="2" t="s">
        <v>41</v>
      </c>
      <c r="B15" s="8"/>
      <c r="C15" s="16">
        <f aca="true" t="shared" si="2" ref="C15:Y15">SUM(C16:C18)</f>
        <v>1699380522</v>
      </c>
      <c r="D15" s="16">
        <f>SUM(D16:D18)</f>
        <v>0</v>
      </c>
      <c r="E15" s="17">
        <f t="shared" si="2"/>
        <v>2126454216</v>
      </c>
      <c r="F15" s="18">
        <f t="shared" si="2"/>
        <v>2237009739</v>
      </c>
      <c r="G15" s="18">
        <f t="shared" si="2"/>
        <v>10233237</v>
      </c>
      <c r="H15" s="18">
        <f t="shared" si="2"/>
        <v>96293656</v>
      </c>
      <c r="I15" s="18">
        <f t="shared" si="2"/>
        <v>118578437</v>
      </c>
      <c r="J15" s="18">
        <f t="shared" si="2"/>
        <v>225105330</v>
      </c>
      <c r="K15" s="18">
        <f t="shared" si="2"/>
        <v>124782657</v>
      </c>
      <c r="L15" s="18">
        <f t="shared" si="2"/>
        <v>189628928</v>
      </c>
      <c r="M15" s="18">
        <f t="shared" si="2"/>
        <v>155314776</v>
      </c>
      <c r="N15" s="18">
        <f t="shared" si="2"/>
        <v>469726361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694831691</v>
      </c>
      <c r="X15" s="18">
        <f t="shared" si="2"/>
        <v>810553506</v>
      </c>
      <c r="Y15" s="18">
        <f t="shared" si="2"/>
        <v>-115721815</v>
      </c>
      <c r="Z15" s="4">
        <f>+IF(X15&lt;&gt;0,+(Y15/X15)*100,0)</f>
        <v>-14.276887848042941</v>
      </c>
      <c r="AA15" s="30">
        <f>SUM(AA16:AA18)</f>
        <v>2237009739</v>
      </c>
    </row>
    <row r="16" spans="1:27" ht="13.5">
      <c r="A16" s="5" t="s">
        <v>42</v>
      </c>
      <c r="B16" s="3"/>
      <c r="C16" s="19">
        <v>72692443</v>
      </c>
      <c r="D16" s="19"/>
      <c r="E16" s="20">
        <v>113943572</v>
      </c>
      <c r="F16" s="21">
        <v>62381479</v>
      </c>
      <c r="G16" s="21">
        <v>304508</v>
      </c>
      <c r="H16" s="21">
        <v>7558758</v>
      </c>
      <c r="I16" s="21">
        <v>2239129</v>
      </c>
      <c r="J16" s="21">
        <v>10102395</v>
      </c>
      <c r="K16" s="21">
        <v>5449083</v>
      </c>
      <c r="L16" s="21">
        <v>3512761</v>
      </c>
      <c r="M16" s="21">
        <v>1689108</v>
      </c>
      <c r="N16" s="21">
        <v>10650952</v>
      </c>
      <c r="O16" s="21"/>
      <c r="P16" s="21"/>
      <c r="Q16" s="21"/>
      <c r="R16" s="21"/>
      <c r="S16" s="21"/>
      <c r="T16" s="21"/>
      <c r="U16" s="21"/>
      <c r="V16" s="21"/>
      <c r="W16" s="21">
        <v>20753347</v>
      </c>
      <c r="X16" s="21">
        <v>74343989</v>
      </c>
      <c r="Y16" s="21">
        <v>-53590642</v>
      </c>
      <c r="Z16" s="6">
        <v>-72.08</v>
      </c>
      <c r="AA16" s="28">
        <v>62381479</v>
      </c>
    </row>
    <row r="17" spans="1:27" ht="13.5">
      <c r="A17" s="5" t="s">
        <v>43</v>
      </c>
      <c r="B17" s="3"/>
      <c r="C17" s="19">
        <v>1593055474</v>
      </c>
      <c r="D17" s="19"/>
      <c r="E17" s="20">
        <v>1992393871</v>
      </c>
      <c r="F17" s="21">
        <v>2150735784</v>
      </c>
      <c r="G17" s="21">
        <v>9921387</v>
      </c>
      <c r="H17" s="21">
        <v>88556527</v>
      </c>
      <c r="I17" s="21">
        <v>115725798</v>
      </c>
      <c r="J17" s="21">
        <v>214203712</v>
      </c>
      <c r="K17" s="21">
        <v>116476908</v>
      </c>
      <c r="L17" s="21">
        <v>185547369</v>
      </c>
      <c r="M17" s="21">
        <v>153245469</v>
      </c>
      <c r="N17" s="21">
        <v>455269746</v>
      </c>
      <c r="O17" s="21"/>
      <c r="P17" s="21"/>
      <c r="Q17" s="21"/>
      <c r="R17" s="21"/>
      <c r="S17" s="21"/>
      <c r="T17" s="21"/>
      <c r="U17" s="21"/>
      <c r="V17" s="21"/>
      <c r="W17" s="21">
        <v>669473458</v>
      </c>
      <c r="X17" s="21">
        <v>733884646</v>
      </c>
      <c r="Y17" s="21">
        <v>-64411188</v>
      </c>
      <c r="Z17" s="6">
        <v>-8.78</v>
      </c>
      <c r="AA17" s="28">
        <v>2150735784</v>
      </c>
    </row>
    <row r="18" spans="1:27" ht="13.5">
      <c r="A18" s="5" t="s">
        <v>44</v>
      </c>
      <c r="B18" s="3"/>
      <c r="C18" s="19">
        <v>33632605</v>
      </c>
      <c r="D18" s="19"/>
      <c r="E18" s="20">
        <v>20116773</v>
      </c>
      <c r="F18" s="21">
        <v>23892476</v>
      </c>
      <c r="G18" s="21">
        <v>7342</v>
      </c>
      <c r="H18" s="21">
        <v>178371</v>
      </c>
      <c r="I18" s="21">
        <v>613510</v>
      </c>
      <c r="J18" s="21">
        <v>799223</v>
      </c>
      <c r="K18" s="21">
        <v>2856666</v>
      </c>
      <c r="L18" s="21">
        <v>568798</v>
      </c>
      <c r="M18" s="21">
        <v>380199</v>
      </c>
      <c r="N18" s="21">
        <v>3805663</v>
      </c>
      <c r="O18" s="21"/>
      <c r="P18" s="21"/>
      <c r="Q18" s="21"/>
      <c r="R18" s="21"/>
      <c r="S18" s="21"/>
      <c r="T18" s="21"/>
      <c r="U18" s="21"/>
      <c r="V18" s="21"/>
      <c r="W18" s="21">
        <v>4604886</v>
      </c>
      <c r="X18" s="21">
        <v>2324871</v>
      </c>
      <c r="Y18" s="21">
        <v>2280015</v>
      </c>
      <c r="Z18" s="6">
        <v>98.07</v>
      </c>
      <c r="AA18" s="28">
        <v>23892476</v>
      </c>
    </row>
    <row r="19" spans="1:27" ht="13.5">
      <c r="A19" s="2" t="s">
        <v>45</v>
      </c>
      <c r="B19" s="8"/>
      <c r="C19" s="16">
        <f aca="true" t="shared" si="3" ref="C19:Y19">SUM(C20:C23)</f>
        <v>3038785870</v>
      </c>
      <c r="D19" s="16">
        <f>SUM(D20:D23)</f>
        <v>0</v>
      </c>
      <c r="E19" s="17">
        <f t="shared" si="3"/>
        <v>3958307161</v>
      </c>
      <c r="F19" s="18">
        <f t="shared" si="3"/>
        <v>4221690826</v>
      </c>
      <c r="G19" s="18">
        <f t="shared" si="3"/>
        <v>35849309</v>
      </c>
      <c r="H19" s="18">
        <f t="shared" si="3"/>
        <v>118776249</v>
      </c>
      <c r="I19" s="18">
        <f t="shared" si="3"/>
        <v>177943255</v>
      </c>
      <c r="J19" s="18">
        <f t="shared" si="3"/>
        <v>332568813</v>
      </c>
      <c r="K19" s="18">
        <f t="shared" si="3"/>
        <v>218272386</v>
      </c>
      <c r="L19" s="18">
        <f t="shared" si="3"/>
        <v>219415634</v>
      </c>
      <c r="M19" s="18">
        <f t="shared" si="3"/>
        <v>233934468</v>
      </c>
      <c r="N19" s="18">
        <f t="shared" si="3"/>
        <v>671622488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1004191301</v>
      </c>
      <c r="X19" s="18">
        <f t="shared" si="3"/>
        <v>1111550146</v>
      </c>
      <c r="Y19" s="18">
        <f t="shared" si="3"/>
        <v>-107358845</v>
      </c>
      <c r="Z19" s="4">
        <f>+IF(X19&lt;&gt;0,+(Y19/X19)*100,0)</f>
        <v>-9.658479681401616</v>
      </c>
      <c r="AA19" s="30">
        <f>SUM(AA20:AA23)</f>
        <v>4221690826</v>
      </c>
    </row>
    <row r="20" spans="1:27" ht="13.5">
      <c r="A20" s="5" t="s">
        <v>46</v>
      </c>
      <c r="B20" s="3"/>
      <c r="C20" s="19">
        <v>1367970968</v>
      </c>
      <c r="D20" s="19"/>
      <c r="E20" s="20">
        <v>1551388079</v>
      </c>
      <c r="F20" s="21">
        <v>1643690212</v>
      </c>
      <c r="G20" s="21">
        <v>16573440</v>
      </c>
      <c r="H20" s="21">
        <v>39450514</v>
      </c>
      <c r="I20" s="21">
        <v>64861035</v>
      </c>
      <c r="J20" s="21">
        <v>120884989</v>
      </c>
      <c r="K20" s="21">
        <v>87361705</v>
      </c>
      <c r="L20" s="21">
        <v>80728479</v>
      </c>
      <c r="M20" s="21">
        <v>64152273</v>
      </c>
      <c r="N20" s="21">
        <v>232242457</v>
      </c>
      <c r="O20" s="21"/>
      <c r="P20" s="21"/>
      <c r="Q20" s="21"/>
      <c r="R20" s="21"/>
      <c r="S20" s="21"/>
      <c r="T20" s="21"/>
      <c r="U20" s="21"/>
      <c r="V20" s="21"/>
      <c r="W20" s="21">
        <v>353127446</v>
      </c>
      <c r="X20" s="21">
        <v>377564261</v>
      </c>
      <c r="Y20" s="21">
        <v>-24436815</v>
      </c>
      <c r="Z20" s="6">
        <v>-6.47</v>
      </c>
      <c r="AA20" s="28">
        <v>1643690212</v>
      </c>
    </row>
    <row r="21" spans="1:27" ht="13.5">
      <c r="A21" s="5" t="s">
        <v>47</v>
      </c>
      <c r="B21" s="3"/>
      <c r="C21" s="19">
        <v>764927163</v>
      </c>
      <c r="D21" s="19"/>
      <c r="E21" s="20">
        <v>899824017</v>
      </c>
      <c r="F21" s="21">
        <v>912388111</v>
      </c>
      <c r="G21" s="21">
        <v>9685398</v>
      </c>
      <c r="H21" s="21">
        <v>44473109</v>
      </c>
      <c r="I21" s="21">
        <v>50820154</v>
      </c>
      <c r="J21" s="21">
        <v>104978661</v>
      </c>
      <c r="K21" s="21">
        <v>53473214</v>
      </c>
      <c r="L21" s="21">
        <v>66871306</v>
      </c>
      <c r="M21" s="21">
        <v>66935655</v>
      </c>
      <c r="N21" s="21">
        <v>187280175</v>
      </c>
      <c r="O21" s="21"/>
      <c r="P21" s="21"/>
      <c r="Q21" s="21"/>
      <c r="R21" s="21"/>
      <c r="S21" s="21"/>
      <c r="T21" s="21"/>
      <c r="U21" s="21"/>
      <c r="V21" s="21"/>
      <c r="W21" s="21">
        <v>292258836</v>
      </c>
      <c r="X21" s="21">
        <v>286082113</v>
      </c>
      <c r="Y21" s="21">
        <v>6176723</v>
      </c>
      <c r="Z21" s="6">
        <v>2.16</v>
      </c>
      <c r="AA21" s="28">
        <v>912388111</v>
      </c>
    </row>
    <row r="22" spans="1:27" ht="13.5">
      <c r="A22" s="5" t="s">
        <v>48</v>
      </c>
      <c r="B22" s="3"/>
      <c r="C22" s="22">
        <v>738491089</v>
      </c>
      <c r="D22" s="22"/>
      <c r="E22" s="23">
        <v>981827444</v>
      </c>
      <c r="F22" s="24">
        <v>1114767541</v>
      </c>
      <c r="G22" s="24">
        <v>7236259</v>
      </c>
      <c r="H22" s="24">
        <v>23129748</v>
      </c>
      <c r="I22" s="24">
        <v>47744150</v>
      </c>
      <c r="J22" s="24">
        <v>78110157</v>
      </c>
      <c r="K22" s="24">
        <v>61303201</v>
      </c>
      <c r="L22" s="24">
        <v>46771578</v>
      </c>
      <c r="M22" s="24">
        <v>79822823</v>
      </c>
      <c r="N22" s="24">
        <v>187897602</v>
      </c>
      <c r="O22" s="24"/>
      <c r="P22" s="24"/>
      <c r="Q22" s="24"/>
      <c r="R22" s="24"/>
      <c r="S22" s="24"/>
      <c r="T22" s="24"/>
      <c r="U22" s="24"/>
      <c r="V22" s="24"/>
      <c r="W22" s="24">
        <v>266007759</v>
      </c>
      <c r="X22" s="24">
        <v>304499195</v>
      </c>
      <c r="Y22" s="24">
        <v>-38491436</v>
      </c>
      <c r="Z22" s="7">
        <v>-12.64</v>
      </c>
      <c r="AA22" s="29">
        <v>1114767541</v>
      </c>
    </row>
    <row r="23" spans="1:27" ht="13.5">
      <c r="A23" s="5" t="s">
        <v>49</v>
      </c>
      <c r="B23" s="3"/>
      <c r="C23" s="19">
        <v>167396650</v>
      </c>
      <c r="D23" s="19"/>
      <c r="E23" s="20">
        <v>525267621</v>
      </c>
      <c r="F23" s="21">
        <v>550844962</v>
      </c>
      <c r="G23" s="21">
        <v>2354212</v>
      </c>
      <c r="H23" s="21">
        <v>11722878</v>
      </c>
      <c r="I23" s="21">
        <v>14517916</v>
      </c>
      <c r="J23" s="21">
        <v>28595006</v>
      </c>
      <c r="K23" s="21">
        <v>16134266</v>
      </c>
      <c r="L23" s="21">
        <v>25044271</v>
      </c>
      <c r="M23" s="21">
        <v>23023717</v>
      </c>
      <c r="N23" s="21">
        <v>64202254</v>
      </c>
      <c r="O23" s="21"/>
      <c r="P23" s="21"/>
      <c r="Q23" s="21"/>
      <c r="R23" s="21"/>
      <c r="S23" s="21"/>
      <c r="T23" s="21"/>
      <c r="U23" s="21"/>
      <c r="V23" s="21"/>
      <c r="W23" s="21">
        <v>92797260</v>
      </c>
      <c r="X23" s="21">
        <v>143404577</v>
      </c>
      <c r="Y23" s="21">
        <v>-50607317</v>
      </c>
      <c r="Z23" s="6">
        <v>-35.29</v>
      </c>
      <c r="AA23" s="28">
        <v>550844962</v>
      </c>
    </row>
    <row r="24" spans="1:27" ht="13.5">
      <c r="A24" s="2" t="s">
        <v>50</v>
      </c>
      <c r="B24" s="8"/>
      <c r="C24" s="16">
        <v>5362436</v>
      </c>
      <c r="D24" s="16"/>
      <c r="E24" s="17">
        <v>1700000</v>
      </c>
      <c r="F24" s="18">
        <v>1775000</v>
      </c>
      <c r="G24" s="18"/>
      <c r="H24" s="18">
        <v>4703</v>
      </c>
      <c r="I24" s="18"/>
      <c r="J24" s="18">
        <v>4703</v>
      </c>
      <c r="K24" s="18">
        <v>120807</v>
      </c>
      <c r="L24" s="18">
        <v>1962</v>
      </c>
      <c r="M24" s="18"/>
      <c r="N24" s="18">
        <v>122769</v>
      </c>
      <c r="O24" s="18"/>
      <c r="P24" s="18"/>
      <c r="Q24" s="18"/>
      <c r="R24" s="18"/>
      <c r="S24" s="18"/>
      <c r="T24" s="18"/>
      <c r="U24" s="18"/>
      <c r="V24" s="18"/>
      <c r="W24" s="18">
        <v>127472</v>
      </c>
      <c r="X24" s="18">
        <v>1020000</v>
      </c>
      <c r="Y24" s="18">
        <v>-892528</v>
      </c>
      <c r="Z24" s="4">
        <v>-87.5</v>
      </c>
      <c r="AA24" s="30">
        <v>1775000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6395772015</v>
      </c>
      <c r="D25" s="50">
        <f>+D5+D9+D15+D19+D24</f>
        <v>0</v>
      </c>
      <c r="E25" s="51">
        <f t="shared" si="4"/>
        <v>8373446719</v>
      </c>
      <c r="F25" s="52">
        <f t="shared" si="4"/>
        <v>8970122971</v>
      </c>
      <c r="G25" s="52">
        <f t="shared" si="4"/>
        <v>66718239</v>
      </c>
      <c r="H25" s="52">
        <f t="shared" si="4"/>
        <v>272584560</v>
      </c>
      <c r="I25" s="52">
        <f t="shared" si="4"/>
        <v>450085163</v>
      </c>
      <c r="J25" s="52">
        <f t="shared" si="4"/>
        <v>789387962</v>
      </c>
      <c r="K25" s="52">
        <f t="shared" si="4"/>
        <v>519751308</v>
      </c>
      <c r="L25" s="52">
        <f t="shared" si="4"/>
        <v>571580339</v>
      </c>
      <c r="M25" s="52">
        <f t="shared" si="4"/>
        <v>565675035</v>
      </c>
      <c r="N25" s="52">
        <f t="shared" si="4"/>
        <v>1657006682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2446394644</v>
      </c>
      <c r="X25" s="52">
        <f t="shared" si="4"/>
        <v>2925242500</v>
      </c>
      <c r="Y25" s="52">
        <f t="shared" si="4"/>
        <v>-478847856</v>
      </c>
      <c r="Z25" s="53">
        <f>+IF(X25&lt;&gt;0,+(Y25/X25)*100,0)</f>
        <v>-16.369509741500064</v>
      </c>
      <c r="AA25" s="54">
        <f>+AA5+AA9+AA15+AA19+AA24</f>
        <v>8970122971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2552952997</v>
      </c>
      <c r="D28" s="19"/>
      <c r="E28" s="20">
        <v>3234068826</v>
      </c>
      <c r="F28" s="21">
        <v>3512419998</v>
      </c>
      <c r="G28" s="21">
        <v>28177401</v>
      </c>
      <c r="H28" s="21">
        <v>143893633</v>
      </c>
      <c r="I28" s="21">
        <v>210350902</v>
      </c>
      <c r="J28" s="21">
        <v>382421936</v>
      </c>
      <c r="K28" s="21">
        <v>195948730</v>
      </c>
      <c r="L28" s="21">
        <v>312698496</v>
      </c>
      <c r="M28" s="21">
        <v>234554973</v>
      </c>
      <c r="N28" s="21">
        <v>743202199</v>
      </c>
      <c r="O28" s="21"/>
      <c r="P28" s="21"/>
      <c r="Q28" s="21"/>
      <c r="R28" s="21"/>
      <c r="S28" s="21"/>
      <c r="T28" s="21"/>
      <c r="U28" s="21"/>
      <c r="V28" s="21"/>
      <c r="W28" s="21">
        <v>1125624135</v>
      </c>
      <c r="X28" s="21"/>
      <c r="Y28" s="21">
        <v>1125624135</v>
      </c>
      <c r="Z28" s="6"/>
      <c r="AA28" s="19">
        <v>3512419998</v>
      </c>
    </row>
    <row r="29" spans="1:27" ht="13.5">
      <c r="A29" s="56" t="s">
        <v>55</v>
      </c>
      <c r="B29" s="3"/>
      <c r="C29" s="19">
        <v>529990480</v>
      </c>
      <c r="D29" s="19"/>
      <c r="E29" s="20">
        <v>493929165</v>
      </c>
      <c r="F29" s="21">
        <v>563390077</v>
      </c>
      <c r="G29" s="21">
        <v>8639241</v>
      </c>
      <c r="H29" s="21">
        <v>15803798</v>
      </c>
      <c r="I29" s="21">
        <v>42479721</v>
      </c>
      <c r="J29" s="21">
        <v>66922760</v>
      </c>
      <c r="K29" s="21">
        <v>84498501</v>
      </c>
      <c r="L29" s="21">
        <v>31695589</v>
      </c>
      <c r="M29" s="21">
        <v>88774673</v>
      </c>
      <c r="N29" s="21">
        <v>204968763</v>
      </c>
      <c r="O29" s="21"/>
      <c r="P29" s="21"/>
      <c r="Q29" s="21"/>
      <c r="R29" s="21"/>
      <c r="S29" s="21"/>
      <c r="T29" s="21"/>
      <c r="U29" s="21"/>
      <c r="V29" s="21"/>
      <c r="W29" s="21">
        <v>271891523</v>
      </c>
      <c r="X29" s="21"/>
      <c r="Y29" s="21">
        <v>271891523</v>
      </c>
      <c r="Z29" s="6"/>
      <c r="AA29" s="28">
        <v>563390077</v>
      </c>
    </row>
    <row r="30" spans="1:27" ht="13.5">
      <c r="A30" s="56" t="s">
        <v>56</v>
      </c>
      <c r="B30" s="3"/>
      <c r="C30" s="22">
        <v>62102</v>
      </c>
      <c r="D30" s="22"/>
      <c r="E30" s="23">
        <v>6000000</v>
      </c>
      <c r="F30" s="24">
        <v>6000000</v>
      </c>
      <c r="G30" s="24"/>
      <c r="H30" s="24"/>
      <c r="I30" s="24"/>
      <c r="J30" s="24"/>
      <c r="K30" s="24"/>
      <c r="L30" s="24">
        <v>74035</v>
      </c>
      <c r="M30" s="24">
        <v>388623</v>
      </c>
      <c r="N30" s="24">
        <v>462658</v>
      </c>
      <c r="O30" s="24"/>
      <c r="P30" s="24"/>
      <c r="Q30" s="24"/>
      <c r="R30" s="24"/>
      <c r="S30" s="24"/>
      <c r="T30" s="24"/>
      <c r="U30" s="24"/>
      <c r="V30" s="24"/>
      <c r="W30" s="24">
        <v>462658</v>
      </c>
      <c r="X30" s="24"/>
      <c r="Y30" s="24">
        <v>462658</v>
      </c>
      <c r="Z30" s="7"/>
      <c r="AA30" s="29">
        <v>6000000</v>
      </c>
    </row>
    <row r="31" spans="1:27" ht="13.5">
      <c r="A31" s="57" t="s">
        <v>57</v>
      </c>
      <c r="B31" s="3"/>
      <c r="C31" s="19">
        <v>6438766</v>
      </c>
      <c r="D31" s="19"/>
      <c r="E31" s="20">
        <v>59763490</v>
      </c>
      <c r="F31" s="21">
        <v>75507005</v>
      </c>
      <c r="G31" s="21"/>
      <c r="H31" s="21">
        <v>774705</v>
      </c>
      <c r="I31" s="21">
        <v>387786</v>
      </c>
      <c r="J31" s="21">
        <v>1162491</v>
      </c>
      <c r="K31" s="21">
        <v>4527401</v>
      </c>
      <c r="L31" s="21">
        <v>2088776</v>
      </c>
      <c r="M31" s="21">
        <v>4284563</v>
      </c>
      <c r="N31" s="21">
        <v>10900740</v>
      </c>
      <c r="O31" s="21"/>
      <c r="P31" s="21"/>
      <c r="Q31" s="21"/>
      <c r="R31" s="21"/>
      <c r="S31" s="21"/>
      <c r="T31" s="21"/>
      <c r="U31" s="21"/>
      <c r="V31" s="21"/>
      <c r="W31" s="21">
        <v>12063231</v>
      </c>
      <c r="X31" s="21"/>
      <c r="Y31" s="21">
        <v>12063231</v>
      </c>
      <c r="Z31" s="6"/>
      <c r="AA31" s="28">
        <v>75507005</v>
      </c>
    </row>
    <row r="32" spans="1:27" ht="13.5">
      <c r="A32" s="58" t="s">
        <v>58</v>
      </c>
      <c r="B32" s="3"/>
      <c r="C32" s="25">
        <f aca="true" t="shared" si="5" ref="C32:Y32">SUM(C28:C31)</f>
        <v>3089444345</v>
      </c>
      <c r="D32" s="25">
        <f>SUM(D28:D31)</f>
        <v>0</v>
      </c>
      <c r="E32" s="26">
        <f t="shared" si="5"/>
        <v>3793761481</v>
      </c>
      <c r="F32" s="27">
        <f t="shared" si="5"/>
        <v>4157317080</v>
      </c>
      <c r="G32" s="27">
        <f t="shared" si="5"/>
        <v>36816642</v>
      </c>
      <c r="H32" s="27">
        <f t="shared" si="5"/>
        <v>160472136</v>
      </c>
      <c r="I32" s="27">
        <f t="shared" si="5"/>
        <v>253218409</v>
      </c>
      <c r="J32" s="27">
        <f t="shared" si="5"/>
        <v>450507187</v>
      </c>
      <c r="K32" s="27">
        <f t="shared" si="5"/>
        <v>284974632</v>
      </c>
      <c r="L32" s="27">
        <f t="shared" si="5"/>
        <v>346556896</v>
      </c>
      <c r="M32" s="27">
        <f t="shared" si="5"/>
        <v>328002832</v>
      </c>
      <c r="N32" s="27">
        <f t="shared" si="5"/>
        <v>959534360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1410041547</v>
      </c>
      <c r="X32" s="27">
        <f t="shared" si="5"/>
        <v>0</v>
      </c>
      <c r="Y32" s="27">
        <f t="shared" si="5"/>
        <v>1410041547</v>
      </c>
      <c r="Z32" s="13">
        <f>+IF(X32&lt;&gt;0,+(Y32/X32)*100,0)</f>
        <v>0</v>
      </c>
      <c r="AA32" s="31">
        <f>SUM(AA28:AA31)</f>
        <v>4157317080</v>
      </c>
    </row>
    <row r="33" spans="1:27" ht="13.5">
      <c r="A33" s="59" t="s">
        <v>59</v>
      </c>
      <c r="B33" s="3" t="s">
        <v>60</v>
      </c>
      <c r="C33" s="19">
        <v>111014766</v>
      </c>
      <c r="D33" s="19"/>
      <c r="E33" s="20">
        <v>86023292</v>
      </c>
      <c r="F33" s="21">
        <v>97009931</v>
      </c>
      <c r="G33" s="21">
        <v>2718978</v>
      </c>
      <c r="H33" s="21">
        <v>3105927</v>
      </c>
      <c r="I33" s="21">
        <v>6798782</v>
      </c>
      <c r="J33" s="21">
        <v>12623687</v>
      </c>
      <c r="K33" s="21">
        <v>8187940</v>
      </c>
      <c r="L33" s="21">
        <v>6078334</v>
      </c>
      <c r="M33" s="21">
        <v>4957145</v>
      </c>
      <c r="N33" s="21">
        <v>19223419</v>
      </c>
      <c r="O33" s="21"/>
      <c r="P33" s="21"/>
      <c r="Q33" s="21"/>
      <c r="R33" s="21"/>
      <c r="S33" s="21"/>
      <c r="T33" s="21"/>
      <c r="U33" s="21"/>
      <c r="V33" s="21"/>
      <c r="W33" s="21">
        <v>31847106</v>
      </c>
      <c r="X33" s="21"/>
      <c r="Y33" s="21">
        <v>31847106</v>
      </c>
      <c r="Z33" s="6"/>
      <c r="AA33" s="28">
        <v>97009931</v>
      </c>
    </row>
    <row r="34" spans="1:27" ht="13.5">
      <c r="A34" s="59" t="s">
        <v>61</v>
      </c>
      <c r="B34" s="3" t="s">
        <v>62</v>
      </c>
      <c r="C34" s="19">
        <v>2120847817</v>
      </c>
      <c r="D34" s="19"/>
      <c r="E34" s="20">
        <v>2859055282</v>
      </c>
      <c r="F34" s="21">
        <v>3015298708</v>
      </c>
      <c r="G34" s="21">
        <v>18497157</v>
      </c>
      <c r="H34" s="21">
        <v>79822663</v>
      </c>
      <c r="I34" s="21">
        <v>129289745</v>
      </c>
      <c r="J34" s="21">
        <v>227609565</v>
      </c>
      <c r="K34" s="21">
        <v>145025495</v>
      </c>
      <c r="L34" s="21">
        <v>143802051</v>
      </c>
      <c r="M34" s="21">
        <v>156948302</v>
      </c>
      <c r="N34" s="21">
        <v>445775848</v>
      </c>
      <c r="O34" s="21"/>
      <c r="P34" s="21"/>
      <c r="Q34" s="21"/>
      <c r="R34" s="21"/>
      <c r="S34" s="21"/>
      <c r="T34" s="21"/>
      <c r="U34" s="21"/>
      <c r="V34" s="21"/>
      <c r="W34" s="21">
        <v>673385413</v>
      </c>
      <c r="X34" s="21"/>
      <c r="Y34" s="21">
        <v>673385413</v>
      </c>
      <c r="Z34" s="6"/>
      <c r="AA34" s="28">
        <v>3015298708</v>
      </c>
    </row>
    <row r="35" spans="1:27" ht="13.5">
      <c r="A35" s="59" t="s">
        <v>63</v>
      </c>
      <c r="B35" s="3"/>
      <c r="C35" s="19">
        <v>1074465085</v>
      </c>
      <c r="D35" s="19"/>
      <c r="E35" s="20">
        <v>1634606664</v>
      </c>
      <c r="F35" s="21">
        <v>1700497252</v>
      </c>
      <c r="G35" s="21">
        <v>8685457</v>
      </c>
      <c r="H35" s="21">
        <v>29183835</v>
      </c>
      <c r="I35" s="21">
        <v>60778224</v>
      </c>
      <c r="J35" s="21">
        <v>98647516</v>
      </c>
      <c r="K35" s="21">
        <v>81563241</v>
      </c>
      <c r="L35" s="21">
        <v>75143057</v>
      </c>
      <c r="M35" s="21">
        <v>75766760</v>
      </c>
      <c r="N35" s="21">
        <v>232473058</v>
      </c>
      <c r="O35" s="21"/>
      <c r="P35" s="21"/>
      <c r="Q35" s="21"/>
      <c r="R35" s="21"/>
      <c r="S35" s="21"/>
      <c r="T35" s="21"/>
      <c r="U35" s="21"/>
      <c r="V35" s="21"/>
      <c r="W35" s="21">
        <v>331120574</v>
      </c>
      <c r="X35" s="21"/>
      <c r="Y35" s="21">
        <v>331120574</v>
      </c>
      <c r="Z35" s="6"/>
      <c r="AA35" s="28">
        <v>1700497252</v>
      </c>
    </row>
    <row r="36" spans="1:27" ht="13.5">
      <c r="A36" s="60" t="s">
        <v>64</v>
      </c>
      <c r="B36" s="10"/>
      <c r="C36" s="61">
        <f aca="true" t="shared" si="6" ref="C36:Y36">SUM(C32:C35)</f>
        <v>6395772013</v>
      </c>
      <c r="D36" s="61">
        <f>SUM(D32:D35)</f>
        <v>0</v>
      </c>
      <c r="E36" s="62">
        <f t="shared" si="6"/>
        <v>8373446719</v>
      </c>
      <c r="F36" s="63">
        <f t="shared" si="6"/>
        <v>8970122971</v>
      </c>
      <c r="G36" s="63">
        <f t="shared" si="6"/>
        <v>66718234</v>
      </c>
      <c r="H36" s="63">
        <f t="shared" si="6"/>
        <v>272584561</v>
      </c>
      <c r="I36" s="63">
        <f t="shared" si="6"/>
        <v>450085160</v>
      </c>
      <c r="J36" s="63">
        <f t="shared" si="6"/>
        <v>789387955</v>
      </c>
      <c r="K36" s="63">
        <f t="shared" si="6"/>
        <v>519751308</v>
      </c>
      <c r="L36" s="63">
        <f t="shared" si="6"/>
        <v>571580338</v>
      </c>
      <c r="M36" s="63">
        <f t="shared" si="6"/>
        <v>565675039</v>
      </c>
      <c r="N36" s="63">
        <f t="shared" si="6"/>
        <v>1657006685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2446394640</v>
      </c>
      <c r="X36" s="63">
        <f t="shared" si="6"/>
        <v>0</v>
      </c>
      <c r="Y36" s="63">
        <f t="shared" si="6"/>
        <v>2446394640</v>
      </c>
      <c r="Z36" s="64">
        <f>+IF(X36&lt;&gt;0,+(Y36/X36)*100,0)</f>
        <v>0</v>
      </c>
      <c r="AA36" s="65">
        <f>SUM(AA32:AA35)</f>
        <v>8970122971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34814488</v>
      </c>
      <c r="D5" s="16">
        <f>SUM(D6:D8)</f>
        <v>0</v>
      </c>
      <c r="E5" s="17">
        <f t="shared" si="0"/>
        <v>27160000</v>
      </c>
      <c r="F5" s="18">
        <f t="shared" si="0"/>
        <v>44629916</v>
      </c>
      <c r="G5" s="18">
        <f t="shared" si="0"/>
        <v>62050</v>
      </c>
      <c r="H5" s="18">
        <f t="shared" si="0"/>
        <v>2714562</v>
      </c>
      <c r="I5" s="18">
        <f t="shared" si="0"/>
        <v>4280987</v>
      </c>
      <c r="J5" s="18">
        <f t="shared" si="0"/>
        <v>7057599</v>
      </c>
      <c r="K5" s="18">
        <f t="shared" si="0"/>
        <v>3318546</v>
      </c>
      <c r="L5" s="18">
        <f t="shared" si="0"/>
        <v>3126662</v>
      </c>
      <c r="M5" s="18">
        <f t="shared" si="0"/>
        <v>374769</v>
      </c>
      <c r="N5" s="18">
        <f t="shared" si="0"/>
        <v>6819977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13877576</v>
      </c>
      <c r="X5" s="18">
        <f t="shared" si="0"/>
        <v>8999259</v>
      </c>
      <c r="Y5" s="18">
        <f t="shared" si="0"/>
        <v>4878317</v>
      </c>
      <c r="Z5" s="4">
        <f>+IF(X5&lt;&gt;0,+(Y5/X5)*100,0)</f>
        <v>54.207985346349076</v>
      </c>
      <c r="AA5" s="16">
        <f>SUM(AA6:AA8)</f>
        <v>44629916</v>
      </c>
    </row>
    <row r="6" spans="1:27" ht="13.5">
      <c r="A6" s="5" t="s">
        <v>32</v>
      </c>
      <c r="B6" s="3"/>
      <c r="C6" s="19">
        <v>41468</v>
      </c>
      <c r="D6" s="19"/>
      <c r="E6" s="20">
        <v>14718225</v>
      </c>
      <c r="F6" s="21">
        <v>15218225</v>
      </c>
      <c r="G6" s="21"/>
      <c r="H6" s="21">
        <v>38000</v>
      </c>
      <c r="I6" s="21"/>
      <c r="J6" s="21">
        <v>38000</v>
      </c>
      <c r="K6" s="21">
        <v>1420</v>
      </c>
      <c r="L6" s="21">
        <v>38000</v>
      </c>
      <c r="M6" s="21"/>
      <c r="N6" s="21">
        <v>39420</v>
      </c>
      <c r="O6" s="21"/>
      <c r="P6" s="21"/>
      <c r="Q6" s="21"/>
      <c r="R6" s="21"/>
      <c r="S6" s="21"/>
      <c r="T6" s="21"/>
      <c r="U6" s="21"/>
      <c r="V6" s="21"/>
      <c r="W6" s="21">
        <v>77420</v>
      </c>
      <c r="X6" s="21">
        <v>5042442</v>
      </c>
      <c r="Y6" s="21">
        <v>-4965022</v>
      </c>
      <c r="Z6" s="6">
        <v>-98.46</v>
      </c>
      <c r="AA6" s="28">
        <v>15218225</v>
      </c>
    </row>
    <row r="7" spans="1:27" ht="13.5">
      <c r="A7" s="5" t="s">
        <v>33</v>
      </c>
      <c r="B7" s="3"/>
      <c r="C7" s="22">
        <v>1362109</v>
      </c>
      <c r="D7" s="22"/>
      <c r="E7" s="23"/>
      <c r="F7" s="24">
        <v>145393</v>
      </c>
      <c r="G7" s="24"/>
      <c r="H7" s="24"/>
      <c r="I7" s="24">
        <v>158170</v>
      </c>
      <c r="J7" s="24">
        <v>158170</v>
      </c>
      <c r="K7" s="24"/>
      <c r="L7" s="24">
        <v>22707</v>
      </c>
      <c r="M7" s="24"/>
      <c r="N7" s="24">
        <v>22707</v>
      </c>
      <c r="O7" s="24"/>
      <c r="P7" s="24"/>
      <c r="Q7" s="24"/>
      <c r="R7" s="24"/>
      <c r="S7" s="24"/>
      <c r="T7" s="24"/>
      <c r="U7" s="24"/>
      <c r="V7" s="24"/>
      <c r="W7" s="24">
        <v>180877</v>
      </c>
      <c r="X7" s="24"/>
      <c r="Y7" s="24">
        <v>180877</v>
      </c>
      <c r="Z7" s="7"/>
      <c r="AA7" s="29">
        <v>145393</v>
      </c>
    </row>
    <row r="8" spans="1:27" ht="13.5">
      <c r="A8" s="5" t="s">
        <v>34</v>
      </c>
      <c r="B8" s="3"/>
      <c r="C8" s="19">
        <v>33410911</v>
      </c>
      <c r="D8" s="19"/>
      <c r="E8" s="20">
        <v>12441775</v>
      </c>
      <c r="F8" s="21">
        <v>29266298</v>
      </c>
      <c r="G8" s="21">
        <v>62050</v>
      </c>
      <c r="H8" s="21">
        <v>2676562</v>
      </c>
      <c r="I8" s="21">
        <v>4122817</v>
      </c>
      <c r="J8" s="21">
        <v>6861429</v>
      </c>
      <c r="K8" s="21">
        <v>3317126</v>
      </c>
      <c r="L8" s="21">
        <v>3065955</v>
      </c>
      <c r="M8" s="21">
        <v>374769</v>
      </c>
      <c r="N8" s="21">
        <v>6757850</v>
      </c>
      <c r="O8" s="21"/>
      <c r="P8" s="21"/>
      <c r="Q8" s="21"/>
      <c r="R8" s="21"/>
      <c r="S8" s="21"/>
      <c r="T8" s="21"/>
      <c r="U8" s="21"/>
      <c r="V8" s="21"/>
      <c r="W8" s="21">
        <v>13619279</v>
      </c>
      <c r="X8" s="21">
        <v>3956817</v>
      </c>
      <c r="Y8" s="21">
        <v>9662462</v>
      </c>
      <c r="Z8" s="6">
        <v>244.2</v>
      </c>
      <c r="AA8" s="28">
        <v>29266298</v>
      </c>
    </row>
    <row r="9" spans="1:27" ht="13.5">
      <c r="A9" s="2" t="s">
        <v>35</v>
      </c>
      <c r="B9" s="3"/>
      <c r="C9" s="16">
        <f aca="true" t="shared" si="1" ref="C9:Y9">SUM(C10:C14)</f>
        <v>9780237</v>
      </c>
      <c r="D9" s="16">
        <f>SUM(D10:D14)</f>
        <v>0</v>
      </c>
      <c r="E9" s="17">
        <f t="shared" si="1"/>
        <v>26727531</v>
      </c>
      <c r="F9" s="18">
        <f t="shared" si="1"/>
        <v>36162462</v>
      </c>
      <c r="G9" s="18">
        <f t="shared" si="1"/>
        <v>54177</v>
      </c>
      <c r="H9" s="18">
        <f t="shared" si="1"/>
        <v>274928</v>
      </c>
      <c r="I9" s="18">
        <f t="shared" si="1"/>
        <v>1152198</v>
      </c>
      <c r="J9" s="18">
        <f t="shared" si="1"/>
        <v>1481303</v>
      </c>
      <c r="K9" s="18">
        <f t="shared" si="1"/>
        <v>2449724</v>
      </c>
      <c r="L9" s="18">
        <f t="shared" si="1"/>
        <v>393037</v>
      </c>
      <c r="M9" s="18">
        <f t="shared" si="1"/>
        <v>830750</v>
      </c>
      <c r="N9" s="18">
        <f t="shared" si="1"/>
        <v>3673511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5154814</v>
      </c>
      <c r="X9" s="18">
        <f t="shared" si="1"/>
        <v>8855966</v>
      </c>
      <c r="Y9" s="18">
        <f t="shared" si="1"/>
        <v>-3701152</v>
      </c>
      <c r="Z9" s="4">
        <f>+IF(X9&lt;&gt;0,+(Y9/X9)*100,0)</f>
        <v>-41.792753043541495</v>
      </c>
      <c r="AA9" s="30">
        <f>SUM(AA10:AA14)</f>
        <v>36162462</v>
      </c>
    </row>
    <row r="10" spans="1:27" ht="13.5">
      <c r="A10" s="5" t="s">
        <v>36</v>
      </c>
      <c r="B10" s="3"/>
      <c r="C10" s="19">
        <v>1047292</v>
      </c>
      <c r="D10" s="19"/>
      <c r="E10" s="20">
        <v>2047698</v>
      </c>
      <c r="F10" s="21">
        <v>2375635</v>
      </c>
      <c r="G10" s="21">
        <v>91</v>
      </c>
      <c r="H10" s="21">
        <v>7088</v>
      </c>
      <c r="I10" s="21">
        <v>84914</v>
      </c>
      <c r="J10" s="21">
        <v>92093</v>
      </c>
      <c r="K10" s="21">
        <v>289232</v>
      </c>
      <c r="L10" s="21">
        <v>59132</v>
      </c>
      <c r="M10" s="21">
        <v>34058</v>
      </c>
      <c r="N10" s="21">
        <v>382422</v>
      </c>
      <c r="O10" s="21"/>
      <c r="P10" s="21"/>
      <c r="Q10" s="21"/>
      <c r="R10" s="21"/>
      <c r="S10" s="21"/>
      <c r="T10" s="21"/>
      <c r="U10" s="21"/>
      <c r="V10" s="21"/>
      <c r="W10" s="21">
        <v>474515</v>
      </c>
      <c r="X10" s="21">
        <v>678490</v>
      </c>
      <c r="Y10" s="21">
        <v>-203975</v>
      </c>
      <c r="Z10" s="6">
        <v>-30.06</v>
      </c>
      <c r="AA10" s="28">
        <v>2375635</v>
      </c>
    </row>
    <row r="11" spans="1:27" ht="13.5">
      <c r="A11" s="5" t="s">
        <v>37</v>
      </c>
      <c r="B11" s="3"/>
      <c r="C11" s="19">
        <v>8164057</v>
      </c>
      <c r="D11" s="19"/>
      <c r="E11" s="20">
        <v>20454833</v>
      </c>
      <c r="F11" s="21">
        <v>24767922</v>
      </c>
      <c r="G11" s="21">
        <v>12821</v>
      </c>
      <c r="H11" s="21">
        <v>174491</v>
      </c>
      <c r="I11" s="21">
        <v>902850</v>
      </c>
      <c r="J11" s="21">
        <v>1090162</v>
      </c>
      <c r="K11" s="21">
        <v>1862010</v>
      </c>
      <c r="L11" s="21">
        <v>117441</v>
      </c>
      <c r="M11" s="21">
        <v>452912</v>
      </c>
      <c r="N11" s="21">
        <v>2432363</v>
      </c>
      <c r="O11" s="21"/>
      <c r="P11" s="21"/>
      <c r="Q11" s="21"/>
      <c r="R11" s="21"/>
      <c r="S11" s="21"/>
      <c r="T11" s="21"/>
      <c r="U11" s="21"/>
      <c r="V11" s="21"/>
      <c r="W11" s="21">
        <v>3522525</v>
      </c>
      <c r="X11" s="21">
        <v>6777554</v>
      </c>
      <c r="Y11" s="21">
        <v>-3255029</v>
      </c>
      <c r="Z11" s="6">
        <v>-48.03</v>
      </c>
      <c r="AA11" s="28">
        <v>24767922</v>
      </c>
    </row>
    <row r="12" spans="1:27" ht="13.5">
      <c r="A12" s="5" t="s">
        <v>38</v>
      </c>
      <c r="B12" s="3"/>
      <c r="C12" s="19">
        <v>19800</v>
      </c>
      <c r="D12" s="19"/>
      <c r="E12" s="20">
        <v>25000</v>
      </c>
      <c r="F12" s="21">
        <v>93410</v>
      </c>
      <c r="G12" s="21"/>
      <c r="H12" s="21"/>
      <c r="I12" s="21"/>
      <c r="J12" s="21"/>
      <c r="K12" s="21">
        <v>68410</v>
      </c>
      <c r="L12" s="21"/>
      <c r="M12" s="21">
        <v>5989</v>
      </c>
      <c r="N12" s="21">
        <v>74399</v>
      </c>
      <c r="O12" s="21"/>
      <c r="P12" s="21"/>
      <c r="Q12" s="21"/>
      <c r="R12" s="21"/>
      <c r="S12" s="21"/>
      <c r="T12" s="21"/>
      <c r="U12" s="21"/>
      <c r="V12" s="21"/>
      <c r="W12" s="21">
        <v>74399</v>
      </c>
      <c r="X12" s="21">
        <v>8284</v>
      </c>
      <c r="Y12" s="21">
        <v>66115</v>
      </c>
      <c r="Z12" s="6">
        <v>798.1</v>
      </c>
      <c r="AA12" s="28">
        <v>93410</v>
      </c>
    </row>
    <row r="13" spans="1:27" ht="13.5">
      <c r="A13" s="5" t="s">
        <v>39</v>
      </c>
      <c r="B13" s="3"/>
      <c r="C13" s="19">
        <v>549088</v>
      </c>
      <c r="D13" s="19"/>
      <c r="E13" s="20">
        <v>4200000</v>
      </c>
      <c r="F13" s="21">
        <v>8925495</v>
      </c>
      <c r="G13" s="21">
        <v>41265</v>
      </c>
      <c r="H13" s="21">
        <v>93349</v>
      </c>
      <c r="I13" s="21">
        <v>164434</v>
      </c>
      <c r="J13" s="21">
        <v>299048</v>
      </c>
      <c r="K13" s="21">
        <v>230072</v>
      </c>
      <c r="L13" s="21">
        <v>216464</v>
      </c>
      <c r="M13" s="21">
        <v>337791</v>
      </c>
      <c r="N13" s="21">
        <v>784327</v>
      </c>
      <c r="O13" s="21"/>
      <c r="P13" s="21"/>
      <c r="Q13" s="21"/>
      <c r="R13" s="21"/>
      <c r="S13" s="21"/>
      <c r="T13" s="21"/>
      <c r="U13" s="21"/>
      <c r="V13" s="21"/>
      <c r="W13" s="21">
        <v>1083375</v>
      </c>
      <c r="X13" s="21">
        <v>1391638</v>
      </c>
      <c r="Y13" s="21">
        <v>-308263</v>
      </c>
      <c r="Z13" s="6">
        <v>-22.15</v>
      </c>
      <c r="AA13" s="28">
        <v>8925495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36912975</v>
      </c>
      <c r="D15" s="16">
        <f>SUM(D16:D18)</f>
        <v>0</v>
      </c>
      <c r="E15" s="17">
        <f t="shared" si="2"/>
        <v>53510977</v>
      </c>
      <c r="F15" s="18">
        <f t="shared" si="2"/>
        <v>61211166</v>
      </c>
      <c r="G15" s="18">
        <f t="shared" si="2"/>
        <v>66062</v>
      </c>
      <c r="H15" s="18">
        <f t="shared" si="2"/>
        <v>1385268</v>
      </c>
      <c r="I15" s="18">
        <f t="shared" si="2"/>
        <v>3284508</v>
      </c>
      <c r="J15" s="18">
        <f t="shared" si="2"/>
        <v>4735838</v>
      </c>
      <c r="K15" s="18">
        <f t="shared" si="2"/>
        <v>3452698</v>
      </c>
      <c r="L15" s="18">
        <f t="shared" si="2"/>
        <v>10126354</v>
      </c>
      <c r="M15" s="18">
        <f t="shared" si="2"/>
        <v>3832167</v>
      </c>
      <c r="N15" s="18">
        <f t="shared" si="2"/>
        <v>17411219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22147057</v>
      </c>
      <c r="X15" s="18">
        <f t="shared" si="2"/>
        <v>17730456</v>
      </c>
      <c r="Y15" s="18">
        <f t="shared" si="2"/>
        <v>4416601</v>
      </c>
      <c r="Z15" s="4">
        <f>+IF(X15&lt;&gt;0,+(Y15/X15)*100,0)</f>
        <v>24.90968647394066</v>
      </c>
      <c r="AA15" s="30">
        <f>SUM(AA16:AA18)</f>
        <v>61211166</v>
      </c>
    </row>
    <row r="16" spans="1:27" ht="13.5">
      <c r="A16" s="5" t="s">
        <v>42</v>
      </c>
      <c r="B16" s="3"/>
      <c r="C16" s="19">
        <v>2226662</v>
      </c>
      <c r="D16" s="19"/>
      <c r="E16" s="20">
        <v>500000</v>
      </c>
      <c r="F16" s="21">
        <v>2908540</v>
      </c>
      <c r="G16" s="21"/>
      <c r="H16" s="21">
        <v>312500</v>
      </c>
      <c r="I16" s="21">
        <v>240014</v>
      </c>
      <c r="J16" s="21">
        <v>552514</v>
      </c>
      <c r="K16" s="21">
        <v>619360</v>
      </c>
      <c r="L16" s="21">
        <v>698578</v>
      </c>
      <c r="M16" s="21">
        <v>188723</v>
      </c>
      <c r="N16" s="21">
        <v>1506661</v>
      </c>
      <c r="O16" s="21"/>
      <c r="P16" s="21"/>
      <c r="Q16" s="21"/>
      <c r="R16" s="21"/>
      <c r="S16" s="21"/>
      <c r="T16" s="21"/>
      <c r="U16" s="21"/>
      <c r="V16" s="21"/>
      <c r="W16" s="21">
        <v>2059175</v>
      </c>
      <c r="X16" s="21">
        <v>165672</v>
      </c>
      <c r="Y16" s="21">
        <v>1893503</v>
      </c>
      <c r="Z16" s="6">
        <v>1142.92</v>
      </c>
      <c r="AA16" s="28">
        <v>2908540</v>
      </c>
    </row>
    <row r="17" spans="1:27" ht="13.5">
      <c r="A17" s="5" t="s">
        <v>43</v>
      </c>
      <c r="B17" s="3"/>
      <c r="C17" s="19">
        <v>34686313</v>
      </c>
      <c r="D17" s="19"/>
      <c r="E17" s="20">
        <v>53010977</v>
      </c>
      <c r="F17" s="21">
        <v>58302626</v>
      </c>
      <c r="G17" s="21">
        <v>66062</v>
      </c>
      <c r="H17" s="21">
        <v>1072768</v>
      </c>
      <c r="I17" s="21">
        <v>3044494</v>
      </c>
      <c r="J17" s="21">
        <v>4183324</v>
      </c>
      <c r="K17" s="21">
        <v>2833338</v>
      </c>
      <c r="L17" s="21">
        <v>9427776</v>
      </c>
      <c r="M17" s="21">
        <v>3643444</v>
      </c>
      <c r="N17" s="21">
        <v>15904558</v>
      </c>
      <c r="O17" s="21"/>
      <c r="P17" s="21"/>
      <c r="Q17" s="21"/>
      <c r="R17" s="21"/>
      <c r="S17" s="21"/>
      <c r="T17" s="21"/>
      <c r="U17" s="21"/>
      <c r="V17" s="21"/>
      <c r="W17" s="21">
        <v>20087882</v>
      </c>
      <c r="X17" s="21">
        <v>17564784</v>
      </c>
      <c r="Y17" s="21">
        <v>2523098</v>
      </c>
      <c r="Z17" s="6">
        <v>14.36</v>
      </c>
      <c r="AA17" s="28">
        <v>58302626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126443479</v>
      </c>
      <c r="D19" s="16">
        <f>SUM(D20:D23)</f>
        <v>0</v>
      </c>
      <c r="E19" s="17">
        <f t="shared" si="3"/>
        <v>177422632</v>
      </c>
      <c r="F19" s="18">
        <f t="shared" si="3"/>
        <v>196994914</v>
      </c>
      <c r="G19" s="18">
        <f t="shared" si="3"/>
        <v>76304</v>
      </c>
      <c r="H19" s="18">
        <f t="shared" si="3"/>
        <v>866103</v>
      </c>
      <c r="I19" s="18">
        <f t="shared" si="3"/>
        <v>7755942</v>
      </c>
      <c r="J19" s="18">
        <f t="shared" si="3"/>
        <v>8698349</v>
      </c>
      <c r="K19" s="18">
        <f t="shared" si="3"/>
        <v>5344723</v>
      </c>
      <c r="L19" s="18">
        <f t="shared" si="3"/>
        <v>4390998</v>
      </c>
      <c r="M19" s="18">
        <f t="shared" si="3"/>
        <v>11835578</v>
      </c>
      <c r="N19" s="18">
        <f t="shared" si="3"/>
        <v>21571299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30269648</v>
      </c>
      <c r="X19" s="18">
        <f t="shared" si="3"/>
        <v>58787644</v>
      </c>
      <c r="Y19" s="18">
        <f t="shared" si="3"/>
        <v>-28517996</v>
      </c>
      <c r="Z19" s="4">
        <f>+IF(X19&lt;&gt;0,+(Y19/X19)*100,0)</f>
        <v>-48.51018693656102</v>
      </c>
      <c r="AA19" s="30">
        <f>SUM(AA20:AA23)</f>
        <v>196994914</v>
      </c>
    </row>
    <row r="20" spans="1:27" ht="13.5">
      <c r="A20" s="5" t="s">
        <v>46</v>
      </c>
      <c r="B20" s="3"/>
      <c r="C20" s="19">
        <v>20377103</v>
      </c>
      <c r="D20" s="19"/>
      <c r="E20" s="20">
        <v>25750175</v>
      </c>
      <c r="F20" s="21">
        <v>33022586</v>
      </c>
      <c r="G20" s="21">
        <v>76304</v>
      </c>
      <c r="H20" s="21">
        <v>835365</v>
      </c>
      <c r="I20" s="21">
        <v>1586203</v>
      </c>
      <c r="J20" s="21">
        <v>2497872</v>
      </c>
      <c r="K20" s="21">
        <v>757756</v>
      </c>
      <c r="L20" s="21">
        <v>1132496</v>
      </c>
      <c r="M20" s="21">
        <v>1526164</v>
      </c>
      <c r="N20" s="21">
        <v>3416416</v>
      </c>
      <c r="O20" s="21"/>
      <c r="P20" s="21"/>
      <c r="Q20" s="21"/>
      <c r="R20" s="21"/>
      <c r="S20" s="21"/>
      <c r="T20" s="21"/>
      <c r="U20" s="21"/>
      <c r="V20" s="21"/>
      <c r="W20" s="21">
        <v>5914288</v>
      </c>
      <c r="X20" s="21">
        <v>8532126</v>
      </c>
      <c r="Y20" s="21">
        <v>-2617838</v>
      </c>
      <c r="Z20" s="6">
        <v>-30.68</v>
      </c>
      <c r="AA20" s="28">
        <v>33022586</v>
      </c>
    </row>
    <row r="21" spans="1:27" ht="13.5">
      <c r="A21" s="5" t="s">
        <v>47</v>
      </c>
      <c r="B21" s="3"/>
      <c r="C21" s="19">
        <v>41609109</v>
      </c>
      <c r="D21" s="19"/>
      <c r="E21" s="20">
        <v>57152017</v>
      </c>
      <c r="F21" s="21">
        <v>58323757</v>
      </c>
      <c r="G21" s="21"/>
      <c r="H21" s="21">
        <v>30738</v>
      </c>
      <c r="I21" s="21">
        <v>4958783</v>
      </c>
      <c r="J21" s="21">
        <v>4989521</v>
      </c>
      <c r="K21" s="21">
        <v>1805493</v>
      </c>
      <c r="L21" s="21">
        <v>1327504</v>
      </c>
      <c r="M21" s="21">
        <v>7217748</v>
      </c>
      <c r="N21" s="21">
        <v>10350745</v>
      </c>
      <c r="O21" s="21"/>
      <c r="P21" s="21"/>
      <c r="Q21" s="21"/>
      <c r="R21" s="21"/>
      <c r="S21" s="21"/>
      <c r="T21" s="21"/>
      <c r="U21" s="21"/>
      <c r="V21" s="21"/>
      <c r="W21" s="21">
        <v>15340266</v>
      </c>
      <c r="X21" s="21">
        <v>18936887</v>
      </c>
      <c r="Y21" s="21">
        <v>-3596621</v>
      </c>
      <c r="Z21" s="6">
        <v>-18.99</v>
      </c>
      <c r="AA21" s="28">
        <v>58323757</v>
      </c>
    </row>
    <row r="22" spans="1:27" ht="13.5">
      <c r="A22" s="5" t="s">
        <v>48</v>
      </c>
      <c r="B22" s="3"/>
      <c r="C22" s="22">
        <v>63823722</v>
      </c>
      <c r="D22" s="22"/>
      <c r="E22" s="23">
        <v>77620440</v>
      </c>
      <c r="F22" s="24">
        <v>88124571</v>
      </c>
      <c r="G22" s="24"/>
      <c r="H22" s="24"/>
      <c r="I22" s="24">
        <v>1121652</v>
      </c>
      <c r="J22" s="24">
        <v>1121652</v>
      </c>
      <c r="K22" s="24">
        <v>2212678</v>
      </c>
      <c r="L22" s="24">
        <v>1847757</v>
      </c>
      <c r="M22" s="24">
        <v>2533097</v>
      </c>
      <c r="N22" s="24">
        <v>6593532</v>
      </c>
      <c r="O22" s="24"/>
      <c r="P22" s="24"/>
      <c r="Q22" s="24"/>
      <c r="R22" s="24"/>
      <c r="S22" s="24"/>
      <c r="T22" s="24"/>
      <c r="U22" s="24"/>
      <c r="V22" s="24"/>
      <c r="W22" s="24">
        <v>7715184</v>
      </c>
      <c r="X22" s="24">
        <v>25718944</v>
      </c>
      <c r="Y22" s="24">
        <v>-18003760</v>
      </c>
      <c r="Z22" s="7">
        <v>-70</v>
      </c>
      <c r="AA22" s="29">
        <v>88124571</v>
      </c>
    </row>
    <row r="23" spans="1:27" ht="13.5">
      <c r="A23" s="5" t="s">
        <v>49</v>
      </c>
      <c r="B23" s="3"/>
      <c r="C23" s="19">
        <v>633545</v>
      </c>
      <c r="D23" s="19"/>
      <c r="E23" s="20">
        <v>16900000</v>
      </c>
      <c r="F23" s="21">
        <v>17524000</v>
      </c>
      <c r="G23" s="21"/>
      <c r="H23" s="21"/>
      <c r="I23" s="21">
        <v>89304</v>
      </c>
      <c r="J23" s="21">
        <v>89304</v>
      </c>
      <c r="K23" s="21">
        <v>568796</v>
      </c>
      <c r="L23" s="21">
        <v>83241</v>
      </c>
      <c r="M23" s="21">
        <v>558569</v>
      </c>
      <c r="N23" s="21">
        <v>1210606</v>
      </c>
      <c r="O23" s="21"/>
      <c r="P23" s="21"/>
      <c r="Q23" s="21"/>
      <c r="R23" s="21"/>
      <c r="S23" s="21"/>
      <c r="T23" s="21"/>
      <c r="U23" s="21"/>
      <c r="V23" s="21"/>
      <c r="W23" s="21">
        <v>1299910</v>
      </c>
      <c r="X23" s="21">
        <v>5599687</v>
      </c>
      <c r="Y23" s="21">
        <v>-4299777</v>
      </c>
      <c r="Z23" s="6">
        <v>-76.79</v>
      </c>
      <c r="AA23" s="28">
        <v>17524000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207951179</v>
      </c>
      <c r="D25" s="50">
        <f>+D5+D9+D15+D19+D24</f>
        <v>0</v>
      </c>
      <c r="E25" s="51">
        <f t="shared" si="4"/>
        <v>284821140</v>
      </c>
      <c r="F25" s="52">
        <f t="shared" si="4"/>
        <v>338998458</v>
      </c>
      <c r="G25" s="52">
        <f t="shared" si="4"/>
        <v>258593</v>
      </c>
      <c r="H25" s="52">
        <f t="shared" si="4"/>
        <v>5240861</v>
      </c>
      <c r="I25" s="52">
        <f t="shared" si="4"/>
        <v>16473635</v>
      </c>
      <c r="J25" s="52">
        <f t="shared" si="4"/>
        <v>21973089</v>
      </c>
      <c r="K25" s="52">
        <f t="shared" si="4"/>
        <v>14565691</v>
      </c>
      <c r="L25" s="52">
        <f t="shared" si="4"/>
        <v>18037051</v>
      </c>
      <c r="M25" s="52">
        <f t="shared" si="4"/>
        <v>16873264</v>
      </c>
      <c r="N25" s="52">
        <f t="shared" si="4"/>
        <v>49476006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71449095</v>
      </c>
      <c r="X25" s="52">
        <f t="shared" si="4"/>
        <v>94373325</v>
      </c>
      <c r="Y25" s="52">
        <f t="shared" si="4"/>
        <v>-22924230</v>
      </c>
      <c r="Z25" s="53">
        <f>+IF(X25&lt;&gt;0,+(Y25/X25)*100,0)</f>
        <v>-24.29100595957597</v>
      </c>
      <c r="AA25" s="54">
        <f>+AA5+AA9+AA15+AA19+AA24</f>
        <v>338998458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85930232</v>
      </c>
      <c r="D28" s="19"/>
      <c r="E28" s="20">
        <v>54821140</v>
      </c>
      <c r="F28" s="21">
        <v>56898845</v>
      </c>
      <c r="G28" s="21">
        <v>486</v>
      </c>
      <c r="H28" s="21">
        <v>1756148</v>
      </c>
      <c r="I28" s="21">
        <v>5402499</v>
      </c>
      <c r="J28" s="21">
        <v>7159133</v>
      </c>
      <c r="K28" s="21">
        <v>2598119</v>
      </c>
      <c r="L28" s="21">
        <v>3136116</v>
      </c>
      <c r="M28" s="21">
        <v>4311973</v>
      </c>
      <c r="N28" s="21">
        <v>10046208</v>
      </c>
      <c r="O28" s="21"/>
      <c r="P28" s="21"/>
      <c r="Q28" s="21"/>
      <c r="R28" s="21"/>
      <c r="S28" s="21"/>
      <c r="T28" s="21"/>
      <c r="U28" s="21"/>
      <c r="V28" s="21"/>
      <c r="W28" s="21">
        <v>17205341</v>
      </c>
      <c r="X28" s="21"/>
      <c r="Y28" s="21">
        <v>17205341</v>
      </c>
      <c r="Z28" s="6"/>
      <c r="AA28" s="19">
        <v>56898845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85930232</v>
      </c>
      <c r="D32" s="25">
        <f>SUM(D28:D31)</f>
        <v>0</v>
      </c>
      <c r="E32" s="26">
        <f t="shared" si="5"/>
        <v>54821140</v>
      </c>
      <c r="F32" s="27">
        <f t="shared" si="5"/>
        <v>56898845</v>
      </c>
      <c r="G32" s="27">
        <f t="shared" si="5"/>
        <v>486</v>
      </c>
      <c r="H32" s="27">
        <f t="shared" si="5"/>
        <v>1756148</v>
      </c>
      <c r="I32" s="27">
        <f t="shared" si="5"/>
        <v>5402499</v>
      </c>
      <c r="J32" s="27">
        <f t="shared" si="5"/>
        <v>7159133</v>
      </c>
      <c r="K32" s="27">
        <f t="shared" si="5"/>
        <v>2598119</v>
      </c>
      <c r="L32" s="27">
        <f t="shared" si="5"/>
        <v>3136116</v>
      </c>
      <c r="M32" s="27">
        <f t="shared" si="5"/>
        <v>4311973</v>
      </c>
      <c r="N32" s="27">
        <f t="shared" si="5"/>
        <v>10046208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17205341</v>
      </c>
      <c r="X32" s="27">
        <f t="shared" si="5"/>
        <v>0</v>
      </c>
      <c r="Y32" s="27">
        <f t="shared" si="5"/>
        <v>17205341</v>
      </c>
      <c r="Z32" s="13">
        <f>+IF(X32&lt;&gt;0,+(Y32/X32)*100,0)</f>
        <v>0</v>
      </c>
      <c r="AA32" s="31">
        <f>SUM(AA28:AA31)</f>
        <v>56898845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112179648</v>
      </c>
      <c r="D34" s="19"/>
      <c r="E34" s="20">
        <v>205000000</v>
      </c>
      <c r="F34" s="21">
        <v>252951007</v>
      </c>
      <c r="G34" s="21">
        <v>183235</v>
      </c>
      <c r="H34" s="21">
        <v>1088340</v>
      </c>
      <c r="I34" s="21">
        <v>8025966</v>
      </c>
      <c r="J34" s="21">
        <v>9297541</v>
      </c>
      <c r="K34" s="21">
        <v>8564612</v>
      </c>
      <c r="L34" s="21">
        <v>11446441</v>
      </c>
      <c r="M34" s="21">
        <v>11158064</v>
      </c>
      <c r="N34" s="21">
        <v>31169117</v>
      </c>
      <c r="O34" s="21"/>
      <c r="P34" s="21"/>
      <c r="Q34" s="21"/>
      <c r="R34" s="21"/>
      <c r="S34" s="21"/>
      <c r="T34" s="21"/>
      <c r="U34" s="21"/>
      <c r="V34" s="21"/>
      <c r="W34" s="21">
        <v>40466658</v>
      </c>
      <c r="X34" s="21"/>
      <c r="Y34" s="21">
        <v>40466658</v>
      </c>
      <c r="Z34" s="6"/>
      <c r="AA34" s="28">
        <v>252951007</v>
      </c>
    </row>
    <row r="35" spans="1:27" ht="13.5">
      <c r="A35" s="59" t="s">
        <v>63</v>
      </c>
      <c r="B35" s="3"/>
      <c r="C35" s="19">
        <v>9841298</v>
      </c>
      <c r="D35" s="19"/>
      <c r="E35" s="20">
        <v>25000000</v>
      </c>
      <c r="F35" s="21">
        <v>29148606</v>
      </c>
      <c r="G35" s="21">
        <v>74871</v>
      </c>
      <c r="H35" s="21">
        <v>2396373</v>
      </c>
      <c r="I35" s="21">
        <v>3045171</v>
      </c>
      <c r="J35" s="21">
        <v>5516415</v>
      </c>
      <c r="K35" s="21">
        <v>3402961</v>
      </c>
      <c r="L35" s="21">
        <v>3454496</v>
      </c>
      <c r="M35" s="21">
        <v>1403228</v>
      </c>
      <c r="N35" s="21">
        <v>8260685</v>
      </c>
      <c r="O35" s="21"/>
      <c r="P35" s="21"/>
      <c r="Q35" s="21"/>
      <c r="R35" s="21"/>
      <c r="S35" s="21"/>
      <c r="T35" s="21"/>
      <c r="U35" s="21"/>
      <c r="V35" s="21"/>
      <c r="W35" s="21">
        <v>13777100</v>
      </c>
      <c r="X35" s="21"/>
      <c r="Y35" s="21">
        <v>13777100</v>
      </c>
      <c r="Z35" s="6"/>
      <c r="AA35" s="28">
        <v>29148606</v>
      </c>
    </row>
    <row r="36" spans="1:27" ht="13.5">
      <c r="A36" s="60" t="s">
        <v>64</v>
      </c>
      <c r="B36" s="10"/>
      <c r="C36" s="61">
        <f aca="true" t="shared" si="6" ref="C36:Y36">SUM(C32:C35)</f>
        <v>207951178</v>
      </c>
      <c r="D36" s="61">
        <f>SUM(D32:D35)</f>
        <v>0</v>
      </c>
      <c r="E36" s="62">
        <f t="shared" si="6"/>
        <v>284821140</v>
      </c>
      <c r="F36" s="63">
        <f t="shared" si="6"/>
        <v>338998458</v>
      </c>
      <c r="G36" s="63">
        <f t="shared" si="6"/>
        <v>258592</v>
      </c>
      <c r="H36" s="63">
        <f t="shared" si="6"/>
        <v>5240861</v>
      </c>
      <c r="I36" s="63">
        <f t="shared" si="6"/>
        <v>16473636</v>
      </c>
      <c r="J36" s="63">
        <f t="shared" si="6"/>
        <v>21973089</v>
      </c>
      <c r="K36" s="63">
        <f t="shared" si="6"/>
        <v>14565692</v>
      </c>
      <c r="L36" s="63">
        <f t="shared" si="6"/>
        <v>18037053</v>
      </c>
      <c r="M36" s="63">
        <f t="shared" si="6"/>
        <v>16873265</v>
      </c>
      <c r="N36" s="63">
        <f t="shared" si="6"/>
        <v>49476010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71449099</v>
      </c>
      <c r="X36" s="63">
        <f t="shared" si="6"/>
        <v>0</v>
      </c>
      <c r="Y36" s="63">
        <f t="shared" si="6"/>
        <v>71449099</v>
      </c>
      <c r="Z36" s="64">
        <f>+IF(X36&lt;&gt;0,+(Y36/X36)*100,0)</f>
        <v>0</v>
      </c>
      <c r="AA36" s="65">
        <f>SUM(AA32:AA35)</f>
        <v>338998458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15455960</v>
      </c>
      <c r="D5" s="16">
        <f>SUM(D6:D8)</f>
        <v>0</v>
      </c>
      <c r="E5" s="17">
        <f t="shared" si="0"/>
        <v>18399030</v>
      </c>
      <c r="F5" s="18">
        <f t="shared" si="0"/>
        <v>20577050</v>
      </c>
      <c r="G5" s="18">
        <f t="shared" si="0"/>
        <v>79340</v>
      </c>
      <c r="H5" s="18">
        <f t="shared" si="0"/>
        <v>31215</v>
      </c>
      <c r="I5" s="18">
        <f t="shared" si="0"/>
        <v>229129</v>
      </c>
      <c r="J5" s="18">
        <f t="shared" si="0"/>
        <v>339684</v>
      </c>
      <c r="K5" s="18">
        <f t="shared" si="0"/>
        <v>665707</v>
      </c>
      <c r="L5" s="18">
        <f t="shared" si="0"/>
        <v>571874</v>
      </c>
      <c r="M5" s="18">
        <f t="shared" si="0"/>
        <v>559491</v>
      </c>
      <c r="N5" s="18">
        <f t="shared" si="0"/>
        <v>1797072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2136756</v>
      </c>
      <c r="X5" s="18">
        <f t="shared" si="0"/>
        <v>5137630</v>
      </c>
      <c r="Y5" s="18">
        <f t="shared" si="0"/>
        <v>-3000874</v>
      </c>
      <c r="Z5" s="4">
        <f>+IF(X5&lt;&gt;0,+(Y5/X5)*100,0)</f>
        <v>-58.40969474251746</v>
      </c>
      <c r="AA5" s="16">
        <f>SUM(AA6:AA8)</f>
        <v>20577050</v>
      </c>
    </row>
    <row r="6" spans="1:27" ht="13.5">
      <c r="A6" s="5" t="s">
        <v>32</v>
      </c>
      <c r="B6" s="3"/>
      <c r="C6" s="19">
        <v>1012110</v>
      </c>
      <c r="D6" s="19"/>
      <c r="E6" s="20">
        <v>50000</v>
      </c>
      <c r="F6" s="21">
        <v>50000</v>
      </c>
      <c r="G6" s="21"/>
      <c r="H6" s="21"/>
      <c r="I6" s="21">
        <v>12497</v>
      </c>
      <c r="J6" s="21">
        <v>12497</v>
      </c>
      <c r="K6" s="21">
        <v>1178</v>
      </c>
      <c r="L6" s="21"/>
      <c r="M6" s="21"/>
      <c r="N6" s="21">
        <v>1178</v>
      </c>
      <c r="O6" s="21"/>
      <c r="P6" s="21"/>
      <c r="Q6" s="21"/>
      <c r="R6" s="21"/>
      <c r="S6" s="21"/>
      <c r="T6" s="21"/>
      <c r="U6" s="21"/>
      <c r="V6" s="21"/>
      <c r="W6" s="21">
        <v>13675</v>
      </c>
      <c r="X6" s="21">
        <v>13970</v>
      </c>
      <c r="Y6" s="21">
        <v>-295</v>
      </c>
      <c r="Z6" s="6">
        <v>-2.11</v>
      </c>
      <c r="AA6" s="28">
        <v>50000</v>
      </c>
    </row>
    <row r="7" spans="1:27" ht="13.5">
      <c r="A7" s="5" t="s">
        <v>33</v>
      </c>
      <c r="B7" s="3"/>
      <c r="C7" s="22">
        <v>567341</v>
      </c>
      <c r="D7" s="22"/>
      <c r="E7" s="23">
        <v>2010000</v>
      </c>
      <c r="F7" s="24">
        <v>2010000</v>
      </c>
      <c r="G7" s="24"/>
      <c r="H7" s="24"/>
      <c r="I7" s="24">
        <v>7792</v>
      </c>
      <c r="J7" s="24">
        <v>7792</v>
      </c>
      <c r="K7" s="24">
        <v>184923</v>
      </c>
      <c r="L7" s="24">
        <v>19394</v>
      </c>
      <c r="M7" s="24">
        <v>8020</v>
      </c>
      <c r="N7" s="24">
        <v>212337</v>
      </c>
      <c r="O7" s="24"/>
      <c r="P7" s="24"/>
      <c r="Q7" s="24"/>
      <c r="R7" s="24"/>
      <c r="S7" s="24"/>
      <c r="T7" s="24"/>
      <c r="U7" s="24"/>
      <c r="V7" s="24"/>
      <c r="W7" s="24">
        <v>220129</v>
      </c>
      <c r="X7" s="24">
        <v>561270</v>
      </c>
      <c r="Y7" s="24">
        <v>-341141</v>
      </c>
      <c r="Z7" s="7">
        <v>-60.78</v>
      </c>
      <c r="AA7" s="29">
        <v>2010000</v>
      </c>
    </row>
    <row r="8" spans="1:27" ht="13.5">
      <c r="A8" s="5" t="s">
        <v>34</v>
      </c>
      <c r="B8" s="3"/>
      <c r="C8" s="19">
        <v>13876509</v>
      </c>
      <c r="D8" s="19"/>
      <c r="E8" s="20">
        <v>16339030</v>
      </c>
      <c r="F8" s="21">
        <v>18517050</v>
      </c>
      <c r="G8" s="21">
        <v>79340</v>
      </c>
      <c r="H8" s="21">
        <v>31215</v>
      </c>
      <c r="I8" s="21">
        <v>208840</v>
      </c>
      <c r="J8" s="21">
        <v>319395</v>
      </c>
      <c r="K8" s="21">
        <v>479606</v>
      </c>
      <c r="L8" s="21">
        <v>552480</v>
      </c>
      <c r="M8" s="21">
        <v>551471</v>
      </c>
      <c r="N8" s="21">
        <v>1583557</v>
      </c>
      <c r="O8" s="21"/>
      <c r="P8" s="21"/>
      <c r="Q8" s="21"/>
      <c r="R8" s="21"/>
      <c r="S8" s="21"/>
      <c r="T8" s="21"/>
      <c r="U8" s="21"/>
      <c r="V8" s="21"/>
      <c r="W8" s="21">
        <v>1902952</v>
      </c>
      <c r="X8" s="21">
        <v>4562390</v>
      </c>
      <c r="Y8" s="21">
        <v>-2659438</v>
      </c>
      <c r="Z8" s="6">
        <v>-58.29</v>
      </c>
      <c r="AA8" s="28">
        <v>18517050</v>
      </c>
    </row>
    <row r="9" spans="1:27" ht="13.5">
      <c r="A9" s="2" t="s">
        <v>35</v>
      </c>
      <c r="B9" s="3"/>
      <c r="C9" s="16">
        <f aca="true" t="shared" si="1" ref="C9:Y9">SUM(C10:C14)</f>
        <v>20991493</v>
      </c>
      <c r="D9" s="16">
        <f>SUM(D10:D14)</f>
        <v>0</v>
      </c>
      <c r="E9" s="17">
        <f t="shared" si="1"/>
        <v>39855160</v>
      </c>
      <c r="F9" s="18">
        <f t="shared" si="1"/>
        <v>45339700</v>
      </c>
      <c r="G9" s="18">
        <f t="shared" si="1"/>
        <v>0</v>
      </c>
      <c r="H9" s="18">
        <f t="shared" si="1"/>
        <v>1914950</v>
      </c>
      <c r="I9" s="18">
        <f t="shared" si="1"/>
        <v>583150</v>
      </c>
      <c r="J9" s="18">
        <f t="shared" si="1"/>
        <v>2498100</v>
      </c>
      <c r="K9" s="18">
        <f t="shared" si="1"/>
        <v>1431418</v>
      </c>
      <c r="L9" s="18">
        <f t="shared" si="1"/>
        <v>712978</v>
      </c>
      <c r="M9" s="18">
        <f t="shared" si="1"/>
        <v>2941115</v>
      </c>
      <c r="N9" s="18">
        <f t="shared" si="1"/>
        <v>5085511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7583611</v>
      </c>
      <c r="X9" s="18">
        <f t="shared" si="1"/>
        <v>11195814</v>
      </c>
      <c r="Y9" s="18">
        <f t="shared" si="1"/>
        <v>-3612203</v>
      </c>
      <c r="Z9" s="4">
        <f>+IF(X9&lt;&gt;0,+(Y9/X9)*100,0)</f>
        <v>-32.263871121831784</v>
      </c>
      <c r="AA9" s="30">
        <f>SUM(AA10:AA14)</f>
        <v>45339700</v>
      </c>
    </row>
    <row r="10" spans="1:27" ht="13.5">
      <c r="A10" s="5" t="s">
        <v>36</v>
      </c>
      <c r="B10" s="3"/>
      <c r="C10" s="19">
        <v>965913</v>
      </c>
      <c r="D10" s="19"/>
      <c r="E10" s="20">
        <v>2233000</v>
      </c>
      <c r="F10" s="21">
        <v>2233000</v>
      </c>
      <c r="G10" s="21"/>
      <c r="H10" s="21"/>
      <c r="I10" s="21">
        <v>72241</v>
      </c>
      <c r="J10" s="21">
        <v>72241</v>
      </c>
      <c r="K10" s="21">
        <v>68847</v>
      </c>
      <c r="L10" s="21">
        <v>66780</v>
      </c>
      <c r="M10" s="21">
        <v>26367</v>
      </c>
      <c r="N10" s="21">
        <v>161994</v>
      </c>
      <c r="O10" s="21"/>
      <c r="P10" s="21"/>
      <c r="Q10" s="21"/>
      <c r="R10" s="21"/>
      <c r="S10" s="21"/>
      <c r="T10" s="21"/>
      <c r="U10" s="21"/>
      <c r="V10" s="21"/>
      <c r="W10" s="21">
        <v>234235</v>
      </c>
      <c r="X10" s="21">
        <v>690594</v>
      </c>
      <c r="Y10" s="21">
        <v>-456359</v>
      </c>
      <c r="Z10" s="6">
        <v>-66.08</v>
      </c>
      <c r="AA10" s="28">
        <v>2233000</v>
      </c>
    </row>
    <row r="11" spans="1:27" ht="13.5">
      <c r="A11" s="5" t="s">
        <v>37</v>
      </c>
      <c r="B11" s="3"/>
      <c r="C11" s="19">
        <v>6467721</v>
      </c>
      <c r="D11" s="19"/>
      <c r="E11" s="20">
        <v>7355160</v>
      </c>
      <c r="F11" s="21">
        <v>7484860</v>
      </c>
      <c r="G11" s="21"/>
      <c r="H11" s="21">
        <v>20700</v>
      </c>
      <c r="I11" s="21">
        <v>79950</v>
      </c>
      <c r="J11" s="21">
        <v>100650</v>
      </c>
      <c r="K11" s="21">
        <v>872284</v>
      </c>
      <c r="L11" s="21">
        <v>40144</v>
      </c>
      <c r="M11" s="21">
        <v>198794</v>
      </c>
      <c r="N11" s="21">
        <v>1111222</v>
      </c>
      <c r="O11" s="21"/>
      <c r="P11" s="21"/>
      <c r="Q11" s="21"/>
      <c r="R11" s="21"/>
      <c r="S11" s="21"/>
      <c r="T11" s="21"/>
      <c r="U11" s="21"/>
      <c r="V11" s="21"/>
      <c r="W11" s="21">
        <v>1211872</v>
      </c>
      <c r="X11" s="21">
        <v>2053820</v>
      </c>
      <c r="Y11" s="21">
        <v>-841948</v>
      </c>
      <c r="Z11" s="6">
        <v>-40.99</v>
      </c>
      <c r="AA11" s="28">
        <v>7484860</v>
      </c>
    </row>
    <row r="12" spans="1:27" ht="13.5">
      <c r="A12" s="5" t="s">
        <v>38</v>
      </c>
      <c r="B12" s="3"/>
      <c r="C12" s="19">
        <v>1214011</v>
      </c>
      <c r="D12" s="19"/>
      <c r="E12" s="20">
        <v>160000</v>
      </c>
      <c r="F12" s="21">
        <v>160000</v>
      </c>
      <c r="G12" s="21"/>
      <c r="H12" s="21"/>
      <c r="I12" s="21">
        <v>999</v>
      </c>
      <c r="J12" s="21">
        <v>999</v>
      </c>
      <c r="K12" s="21">
        <v>21394</v>
      </c>
      <c r="L12" s="21">
        <v>2414</v>
      </c>
      <c r="M12" s="21"/>
      <c r="N12" s="21">
        <v>23808</v>
      </c>
      <c r="O12" s="21"/>
      <c r="P12" s="21"/>
      <c r="Q12" s="21"/>
      <c r="R12" s="21"/>
      <c r="S12" s="21"/>
      <c r="T12" s="21"/>
      <c r="U12" s="21"/>
      <c r="V12" s="21"/>
      <c r="W12" s="21">
        <v>24807</v>
      </c>
      <c r="X12" s="21">
        <v>44690</v>
      </c>
      <c r="Y12" s="21">
        <v>-19883</v>
      </c>
      <c r="Z12" s="6">
        <v>-44.49</v>
      </c>
      <c r="AA12" s="28">
        <v>160000</v>
      </c>
    </row>
    <row r="13" spans="1:27" ht="13.5">
      <c r="A13" s="5" t="s">
        <v>39</v>
      </c>
      <c r="B13" s="3"/>
      <c r="C13" s="19">
        <v>12343848</v>
      </c>
      <c r="D13" s="19"/>
      <c r="E13" s="20">
        <v>30107000</v>
      </c>
      <c r="F13" s="21">
        <v>35461840</v>
      </c>
      <c r="G13" s="21"/>
      <c r="H13" s="21">
        <v>1894250</v>
      </c>
      <c r="I13" s="21">
        <v>429960</v>
      </c>
      <c r="J13" s="21">
        <v>2324210</v>
      </c>
      <c r="K13" s="21">
        <v>468893</v>
      </c>
      <c r="L13" s="21">
        <v>603640</v>
      </c>
      <c r="M13" s="21">
        <v>2715954</v>
      </c>
      <c r="N13" s="21">
        <v>3788487</v>
      </c>
      <c r="O13" s="21"/>
      <c r="P13" s="21"/>
      <c r="Q13" s="21"/>
      <c r="R13" s="21"/>
      <c r="S13" s="21"/>
      <c r="T13" s="21"/>
      <c r="U13" s="21"/>
      <c r="V13" s="21"/>
      <c r="W13" s="21">
        <v>6112697</v>
      </c>
      <c r="X13" s="21">
        <v>8406710</v>
      </c>
      <c r="Y13" s="21">
        <v>-2294013</v>
      </c>
      <c r="Z13" s="6">
        <v>-27.29</v>
      </c>
      <c r="AA13" s="28">
        <v>35461840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31367308</v>
      </c>
      <c r="D15" s="16">
        <f>SUM(D16:D18)</f>
        <v>0</v>
      </c>
      <c r="E15" s="17">
        <f t="shared" si="2"/>
        <v>38921760</v>
      </c>
      <c r="F15" s="18">
        <f t="shared" si="2"/>
        <v>39510760</v>
      </c>
      <c r="G15" s="18">
        <f t="shared" si="2"/>
        <v>0</v>
      </c>
      <c r="H15" s="18">
        <f t="shared" si="2"/>
        <v>0</v>
      </c>
      <c r="I15" s="18">
        <f t="shared" si="2"/>
        <v>2289428</v>
      </c>
      <c r="J15" s="18">
        <f t="shared" si="2"/>
        <v>2289428</v>
      </c>
      <c r="K15" s="18">
        <f t="shared" si="2"/>
        <v>222510</v>
      </c>
      <c r="L15" s="18">
        <f t="shared" si="2"/>
        <v>495737</v>
      </c>
      <c r="M15" s="18">
        <f t="shared" si="2"/>
        <v>465245</v>
      </c>
      <c r="N15" s="18">
        <f t="shared" si="2"/>
        <v>1183492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3472920</v>
      </c>
      <c r="X15" s="18">
        <f t="shared" si="2"/>
        <v>10868170</v>
      </c>
      <c r="Y15" s="18">
        <f t="shared" si="2"/>
        <v>-7395250</v>
      </c>
      <c r="Z15" s="4">
        <f>+IF(X15&lt;&gt;0,+(Y15/X15)*100,0)</f>
        <v>-68.04503426059769</v>
      </c>
      <c r="AA15" s="30">
        <f>SUM(AA16:AA18)</f>
        <v>39510760</v>
      </c>
    </row>
    <row r="16" spans="1:27" ht="13.5">
      <c r="A16" s="5" t="s">
        <v>42</v>
      </c>
      <c r="B16" s="3"/>
      <c r="C16" s="19">
        <v>1139708</v>
      </c>
      <c r="D16" s="19"/>
      <c r="E16" s="20">
        <v>960000</v>
      </c>
      <c r="F16" s="21">
        <v>960000</v>
      </c>
      <c r="G16" s="21"/>
      <c r="H16" s="21"/>
      <c r="I16" s="21">
        <v>25350</v>
      </c>
      <c r="J16" s="21">
        <v>25350</v>
      </c>
      <c r="K16" s="21">
        <v>33234</v>
      </c>
      <c r="L16" s="21">
        <v>35984</v>
      </c>
      <c r="M16" s="21">
        <v>19219</v>
      </c>
      <c r="N16" s="21">
        <v>88437</v>
      </c>
      <c r="O16" s="21"/>
      <c r="P16" s="21"/>
      <c r="Q16" s="21"/>
      <c r="R16" s="21"/>
      <c r="S16" s="21"/>
      <c r="T16" s="21"/>
      <c r="U16" s="21"/>
      <c r="V16" s="21"/>
      <c r="W16" s="21">
        <v>113787</v>
      </c>
      <c r="X16" s="21">
        <v>268100</v>
      </c>
      <c r="Y16" s="21">
        <v>-154313</v>
      </c>
      <c r="Z16" s="6">
        <v>-57.56</v>
      </c>
      <c r="AA16" s="28">
        <v>960000</v>
      </c>
    </row>
    <row r="17" spans="1:27" ht="13.5">
      <c r="A17" s="5" t="s">
        <v>43</v>
      </c>
      <c r="B17" s="3"/>
      <c r="C17" s="19">
        <v>28466990</v>
      </c>
      <c r="D17" s="19"/>
      <c r="E17" s="20">
        <v>37151760</v>
      </c>
      <c r="F17" s="21">
        <v>37740760</v>
      </c>
      <c r="G17" s="21"/>
      <c r="H17" s="21"/>
      <c r="I17" s="21">
        <v>2239336</v>
      </c>
      <c r="J17" s="21">
        <v>2239336</v>
      </c>
      <c r="K17" s="21">
        <v>176469</v>
      </c>
      <c r="L17" s="21">
        <v>420880</v>
      </c>
      <c r="M17" s="21">
        <v>409532</v>
      </c>
      <c r="N17" s="21">
        <v>1006881</v>
      </c>
      <c r="O17" s="21"/>
      <c r="P17" s="21"/>
      <c r="Q17" s="21"/>
      <c r="R17" s="21"/>
      <c r="S17" s="21"/>
      <c r="T17" s="21"/>
      <c r="U17" s="21"/>
      <c r="V17" s="21"/>
      <c r="W17" s="21">
        <v>3246217</v>
      </c>
      <c r="X17" s="21">
        <v>10373890</v>
      </c>
      <c r="Y17" s="21">
        <v>-7127673</v>
      </c>
      <c r="Z17" s="6">
        <v>-68.71</v>
      </c>
      <c r="AA17" s="28">
        <v>37740760</v>
      </c>
    </row>
    <row r="18" spans="1:27" ht="13.5">
      <c r="A18" s="5" t="s">
        <v>44</v>
      </c>
      <c r="B18" s="3"/>
      <c r="C18" s="19">
        <v>1760610</v>
      </c>
      <c r="D18" s="19"/>
      <c r="E18" s="20">
        <v>810000</v>
      </c>
      <c r="F18" s="21">
        <v>810000</v>
      </c>
      <c r="G18" s="21"/>
      <c r="H18" s="21"/>
      <c r="I18" s="21">
        <v>24742</v>
      </c>
      <c r="J18" s="21">
        <v>24742</v>
      </c>
      <c r="K18" s="21">
        <v>12807</v>
      </c>
      <c r="L18" s="21">
        <v>38873</v>
      </c>
      <c r="M18" s="21">
        <v>36494</v>
      </c>
      <c r="N18" s="21">
        <v>88174</v>
      </c>
      <c r="O18" s="21"/>
      <c r="P18" s="21"/>
      <c r="Q18" s="21"/>
      <c r="R18" s="21"/>
      <c r="S18" s="21"/>
      <c r="T18" s="21"/>
      <c r="U18" s="21"/>
      <c r="V18" s="21"/>
      <c r="W18" s="21">
        <v>112916</v>
      </c>
      <c r="X18" s="21">
        <v>226180</v>
      </c>
      <c r="Y18" s="21">
        <v>-113264</v>
      </c>
      <c r="Z18" s="6">
        <v>-50.08</v>
      </c>
      <c r="AA18" s="28">
        <v>810000</v>
      </c>
    </row>
    <row r="19" spans="1:27" ht="13.5">
      <c r="A19" s="2" t="s">
        <v>45</v>
      </c>
      <c r="B19" s="8"/>
      <c r="C19" s="16">
        <f aca="true" t="shared" si="3" ref="C19:Y19">SUM(C20:C23)</f>
        <v>106255864</v>
      </c>
      <c r="D19" s="16">
        <f>SUM(D20:D23)</f>
        <v>0</v>
      </c>
      <c r="E19" s="17">
        <f t="shared" si="3"/>
        <v>197012534</v>
      </c>
      <c r="F19" s="18">
        <f t="shared" si="3"/>
        <v>197276434</v>
      </c>
      <c r="G19" s="18">
        <f t="shared" si="3"/>
        <v>0</v>
      </c>
      <c r="H19" s="18">
        <f t="shared" si="3"/>
        <v>2071797</v>
      </c>
      <c r="I19" s="18">
        <f t="shared" si="3"/>
        <v>3991420</v>
      </c>
      <c r="J19" s="18">
        <f t="shared" si="3"/>
        <v>6063217</v>
      </c>
      <c r="K19" s="18">
        <f t="shared" si="3"/>
        <v>3206093</v>
      </c>
      <c r="L19" s="18">
        <f t="shared" si="3"/>
        <v>7040669</v>
      </c>
      <c r="M19" s="18">
        <f t="shared" si="3"/>
        <v>14058867</v>
      </c>
      <c r="N19" s="18">
        <f t="shared" si="3"/>
        <v>24305629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30368846</v>
      </c>
      <c r="X19" s="18">
        <f t="shared" si="3"/>
        <v>54938493</v>
      </c>
      <c r="Y19" s="18">
        <f t="shared" si="3"/>
        <v>-24569647</v>
      </c>
      <c r="Z19" s="4">
        <f>+IF(X19&lt;&gt;0,+(Y19/X19)*100,0)</f>
        <v>-44.722098583956424</v>
      </c>
      <c r="AA19" s="30">
        <f>SUM(AA20:AA23)</f>
        <v>197276434</v>
      </c>
    </row>
    <row r="20" spans="1:27" ht="13.5">
      <c r="A20" s="5" t="s">
        <v>46</v>
      </c>
      <c r="B20" s="3"/>
      <c r="C20" s="19">
        <v>28941095</v>
      </c>
      <c r="D20" s="19"/>
      <c r="E20" s="20">
        <v>36505000</v>
      </c>
      <c r="F20" s="21">
        <v>36505000</v>
      </c>
      <c r="G20" s="21"/>
      <c r="H20" s="21">
        <v>2686</v>
      </c>
      <c r="I20" s="21">
        <v>437185</v>
      </c>
      <c r="J20" s="21">
        <v>439871</v>
      </c>
      <c r="K20" s="21">
        <v>1244423</v>
      </c>
      <c r="L20" s="21">
        <v>294528</v>
      </c>
      <c r="M20" s="21">
        <v>4312665</v>
      </c>
      <c r="N20" s="21">
        <v>5851616</v>
      </c>
      <c r="O20" s="21"/>
      <c r="P20" s="21"/>
      <c r="Q20" s="21"/>
      <c r="R20" s="21"/>
      <c r="S20" s="21"/>
      <c r="T20" s="21"/>
      <c r="U20" s="21"/>
      <c r="V20" s="21"/>
      <c r="W20" s="21">
        <v>6291487</v>
      </c>
      <c r="X20" s="21">
        <v>10193180</v>
      </c>
      <c r="Y20" s="21">
        <v>-3901693</v>
      </c>
      <c r="Z20" s="6">
        <v>-38.28</v>
      </c>
      <c r="AA20" s="28">
        <v>36505000</v>
      </c>
    </row>
    <row r="21" spans="1:27" ht="13.5">
      <c r="A21" s="5" t="s">
        <v>47</v>
      </c>
      <c r="B21" s="3"/>
      <c r="C21" s="19">
        <v>38537032</v>
      </c>
      <c r="D21" s="19"/>
      <c r="E21" s="20">
        <v>59455417</v>
      </c>
      <c r="F21" s="21">
        <v>59719317</v>
      </c>
      <c r="G21" s="21"/>
      <c r="H21" s="21">
        <v>2069111</v>
      </c>
      <c r="I21" s="21">
        <v>3370525</v>
      </c>
      <c r="J21" s="21">
        <v>5439636</v>
      </c>
      <c r="K21" s="21">
        <v>1422338</v>
      </c>
      <c r="L21" s="21">
        <v>4169886</v>
      </c>
      <c r="M21" s="21">
        <v>8386099</v>
      </c>
      <c r="N21" s="21">
        <v>13978323</v>
      </c>
      <c r="O21" s="21"/>
      <c r="P21" s="21"/>
      <c r="Q21" s="21"/>
      <c r="R21" s="21"/>
      <c r="S21" s="21"/>
      <c r="T21" s="21"/>
      <c r="U21" s="21"/>
      <c r="V21" s="21"/>
      <c r="W21" s="21">
        <v>19417959</v>
      </c>
      <c r="X21" s="21">
        <v>16601510</v>
      </c>
      <c r="Y21" s="21">
        <v>2816449</v>
      </c>
      <c r="Z21" s="6">
        <v>16.97</v>
      </c>
      <c r="AA21" s="28">
        <v>59719317</v>
      </c>
    </row>
    <row r="22" spans="1:27" ht="13.5">
      <c r="A22" s="5" t="s">
        <v>48</v>
      </c>
      <c r="B22" s="3"/>
      <c r="C22" s="22">
        <v>38254512</v>
      </c>
      <c r="D22" s="22"/>
      <c r="E22" s="23">
        <v>76779987</v>
      </c>
      <c r="F22" s="24">
        <v>76779987</v>
      </c>
      <c r="G22" s="24"/>
      <c r="H22" s="24"/>
      <c r="I22" s="24">
        <v>183710</v>
      </c>
      <c r="J22" s="24">
        <v>183710</v>
      </c>
      <c r="K22" s="24">
        <v>347588</v>
      </c>
      <c r="L22" s="24">
        <v>646497</v>
      </c>
      <c r="M22" s="24">
        <v>513224</v>
      </c>
      <c r="N22" s="24">
        <v>1507309</v>
      </c>
      <c r="O22" s="24"/>
      <c r="P22" s="24"/>
      <c r="Q22" s="24"/>
      <c r="R22" s="24"/>
      <c r="S22" s="24"/>
      <c r="T22" s="24"/>
      <c r="U22" s="24"/>
      <c r="V22" s="24"/>
      <c r="W22" s="24">
        <v>1691019</v>
      </c>
      <c r="X22" s="24">
        <v>21226780</v>
      </c>
      <c r="Y22" s="24">
        <v>-19535761</v>
      </c>
      <c r="Z22" s="7">
        <v>-92.03</v>
      </c>
      <c r="AA22" s="29">
        <v>76779987</v>
      </c>
    </row>
    <row r="23" spans="1:27" ht="13.5">
      <c r="A23" s="5" t="s">
        <v>49</v>
      </c>
      <c r="B23" s="3"/>
      <c r="C23" s="19">
        <v>523225</v>
      </c>
      <c r="D23" s="19"/>
      <c r="E23" s="20">
        <v>24272130</v>
      </c>
      <c r="F23" s="21">
        <v>24272130</v>
      </c>
      <c r="G23" s="21"/>
      <c r="H23" s="21"/>
      <c r="I23" s="21"/>
      <c r="J23" s="21"/>
      <c r="K23" s="21">
        <v>191744</v>
      </c>
      <c r="L23" s="21">
        <v>1929758</v>
      </c>
      <c r="M23" s="21">
        <v>846879</v>
      </c>
      <c r="N23" s="21">
        <v>2968381</v>
      </c>
      <c r="O23" s="21"/>
      <c r="P23" s="21"/>
      <c r="Q23" s="21"/>
      <c r="R23" s="21"/>
      <c r="S23" s="21"/>
      <c r="T23" s="21"/>
      <c r="U23" s="21"/>
      <c r="V23" s="21"/>
      <c r="W23" s="21">
        <v>2968381</v>
      </c>
      <c r="X23" s="21">
        <v>6917023</v>
      </c>
      <c r="Y23" s="21">
        <v>-3948642</v>
      </c>
      <c r="Z23" s="6">
        <v>-57.09</v>
      </c>
      <c r="AA23" s="28">
        <v>24272130</v>
      </c>
    </row>
    <row r="24" spans="1:27" ht="13.5">
      <c r="A24" s="2" t="s">
        <v>50</v>
      </c>
      <c r="B24" s="8"/>
      <c r="C24" s="16">
        <v>248108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174318733</v>
      </c>
      <c r="D25" s="50">
        <f>+D5+D9+D15+D19+D24</f>
        <v>0</v>
      </c>
      <c r="E25" s="51">
        <f t="shared" si="4"/>
        <v>294188484</v>
      </c>
      <c r="F25" s="52">
        <f t="shared" si="4"/>
        <v>302703944</v>
      </c>
      <c r="G25" s="52">
        <f t="shared" si="4"/>
        <v>79340</v>
      </c>
      <c r="H25" s="52">
        <f t="shared" si="4"/>
        <v>4017962</v>
      </c>
      <c r="I25" s="52">
        <f t="shared" si="4"/>
        <v>7093127</v>
      </c>
      <c r="J25" s="52">
        <f t="shared" si="4"/>
        <v>11190429</v>
      </c>
      <c r="K25" s="52">
        <f t="shared" si="4"/>
        <v>5525728</v>
      </c>
      <c r="L25" s="52">
        <f t="shared" si="4"/>
        <v>8821258</v>
      </c>
      <c r="M25" s="52">
        <f t="shared" si="4"/>
        <v>18024718</v>
      </c>
      <c r="N25" s="52">
        <f t="shared" si="4"/>
        <v>32371704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43562133</v>
      </c>
      <c r="X25" s="52">
        <f t="shared" si="4"/>
        <v>82140107</v>
      </c>
      <c r="Y25" s="52">
        <f t="shared" si="4"/>
        <v>-38577974</v>
      </c>
      <c r="Z25" s="53">
        <f>+IF(X25&lt;&gt;0,+(Y25/X25)*100,0)</f>
        <v>-46.96606251072938</v>
      </c>
      <c r="AA25" s="54">
        <f>+AA5+AA9+AA15+AA19+AA24</f>
        <v>302703944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36834123</v>
      </c>
      <c r="D28" s="19"/>
      <c r="E28" s="20">
        <v>54682987</v>
      </c>
      <c r="F28" s="21">
        <v>54682987</v>
      </c>
      <c r="G28" s="21"/>
      <c r="H28" s="21"/>
      <c r="I28" s="21">
        <v>3554905</v>
      </c>
      <c r="J28" s="21">
        <v>3554905</v>
      </c>
      <c r="K28" s="21">
        <v>345251</v>
      </c>
      <c r="L28" s="21">
        <v>3624535</v>
      </c>
      <c r="M28" s="21">
        <v>816656</v>
      </c>
      <c r="N28" s="21">
        <v>4786442</v>
      </c>
      <c r="O28" s="21"/>
      <c r="P28" s="21"/>
      <c r="Q28" s="21"/>
      <c r="R28" s="21"/>
      <c r="S28" s="21"/>
      <c r="T28" s="21"/>
      <c r="U28" s="21"/>
      <c r="V28" s="21"/>
      <c r="W28" s="21">
        <v>8341347</v>
      </c>
      <c r="X28" s="21"/>
      <c r="Y28" s="21">
        <v>8341347</v>
      </c>
      <c r="Z28" s="6"/>
      <c r="AA28" s="19">
        <v>54682987</v>
      </c>
    </row>
    <row r="29" spans="1:27" ht="13.5">
      <c r="A29" s="56" t="s">
        <v>55</v>
      </c>
      <c r="B29" s="3"/>
      <c r="C29" s="19">
        <v>13480796</v>
      </c>
      <c r="D29" s="19"/>
      <c r="E29" s="20">
        <v>19311000</v>
      </c>
      <c r="F29" s="21">
        <v>24244540</v>
      </c>
      <c r="G29" s="21"/>
      <c r="H29" s="21"/>
      <c r="I29" s="21"/>
      <c r="J29" s="21"/>
      <c r="K29" s="21">
        <v>724698</v>
      </c>
      <c r="L29" s="21">
        <v>585144</v>
      </c>
      <c r="M29" s="21">
        <v>2564241</v>
      </c>
      <c r="N29" s="21">
        <v>3874083</v>
      </c>
      <c r="O29" s="21"/>
      <c r="P29" s="21"/>
      <c r="Q29" s="21"/>
      <c r="R29" s="21"/>
      <c r="S29" s="21"/>
      <c r="T29" s="21"/>
      <c r="U29" s="21"/>
      <c r="V29" s="21"/>
      <c r="W29" s="21">
        <v>3874083</v>
      </c>
      <c r="X29" s="21"/>
      <c r="Y29" s="21">
        <v>3874083</v>
      </c>
      <c r="Z29" s="6"/>
      <c r="AA29" s="28">
        <v>24244540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32503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50347422</v>
      </c>
      <c r="D32" s="25">
        <f>SUM(D28:D31)</f>
        <v>0</v>
      </c>
      <c r="E32" s="26">
        <f t="shared" si="5"/>
        <v>73993987</v>
      </c>
      <c r="F32" s="27">
        <f t="shared" si="5"/>
        <v>78927527</v>
      </c>
      <c r="G32" s="27">
        <f t="shared" si="5"/>
        <v>0</v>
      </c>
      <c r="H32" s="27">
        <f t="shared" si="5"/>
        <v>0</v>
      </c>
      <c r="I32" s="27">
        <f t="shared" si="5"/>
        <v>3554905</v>
      </c>
      <c r="J32" s="27">
        <f t="shared" si="5"/>
        <v>3554905</v>
      </c>
      <c r="K32" s="27">
        <f t="shared" si="5"/>
        <v>1069949</v>
      </c>
      <c r="L32" s="27">
        <f t="shared" si="5"/>
        <v>4209679</v>
      </c>
      <c r="M32" s="27">
        <f t="shared" si="5"/>
        <v>3380897</v>
      </c>
      <c r="N32" s="27">
        <f t="shared" si="5"/>
        <v>8660525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12215430</v>
      </c>
      <c r="X32" s="27">
        <f t="shared" si="5"/>
        <v>0</v>
      </c>
      <c r="Y32" s="27">
        <f t="shared" si="5"/>
        <v>12215430</v>
      </c>
      <c r="Z32" s="13">
        <f>+IF(X32&lt;&gt;0,+(Y32/X32)*100,0)</f>
        <v>0</v>
      </c>
      <c r="AA32" s="31">
        <f>SUM(AA28:AA31)</f>
        <v>78927527</v>
      </c>
    </row>
    <row r="33" spans="1:27" ht="13.5">
      <c r="A33" s="59" t="s">
        <v>59</v>
      </c>
      <c r="B33" s="3" t="s">
        <v>60</v>
      </c>
      <c r="C33" s="19">
        <v>10610758</v>
      </c>
      <c r="D33" s="19"/>
      <c r="E33" s="20"/>
      <c r="F33" s="21">
        <v>97000</v>
      </c>
      <c r="G33" s="21"/>
      <c r="H33" s="21"/>
      <c r="I33" s="21">
        <v>79950</v>
      </c>
      <c r="J33" s="21">
        <v>79950</v>
      </c>
      <c r="K33" s="21"/>
      <c r="L33" s="21">
        <v>1977</v>
      </c>
      <c r="M33" s="21"/>
      <c r="N33" s="21">
        <v>1977</v>
      </c>
      <c r="O33" s="21"/>
      <c r="P33" s="21"/>
      <c r="Q33" s="21"/>
      <c r="R33" s="21"/>
      <c r="S33" s="21"/>
      <c r="T33" s="21"/>
      <c r="U33" s="21"/>
      <c r="V33" s="21"/>
      <c r="W33" s="21">
        <v>81927</v>
      </c>
      <c r="X33" s="21"/>
      <c r="Y33" s="21">
        <v>81927</v>
      </c>
      <c r="Z33" s="6"/>
      <c r="AA33" s="28">
        <v>97000</v>
      </c>
    </row>
    <row r="34" spans="1:27" ht="13.5">
      <c r="A34" s="59" t="s">
        <v>61</v>
      </c>
      <c r="B34" s="3" t="s">
        <v>62</v>
      </c>
      <c r="C34" s="19"/>
      <c r="D34" s="19"/>
      <c r="E34" s="20">
        <v>100000000</v>
      </c>
      <c r="F34" s="21">
        <v>100000000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100000000</v>
      </c>
    </row>
    <row r="35" spans="1:27" ht="13.5">
      <c r="A35" s="59" t="s">
        <v>63</v>
      </c>
      <c r="B35" s="3"/>
      <c r="C35" s="19">
        <v>113360558</v>
      </c>
      <c r="D35" s="19"/>
      <c r="E35" s="20">
        <v>120194497</v>
      </c>
      <c r="F35" s="21">
        <v>123679417</v>
      </c>
      <c r="G35" s="21">
        <v>79340</v>
      </c>
      <c r="H35" s="21">
        <v>4017962</v>
      </c>
      <c r="I35" s="21">
        <v>3458272</v>
      </c>
      <c r="J35" s="21">
        <v>7555574</v>
      </c>
      <c r="K35" s="21">
        <v>4455779</v>
      </c>
      <c r="L35" s="21">
        <v>4609602</v>
      </c>
      <c r="M35" s="21">
        <v>14643821</v>
      </c>
      <c r="N35" s="21">
        <v>23709202</v>
      </c>
      <c r="O35" s="21"/>
      <c r="P35" s="21"/>
      <c r="Q35" s="21"/>
      <c r="R35" s="21"/>
      <c r="S35" s="21"/>
      <c r="T35" s="21"/>
      <c r="U35" s="21"/>
      <c r="V35" s="21"/>
      <c r="W35" s="21">
        <v>31264776</v>
      </c>
      <c r="X35" s="21"/>
      <c r="Y35" s="21">
        <v>31264776</v>
      </c>
      <c r="Z35" s="6"/>
      <c r="AA35" s="28">
        <v>123679417</v>
      </c>
    </row>
    <row r="36" spans="1:27" ht="13.5">
      <c r="A36" s="60" t="s">
        <v>64</v>
      </c>
      <c r="B36" s="10"/>
      <c r="C36" s="61">
        <f aca="true" t="shared" si="6" ref="C36:Y36">SUM(C32:C35)</f>
        <v>174318738</v>
      </c>
      <c r="D36" s="61">
        <f>SUM(D32:D35)</f>
        <v>0</v>
      </c>
      <c r="E36" s="62">
        <f t="shared" si="6"/>
        <v>294188484</v>
      </c>
      <c r="F36" s="63">
        <f t="shared" si="6"/>
        <v>302703944</v>
      </c>
      <c r="G36" s="63">
        <f t="shared" si="6"/>
        <v>79340</v>
      </c>
      <c r="H36" s="63">
        <f t="shared" si="6"/>
        <v>4017962</v>
      </c>
      <c r="I36" s="63">
        <f t="shared" si="6"/>
        <v>7093127</v>
      </c>
      <c r="J36" s="63">
        <f t="shared" si="6"/>
        <v>11190429</v>
      </c>
      <c r="K36" s="63">
        <f t="shared" si="6"/>
        <v>5525728</v>
      </c>
      <c r="L36" s="63">
        <f t="shared" si="6"/>
        <v>8821258</v>
      </c>
      <c r="M36" s="63">
        <f t="shared" si="6"/>
        <v>18024718</v>
      </c>
      <c r="N36" s="63">
        <f t="shared" si="6"/>
        <v>32371704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43562133</v>
      </c>
      <c r="X36" s="63">
        <f t="shared" si="6"/>
        <v>0</v>
      </c>
      <c r="Y36" s="63">
        <f t="shared" si="6"/>
        <v>43562133</v>
      </c>
      <c r="Z36" s="64">
        <f>+IF(X36&lt;&gt;0,+(Y36/X36)*100,0)</f>
        <v>0</v>
      </c>
      <c r="AA36" s="65">
        <f>SUM(AA32:AA35)</f>
        <v>302703944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9346816</v>
      </c>
      <c r="D5" s="16">
        <f>SUM(D6:D8)</f>
        <v>0</v>
      </c>
      <c r="E5" s="17">
        <f t="shared" si="0"/>
        <v>3818400</v>
      </c>
      <c r="F5" s="18">
        <f t="shared" si="0"/>
        <v>4463400</v>
      </c>
      <c r="G5" s="18">
        <f t="shared" si="0"/>
        <v>80</v>
      </c>
      <c r="H5" s="18">
        <f t="shared" si="0"/>
        <v>109296</v>
      </c>
      <c r="I5" s="18">
        <f t="shared" si="0"/>
        <v>198422</v>
      </c>
      <c r="J5" s="18">
        <f t="shared" si="0"/>
        <v>307798</v>
      </c>
      <c r="K5" s="18">
        <f t="shared" si="0"/>
        <v>226877</v>
      </c>
      <c r="L5" s="18">
        <f t="shared" si="0"/>
        <v>617252</v>
      </c>
      <c r="M5" s="18">
        <f t="shared" si="0"/>
        <v>86582</v>
      </c>
      <c r="N5" s="18">
        <f t="shared" si="0"/>
        <v>930711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1238509</v>
      </c>
      <c r="X5" s="18">
        <f t="shared" si="0"/>
        <v>3368400</v>
      </c>
      <c r="Y5" s="18">
        <f t="shared" si="0"/>
        <v>-2129891</v>
      </c>
      <c r="Z5" s="4">
        <f>+IF(X5&lt;&gt;0,+(Y5/X5)*100,0)</f>
        <v>-63.23153425958912</v>
      </c>
      <c r="AA5" s="16">
        <f>SUM(AA6:AA8)</f>
        <v>4463400</v>
      </c>
    </row>
    <row r="6" spans="1:27" ht="13.5">
      <c r="A6" s="5" t="s">
        <v>32</v>
      </c>
      <c r="B6" s="3"/>
      <c r="C6" s="19">
        <v>93098</v>
      </c>
      <c r="D6" s="19"/>
      <c r="E6" s="20">
        <v>186400</v>
      </c>
      <c r="F6" s="21">
        <v>331400</v>
      </c>
      <c r="G6" s="21"/>
      <c r="H6" s="21">
        <v>1340</v>
      </c>
      <c r="I6" s="21"/>
      <c r="J6" s="21">
        <v>1340</v>
      </c>
      <c r="K6" s="21">
        <v>77002</v>
      </c>
      <c r="L6" s="21">
        <v>32351</v>
      </c>
      <c r="M6" s="21">
        <v>6801</v>
      </c>
      <c r="N6" s="21">
        <v>116154</v>
      </c>
      <c r="O6" s="21"/>
      <c r="P6" s="21"/>
      <c r="Q6" s="21"/>
      <c r="R6" s="21"/>
      <c r="S6" s="21"/>
      <c r="T6" s="21"/>
      <c r="U6" s="21"/>
      <c r="V6" s="21"/>
      <c r="W6" s="21">
        <v>117494</v>
      </c>
      <c r="X6" s="21">
        <v>186400</v>
      </c>
      <c r="Y6" s="21">
        <v>-68906</v>
      </c>
      <c r="Z6" s="6">
        <v>-36.97</v>
      </c>
      <c r="AA6" s="28">
        <v>331400</v>
      </c>
    </row>
    <row r="7" spans="1:27" ht="13.5">
      <c r="A7" s="5" t="s">
        <v>33</v>
      </c>
      <c r="B7" s="3"/>
      <c r="C7" s="22">
        <v>901029</v>
      </c>
      <c r="D7" s="22"/>
      <c r="E7" s="23">
        <v>719000</v>
      </c>
      <c r="F7" s="24">
        <v>719000</v>
      </c>
      <c r="G7" s="24">
        <v>80</v>
      </c>
      <c r="H7" s="24">
        <v>74369</v>
      </c>
      <c r="I7" s="24">
        <v>14732</v>
      </c>
      <c r="J7" s="24">
        <v>89181</v>
      </c>
      <c r="K7" s="24">
        <v>22400</v>
      </c>
      <c r="L7" s="24">
        <v>26674</v>
      </c>
      <c r="M7" s="24">
        <v>4596</v>
      </c>
      <c r="N7" s="24">
        <v>53670</v>
      </c>
      <c r="O7" s="24"/>
      <c r="P7" s="24"/>
      <c r="Q7" s="24"/>
      <c r="R7" s="24"/>
      <c r="S7" s="24"/>
      <c r="T7" s="24"/>
      <c r="U7" s="24"/>
      <c r="V7" s="24"/>
      <c r="W7" s="24">
        <v>142851</v>
      </c>
      <c r="X7" s="24">
        <v>419000</v>
      </c>
      <c r="Y7" s="24">
        <v>-276149</v>
      </c>
      <c r="Z7" s="7">
        <v>-65.91</v>
      </c>
      <c r="AA7" s="29">
        <v>719000</v>
      </c>
    </row>
    <row r="8" spans="1:27" ht="13.5">
      <c r="A8" s="5" t="s">
        <v>34</v>
      </c>
      <c r="B8" s="3"/>
      <c r="C8" s="19">
        <v>8352689</v>
      </c>
      <c r="D8" s="19"/>
      <c r="E8" s="20">
        <v>2913000</v>
      </c>
      <c r="F8" s="21">
        <v>3413000</v>
      </c>
      <c r="G8" s="21"/>
      <c r="H8" s="21">
        <v>33587</v>
      </c>
      <c r="I8" s="21">
        <v>183690</v>
      </c>
      <c r="J8" s="21">
        <v>217277</v>
      </c>
      <c r="K8" s="21">
        <v>127475</v>
      </c>
      <c r="L8" s="21">
        <v>558227</v>
      </c>
      <c r="M8" s="21">
        <v>75185</v>
      </c>
      <c r="N8" s="21">
        <v>760887</v>
      </c>
      <c r="O8" s="21"/>
      <c r="P8" s="21"/>
      <c r="Q8" s="21"/>
      <c r="R8" s="21"/>
      <c r="S8" s="21"/>
      <c r="T8" s="21"/>
      <c r="U8" s="21"/>
      <c r="V8" s="21"/>
      <c r="W8" s="21">
        <v>978164</v>
      </c>
      <c r="X8" s="21">
        <v>2763000</v>
      </c>
      <c r="Y8" s="21">
        <v>-1784836</v>
      </c>
      <c r="Z8" s="6">
        <v>-64.6</v>
      </c>
      <c r="AA8" s="28">
        <v>3413000</v>
      </c>
    </row>
    <row r="9" spans="1:27" ht="13.5">
      <c r="A9" s="2" t="s">
        <v>35</v>
      </c>
      <c r="B9" s="3"/>
      <c r="C9" s="16">
        <f aca="true" t="shared" si="1" ref="C9:Y9">SUM(C10:C14)</f>
        <v>20890005</v>
      </c>
      <c r="D9" s="16">
        <f>SUM(D10:D14)</f>
        <v>0</v>
      </c>
      <c r="E9" s="17">
        <f t="shared" si="1"/>
        <v>7964000</v>
      </c>
      <c r="F9" s="18">
        <f t="shared" si="1"/>
        <v>7970000</v>
      </c>
      <c r="G9" s="18">
        <f t="shared" si="1"/>
        <v>1190</v>
      </c>
      <c r="H9" s="18">
        <f t="shared" si="1"/>
        <v>6848</v>
      </c>
      <c r="I9" s="18">
        <f t="shared" si="1"/>
        <v>12863</v>
      </c>
      <c r="J9" s="18">
        <f t="shared" si="1"/>
        <v>20901</v>
      </c>
      <c r="K9" s="18">
        <f t="shared" si="1"/>
        <v>72126</v>
      </c>
      <c r="L9" s="18">
        <f t="shared" si="1"/>
        <v>21644</v>
      </c>
      <c r="M9" s="18">
        <f t="shared" si="1"/>
        <v>343299</v>
      </c>
      <c r="N9" s="18">
        <f t="shared" si="1"/>
        <v>437069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457970</v>
      </c>
      <c r="X9" s="18">
        <f t="shared" si="1"/>
        <v>4212000</v>
      </c>
      <c r="Y9" s="18">
        <f t="shared" si="1"/>
        <v>-3754030</v>
      </c>
      <c r="Z9" s="4">
        <f>+IF(X9&lt;&gt;0,+(Y9/X9)*100,0)</f>
        <v>-89.12701804368471</v>
      </c>
      <c r="AA9" s="30">
        <f>SUM(AA10:AA14)</f>
        <v>7970000</v>
      </c>
    </row>
    <row r="10" spans="1:27" ht="13.5">
      <c r="A10" s="5" t="s">
        <v>36</v>
      </c>
      <c r="B10" s="3"/>
      <c r="C10" s="19">
        <v>10136389</v>
      </c>
      <c r="D10" s="19"/>
      <c r="E10" s="20">
        <v>4812000</v>
      </c>
      <c r="F10" s="21">
        <v>4812000</v>
      </c>
      <c r="G10" s="21">
        <v>1190</v>
      </c>
      <c r="H10" s="21">
        <v>5708</v>
      </c>
      <c r="I10" s="21">
        <v>12863</v>
      </c>
      <c r="J10" s="21">
        <v>19761</v>
      </c>
      <c r="K10" s="21">
        <v>10823</v>
      </c>
      <c r="L10" s="21">
        <v>20360</v>
      </c>
      <c r="M10" s="21">
        <v>230267</v>
      </c>
      <c r="N10" s="21">
        <v>261450</v>
      </c>
      <c r="O10" s="21"/>
      <c r="P10" s="21"/>
      <c r="Q10" s="21"/>
      <c r="R10" s="21"/>
      <c r="S10" s="21"/>
      <c r="T10" s="21"/>
      <c r="U10" s="21"/>
      <c r="V10" s="21"/>
      <c r="W10" s="21">
        <v>281211</v>
      </c>
      <c r="X10" s="21">
        <v>2362000</v>
      </c>
      <c r="Y10" s="21">
        <v>-2080789</v>
      </c>
      <c r="Z10" s="6">
        <v>-88.09</v>
      </c>
      <c r="AA10" s="28">
        <v>4812000</v>
      </c>
    </row>
    <row r="11" spans="1:27" ht="13.5">
      <c r="A11" s="5" t="s">
        <v>37</v>
      </c>
      <c r="B11" s="3"/>
      <c r="C11" s="19">
        <v>1550244</v>
      </c>
      <c r="D11" s="19"/>
      <c r="E11" s="20">
        <v>2822000</v>
      </c>
      <c r="F11" s="21">
        <v>2822000</v>
      </c>
      <c r="G11" s="21"/>
      <c r="H11" s="21">
        <v>1140</v>
      </c>
      <c r="I11" s="21"/>
      <c r="J11" s="21">
        <v>1140</v>
      </c>
      <c r="K11" s="21">
        <v>53968</v>
      </c>
      <c r="L11" s="21">
        <v>1284</v>
      </c>
      <c r="M11" s="21">
        <v>113032</v>
      </c>
      <c r="N11" s="21">
        <v>168284</v>
      </c>
      <c r="O11" s="21"/>
      <c r="P11" s="21"/>
      <c r="Q11" s="21"/>
      <c r="R11" s="21"/>
      <c r="S11" s="21"/>
      <c r="T11" s="21"/>
      <c r="U11" s="21"/>
      <c r="V11" s="21"/>
      <c r="W11" s="21">
        <v>169424</v>
      </c>
      <c r="X11" s="21">
        <v>1520000</v>
      </c>
      <c r="Y11" s="21">
        <v>-1350576</v>
      </c>
      <c r="Z11" s="6">
        <v>-88.85</v>
      </c>
      <c r="AA11" s="28">
        <v>2822000</v>
      </c>
    </row>
    <row r="12" spans="1:27" ht="13.5">
      <c r="A12" s="5" t="s">
        <v>38</v>
      </c>
      <c r="B12" s="3"/>
      <c r="C12" s="19">
        <v>9203372</v>
      </c>
      <c r="D12" s="19"/>
      <c r="E12" s="20">
        <v>330000</v>
      </c>
      <c r="F12" s="21">
        <v>336000</v>
      </c>
      <c r="G12" s="21"/>
      <c r="H12" s="21"/>
      <c r="I12" s="21"/>
      <c r="J12" s="21"/>
      <c r="K12" s="21">
        <v>7335</v>
      </c>
      <c r="L12" s="21"/>
      <c r="M12" s="21"/>
      <c r="N12" s="21">
        <v>7335</v>
      </c>
      <c r="O12" s="21"/>
      <c r="P12" s="21"/>
      <c r="Q12" s="21"/>
      <c r="R12" s="21"/>
      <c r="S12" s="21"/>
      <c r="T12" s="21"/>
      <c r="U12" s="21"/>
      <c r="V12" s="21"/>
      <c r="W12" s="21">
        <v>7335</v>
      </c>
      <c r="X12" s="21">
        <v>330000</v>
      </c>
      <c r="Y12" s="21">
        <v>-322665</v>
      </c>
      <c r="Z12" s="6">
        <v>-97.78</v>
      </c>
      <c r="AA12" s="28">
        <v>336000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17340901</v>
      </c>
      <c r="D15" s="16">
        <f>SUM(D16:D18)</f>
        <v>0</v>
      </c>
      <c r="E15" s="17">
        <f t="shared" si="2"/>
        <v>25162563</v>
      </c>
      <c r="F15" s="18">
        <f t="shared" si="2"/>
        <v>25162563</v>
      </c>
      <c r="G15" s="18">
        <f t="shared" si="2"/>
        <v>5443169</v>
      </c>
      <c r="H15" s="18">
        <f t="shared" si="2"/>
        <v>2757620</v>
      </c>
      <c r="I15" s="18">
        <f t="shared" si="2"/>
        <v>5248754</v>
      </c>
      <c r="J15" s="18">
        <f t="shared" si="2"/>
        <v>13449543</v>
      </c>
      <c r="K15" s="18">
        <f t="shared" si="2"/>
        <v>4688906</v>
      </c>
      <c r="L15" s="18">
        <f t="shared" si="2"/>
        <v>6133910</v>
      </c>
      <c r="M15" s="18">
        <f t="shared" si="2"/>
        <v>99485</v>
      </c>
      <c r="N15" s="18">
        <f t="shared" si="2"/>
        <v>10922301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24371844</v>
      </c>
      <c r="X15" s="18">
        <f t="shared" si="2"/>
        <v>15850000</v>
      </c>
      <c r="Y15" s="18">
        <f t="shared" si="2"/>
        <v>8521844</v>
      </c>
      <c r="Z15" s="4">
        <f>+IF(X15&lt;&gt;0,+(Y15/X15)*100,0)</f>
        <v>53.76557728706624</v>
      </c>
      <c r="AA15" s="30">
        <f>SUM(AA16:AA18)</f>
        <v>25162563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17198351</v>
      </c>
      <c r="D17" s="19"/>
      <c r="E17" s="20">
        <v>25162563</v>
      </c>
      <c r="F17" s="21">
        <v>25162563</v>
      </c>
      <c r="G17" s="21">
        <v>5443169</v>
      </c>
      <c r="H17" s="21">
        <v>2757620</v>
      </c>
      <c r="I17" s="21">
        <v>5248754</v>
      </c>
      <c r="J17" s="21">
        <v>13449543</v>
      </c>
      <c r="K17" s="21">
        <v>4688906</v>
      </c>
      <c r="L17" s="21">
        <v>6133910</v>
      </c>
      <c r="M17" s="21">
        <v>99485</v>
      </c>
      <c r="N17" s="21">
        <v>10922301</v>
      </c>
      <c r="O17" s="21"/>
      <c r="P17" s="21"/>
      <c r="Q17" s="21"/>
      <c r="R17" s="21"/>
      <c r="S17" s="21"/>
      <c r="T17" s="21"/>
      <c r="U17" s="21"/>
      <c r="V17" s="21"/>
      <c r="W17" s="21">
        <v>24371844</v>
      </c>
      <c r="X17" s="21">
        <v>15850000</v>
      </c>
      <c r="Y17" s="21">
        <v>8521844</v>
      </c>
      <c r="Z17" s="6">
        <v>53.77</v>
      </c>
      <c r="AA17" s="28">
        <v>25162563</v>
      </c>
    </row>
    <row r="18" spans="1:27" ht="13.5">
      <c r="A18" s="5" t="s">
        <v>44</v>
      </c>
      <c r="B18" s="3"/>
      <c r="C18" s="19">
        <v>142550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80238305</v>
      </c>
      <c r="D19" s="16">
        <f>SUM(D20:D23)</f>
        <v>0</v>
      </c>
      <c r="E19" s="17">
        <f t="shared" si="3"/>
        <v>45061127</v>
      </c>
      <c r="F19" s="18">
        <f t="shared" si="3"/>
        <v>48624994</v>
      </c>
      <c r="G19" s="18">
        <f t="shared" si="3"/>
        <v>4195262</v>
      </c>
      <c r="H19" s="18">
        <f t="shared" si="3"/>
        <v>1184399</v>
      </c>
      <c r="I19" s="18">
        <f t="shared" si="3"/>
        <v>642867</v>
      </c>
      <c r="J19" s="18">
        <f t="shared" si="3"/>
        <v>6022528</v>
      </c>
      <c r="K19" s="18">
        <f t="shared" si="3"/>
        <v>3069210</v>
      </c>
      <c r="L19" s="18">
        <f t="shared" si="3"/>
        <v>2677850</v>
      </c>
      <c r="M19" s="18">
        <f t="shared" si="3"/>
        <v>849129</v>
      </c>
      <c r="N19" s="18">
        <f t="shared" si="3"/>
        <v>6596189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12618717</v>
      </c>
      <c r="X19" s="18">
        <f t="shared" si="3"/>
        <v>21635000</v>
      </c>
      <c r="Y19" s="18">
        <f t="shared" si="3"/>
        <v>-9016283</v>
      </c>
      <c r="Z19" s="4">
        <f>+IF(X19&lt;&gt;0,+(Y19/X19)*100,0)</f>
        <v>-41.67452276403975</v>
      </c>
      <c r="AA19" s="30">
        <f>SUM(AA20:AA23)</f>
        <v>48624994</v>
      </c>
    </row>
    <row r="20" spans="1:27" ht="13.5">
      <c r="A20" s="5" t="s">
        <v>46</v>
      </c>
      <c r="B20" s="3"/>
      <c r="C20" s="19">
        <v>8640524</v>
      </c>
      <c r="D20" s="19"/>
      <c r="E20" s="20">
        <v>4786000</v>
      </c>
      <c r="F20" s="21">
        <v>5661827</v>
      </c>
      <c r="G20" s="21">
        <v>690</v>
      </c>
      <c r="H20" s="21">
        <v>134277</v>
      </c>
      <c r="I20" s="21">
        <v>20711</v>
      </c>
      <c r="J20" s="21">
        <v>155678</v>
      </c>
      <c r="K20" s="21">
        <v>31549</v>
      </c>
      <c r="L20" s="21">
        <v>72511</v>
      </c>
      <c r="M20" s="21">
        <v>191035</v>
      </c>
      <c r="N20" s="21">
        <v>295095</v>
      </c>
      <c r="O20" s="21"/>
      <c r="P20" s="21"/>
      <c r="Q20" s="21"/>
      <c r="R20" s="21"/>
      <c r="S20" s="21"/>
      <c r="T20" s="21"/>
      <c r="U20" s="21"/>
      <c r="V20" s="21"/>
      <c r="W20" s="21">
        <v>450773</v>
      </c>
      <c r="X20" s="21">
        <v>2370000</v>
      </c>
      <c r="Y20" s="21">
        <v>-1919227</v>
      </c>
      <c r="Z20" s="6">
        <v>-80.98</v>
      </c>
      <c r="AA20" s="28">
        <v>5661827</v>
      </c>
    </row>
    <row r="21" spans="1:27" ht="13.5">
      <c r="A21" s="5" t="s">
        <v>47</v>
      </c>
      <c r="B21" s="3"/>
      <c r="C21" s="19">
        <v>57655122</v>
      </c>
      <c r="D21" s="19"/>
      <c r="E21" s="20">
        <v>29473078</v>
      </c>
      <c r="F21" s="21">
        <v>30626696</v>
      </c>
      <c r="G21" s="21">
        <v>471328</v>
      </c>
      <c r="H21" s="21">
        <v>1044957</v>
      </c>
      <c r="I21" s="21">
        <v>120426</v>
      </c>
      <c r="J21" s="21">
        <v>1636711</v>
      </c>
      <c r="K21" s="21">
        <v>1233690</v>
      </c>
      <c r="L21" s="21">
        <v>2250063</v>
      </c>
      <c r="M21" s="21">
        <v>419807</v>
      </c>
      <c r="N21" s="21">
        <v>3903560</v>
      </c>
      <c r="O21" s="21"/>
      <c r="P21" s="21"/>
      <c r="Q21" s="21"/>
      <c r="R21" s="21"/>
      <c r="S21" s="21"/>
      <c r="T21" s="21"/>
      <c r="U21" s="21"/>
      <c r="V21" s="21"/>
      <c r="W21" s="21">
        <v>5540271</v>
      </c>
      <c r="X21" s="21">
        <v>11360000</v>
      </c>
      <c r="Y21" s="21">
        <v>-5819729</v>
      </c>
      <c r="Z21" s="6">
        <v>-51.23</v>
      </c>
      <c r="AA21" s="28">
        <v>30626696</v>
      </c>
    </row>
    <row r="22" spans="1:27" ht="13.5">
      <c r="A22" s="5" t="s">
        <v>48</v>
      </c>
      <c r="B22" s="3"/>
      <c r="C22" s="22">
        <v>13429958</v>
      </c>
      <c r="D22" s="22"/>
      <c r="E22" s="23">
        <v>9152049</v>
      </c>
      <c r="F22" s="24">
        <v>10686471</v>
      </c>
      <c r="G22" s="24">
        <v>3723244</v>
      </c>
      <c r="H22" s="24">
        <v>5165</v>
      </c>
      <c r="I22" s="24">
        <v>460930</v>
      </c>
      <c r="J22" s="24">
        <v>4189339</v>
      </c>
      <c r="K22" s="24">
        <v>304253</v>
      </c>
      <c r="L22" s="24">
        <v>334688</v>
      </c>
      <c r="M22" s="24">
        <v>238287</v>
      </c>
      <c r="N22" s="24">
        <v>877228</v>
      </c>
      <c r="O22" s="24"/>
      <c r="P22" s="24"/>
      <c r="Q22" s="24"/>
      <c r="R22" s="24"/>
      <c r="S22" s="24"/>
      <c r="T22" s="24"/>
      <c r="U22" s="24"/>
      <c r="V22" s="24"/>
      <c r="W22" s="24">
        <v>5066567</v>
      </c>
      <c r="X22" s="24">
        <v>6255000</v>
      </c>
      <c r="Y22" s="24">
        <v>-1188433</v>
      </c>
      <c r="Z22" s="7">
        <v>-19</v>
      </c>
      <c r="AA22" s="29">
        <v>10686471</v>
      </c>
    </row>
    <row r="23" spans="1:27" ht="13.5">
      <c r="A23" s="5" t="s">
        <v>49</v>
      </c>
      <c r="B23" s="3"/>
      <c r="C23" s="19">
        <v>512701</v>
      </c>
      <c r="D23" s="19"/>
      <c r="E23" s="20">
        <v>1650000</v>
      </c>
      <c r="F23" s="21">
        <v>1650000</v>
      </c>
      <c r="G23" s="21"/>
      <c r="H23" s="21"/>
      <c r="I23" s="21">
        <v>40800</v>
      </c>
      <c r="J23" s="21">
        <v>40800</v>
      </c>
      <c r="K23" s="21">
        <v>1499718</v>
      </c>
      <c r="L23" s="21">
        <v>20588</v>
      </c>
      <c r="M23" s="21"/>
      <c r="N23" s="21">
        <v>1520306</v>
      </c>
      <c r="O23" s="21"/>
      <c r="P23" s="21"/>
      <c r="Q23" s="21"/>
      <c r="R23" s="21"/>
      <c r="S23" s="21"/>
      <c r="T23" s="21"/>
      <c r="U23" s="21"/>
      <c r="V23" s="21"/>
      <c r="W23" s="21">
        <v>1561106</v>
      </c>
      <c r="X23" s="21">
        <v>1650000</v>
      </c>
      <c r="Y23" s="21">
        <v>-88894</v>
      </c>
      <c r="Z23" s="6">
        <v>-5.39</v>
      </c>
      <c r="AA23" s="28">
        <v>1650000</v>
      </c>
    </row>
    <row r="24" spans="1:27" ht="13.5">
      <c r="A24" s="2" t="s">
        <v>50</v>
      </c>
      <c r="B24" s="8"/>
      <c r="C24" s="16">
        <v>8938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127824965</v>
      </c>
      <c r="D25" s="50">
        <f>+D5+D9+D15+D19+D24</f>
        <v>0</v>
      </c>
      <c r="E25" s="51">
        <f t="shared" si="4"/>
        <v>82006090</v>
      </c>
      <c r="F25" s="52">
        <f t="shared" si="4"/>
        <v>86220957</v>
      </c>
      <c r="G25" s="52">
        <f t="shared" si="4"/>
        <v>9639701</v>
      </c>
      <c r="H25" s="52">
        <f t="shared" si="4"/>
        <v>4058163</v>
      </c>
      <c r="I25" s="52">
        <f t="shared" si="4"/>
        <v>6102906</v>
      </c>
      <c r="J25" s="52">
        <f t="shared" si="4"/>
        <v>19800770</v>
      </c>
      <c r="K25" s="52">
        <f t="shared" si="4"/>
        <v>8057119</v>
      </c>
      <c r="L25" s="52">
        <f t="shared" si="4"/>
        <v>9450656</v>
      </c>
      <c r="M25" s="52">
        <f t="shared" si="4"/>
        <v>1378495</v>
      </c>
      <c r="N25" s="52">
        <f t="shared" si="4"/>
        <v>18886270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38687040</v>
      </c>
      <c r="X25" s="52">
        <f t="shared" si="4"/>
        <v>45065400</v>
      </c>
      <c r="Y25" s="52">
        <f t="shared" si="4"/>
        <v>-6378360</v>
      </c>
      <c r="Z25" s="53">
        <f>+IF(X25&lt;&gt;0,+(Y25/X25)*100,0)</f>
        <v>-14.153563487731164</v>
      </c>
      <c r="AA25" s="54">
        <f>+AA5+AA9+AA15+AA19+AA24</f>
        <v>86220957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67096008</v>
      </c>
      <c r="D28" s="19"/>
      <c r="E28" s="20">
        <v>43431000</v>
      </c>
      <c r="F28" s="21">
        <v>43431000</v>
      </c>
      <c r="G28" s="21">
        <v>9634354</v>
      </c>
      <c r="H28" s="21">
        <v>3783047</v>
      </c>
      <c r="I28" s="21">
        <v>5765096</v>
      </c>
      <c r="J28" s="21">
        <v>19182497</v>
      </c>
      <c r="K28" s="21">
        <v>5784147</v>
      </c>
      <c r="L28" s="21">
        <v>8378548</v>
      </c>
      <c r="M28" s="21">
        <v>467524</v>
      </c>
      <c r="N28" s="21">
        <v>14630219</v>
      </c>
      <c r="O28" s="21"/>
      <c r="P28" s="21"/>
      <c r="Q28" s="21"/>
      <c r="R28" s="21"/>
      <c r="S28" s="21"/>
      <c r="T28" s="21"/>
      <c r="U28" s="21"/>
      <c r="V28" s="21"/>
      <c r="W28" s="21">
        <v>33812716</v>
      </c>
      <c r="X28" s="21"/>
      <c r="Y28" s="21">
        <v>33812716</v>
      </c>
      <c r="Z28" s="6"/>
      <c r="AA28" s="19">
        <v>43431000</v>
      </c>
    </row>
    <row r="29" spans="1:27" ht="13.5">
      <c r="A29" s="56" t="s">
        <v>55</v>
      </c>
      <c r="B29" s="3"/>
      <c r="C29" s="19">
        <v>9030797</v>
      </c>
      <c r="D29" s="19"/>
      <c r="E29" s="20">
        <v>6945744</v>
      </c>
      <c r="F29" s="21">
        <v>7090744</v>
      </c>
      <c r="G29" s="21"/>
      <c r="H29" s="21"/>
      <c r="I29" s="21"/>
      <c r="J29" s="21"/>
      <c r="K29" s="21"/>
      <c r="L29" s="21"/>
      <c r="M29" s="21">
        <v>191866</v>
      </c>
      <c r="N29" s="21">
        <v>191866</v>
      </c>
      <c r="O29" s="21"/>
      <c r="P29" s="21"/>
      <c r="Q29" s="21"/>
      <c r="R29" s="21"/>
      <c r="S29" s="21"/>
      <c r="T29" s="21"/>
      <c r="U29" s="21"/>
      <c r="V29" s="21"/>
      <c r="W29" s="21">
        <v>191866</v>
      </c>
      <c r="X29" s="21"/>
      <c r="Y29" s="21">
        <v>191866</v>
      </c>
      <c r="Z29" s="6"/>
      <c r="AA29" s="28">
        <v>7090744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76126805</v>
      </c>
      <c r="D32" s="25">
        <f>SUM(D28:D31)</f>
        <v>0</v>
      </c>
      <c r="E32" s="26">
        <f t="shared" si="5"/>
        <v>50376744</v>
      </c>
      <c r="F32" s="27">
        <f t="shared" si="5"/>
        <v>50521744</v>
      </c>
      <c r="G32" s="27">
        <f t="shared" si="5"/>
        <v>9634354</v>
      </c>
      <c r="H32" s="27">
        <f t="shared" si="5"/>
        <v>3783047</v>
      </c>
      <c r="I32" s="27">
        <f t="shared" si="5"/>
        <v>5765096</v>
      </c>
      <c r="J32" s="27">
        <f t="shared" si="5"/>
        <v>19182497</v>
      </c>
      <c r="K32" s="27">
        <f t="shared" si="5"/>
        <v>5784147</v>
      </c>
      <c r="L32" s="27">
        <f t="shared" si="5"/>
        <v>8378548</v>
      </c>
      <c r="M32" s="27">
        <f t="shared" si="5"/>
        <v>659390</v>
      </c>
      <c r="N32" s="27">
        <f t="shared" si="5"/>
        <v>14822085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34004582</v>
      </c>
      <c r="X32" s="27">
        <f t="shared" si="5"/>
        <v>0</v>
      </c>
      <c r="Y32" s="27">
        <f t="shared" si="5"/>
        <v>34004582</v>
      </c>
      <c r="Z32" s="13">
        <f>+IF(X32&lt;&gt;0,+(Y32/X32)*100,0)</f>
        <v>0</v>
      </c>
      <c r="AA32" s="31">
        <f>SUM(AA28:AA31)</f>
        <v>50521744</v>
      </c>
    </row>
    <row r="33" spans="1:27" ht="13.5">
      <c r="A33" s="59" t="s">
        <v>59</v>
      </c>
      <c r="B33" s="3" t="s">
        <v>60</v>
      </c>
      <c r="C33" s="19">
        <v>13858713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24422035</v>
      </c>
      <c r="D34" s="19"/>
      <c r="E34" s="20">
        <v>15428946</v>
      </c>
      <c r="F34" s="21">
        <v>18998813</v>
      </c>
      <c r="G34" s="21"/>
      <c r="H34" s="21">
        <v>117651</v>
      </c>
      <c r="I34" s="21"/>
      <c r="J34" s="21">
        <v>117651</v>
      </c>
      <c r="K34" s="21">
        <v>176710</v>
      </c>
      <c r="L34" s="21">
        <v>307079</v>
      </c>
      <c r="M34" s="21">
        <v>150067</v>
      </c>
      <c r="N34" s="21">
        <v>633856</v>
      </c>
      <c r="O34" s="21"/>
      <c r="P34" s="21"/>
      <c r="Q34" s="21"/>
      <c r="R34" s="21"/>
      <c r="S34" s="21"/>
      <c r="T34" s="21"/>
      <c r="U34" s="21"/>
      <c r="V34" s="21"/>
      <c r="W34" s="21">
        <v>751507</v>
      </c>
      <c r="X34" s="21"/>
      <c r="Y34" s="21">
        <v>751507</v>
      </c>
      <c r="Z34" s="6"/>
      <c r="AA34" s="28">
        <v>18998813</v>
      </c>
    </row>
    <row r="35" spans="1:27" ht="13.5">
      <c r="A35" s="59" t="s">
        <v>63</v>
      </c>
      <c r="B35" s="3"/>
      <c r="C35" s="19">
        <v>13417413</v>
      </c>
      <c r="D35" s="19"/>
      <c r="E35" s="20">
        <v>16200400</v>
      </c>
      <c r="F35" s="21">
        <v>16700400</v>
      </c>
      <c r="G35" s="21">
        <v>5347</v>
      </c>
      <c r="H35" s="21">
        <v>157465</v>
      </c>
      <c r="I35" s="21">
        <v>337810</v>
      </c>
      <c r="J35" s="21">
        <v>500622</v>
      </c>
      <c r="K35" s="21">
        <v>2096262</v>
      </c>
      <c r="L35" s="21">
        <v>765029</v>
      </c>
      <c r="M35" s="21">
        <v>569038</v>
      </c>
      <c r="N35" s="21">
        <v>3430329</v>
      </c>
      <c r="O35" s="21"/>
      <c r="P35" s="21"/>
      <c r="Q35" s="21"/>
      <c r="R35" s="21"/>
      <c r="S35" s="21"/>
      <c r="T35" s="21"/>
      <c r="U35" s="21"/>
      <c r="V35" s="21"/>
      <c r="W35" s="21">
        <v>3930951</v>
      </c>
      <c r="X35" s="21"/>
      <c r="Y35" s="21">
        <v>3930951</v>
      </c>
      <c r="Z35" s="6"/>
      <c r="AA35" s="28">
        <v>16700400</v>
      </c>
    </row>
    <row r="36" spans="1:27" ht="13.5">
      <c r="A36" s="60" t="s">
        <v>64</v>
      </c>
      <c r="B36" s="10"/>
      <c r="C36" s="61">
        <f aca="true" t="shared" si="6" ref="C36:Y36">SUM(C32:C35)</f>
        <v>127824966</v>
      </c>
      <c r="D36" s="61">
        <f>SUM(D32:D35)</f>
        <v>0</v>
      </c>
      <c r="E36" s="62">
        <f t="shared" si="6"/>
        <v>82006090</v>
      </c>
      <c r="F36" s="63">
        <f t="shared" si="6"/>
        <v>86220957</v>
      </c>
      <c r="G36" s="63">
        <f t="shared" si="6"/>
        <v>9639701</v>
      </c>
      <c r="H36" s="63">
        <f t="shared" si="6"/>
        <v>4058163</v>
      </c>
      <c r="I36" s="63">
        <f t="shared" si="6"/>
        <v>6102906</v>
      </c>
      <c r="J36" s="63">
        <f t="shared" si="6"/>
        <v>19800770</v>
      </c>
      <c r="K36" s="63">
        <f t="shared" si="6"/>
        <v>8057119</v>
      </c>
      <c r="L36" s="63">
        <f t="shared" si="6"/>
        <v>9450656</v>
      </c>
      <c r="M36" s="63">
        <f t="shared" si="6"/>
        <v>1378495</v>
      </c>
      <c r="N36" s="63">
        <f t="shared" si="6"/>
        <v>18886270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38687040</v>
      </c>
      <c r="X36" s="63">
        <f t="shared" si="6"/>
        <v>0</v>
      </c>
      <c r="Y36" s="63">
        <f t="shared" si="6"/>
        <v>38687040</v>
      </c>
      <c r="Z36" s="64">
        <f>+IF(X36&lt;&gt;0,+(Y36/X36)*100,0)</f>
        <v>0</v>
      </c>
      <c r="AA36" s="65">
        <f>SUM(AA32:AA35)</f>
        <v>86220957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5876882</v>
      </c>
      <c r="D5" s="16">
        <f>SUM(D6:D8)</f>
        <v>0</v>
      </c>
      <c r="E5" s="17">
        <f t="shared" si="0"/>
        <v>4500000</v>
      </c>
      <c r="F5" s="18">
        <f t="shared" si="0"/>
        <v>4554000</v>
      </c>
      <c r="G5" s="18">
        <f t="shared" si="0"/>
        <v>0</v>
      </c>
      <c r="H5" s="18">
        <f t="shared" si="0"/>
        <v>127824</v>
      </c>
      <c r="I5" s="18">
        <f t="shared" si="0"/>
        <v>55821</v>
      </c>
      <c r="J5" s="18">
        <f t="shared" si="0"/>
        <v>183645</v>
      </c>
      <c r="K5" s="18">
        <f t="shared" si="0"/>
        <v>191871</v>
      </c>
      <c r="L5" s="18">
        <f t="shared" si="0"/>
        <v>42250</v>
      </c>
      <c r="M5" s="18">
        <f t="shared" si="0"/>
        <v>236499</v>
      </c>
      <c r="N5" s="18">
        <f t="shared" si="0"/>
        <v>470620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654265</v>
      </c>
      <c r="X5" s="18">
        <f t="shared" si="0"/>
        <v>1680000</v>
      </c>
      <c r="Y5" s="18">
        <f t="shared" si="0"/>
        <v>-1025735</v>
      </c>
      <c r="Z5" s="4">
        <f>+IF(X5&lt;&gt;0,+(Y5/X5)*100,0)</f>
        <v>-61.05565476190476</v>
      </c>
      <c r="AA5" s="16">
        <f>SUM(AA6:AA8)</f>
        <v>4554000</v>
      </c>
    </row>
    <row r="6" spans="1:27" ht="13.5">
      <c r="A6" s="5" t="s">
        <v>32</v>
      </c>
      <c r="B6" s="3"/>
      <c r="C6" s="19">
        <v>17989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300000</v>
      </c>
      <c r="F7" s="24">
        <v>300000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300000</v>
      </c>
    </row>
    <row r="8" spans="1:27" ht="13.5">
      <c r="A8" s="5" t="s">
        <v>34</v>
      </c>
      <c r="B8" s="3"/>
      <c r="C8" s="19">
        <v>5858893</v>
      </c>
      <c r="D8" s="19"/>
      <c r="E8" s="20">
        <v>4200000</v>
      </c>
      <c r="F8" s="21">
        <v>4254000</v>
      </c>
      <c r="G8" s="21"/>
      <c r="H8" s="21">
        <v>127824</v>
      </c>
      <c r="I8" s="21">
        <v>55821</v>
      </c>
      <c r="J8" s="21">
        <v>183645</v>
      </c>
      <c r="K8" s="21">
        <v>191871</v>
      </c>
      <c r="L8" s="21">
        <v>42250</v>
      </c>
      <c r="M8" s="21">
        <v>236499</v>
      </c>
      <c r="N8" s="21">
        <v>470620</v>
      </c>
      <c r="O8" s="21"/>
      <c r="P8" s="21"/>
      <c r="Q8" s="21"/>
      <c r="R8" s="21"/>
      <c r="S8" s="21"/>
      <c r="T8" s="21"/>
      <c r="U8" s="21"/>
      <c r="V8" s="21"/>
      <c r="W8" s="21">
        <v>654265</v>
      </c>
      <c r="X8" s="21">
        <v>1680000</v>
      </c>
      <c r="Y8" s="21">
        <v>-1025735</v>
      </c>
      <c r="Z8" s="6">
        <v>-61.06</v>
      </c>
      <c r="AA8" s="28">
        <v>4254000</v>
      </c>
    </row>
    <row r="9" spans="1:27" ht="13.5">
      <c r="A9" s="2" t="s">
        <v>35</v>
      </c>
      <c r="B9" s="3"/>
      <c r="C9" s="16">
        <f aca="true" t="shared" si="1" ref="C9:Y9">SUM(C10:C14)</f>
        <v>11090177</v>
      </c>
      <c r="D9" s="16">
        <f>SUM(D10:D14)</f>
        <v>0</v>
      </c>
      <c r="E9" s="17">
        <f t="shared" si="1"/>
        <v>6530000</v>
      </c>
      <c r="F9" s="18">
        <f t="shared" si="1"/>
        <v>6816000</v>
      </c>
      <c r="G9" s="18">
        <f t="shared" si="1"/>
        <v>649</v>
      </c>
      <c r="H9" s="18">
        <f t="shared" si="1"/>
        <v>98417</v>
      </c>
      <c r="I9" s="18">
        <f t="shared" si="1"/>
        <v>416614</v>
      </c>
      <c r="J9" s="18">
        <f t="shared" si="1"/>
        <v>515680</v>
      </c>
      <c r="K9" s="18">
        <f t="shared" si="1"/>
        <v>474476</v>
      </c>
      <c r="L9" s="18">
        <f t="shared" si="1"/>
        <v>577276</v>
      </c>
      <c r="M9" s="18">
        <f t="shared" si="1"/>
        <v>284754</v>
      </c>
      <c r="N9" s="18">
        <f t="shared" si="1"/>
        <v>1336506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1852186</v>
      </c>
      <c r="X9" s="18">
        <f t="shared" si="1"/>
        <v>2612000</v>
      </c>
      <c r="Y9" s="18">
        <f t="shared" si="1"/>
        <v>-759814</v>
      </c>
      <c r="Z9" s="4">
        <f>+IF(X9&lt;&gt;0,+(Y9/X9)*100,0)</f>
        <v>-29.08935681470138</v>
      </c>
      <c r="AA9" s="30">
        <f>SUM(AA10:AA14)</f>
        <v>6816000</v>
      </c>
    </row>
    <row r="10" spans="1:27" ht="13.5">
      <c r="A10" s="5" t="s">
        <v>36</v>
      </c>
      <c r="B10" s="3"/>
      <c r="C10" s="19">
        <v>2302964</v>
      </c>
      <c r="D10" s="19"/>
      <c r="E10" s="20">
        <v>1550000</v>
      </c>
      <c r="F10" s="21">
        <v>1550000</v>
      </c>
      <c r="G10" s="21">
        <v>649</v>
      </c>
      <c r="H10" s="21">
        <v>6458</v>
      </c>
      <c r="I10" s="21">
        <v>31350</v>
      </c>
      <c r="J10" s="21">
        <v>38457</v>
      </c>
      <c r="K10" s="21">
        <v>427036</v>
      </c>
      <c r="L10" s="21">
        <v>109467</v>
      </c>
      <c r="M10" s="21">
        <v>57615</v>
      </c>
      <c r="N10" s="21">
        <v>594118</v>
      </c>
      <c r="O10" s="21"/>
      <c r="P10" s="21"/>
      <c r="Q10" s="21"/>
      <c r="R10" s="21"/>
      <c r="S10" s="21"/>
      <c r="T10" s="21"/>
      <c r="U10" s="21"/>
      <c r="V10" s="21"/>
      <c r="W10" s="21">
        <v>632575</v>
      </c>
      <c r="X10" s="21">
        <v>620000</v>
      </c>
      <c r="Y10" s="21">
        <v>12575</v>
      </c>
      <c r="Z10" s="6">
        <v>2.03</v>
      </c>
      <c r="AA10" s="28">
        <v>1550000</v>
      </c>
    </row>
    <row r="11" spans="1:27" ht="13.5">
      <c r="A11" s="5" t="s">
        <v>37</v>
      </c>
      <c r="B11" s="3"/>
      <c r="C11" s="19">
        <v>594333</v>
      </c>
      <c r="D11" s="19"/>
      <c r="E11" s="20">
        <v>580000</v>
      </c>
      <c r="F11" s="21">
        <v>836000</v>
      </c>
      <c r="G11" s="21"/>
      <c r="H11" s="21"/>
      <c r="I11" s="21">
        <v>12028</v>
      </c>
      <c r="J11" s="21">
        <v>12028</v>
      </c>
      <c r="K11" s="21">
        <v>36315</v>
      </c>
      <c r="L11" s="21">
        <v>980</v>
      </c>
      <c r="M11" s="21">
        <v>9497</v>
      </c>
      <c r="N11" s="21">
        <v>46792</v>
      </c>
      <c r="O11" s="21"/>
      <c r="P11" s="21"/>
      <c r="Q11" s="21"/>
      <c r="R11" s="21"/>
      <c r="S11" s="21"/>
      <c r="T11" s="21"/>
      <c r="U11" s="21"/>
      <c r="V11" s="21"/>
      <c r="W11" s="21">
        <v>58820</v>
      </c>
      <c r="X11" s="21">
        <v>232000</v>
      </c>
      <c r="Y11" s="21">
        <v>-173180</v>
      </c>
      <c r="Z11" s="6">
        <v>-74.65</v>
      </c>
      <c r="AA11" s="28">
        <v>836000</v>
      </c>
    </row>
    <row r="12" spans="1:27" ht="13.5">
      <c r="A12" s="5" t="s">
        <v>38</v>
      </c>
      <c r="B12" s="3"/>
      <c r="C12" s="19">
        <v>112261</v>
      </c>
      <c r="D12" s="19"/>
      <c r="E12" s="20"/>
      <c r="F12" s="21">
        <v>30000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30000</v>
      </c>
    </row>
    <row r="13" spans="1:27" ht="13.5">
      <c r="A13" s="5" t="s">
        <v>39</v>
      </c>
      <c r="B13" s="3"/>
      <c r="C13" s="19">
        <v>8080619</v>
      </c>
      <c r="D13" s="19"/>
      <c r="E13" s="20">
        <v>4400000</v>
      </c>
      <c r="F13" s="21">
        <v>4400000</v>
      </c>
      <c r="G13" s="21"/>
      <c r="H13" s="21">
        <v>91959</v>
      </c>
      <c r="I13" s="21">
        <v>373236</v>
      </c>
      <c r="J13" s="21">
        <v>465195</v>
      </c>
      <c r="K13" s="21">
        <v>11125</v>
      </c>
      <c r="L13" s="21">
        <v>466829</v>
      </c>
      <c r="M13" s="21">
        <v>217642</v>
      </c>
      <c r="N13" s="21">
        <v>695596</v>
      </c>
      <c r="O13" s="21"/>
      <c r="P13" s="21"/>
      <c r="Q13" s="21"/>
      <c r="R13" s="21"/>
      <c r="S13" s="21"/>
      <c r="T13" s="21"/>
      <c r="U13" s="21"/>
      <c r="V13" s="21"/>
      <c r="W13" s="21">
        <v>1160791</v>
      </c>
      <c r="X13" s="21">
        <v>1760000</v>
      </c>
      <c r="Y13" s="21">
        <v>-599209</v>
      </c>
      <c r="Z13" s="6">
        <v>-34.05</v>
      </c>
      <c r="AA13" s="28">
        <v>4400000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6044807</v>
      </c>
      <c r="D15" s="16">
        <f>SUM(D16:D18)</f>
        <v>0</v>
      </c>
      <c r="E15" s="17">
        <f t="shared" si="2"/>
        <v>3790000</v>
      </c>
      <c r="F15" s="18">
        <f t="shared" si="2"/>
        <v>3790000</v>
      </c>
      <c r="G15" s="18">
        <f t="shared" si="2"/>
        <v>0</v>
      </c>
      <c r="H15" s="18">
        <f t="shared" si="2"/>
        <v>0</v>
      </c>
      <c r="I15" s="18">
        <f t="shared" si="2"/>
        <v>3246</v>
      </c>
      <c r="J15" s="18">
        <f t="shared" si="2"/>
        <v>3246</v>
      </c>
      <c r="K15" s="18">
        <f t="shared" si="2"/>
        <v>2102</v>
      </c>
      <c r="L15" s="18">
        <f t="shared" si="2"/>
        <v>89959</v>
      </c>
      <c r="M15" s="18">
        <f t="shared" si="2"/>
        <v>75403</v>
      </c>
      <c r="N15" s="18">
        <f t="shared" si="2"/>
        <v>167464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170710</v>
      </c>
      <c r="X15" s="18">
        <f t="shared" si="2"/>
        <v>1516000</v>
      </c>
      <c r="Y15" s="18">
        <f t="shared" si="2"/>
        <v>-1345290</v>
      </c>
      <c r="Z15" s="4">
        <f>+IF(X15&lt;&gt;0,+(Y15/X15)*100,0)</f>
        <v>-88.73944591029024</v>
      </c>
      <c r="AA15" s="30">
        <f>SUM(AA16:AA18)</f>
        <v>3790000</v>
      </c>
    </row>
    <row r="16" spans="1:27" ht="13.5">
      <c r="A16" s="5" t="s">
        <v>42</v>
      </c>
      <c r="B16" s="3"/>
      <c r="C16" s="19">
        <v>809867</v>
      </c>
      <c r="D16" s="19"/>
      <c r="E16" s="20">
        <v>1200000</v>
      </c>
      <c r="F16" s="21">
        <v>1200000</v>
      </c>
      <c r="G16" s="21"/>
      <c r="H16" s="21"/>
      <c r="I16" s="21">
        <v>3246</v>
      </c>
      <c r="J16" s="21">
        <v>3246</v>
      </c>
      <c r="K16" s="21">
        <v>2102</v>
      </c>
      <c r="L16" s="21"/>
      <c r="M16" s="21"/>
      <c r="N16" s="21">
        <v>2102</v>
      </c>
      <c r="O16" s="21"/>
      <c r="P16" s="21"/>
      <c r="Q16" s="21"/>
      <c r="R16" s="21"/>
      <c r="S16" s="21"/>
      <c r="T16" s="21"/>
      <c r="U16" s="21"/>
      <c r="V16" s="21"/>
      <c r="W16" s="21">
        <v>5348</v>
      </c>
      <c r="X16" s="21">
        <v>480000</v>
      </c>
      <c r="Y16" s="21">
        <v>-474652</v>
      </c>
      <c r="Z16" s="6">
        <v>-98.89</v>
      </c>
      <c r="AA16" s="28">
        <v>1200000</v>
      </c>
    </row>
    <row r="17" spans="1:27" ht="13.5">
      <c r="A17" s="5" t="s">
        <v>43</v>
      </c>
      <c r="B17" s="3"/>
      <c r="C17" s="19">
        <v>4828433</v>
      </c>
      <c r="D17" s="19"/>
      <c r="E17" s="20">
        <v>2590000</v>
      </c>
      <c r="F17" s="21">
        <v>2590000</v>
      </c>
      <c r="G17" s="21"/>
      <c r="H17" s="21"/>
      <c r="I17" s="21"/>
      <c r="J17" s="21"/>
      <c r="K17" s="21"/>
      <c r="L17" s="21">
        <v>89959</v>
      </c>
      <c r="M17" s="21">
        <v>75403</v>
      </c>
      <c r="N17" s="21">
        <v>165362</v>
      </c>
      <c r="O17" s="21"/>
      <c r="P17" s="21"/>
      <c r="Q17" s="21"/>
      <c r="R17" s="21"/>
      <c r="S17" s="21"/>
      <c r="T17" s="21"/>
      <c r="U17" s="21"/>
      <c r="V17" s="21"/>
      <c r="W17" s="21">
        <v>165362</v>
      </c>
      <c r="X17" s="21">
        <v>1036000</v>
      </c>
      <c r="Y17" s="21">
        <v>-870638</v>
      </c>
      <c r="Z17" s="6">
        <v>-84.04</v>
      </c>
      <c r="AA17" s="28">
        <v>2590000</v>
      </c>
    </row>
    <row r="18" spans="1:27" ht="13.5">
      <c r="A18" s="5" t="s">
        <v>44</v>
      </c>
      <c r="B18" s="3"/>
      <c r="C18" s="19">
        <v>406507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29526344</v>
      </c>
      <c r="D19" s="16">
        <f>SUM(D20:D23)</f>
        <v>0</v>
      </c>
      <c r="E19" s="17">
        <f t="shared" si="3"/>
        <v>39620170</v>
      </c>
      <c r="F19" s="18">
        <f t="shared" si="3"/>
        <v>39749170</v>
      </c>
      <c r="G19" s="18">
        <f t="shared" si="3"/>
        <v>1032947</v>
      </c>
      <c r="H19" s="18">
        <f t="shared" si="3"/>
        <v>1594133</v>
      </c>
      <c r="I19" s="18">
        <f t="shared" si="3"/>
        <v>3039104</v>
      </c>
      <c r="J19" s="18">
        <f t="shared" si="3"/>
        <v>5666184</v>
      </c>
      <c r="K19" s="18">
        <f t="shared" si="3"/>
        <v>4834759</v>
      </c>
      <c r="L19" s="18">
        <f t="shared" si="3"/>
        <v>3727716</v>
      </c>
      <c r="M19" s="18">
        <f t="shared" si="3"/>
        <v>3233970</v>
      </c>
      <c r="N19" s="18">
        <f t="shared" si="3"/>
        <v>11796445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17462629</v>
      </c>
      <c r="X19" s="18">
        <f t="shared" si="3"/>
        <v>15848068</v>
      </c>
      <c r="Y19" s="18">
        <f t="shared" si="3"/>
        <v>1614561</v>
      </c>
      <c r="Z19" s="4">
        <f>+IF(X19&lt;&gt;0,+(Y19/X19)*100,0)</f>
        <v>10.187746544247538</v>
      </c>
      <c r="AA19" s="30">
        <f>SUM(AA20:AA23)</f>
        <v>39749170</v>
      </c>
    </row>
    <row r="20" spans="1:27" ht="13.5">
      <c r="A20" s="5" t="s">
        <v>46</v>
      </c>
      <c r="B20" s="3"/>
      <c r="C20" s="19">
        <v>7898748</v>
      </c>
      <c r="D20" s="19"/>
      <c r="E20" s="20">
        <v>12534540</v>
      </c>
      <c r="F20" s="21">
        <v>12663540</v>
      </c>
      <c r="G20" s="21">
        <v>269438</v>
      </c>
      <c r="H20" s="21">
        <v>251681</v>
      </c>
      <c r="I20" s="21">
        <v>220624</v>
      </c>
      <c r="J20" s="21">
        <v>741743</v>
      </c>
      <c r="K20" s="21">
        <v>3189072</v>
      </c>
      <c r="L20" s="21">
        <v>1618720</v>
      </c>
      <c r="M20" s="21">
        <v>1678305</v>
      </c>
      <c r="N20" s="21">
        <v>6486097</v>
      </c>
      <c r="O20" s="21"/>
      <c r="P20" s="21"/>
      <c r="Q20" s="21"/>
      <c r="R20" s="21"/>
      <c r="S20" s="21"/>
      <c r="T20" s="21"/>
      <c r="U20" s="21"/>
      <c r="V20" s="21"/>
      <c r="W20" s="21">
        <v>7227840</v>
      </c>
      <c r="X20" s="21">
        <v>5013816</v>
      </c>
      <c r="Y20" s="21">
        <v>2214024</v>
      </c>
      <c r="Z20" s="6">
        <v>44.16</v>
      </c>
      <c r="AA20" s="28">
        <v>12663540</v>
      </c>
    </row>
    <row r="21" spans="1:27" ht="13.5">
      <c r="A21" s="5" t="s">
        <v>47</v>
      </c>
      <c r="B21" s="3"/>
      <c r="C21" s="19">
        <v>16365827</v>
      </c>
      <c r="D21" s="19"/>
      <c r="E21" s="20">
        <v>18750410</v>
      </c>
      <c r="F21" s="21">
        <v>18750410</v>
      </c>
      <c r="G21" s="21">
        <v>763509</v>
      </c>
      <c r="H21" s="21">
        <v>1342452</v>
      </c>
      <c r="I21" s="21">
        <v>2818480</v>
      </c>
      <c r="J21" s="21">
        <v>4924441</v>
      </c>
      <c r="K21" s="21">
        <v>1619356</v>
      </c>
      <c r="L21" s="21">
        <v>2108996</v>
      </c>
      <c r="M21" s="21">
        <v>1555665</v>
      </c>
      <c r="N21" s="21">
        <v>5284017</v>
      </c>
      <c r="O21" s="21"/>
      <c r="P21" s="21"/>
      <c r="Q21" s="21"/>
      <c r="R21" s="21"/>
      <c r="S21" s="21"/>
      <c r="T21" s="21"/>
      <c r="U21" s="21"/>
      <c r="V21" s="21"/>
      <c r="W21" s="21">
        <v>10208458</v>
      </c>
      <c r="X21" s="21">
        <v>7500164</v>
      </c>
      <c r="Y21" s="21">
        <v>2708294</v>
      </c>
      <c r="Z21" s="6">
        <v>36.11</v>
      </c>
      <c r="AA21" s="28">
        <v>18750410</v>
      </c>
    </row>
    <row r="22" spans="1:27" ht="13.5">
      <c r="A22" s="5" t="s">
        <v>48</v>
      </c>
      <c r="B22" s="3"/>
      <c r="C22" s="22">
        <v>3327293</v>
      </c>
      <c r="D22" s="22"/>
      <c r="E22" s="23">
        <v>4895220</v>
      </c>
      <c r="F22" s="24">
        <v>4895220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1958088</v>
      </c>
      <c r="Y22" s="24">
        <v>-1958088</v>
      </c>
      <c r="Z22" s="7">
        <v>-100</v>
      </c>
      <c r="AA22" s="29">
        <v>4895220</v>
      </c>
    </row>
    <row r="23" spans="1:27" ht="13.5">
      <c r="A23" s="5" t="s">
        <v>49</v>
      </c>
      <c r="B23" s="3"/>
      <c r="C23" s="19">
        <v>1934476</v>
      </c>
      <c r="D23" s="19"/>
      <c r="E23" s="20">
        <v>3440000</v>
      </c>
      <c r="F23" s="21">
        <v>3440000</v>
      </c>
      <c r="G23" s="21"/>
      <c r="H23" s="21"/>
      <c r="I23" s="21"/>
      <c r="J23" s="21"/>
      <c r="K23" s="21">
        <v>26331</v>
      </c>
      <c r="L23" s="21"/>
      <c r="M23" s="21"/>
      <c r="N23" s="21">
        <v>26331</v>
      </c>
      <c r="O23" s="21"/>
      <c r="P23" s="21"/>
      <c r="Q23" s="21"/>
      <c r="R23" s="21"/>
      <c r="S23" s="21"/>
      <c r="T23" s="21"/>
      <c r="U23" s="21"/>
      <c r="V23" s="21"/>
      <c r="W23" s="21">
        <v>26331</v>
      </c>
      <c r="X23" s="21">
        <v>1376000</v>
      </c>
      <c r="Y23" s="21">
        <v>-1349669</v>
      </c>
      <c r="Z23" s="6">
        <v>-98.09</v>
      </c>
      <c r="AA23" s="28">
        <v>3440000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52538210</v>
      </c>
      <c r="D25" s="50">
        <f>+D5+D9+D15+D19+D24</f>
        <v>0</v>
      </c>
      <c r="E25" s="51">
        <f t="shared" si="4"/>
        <v>54440170</v>
      </c>
      <c r="F25" s="52">
        <f t="shared" si="4"/>
        <v>54909170</v>
      </c>
      <c r="G25" s="52">
        <f t="shared" si="4"/>
        <v>1033596</v>
      </c>
      <c r="H25" s="52">
        <f t="shared" si="4"/>
        <v>1820374</v>
      </c>
      <c r="I25" s="52">
        <f t="shared" si="4"/>
        <v>3514785</v>
      </c>
      <c r="J25" s="52">
        <f t="shared" si="4"/>
        <v>6368755</v>
      </c>
      <c r="K25" s="52">
        <f t="shared" si="4"/>
        <v>5503208</v>
      </c>
      <c r="L25" s="52">
        <f t="shared" si="4"/>
        <v>4437201</v>
      </c>
      <c r="M25" s="52">
        <f t="shared" si="4"/>
        <v>3830626</v>
      </c>
      <c r="N25" s="52">
        <f t="shared" si="4"/>
        <v>13771035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20139790</v>
      </c>
      <c r="X25" s="52">
        <f t="shared" si="4"/>
        <v>21656068</v>
      </c>
      <c r="Y25" s="52">
        <f t="shared" si="4"/>
        <v>-1516278</v>
      </c>
      <c r="Z25" s="53">
        <f>+IF(X25&lt;&gt;0,+(Y25/X25)*100,0)</f>
        <v>-7.001631136363258</v>
      </c>
      <c r="AA25" s="54">
        <f>+AA5+AA9+AA15+AA19+AA24</f>
        <v>54909170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18158440</v>
      </c>
      <c r="D28" s="19"/>
      <c r="E28" s="20">
        <v>19878970</v>
      </c>
      <c r="F28" s="21">
        <v>19878970</v>
      </c>
      <c r="G28" s="21">
        <v>763509</v>
      </c>
      <c r="H28" s="21">
        <v>1342452</v>
      </c>
      <c r="I28" s="21">
        <v>2818480</v>
      </c>
      <c r="J28" s="21">
        <v>4924441</v>
      </c>
      <c r="K28" s="21">
        <v>1595783</v>
      </c>
      <c r="L28" s="21">
        <v>2108996</v>
      </c>
      <c r="M28" s="21">
        <v>1504243</v>
      </c>
      <c r="N28" s="21">
        <v>5209022</v>
      </c>
      <c r="O28" s="21"/>
      <c r="P28" s="21"/>
      <c r="Q28" s="21"/>
      <c r="R28" s="21"/>
      <c r="S28" s="21"/>
      <c r="T28" s="21"/>
      <c r="U28" s="21"/>
      <c r="V28" s="21"/>
      <c r="W28" s="21">
        <v>10133463</v>
      </c>
      <c r="X28" s="21"/>
      <c r="Y28" s="21">
        <v>10133463</v>
      </c>
      <c r="Z28" s="6"/>
      <c r="AA28" s="19">
        <v>19878970</v>
      </c>
    </row>
    <row r="29" spans="1:27" ht="13.5">
      <c r="A29" s="56" t="s">
        <v>55</v>
      </c>
      <c r="B29" s="3"/>
      <c r="C29" s="19">
        <v>7122850</v>
      </c>
      <c r="D29" s="19"/>
      <c r="E29" s="20">
        <v>800000</v>
      </c>
      <c r="F29" s="21">
        <v>800000</v>
      </c>
      <c r="G29" s="21"/>
      <c r="H29" s="21"/>
      <c r="I29" s="21"/>
      <c r="J29" s="21"/>
      <c r="K29" s="21">
        <v>246168</v>
      </c>
      <c r="L29" s="21"/>
      <c r="M29" s="21"/>
      <c r="N29" s="21">
        <v>246168</v>
      </c>
      <c r="O29" s="21"/>
      <c r="P29" s="21"/>
      <c r="Q29" s="21"/>
      <c r="R29" s="21"/>
      <c r="S29" s="21"/>
      <c r="T29" s="21"/>
      <c r="U29" s="21"/>
      <c r="V29" s="21"/>
      <c r="W29" s="21">
        <v>246168</v>
      </c>
      <c r="X29" s="21"/>
      <c r="Y29" s="21">
        <v>246168</v>
      </c>
      <c r="Z29" s="6"/>
      <c r="AA29" s="28">
        <v>800000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400000</v>
      </c>
      <c r="F31" s="21">
        <v>800000</v>
      </c>
      <c r="G31" s="21"/>
      <c r="H31" s="21"/>
      <c r="I31" s="21"/>
      <c r="J31" s="21"/>
      <c r="K31" s="21">
        <v>1834</v>
      </c>
      <c r="L31" s="21"/>
      <c r="M31" s="21">
        <v>51422</v>
      </c>
      <c r="N31" s="21">
        <v>53256</v>
      </c>
      <c r="O31" s="21"/>
      <c r="P31" s="21"/>
      <c r="Q31" s="21"/>
      <c r="R31" s="21"/>
      <c r="S31" s="21"/>
      <c r="T31" s="21"/>
      <c r="U31" s="21"/>
      <c r="V31" s="21"/>
      <c r="W31" s="21">
        <v>53256</v>
      </c>
      <c r="X31" s="21"/>
      <c r="Y31" s="21">
        <v>53256</v>
      </c>
      <c r="Z31" s="6"/>
      <c r="AA31" s="28">
        <v>800000</v>
      </c>
    </row>
    <row r="32" spans="1:27" ht="13.5">
      <c r="A32" s="58" t="s">
        <v>58</v>
      </c>
      <c r="B32" s="3"/>
      <c r="C32" s="25">
        <f aca="true" t="shared" si="5" ref="C32:Y32">SUM(C28:C31)</f>
        <v>25281290</v>
      </c>
      <c r="D32" s="25">
        <f>SUM(D28:D31)</f>
        <v>0</v>
      </c>
      <c r="E32" s="26">
        <f t="shared" si="5"/>
        <v>21078970</v>
      </c>
      <c r="F32" s="27">
        <f t="shared" si="5"/>
        <v>21478970</v>
      </c>
      <c r="G32" s="27">
        <f t="shared" si="5"/>
        <v>763509</v>
      </c>
      <c r="H32" s="27">
        <f t="shared" si="5"/>
        <v>1342452</v>
      </c>
      <c r="I32" s="27">
        <f t="shared" si="5"/>
        <v>2818480</v>
      </c>
      <c r="J32" s="27">
        <f t="shared" si="5"/>
        <v>4924441</v>
      </c>
      <c r="K32" s="27">
        <f t="shared" si="5"/>
        <v>1843785</v>
      </c>
      <c r="L32" s="27">
        <f t="shared" si="5"/>
        <v>2108996</v>
      </c>
      <c r="M32" s="27">
        <f t="shared" si="5"/>
        <v>1555665</v>
      </c>
      <c r="N32" s="27">
        <f t="shared" si="5"/>
        <v>5508446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10432887</v>
      </c>
      <c r="X32" s="27">
        <f t="shared" si="5"/>
        <v>0</v>
      </c>
      <c r="Y32" s="27">
        <f t="shared" si="5"/>
        <v>10432887</v>
      </c>
      <c r="Z32" s="13">
        <f>+IF(X32&lt;&gt;0,+(Y32/X32)*100,0)</f>
        <v>0</v>
      </c>
      <c r="AA32" s="31">
        <f>SUM(AA28:AA31)</f>
        <v>21478970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27256920</v>
      </c>
      <c r="D35" s="19"/>
      <c r="E35" s="20">
        <v>33361200</v>
      </c>
      <c r="F35" s="21">
        <v>33430200</v>
      </c>
      <c r="G35" s="21">
        <v>270086</v>
      </c>
      <c r="H35" s="21">
        <v>477922</v>
      </c>
      <c r="I35" s="21">
        <v>696305</v>
      </c>
      <c r="J35" s="21">
        <v>1444313</v>
      </c>
      <c r="K35" s="21">
        <v>3659422</v>
      </c>
      <c r="L35" s="21">
        <v>2328205</v>
      </c>
      <c r="M35" s="21">
        <v>2274961</v>
      </c>
      <c r="N35" s="21">
        <v>8262588</v>
      </c>
      <c r="O35" s="21"/>
      <c r="P35" s="21"/>
      <c r="Q35" s="21"/>
      <c r="R35" s="21"/>
      <c r="S35" s="21"/>
      <c r="T35" s="21"/>
      <c r="U35" s="21"/>
      <c r="V35" s="21"/>
      <c r="W35" s="21">
        <v>9706901</v>
      </c>
      <c r="X35" s="21"/>
      <c r="Y35" s="21">
        <v>9706901</v>
      </c>
      <c r="Z35" s="6"/>
      <c r="AA35" s="28">
        <v>33430200</v>
      </c>
    </row>
    <row r="36" spans="1:27" ht="13.5">
      <c r="A36" s="60" t="s">
        <v>64</v>
      </c>
      <c r="B36" s="10"/>
      <c r="C36" s="61">
        <f aca="true" t="shared" si="6" ref="C36:Y36">SUM(C32:C35)</f>
        <v>52538210</v>
      </c>
      <c r="D36" s="61">
        <f>SUM(D32:D35)</f>
        <v>0</v>
      </c>
      <c r="E36" s="62">
        <f t="shared" si="6"/>
        <v>54440170</v>
      </c>
      <c r="F36" s="63">
        <f t="shared" si="6"/>
        <v>54909170</v>
      </c>
      <c r="G36" s="63">
        <f t="shared" si="6"/>
        <v>1033595</v>
      </c>
      <c r="H36" s="63">
        <f t="shared" si="6"/>
        <v>1820374</v>
      </c>
      <c r="I36" s="63">
        <f t="shared" si="6"/>
        <v>3514785</v>
      </c>
      <c r="J36" s="63">
        <f t="shared" si="6"/>
        <v>6368754</v>
      </c>
      <c r="K36" s="63">
        <f t="shared" si="6"/>
        <v>5503207</v>
      </c>
      <c r="L36" s="63">
        <f t="shared" si="6"/>
        <v>4437201</v>
      </c>
      <c r="M36" s="63">
        <f t="shared" si="6"/>
        <v>3830626</v>
      </c>
      <c r="N36" s="63">
        <f t="shared" si="6"/>
        <v>13771034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20139788</v>
      </c>
      <c r="X36" s="63">
        <f t="shared" si="6"/>
        <v>0</v>
      </c>
      <c r="Y36" s="63">
        <f t="shared" si="6"/>
        <v>20139788</v>
      </c>
      <c r="Z36" s="64">
        <f>+IF(X36&lt;&gt;0,+(Y36/X36)*100,0)</f>
        <v>0</v>
      </c>
      <c r="AA36" s="65">
        <f>SUM(AA32:AA35)</f>
        <v>54909170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3377627</v>
      </c>
      <c r="D5" s="16">
        <f>SUM(D6:D8)</f>
        <v>0</v>
      </c>
      <c r="E5" s="17">
        <f t="shared" si="0"/>
        <v>6570850</v>
      </c>
      <c r="F5" s="18">
        <f t="shared" si="0"/>
        <v>6573080</v>
      </c>
      <c r="G5" s="18">
        <f t="shared" si="0"/>
        <v>16719</v>
      </c>
      <c r="H5" s="18">
        <f t="shared" si="0"/>
        <v>3399</v>
      </c>
      <c r="I5" s="18">
        <f t="shared" si="0"/>
        <v>33265</v>
      </c>
      <c r="J5" s="18">
        <f t="shared" si="0"/>
        <v>53383</v>
      </c>
      <c r="K5" s="18">
        <f t="shared" si="0"/>
        <v>6684</v>
      </c>
      <c r="L5" s="18">
        <f t="shared" si="0"/>
        <v>64922</v>
      </c>
      <c r="M5" s="18">
        <f t="shared" si="0"/>
        <v>185635</v>
      </c>
      <c r="N5" s="18">
        <f t="shared" si="0"/>
        <v>257241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310624</v>
      </c>
      <c r="X5" s="18">
        <f t="shared" si="0"/>
        <v>4635850</v>
      </c>
      <c r="Y5" s="18">
        <f t="shared" si="0"/>
        <v>-4325226</v>
      </c>
      <c r="Z5" s="4">
        <f>+IF(X5&lt;&gt;0,+(Y5/X5)*100,0)</f>
        <v>-93.29952435907116</v>
      </c>
      <c r="AA5" s="16">
        <f>SUM(AA6:AA8)</f>
        <v>6573080</v>
      </c>
    </row>
    <row r="6" spans="1:27" ht="13.5">
      <c r="A6" s="5" t="s">
        <v>32</v>
      </c>
      <c r="B6" s="3"/>
      <c r="C6" s="19">
        <v>13105</v>
      </c>
      <c r="D6" s="19"/>
      <c r="E6" s="20">
        <v>58800</v>
      </c>
      <c r="F6" s="21">
        <v>58800</v>
      </c>
      <c r="G6" s="21"/>
      <c r="H6" s="21"/>
      <c r="I6" s="21">
        <v>5526</v>
      </c>
      <c r="J6" s="21">
        <v>5526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5526</v>
      </c>
      <c r="X6" s="21">
        <v>58800</v>
      </c>
      <c r="Y6" s="21">
        <v>-53274</v>
      </c>
      <c r="Z6" s="6">
        <v>-90.6</v>
      </c>
      <c r="AA6" s="28">
        <v>58800</v>
      </c>
    </row>
    <row r="7" spans="1:27" ht="13.5">
      <c r="A7" s="5" t="s">
        <v>33</v>
      </c>
      <c r="B7" s="3"/>
      <c r="C7" s="22">
        <v>24704</v>
      </c>
      <c r="D7" s="22"/>
      <c r="E7" s="23">
        <v>32000</v>
      </c>
      <c r="F7" s="24">
        <v>32000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32000</v>
      </c>
      <c r="Y7" s="24">
        <v>-32000</v>
      </c>
      <c r="Z7" s="7">
        <v>-100</v>
      </c>
      <c r="AA7" s="29">
        <v>32000</v>
      </c>
    </row>
    <row r="8" spans="1:27" ht="13.5">
      <c r="A8" s="5" t="s">
        <v>34</v>
      </c>
      <c r="B8" s="3"/>
      <c r="C8" s="19">
        <v>3339818</v>
      </c>
      <c r="D8" s="19"/>
      <c r="E8" s="20">
        <v>6480050</v>
      </c>
      <c r="F8" s="21">
        <v>6482280</v>
      </c>
      <c r="G8" s="21">
        <v>16719</v>
      </c>
      <c r="H8" s="21">
        <v>3399</v>
      </c>
      <c r="I8" s="21">
        <v>27739</v>
      </c>
      <c r="J8" s="21">
        <v>47857</v>
      </c>
      <c r="K8" s="21">
        <v>6684</v>
      </c>
      <c r="L8" s="21">
        <v>64922</v>
      </c>
      <c r="M8" s="21">
        <v>185635</v>
      </c>
      <c r="N8" s="21">
        <v>257241</v>
      </c>
      <c r="O8" s="21"/>
      <c r="P8" s="21"/>
      <c r="Q8" s="21"/>
      <c r="R8" s="21"/>
      <c r="S8" s="21"/>
      <c r="T8" s="21"/>
      <c r="U8" s="21"/>
      <c r="V8" s="21"/>
      <c r="W8" s="21">
        <v>305098</v>
      </c>
      <c r="X8" s="21">
        <v>4545050</v>
      </c>
      <c r="Y8" s="21">
        <v>-4239952</v>
      </c>
      <c r="Z8" s="6">
        <v>-93.29</v>
      </c>
      <c r="AA8" s="28">
        <v>6482280</v>
      </c>
    </row>
    <row r="9" spans="1:27" ht="13.5">
      <c r="A9" s="2" t="s">
        <v>35</v>
      </c>
      <c r="B9" s="3"/>
      <c r="C9" s="16">
        <f aca="true" t="shared" si="1" ref="C9:Y9">SUM(C10:C14)</f>
        <v>1452632</v>
      </c>
      <c r="D9" s="16">
        <f>SUM(D10:D14)</f>
        <v>0</v>
      </c>
      <c r="E9" s="17">
        <f t="shared" si="1"/>
        <v>5072150</v>
      </c>
      <c r="F9" s="18">
        <f t="shared" si="1"/>
        <v>5081635</v>
      </c>
      <c r="G9" s="18">
        <f t="shared" si="1"/>
        <v>0</v>
      </c>
      <c r="H9" s="18">
        <f t="shared" si="1"/>
        <v>20109</v>
      </c>
      <c r="I9" s="18">
        <f t="shared" si="1"/>
        <v>0</v>
      </c>
      <c r="J9" s="18">
        <f t="shared" si="1"/>
        <v>20109</v>
      </c>
      <c r="K9" s="18">
        <f t="shared" si="1"/>
        <v>58321</v>
      </c>
      <c r="L9" s="18">
        <f t="shared" si="1"/>
        <v>12238</v>
      </c>
      <c r="M9" s="18">
        <f t="shared" si="1"/>
        <v>15939</v>
      </c>
      <c r="N9" s="18">
        <f t="shared" si="1"/>
        <v>86498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106607</v>
      </c>
      <c r="X9" s="18">
        <f t="shared" si="1"/>
        <v>2072150</v>
      </c>
      <c r="Y9" s="18">
        <f t="shared" si="1"/>
        <v>-1965543</v>
      </c>
      <c r="Z9" s="4">
        <f>+IF(X9&lt;&gt;0,+(Y9/X9)*100,0)</f>
        <v>-94.85524696571194</v>
      </c>
      <c r="AA9" s="30">
        <f>SUM(AA10:AA14)</f>
        <v>5081635</v>
      </c>
    </row>
    <row r="10" spans="1:27" ht="13.5">
      <c r="A10" s="5" t="s">
        <v>36</v>
      </c>
      <c r="B10" s="3"/>
      <c r="C10" s="19">
        <v>5563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1412950</v>
      </c>
      <c r="D12" s="19"/>
      <c r="E12" s="20">
        <v>5057500</v>
      </c>
      <c r="F12" s="21">
        <v>5062599</v>
      </c>
      <c r="G12" s="21"/>
      <c r="H12" s="21">
        <v>8779</v>
      </c>
      <c r="I12" s="21"/>
      <c r="J12" s="21">
        <v>8779</v>
      </c>
      <c r="K12" s="21">
        <v>58321</v>
      </c>
      <c r="L12" s="21">
        <v>12238</v>
      </c>
      <c r="M12" s="21">
        <v>15939</v>
      </c>
      <c r="N12" s="21">
        <v>86498</v>
      </c>
      <c r="O12" s="21"/>
      <c r="P12" s="21"/>
      <c r="Q12" s="21"/>
      <c r="R12" s="21"/>
      <c r="S12" s="21"/>
      <c r="T12" s="21"/>
      <c r="U12" s="21"/>
      <c r="V12" s="21"/>
      <c r="W12" s="21">
        <v>95277</v>
      </c>
      <c r="X12" s="21">
        <v>2057500</v>
      </c>
      <c r="Y12" s="21">
        <v>-1962223</v>
      </c>
      <c r="Z12" s="6">
        <v>-95.37</v>
      </c>
      <c r="AA12" s="28">
        <v>5062599</v>
      </c>
    </row>
    <row r="13" spans="1:27" ht="13.5">
      <c r="A13" s="5" t="s">
        <v>39</v>
      </c>
      <c r="B13" s="3"/>
      <c r="C13" s="19"/>
      <c r="D13" s="19"/>
      <c r="E13" s="20"/>
      <c r="F13" s="21">
        <v>4386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4386</v>
      </c>
    </row>
    <row r="14" spans="1:27" ht="13.5">
      <c r="A14" s="5" t="s">
        <v>40</v>
      </c>
      <c r="B14" s="3"/>
      <c r="C14" s="22">
        <v>34119</v>
      </c>
      <c r="D14" s="22"/>
      <c r="E14" s="23">
        <v>14650</v>
      </c>
      <c r="F14" s="24">
        <v>14650</v>
      </c>
      <c r="G14" s="24"/>
      <c r="H14" s="24">
        <v>11330</v>
      </c>
      <c r="I14" s="24"/>
      <c r="J14" s="24">
        <v>11330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11330</v>
      </c>
      <c r="X14" s="24">
        <v>14650</v>
      </c>
      <c r="Y14" s="24">
        <v>-3320</v>
      </c>
      <c r="Z14" s="7">
        <v>-22.66</v>
      </c>
      <c r="AA14" s="29">
        <v>14650</v>
      </c>
    </row>
    <row r="15" spans="1:27" ht="13.5">
      <c r="A15" s="2" t="s">
        <v>41</v>
      </c>
      <c r="B15" s="8"/>
      <c r="C15" s="16">
        <f aca="true" t="shared" si="2" ref="C15:Y15">SUM(C16:C18)</f>
        <v>684778</v>
      </c>
      <c r="D15" s="16">
        <f>SUM(D16:D18)</f>
        <v>0</v>
      </c>
      <c r="E15" s="17">
        <f t="shared" si="2"/>
        <v>823900</v>
      </c>
      <c r="F15" s="18">
        <f t="shared" si="2"/>
        <v>823900</v>
      </c>
      <c r="G15" s="18">
        <f t="shared" si="2"/>
        <v>0</v>
      </c>
      <c r="H15" s="18">
        <f t="shared" si="2"/>
        <v>90875</v>
      </c>
      <c r="I15" s="18">
        <f t="shared" si="2"/>
        <v>2109</v>
      </c>
      <c r="J15" s="18">
        <f t="shared" si="2"/>
        <v>92984</v>
      </c>
      <c r="K15" s="18">
        <f t="shared" si="2"/>
        <v>20725</v>
      </c>
      <c r="L15" s="18">
        <f t="shared" si="2"/>
        <v>9788</v>
      </c>
      <c r="M15" s="18">
        <f t="shared" si="2"/>
        <v>25993</v>
      </c>
      <c r="N15" s="18">
        <f t="shared" si="2"/>
        <v>56506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149490</v>
      </c>
      <c r="X15" s="18">
        <f t="shared" si="2"/>
        <v>403400</v>
      </c>
      <c r="Y15" s="18">
        <f t="shared" si="2"/>
        <v>-253910</v>
      </c>
      <c r="Z15" s="4">
        <f>+IF(X15&lt;&gt;0,+(Y15/X15)*100,0)</f>
        <v>-62.94248884481903</v>
      </c>
      <c r="AA15" s="30">
        <f>SUM(AA16:AA18)</f>
        <v>823900</v>
      </c>
    </row>
    <row r="16" spans="1:27" ht="13.5">
      <c r="A16" s="5" t="s">
        <v>42</v>
      </c>
      <c r="B16" s="3"/>
      <c r="C16" s="19">
        <v>1026</v>
      </c>
      <c r="D16" s="19"/>
      <c r="E16" s="20"/>
      <c r="F16" s="21"/>
      <c r="G16" s="21"/>
      <c r="H16" s="21">
        <v>4385</v>
      </c>
      <c r="I16" s="21"/>
      <c r="J16" s="21">
        <v>4385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4385</v>
      </c>
      <c r="X16" s="21"/>
      <c r="Y16" s="21">
        <v>4385</v>
      </c>
      <c r="Z16" s="6"/>
      <c r="AA16" s="28"/>
    </row>
    <row r="17" spans="1:27" ht="13.5">
      <c r="A17" s="5" t="s">
        <v>43</v>
      </c>
      <c r="B17" s="3"/>
      <c r="C17" s="19">
        <v>683752</v>
      </c>
      <c r="D17" s="19"/>
      <c r="E17" s="20">
        <v>823900</v>
      </c>
      <c r="F17" s="21">
        <v>823900</v>
      </c>
      <c r="G17" s="21"/>
      <c r="H17" s="21">
        <v>86490</v>
      </c>
      <c r="I17" s="21">
        <v>2109</v>
      </c>
      <c r="J17" s="21">
        <v>88599</v>
      </c>
      <c r="K17" s="21">
        <v>20725</v>
      </c>
      <c r="L17" s="21">
        <v>9788</v>
      </c>
      <c r="M17" s="21">
        <v>25993</v>
      </c>
      <c r="N17" s="21">
        <v>56506</v>
      </c>
      <c r="O17" s="21"/>
      <c r="P17" s="21"/>
      <c r="Q17" s="21"/>
      <c r="R17" s="21"/>
      <c r="S17" s="21"/>
      <c r="T17" s="21"/>
      <c r="U17" s="21"/>
      <c r="V17" s="21"/>
      <c r="W17" s="21">
        <v>145105</v>
      </c>
      <c r="X17" s="21">
        <v>403400</v>
      </c>
      <c r="Y17" s="21">
        <v>-258295</v>
      </c>
      <c r="Z17" s="6">
        <v>-64.03</v>
      </c>
      <c r="AA17" s="28">
        <v>823900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5515037</v>
      </c>
      <c r="D25" s="50">
        <f>+D5+D9+D15+D19+D24</f>
        <v>0</v>
      </c>
      <c r="E25" s="51">
        <f t="shared" si="4"/>
        <v>12466900</v>
      </c>
      <c r="F25" s="52">
        <f t="shared" si="4"/>
        <v>12478615</v>
      </c>
      <c r="G25" s="52">
        <f t="shared" si="4"/>
        <v>16719</v>
      </c>
      <c r="H25" s="52">
        <f t="shared" si="4"/>
        <v>114383</v>
      </c>
      <c r="I25" s="52">
        <f t="shared" si="4"/>
        <v>35374</v>
      </c>
      <c r="J25" s="52">
        <f t="shared" si="4"/>
        <v>166476</v>
      </c>
      <c r="K25" s="52">
        <f t="shared" si="4"/>
        <v>85730</v>
      </c>
      <c r="L25" s="52">
        <f t="shared" si="4"/>
        <v>86948</v>
      </c>
      <c r="M25" s="52">
        <f t="shared" si="4"/>
        <v>227567</v>
      </c>
      <c r="N25" s="52">
        <f t="shared" si="4"/>
        <v>400245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566721</v>
      </c>
      <c r="X25" s="52">
        <f t="shared" si="4"/>
        <v>7111400</v>
      </c>
      <c r="Y25" s="52">
        <f t="shared" si="4"/>
        <v>-6544679</v>
      </c>
      <c r="Z25" s="53">
        <f>+IF(X25&lt;&gt;0,+(Y25/X25)*100,0)</f>
        <v>-92.03080968585651</v>
      </c>
      <c r="AA25" s="54">
        <f>+AA5+AA9+AA15+AA19+AA24</f>
        <v>12478615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1341274</v>
      </c>
      <c r="D28" s="19"/>
      <c r="E28" s="20">
        <v>815900</v>
      </c>
      <c r="F28" s="21">
        <v>815900</v>
      </c>
      <c r="G28" s="21"/>
      <c r="H28" s="21">
        <v>86490</v>
      </c>
      <c r="I28" s="21">
        <v>2109</v>
      </c>
      <c r="J28" s="21">
        <v>88599</v>
      </c>
      <c r="K28" s="21">
        <v>20725</v>
      </c>
      <c r="L28" s="21">
        <v>9788</v>
      </c>
      <c r="M28" s="21">
        <v>25993</v>
      </c>
      <c r="N28" s="21">
        <v>56506</v>
      </c>
      <c r="O28" s="21"/>
      <c r="P28" s="21"/>
      <c r="Q28" s="21"/>
      <c r="R28" s="21"/>
      <c r="S28" s="21"/>
      <c r="T28" s="21"/>
      <c r="U28" s="21"/>
      <c r="V28" s="21"/>
      <c r="W28" s="21">
        <v>145105</v>
      </c>
      <c r="X28" s="21"/>
      <c r="Y28" s="21">
        <v>145105</v>
      </c>
      <c r="Z28" s="6"/>
      <c r="AA28" s="19">
        <v>815900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1341274</v>
      </c>
      <c r="D32" s="25">
        <f>SUM(D28:D31)</f>
        <v>0</v>
      </c>
      <c r="E32" s="26">
        <f t="shared" si="5"/>
        <v>815900</v>
      </c>
      <c r="F32" s="27">
        <f t="shared" si="5"/>
        <v>815900</v>
      </c>
      <c r="G32" s="27">
        <f t="shared" si="5"/>
        <v>0</v>
      </c>
      <c r="H32" s="27">
        <f t="shared" si="5"/>
        <v>86490</v>
      </c>
      <c r="I32" s="27">
        <f t="shared" si="5"/>
        <v>2109</v>
      </c>
      <c r="J32" s="27">
        <f t="shared" si="5"/>
        <v>88599</v>
      </c>
      <c r="K32" s="27">
        <f t="shared" si="5"/>
        <v>20725</v>
      </c>
      <c r="L32" s="27">
        <f t="shared" si="5"/>
        <v>9788</v>
      </c>
      <c r="M32" s="27">
        <f t="shared" si="5"/>
        <v>25993</v>
      </c>
      <c r="N32" s="27">
        <f t="shared" si="5"/>
        <v>56506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145105</v>
      </c>
      <c r="X32" s="27">
        <f t="shared" si="5"/>
        <v>0</v>
      </c>
      <c r="Y32" s="27">
        <f t="shared" si="5"/>
        <v>145105</v>
      </c>
      <c r="Z32" s="13">
        <f>+IF(X32&lt;&gt;0,+(Y32/X32)*100,0)</f>
        <v>0</v>
      </c>
      <c r="AA32" s="31">
        <f>SUM(AA28:AA31)</f>
        <v>815900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4173762</v>
      </c>
      <c r="D35" s="19"/>
      <c r="E35" s="20">
        <v>11651000</v>
      </c>
      <c r="F35" s="21">
        <v>11662715</v>
      </c>
      <c r="G35" s="21">
        <v>16719</v>
      </c>
      <c r="H35" s="21">
        <v>27893</v>
      </c>
      <c r="I35" s="21">
        <v>33265</v>
      </c>
      <c r="J35" s="21">
        <v>77877</v>
      </c>
      <c r="K35" s="21">
        <v>65005</v>
      </c>
      <c r="L35" s="21">
        <v>77160</v>
      </c>
      <c r="M35" s="21">
        <v>201574</v>
      </c>
      <c r="N35" s="21">
        <v>343739</v>
      </c>
      <c r="O35" s="21"/>
      <c r="P35" s="21"/>
      <c r="Q35" s="21"/>
      <c r="R35" s="21"/>
      <c r="S35" s="21"/>
      <c r="T35" s="21"/>
      <c r="U35" s="21"/>
      <c r="V35" s="21"/>
      <c r="W35" s="21">
        <v>421616</v>
      </c>
      <c r="X35" s="21"/>
      <c r="Y35" s="21">
        <v>421616</v>
      </c>
      <c r="Z35" s="6"/>
      <c r="AA35" s="28">
        <v>11662715</v>
      </c>
    </row>
    <row r="36" spans="1:27" ht="13.5">
      <c r="A36" s="60" t="s">
        <v>64</v>
      </c>
      <c r="B36" s="10"/>
      <c r="C36" s="61">
        <f aca="true" t="shared" si="6" ref="C36:Y36">SUM(C32:C35)</f>
        <v>5515036</v>
      </c>
      <c r="D36" s="61">
        <f>SUM(D32:D35)</f>
        <v>0</v>
      </c>
      <c r="E36" s="62">
        <f t="shared" si="6"/>
        <v>12466900</v>
      </c>
      <c r="F36" s="63">
        <f t="shared" si="6"/>
        <v>12478615</v>
      </c>
      <c r="G36" s="63">
        <f t="shared" si="6"/>
        <v>16719</v>
      </c>
      <c r="H36" s="63">
        <f t="shared" si="6"/>
        <v>114383</v>
      </c>
      <c r="I36" s="63">
        <f t="shared" si="6"/>
        <v>35374</v>
      </c>
      <c r="J36" s="63">
        <f t="shared" si="6"/>
        <v>166476</v>
      </c>
      <c r="K36" s="63">
        <f t="shared" si="6"/>
        <v>85730</v>
      </c>
      <c r="L36" s="63">
        <f t="shared" si="6"/>
        <v>86948</v>
      </c>
      <c r="M36" s="63">
        <f t="shared" si="6"/>
        <v>227567</v>
      </c>
      <c r="N36" s="63">
        <f t="shared" si="6"/>
        <v>400245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566721</v>
      </c>
      <c r="X36" s="63">
        <f t="shared" si="6"/>
        <v>0</v>
      </c>
      <c r="Y36" s="63">
        <f t="shared" si="6"/>
        <v>566721</v>
      </c>
      <c r="Z36" s="64">
        <f>+IF(X36&lt;&gt;0,+(Y36/X36)*100,0)</f>
        <v>0</v>
      </c>
      <c r="AA36" s="65">
        <f>SUM(AA32:AA35)</f>
        <v>12478615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4946561</v>
      </c>
      <c r="D5" s="16">
        <f>SUM(D6:D8)</f>
        <v>0</v>
      </c>
      <c r="E5" s="17">
        <f t="shared" si="0"/>
        <v>3090929</v>
      </c>
      <c r="F5" s="18">
        <f t="shared" si="0"/>
        <v>3090929</v>
      </c>
      <c r="G5" s="18">
        <f t="shared" si="0"/>
        <v>9121</v>
      </c>
      <c r="H5" s="18">
        <f t="shared" si="0"/>
        <v>93215</v>
      </c>
      <c r="I5" s="18">
        <f t="shared" si="0"/>
        <v>385460</v>
      </c>
      <c r="J5" s="18">
        <f t="shared" si="0"/>
        <v>487796</v>
      </c>
      <c r="K5" s="18">
        <f t="shared" si="0"/>
        <v>101352</v>
      </c>
      <c r="L5" s="18">
        <f t="shared" si="0"/>
        <v>485455</v>
      </c>
      <c r="M5" s="18">
        <f t="shared" si="0"/>
        <v>277553</v>
      </c>
      <c r="N5" s="18">
        <f t="shared" si="0"/>
        <v>864360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1352156</v>
      </c>
      <c r="X5" s="18">
        <f t="shared" si="0"/>
        <v>1299667</v>
      </c>
      <c r="Y5" s="18">
        <f t="shared" si="0"/>
        <v>52489</v>
      </c>
      <c r="Z5" s="4">
        <f>+IF(X5&lt;&gt;0,+(Y5/X5)*100,0)</f>
        <v>4.03864990032062</v>
      </c>
      <c r="AA5" s="16">
        <f>SUM(AA6:AA8)</f>
        <v>3090929</v>
      </c>
    </row>
    <row r="6" spans="1:27" ht="13.5">
      <c r="A6" s="5" t="s">
        <v>32</v>
      </c>
      <c r="B6" s="3"/>
      <c r="C6" s="19">
        <v>1644517</v>
      </c>
      <c r="D6" s="19"/>
      <c r="E6" s="20">
        <v>1901701</v>
      </c>
      <c r="F6" s="21">
        <v>1897701</v>
      </c>
      <c r="G6" s="21">
        <v>9121</v>
      </c>
      <c r="H6" s="21">
        <v>87129</v>
      </c>
      <c r="I6" s="21">
        <v>383984</v>
      </c>
      <c r="J6" s="21">
        <v>480234</v>
      </c>
      <c r="K6" s="21">
        <v>68752</v>
      </c>
      <c r="L6" s="21">
        <v>321858</v>
      </c>
      <c r="M6" s="21">
        <v>85996</v>
      </c>
      <c r="N6" s="21">
        <v>476606</v>
      </c>
      <c r="O6" s="21"/>
      <c r="P6" s="21"/>
      <c r="Q6" s="21"/>
      <c r="R6" s="21"/>
      <c r="S6" s="21"/>
      <c r="T6" s="21"/>
      <c r="U6" s="21"/>
      <c r="V6" s="21"/>
      <c r="W6" s="21">
        <v>956840</v>
      </c>
      <c r="X6" s="21">
        <v>930502</v>
      </c>
      <c r="Y6" s="21">
        <v>26338</v>
      </c>
      <c r="Z6" s="6">
        <v>2.83</v>
      </c>
      <c r="AA6" s="28">
        <v>1897701</v>
      </c>
    </row>
    <row r="7" spans="1:27" ht="13.5">
      <c r="A7" s="5" t="s">
        <v>33</v>
      </c>
      <c r="B7" s="3"/>
      <c r="C7" s="22">
        <v>3890</v>
      </c>
      <c r="D7" s="22"/>
      <c r="E7" s="23">
        <v>38378</v>
      </c>
      <c r="F7" s="24">
        <v>42378</v>
      </c>
      <c r="G7" s="24"/>
      <c r="H7" s="24"/>
      <c r="I7" s="24">
        <v>1476</v>
      </c>
      <c r="J7" s="24">
        <v>1476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1476</v>
      </c>
      <c r="X7" s="24"/>
      <c r="Y7" s="24">
        <v>1476</v>
      </c>
      <c r="Z7" s="7"/>
      <c r="AA7" s="29">
        <v>42378</v>
      </c>
    </row>
    <row r="8" spans="1:27" ht="13.5">
      <c r="A8" s="5" t="s">
        <v>34</v>
      </c>
      <c r="B8" s="3"/>
      <c r="C8" s="19">
        <v>3298154</v>
      </c>
      <c r="D8" s="19"/>
      <c r="E8" s="20">
        <v>1150850</v>
      </c>
      <c r="F8" s="21">
        <v>1150850</v>
      </c>
      <c r="G8" s="21"/>
      <c r="H8" s="21">
        <v>6086</v>
      </c>
      <c r="I8" s="21"/>
      <c r="J8" s="21">
        <v>6086</v>
      </c>
      <c r="K8" s="21">
        <v>32600</v>
      </c>
      <c r="L8" s="21">
        <v>163597</v>
      </c>
      <c r="M8" s="21">
        <v>191557</v>
      </c>
      <c r="N8" s="21">
        <v>387754</v>
      </c>
      <c r="O8" s="21"/>
      <c r="P8" s="21"/>
      <c r="Q8" s="21"/>
      <c r="R8" s="21"/>
      <c r="S8" s="21"/>
      <c r="T8" s="21"/>
      <c r="U8" s="21"/>
      <c r="V8" s="21"/>
      <c r="W8" s="21">
        <v>393840</v>
      </c>
      <c r="X8" s="21">
        <v>369165</v>
      </c>
      <c r="Y8" s="21">
        <v>24675</v>
      </c>
      <c r="Z8" s="6">
        <v>6.68</v>
      </c>
      <c r="AA8" s="28">
        <v>1150850</v>
      </c>
    </row>
    <row r="9" spans="1:27" ht="13.5">
      <c r="A9" s="2" t="s">
        <v>35</v>
      </c>
      <c r="B9" s="3"/>
      <c r="C9" s="16">
        <f aca="true" t="shared" si="1" ref="C9:Y9">SUM(C10:C14)</f>
        <v>20324874</v>
      </c>
      <c r="D9" s="16">
        <f>SUM(D10:D14)</f>
        <v>0</v>
      </c>
      <c r="E9" s="17">
        <f t="shared" si="1"/>
        <v>26735589</v>
      </c>
      <c r="F9" s="18">
        <f t="shared" si="1"/>
        <v>27529678</v>
      </c>
      <c r="G9" s="18">
        <f t="shared" si="1"/>
        <v>0</v>
      </c>
      <c r="H9" s="18">
        <f t="shared" si="1"/>
        <v>2497032</v>
      </c>
      <c r="I9" s="18">
        <f t="shared" si="1"/>
        <v>1606699</v>
      </c>
      <c r="J9" s="18">
        <f t="shared" si="1"/>
        <v>4103731</v>
      </c>
      <c r="K9" s="18">
        <f t="shared" si="1"/>
        <v>949394</v>
      </c>
      <c r="L9" s="18">
        <f t="shared" si="1"/>
        <v>53134</v>
      </c>
      <c r="M9" s="18">
        <f t="shared" si="1"/>
        <v>9682406</v>
      </c>
      <c r="N9" s="18">
        <f t="shared" si="1"/>
        <v>10684934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14788665</v>
      </c>
      <c r="X9" s="18">
        <f t="shared" si="1"/>
        <v>8981442</v>
      </c>
      <c r="Y9" s="18">
        <f t="shared" si="1"/>
        <v>5807223</v>
      </c>
      <c r="Z9" s="4">
        <f>+IF(X9&lt;&gt;0,+(Y9/X9)*100,0)</f>
        <v>64.658024847235</v>
      </c>
      <c r="AA9" s="30">
        <f>SUM(AA10:AA14)</f>
        <v>27529678</v>
      </c>
    </row>
    <row r="10" spans="1:27" ht="13.5">
      <c r="A10" s="5" t="s">
        <v>36</v>
      </c>
      <c r="B10" s="3"/>
      <c r="C10" s="19">
        <v>354018</v>
      </c>
      <c r="D10" s="19"/>
      <c r="E10" s="20">
        <v>60500</v>
      </c>
      <c r="F10" s="21">
        <v>854589</v>
      </c>
      <c r="G10" s="21"/>
      <c r="H10" s="21">
        <v>3025</v>
      </c>
      <c r="I10" s="21"/>
      <c r="J10" s="21">
        <v>3025</v>
      </c>
      <c r="K10" s="21">
        <v>157500</v>
      </c>
      <c r="L10" s="21"/>
      <c r="M10" s="21"/>
      <c r="N10" s="21">
        <v>157500</v>
      </c>
      <c r="O10" s="21"/>
      <c r="P10" s="21"/>
      <c r="Q10" s="21"/>
      <c r="R10" s="21"/>
      <c r="S10" s="21"/>
      <c r="T10" s="21"/>
      <c r="U10" s="21"/>
      <c r="V10" s="21"/>
      <c r="W10" s="21">
        <v>160525</v>
      </c>
      <c r="X10" s="21"/>
      <c r="Y10" s="21">
        <v>160525</v>
      </c>
      <c r="Z10" s="6"/>
      <c r="AA10" s="28">
        <v>854589</v>
      </c>
    </row>
    <row r="11" spans="1:27" ht="13.5">
      <c r="A11" s="5" t="s">
        <v>37</v>
      </c>
      <c r="B11" s="3"/>
      <c r="C11" s="19">
        <v>3309420</v>
      </c>
      <c r="D11" s="19"/>
      <c r="E11" s="20">
        <v>3465789</v>
      </c>
      <c r="F11" s="21">
        <v>3465789</v>
      </c>
      <c r="G11" s="21"/>
      <c r="H11" s="21">
        <v>1149047</v>
      </c>
      <c r="I11" s="21"/>
      <c r="J11" s="21">
        <v>1149047</v>
      </c>
      <c r="K11" s="21">
        <v>21666</v>
      </c>
      <c r="L11" s="21">
        <v>18914</v>
      </c>
      <c r="M11" s="21">
        <v>2035842</v>
      </c>
      <c r="N11" s="21">
        <v>2076422</v>
      </c>
      <c r="O11" s="21"/>
      <c r="P11" s="21"/>
      <c r="Q11" s="21"/>
      <c r="R11" s="21"/>
      <c r="S11" s="21"/>
      <c r="T11" s="21"/>
      <c r="U11" s="21"/>
      <c r="V11" s="21"/>
      <c r="W11" s="21">
        <v>3225469</v>
      </c>
      <c r="X11" s="21">
        <v>1673540</v>
      </c>
      <c r="Y11" s="21">
        <v>1551929</v>
      </c>
      <c r="Z11" s="6">
        <v>92.73</v>
      </c>
      <c r="AA11" s="28">
        <v>3465789</v>
      </c>
    </row>
    <row r="12" spans="1:27" ht="13.5">
      <c r="A12" s="5" t="s">
        <v>38</v>
      </c>
      <c r="B12" s="3"/>
      <c r="C12" s="19"/>
      <c r="D12" s="19"/>
      <c r="E12" s="20">
        <v>245300</v>
      </c>
      <c r="F12" s="21">
        <v>245300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200000</v>
      </c>
      <c r="Y12" s="21">
        <v>-200000</v>
      </c>
      <c r="Z12" s="6">
        <v>-100</v>
      </c>
      <c r="AA12" s="28">
        <v>245300</v>
      </c>
    </row>
    <row r="13" spans="1:27" ht="13.5">
      <c r="A13" s="5" t="s">
        <v>39</v>
      </c>
      <c r="B13" s="3"/>
      <c r="C13" s="19">
        <v>16661436</v>
      </c>
      <c r="D13" s="19"/>
      <c r="E13" s="20">
        <v>22964000</v>
      </c>
      <c r="F13" s="21">
        <v>22964000</v>
      </c>
      <c r="G13" s="21"/>
      <c r="H13" s="21">
        <v>1344960</v>
      </c>
      <c r="I13" s="21">
        <v>1606699</v>
      </c>
      <c r="J13" s="21">
        <v>2951659</v>
      </c>
      <c r="K13" s="21">
        <v>770228</v>
      </c>
      <c r="L13" s="21">
        <v>34220</v>
      </c>
      <c r="M13" s="21">
        <v>7646564</v>
      </c>
      <c r="N13" s="21">
        <v>8451012</v>
      </c>
      <c r="O13" s="21"/>
      <c r="P13" s="21"/>
      <c r="Q13" s="21"/>
      <c r="R13" s="21"/>
      <c r="S13" s="21"/>
      <c r="T13" s="21"/>
      <c r="U13" s="21"/>
      <c r="V13" s="21"/>
      <c r="W13" s="21">
        <v>11402671</v>
      </c>
      <c r="X13" s="21">
        <v>7107902</v>
      </c>
      <c r="Y13" s="21">
        <v>4294769</v>
      </c>
      <c r="Z13" s="6">
        <v>60.42</v>
      </c>
      <c r="AA13" s="28">
        <v>22964000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7507275</v>
      </c>
      <c r="D15" s="16">
        <f>SUM(D16:D18)</f>
        <v>0</v>
      </c>
      <c r="E15" s="17">
        <f t="shared" si="2"/>
        <v>3263153</v>
      </c>
      <c r="F15" s="18">
        <f t="shared" si="2"/>
        <v>3263153</v>
      </c>
      <c r="G15" s="18">
        <f t="shared" si="2"/>
        <v>54486</v>
      </c>
      <c r="H15" s="18">
        <f t="shared" si="2"/>
        <v>22217</v>
      </c>
      <c r="I15" s="18">
        <f t="shared" si="2"/>
        <v>70031</v>
      </c>
      <c r="J15" s="18">
        <f t="shared" si="2"/>
        <v>146734</v>
      </c>
      <c r="K15" s="18">
        <f t="shared" si="2"/>
        <v>453560</v>
      </c>
      <c r="L15" s="18">
        <f t="shared" si="2"/>
        <v>203279</v>
      </c>
      <c r="M15" s="18">
        <f t="shared" si="2"/>
        <v>355429</v>
      </c>
      <c r="N15" s="18">
        <f t="shared" si="2"/>
        <v>1012268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1159002</v>
      </c>
      <c r="X15" s="18">
        <f t="shared" si="2"/>
        <v>1000000</v>
      </c>
      <c r="Y15" s="18">
        <f t="shared" si="2"/>
        <v>159002</v>
      </c>
      <c r="Z15" s="4">
        <f>+IF(X15&lt;&gt;0,+(Y15/X15)*100,0)</f>
        <v>15.9002</v>
      </c>
      <c r="AA15" s="30">
        <f>SUM(AA16:AA18)</f>
        <v>3263153</v>
      </c>
    </row>
    <row r="16" spans="1:27" ht="13.5">
      <c r="A16" s="5" t="s">
        <v>42</v>
      </c>
      <c r="B16" s="3"/>
      <c r="C16" s="19">
        <v>2315526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5191749</v>
      </c>
      <c r="D17" s="19"/>
      <c r="E17" s="20">
        <v>3263153</v>
      </c>
      <c r="F17" s="21">
        <v>3263153</v>
      </c>
      <c r="G17" s="21">
        <v>54486</v>
      </c>
      <c r="H17" s="21">
        <v>22217</v>
      </c>
      <c r="I17" s="21">
        <v>70031</v>
      </c>
      <c r="J17" s="21">
        <v>146734</v>
      </c>
      <c r="K17" s="21">
        <v>453560</v>
      </c>
      <c r="L17" s="21">
        <v>203279</v>
      </c>
      <c r="M17" s="21">
        <v>355429</v>
      </c>
      <c r="N17" s="21">
        <v>1012268</v>
      </c>
      <c r="O17" s="21"/>
      <c r="P17" s="21"/>
      <c r="Q17" s="21"/>
      <c r="R17" s="21"/>
      <c r="S17" s="21"/>
      <c r="T17" s="21"/>
      <c r="U17" s="21"/>
      <c r="V17" s="21"/>
      <c r="W17" s="21">
        <v>1159002</v>
      </c>
      <c r="X17" s="21">
        <v>1000000</v>
      </c>
      <c r="Y17" s="21">
        <v>159002</v>
      </c>
      <c r="Z17" s="6">
        <v>15.9</v>
      </c>
      <c r="AA17" s="28">
        <v>3263153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30167971</v>
      </c>
      <c r="D19" s="16">
        <f>SUM(D20:D23)</f>
        <v>0</v>
      </c>
      <c r="E19" s="17">
        <f t="shared" si="3"/>
        <v>34457111</v>
      </c>
      <c r="F19" s="18">
        <f t="shared" si="3"/>
        <v>38971089</v>
      </c>
      <c r="G19" s="18">
        <f t="shared" si="3"/>
        <v>983369</v>
      </c>
      <c r="H19" s="18">
        <f t="shared" si="3"/>
        <v>496680</v>
      </c>
      <c r="I19" s="18">
        <f t="shared" si="3"/>
        <v>3105778</v>
      </c>
      <c r="J19" s="18">
        <f t="shared" si="3"/>
        <v>4585827</v>
      </c>
      <c r="K19" s="18">
        <f t="shared" si="3"/>
        <v>1799762</v>
      </c>
      <c r="L19" s="18">
        <f t="shared" si="3"/>
        <v>1497767</v>
      </c>
      <c r="M19" s="18">
        <f t="shared" si="3"/>
        <v>1153104</v>
      </c>
      <c r="N19" s="18">
        <f t="shared" si="3"/>
        <v>4450633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9036460</v>
      </c>
      <c r="X19" s="18">
        <f t="shared" si="3"/>
        <v>18214924</v>
      </c>
      <c r="Y19" s="18">
        <f t="shared" si="3"/>
        <v>-9178464</v>
      </c>
      <c r="Z19" s="4">
        <f>+IF(X19&lt;&gt;0,+(Y19/X19)*100,0)</f>
        <v>-50.38980124210235</v>
      </c>
      <c r="AA19" s="30">
        <f>SUM(AA20:AA23)</f>
        <v>38971089</v>
      </c>
    </row>
    <row r="20" spans="1:27" ht="13.5">
      <c r="A20" s="5" t="s">
        <v>46</v>
      </c>
      <c r="B20" s="3"/>
      <c r="C20" s="19">
        <v>3445308</v>
      </c>
      <c r="D20" s="19"/>
      <c r="E20" s="20">
        <v>6611000</v>
      </c>
      <c r="F20" s="21">
        <v>6611000</v>
      </c>
      <c r="G20" s="21"/>
      <c r="H20" s="21"/>
      <c r="I20" s="21">
        <v>857268</v>
      </c>
      <c r="J20" s="21">
        <v>857268</v>
      </c>
      <c r="K20" s="21">
        <v>588344</v>
      </c>
      <c r="L20" s="21"/>
      <c r="M20" s="21">
        <v>225793</v>
      </c>
      <c r="N20" s="21">
        <v>814137</v>
      </c>
      <c r="O20" s="21"/>
      <c r="P20" s="21"/>
      <c r="Q20" s="21"/>
      <c r="R20" s="21"/>
      <c r="S20" s="21"/>
      <c r="T20" s="21"/>
      <c r="U20" s="21"/>
      <c r="V20" s="21"/>
      <c r="W20" s="21">
        <v>1671405</v>
      </c>
      <c r="X20" s="21">
        <v>3550000</v>
      </c>
      <c r="Y20" s="21">
        <v>-1878595</v>
      </c>
      <c r="Z20" s="6">
        <v>-52.92</v>
      </c>
      <c r="AA20" s="28">
        <v>6611000</v>
      </c>
    </row>
    <row r="21" spans="1:27" ht="13.5">
      <c r="A21" s="5" t="s">
        <v>47</v>
      </c>
      <c r="B21" s="3"/>
      <c r="C21" s="19">
        <v>8116009</v>
      </c>
      <c r="D21" s="19"/>
      <c r="E21" s="20">
        <v>9242139</v>
      </c>
      <c r="F21" s="21">
        <v>9622216</v>
      </c>
      <c r="G21" s="21">
        <v>65029</v>
      </c>
      <c r="H21" s="21">
        <v>496680</v>
      </c>
      <c r="I21" s="21">
        <v>392098</v>
      </c>
      <c r="J21" s="21">
        <v>953807</v>
      </c>
      <c r="K21" s="21">
        <v>124380</v>
      </c>
      <c r="L21" s="21">
        <v>1497767</v>
      </c>
      <c r="M21" s="21">
        <v>-642130</v>
      </c>
      <c r="N21" s="21">
        <v>980017</v>
      </c>
      <c r="O21" s="21"/>
      <c r="P21" s="21"/>
      <c r="Q21" s="21"/>
      <c r="R21" s="21"/>
      <c r="S21" s="21"/>
      <c r="T21" s="21"/>
      <c r="U21" s="21"/>
      <c r="V21" s="21"/>
      <c r="W21" s="21">
        <v>1933824</v>
      </c>
      <c r="X21" s="21">
        <v>4162625</v>
      </c>
      <c r="Y21" s="21">
        <v>-2228801</v>
      </c>
      <c r="Z21" s="6">
        <v>-53.54</v>
      </c>
      <c r="AA21" s="28">
        <v>9622216</v>
      </c>
    </row>
    <row r="22" spans="1:27" ht="13.5">
      <c r="A22" s="5" t="s">
        <v>48</v>
      </c>
      <c r="B22" s="3"/>
      <c r="C22" s="22">
        <v>18606654</v>
      </c>
      <c r="D22" s="22"/>
      <c r="E22" s="23">
        <v>18603972</v>
      </c>
      <c r="F22" s="24">
        <v>22737873</v>
      </c>
      <c r="G22" s="24">
        <v>918340</v>
      </c>
      <c r="H22" s="24"/>
      <c r="I22" s="24">
        <v>1856412</v>
      </c>
      <c r="J22" s="24">
        <v>2774752</v>
      </c>
      <c r="K22" s="24">
        <v>1087038</v>
      </c>
      <c r="L22" s="24"/>
      <c r="M22" s="24">
        <v>1569441</v>
      </c>
      <c r="N22" s="24">
        <v>2656479</v>
      </c>
      <c r="O22" s="24"/>
      <c r="P22" s="24"/>
      <c r="Q22" s="24"/>
      <c r="R22" s="24"/>
      <c r="S22" s="24"/>
      <c r="T22" s="24"/>
      <c r="U22" s="24"/>
      <c r="V22" s="24"/>
      <c r="W22" s="24">
        <v>5431231</v>
      </c>
      <c r="X22" s="24">
        <v>10502299</v>
      </c>
      <c r="Y22" s="24">
        <v>-5071068</v>
      </c>
      <c r="Z22" s="7">
        <v>-48.29</v>
      </c>
      <c r="AA22" s="29">
        <v>22737873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62946681</v>
      </c>
      <c r="D25" s="50">
        <f>+D5+D9+D15+D19+D24</f>
        <v>0</v>
      </c>
      <c r="E25" s="51">
        <f t="shared" si="4"/>
        <v>67546782</v>
      </c>
      <c r="F25" s="52">
        <f t="shared" si="4"/>
        <v>72854849</v>
      </c>
      <c r="G25" s="52">
        <f t="shared" si="4"/>
        <v>1046976</v>
      </c>
      <c r="H25" s="52">
        <f t="shared" si="4"/>
        <v>3109144</v>
      </c>
      <c r="I25" s="52">
        <f t="shared" si="4"/>
        <v>5167968</v>
      </c>
      <c r="J25" s="52">
        <f t="shared" si="4"/>
        <v>9324088</v>
      </c>
      <c r="K25" s="52">
        <f t="shared" si="4"/>
        <v>3304068</v>
      </c>
      <c r="L25" s="52">
        <f t="shared" si="4"/>
        <v>2239635</v>
      </c>
      <c r="M25" s="52">
        <f t="shared" si="4"/>
        <v>11468492</v>
      </c>
      <c r="N25" s="52">
        <f t="shared" si="4"/>
        <v>17012195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26336283</v>
      </c>
      <c r="X25" s="52">
        <f t="shared" si="4"/>
        <v>29496033</v>
      </c>
      <c r="Y25" s="52">
        <f t="shared" si="4"/>
        <v>-3159750</v>
      </c>
      <c r="Z25" s="53">
        <f>+IF(X25&lt;&gt;0,+(Y25/X25)*100,0)</f>
        <v>-10.712457502335992</v>
      </c>
      <c r="AA25" s="54">
        <f>+AA5+AA9+AA15+AA19+AA24</f>
        <v>72854849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28109603</v>
      </c>
      <c r="D28" s="19"/>
      <c r="E28" s="20">
        <v>31706187</v>
      </c>
      <c r="F28" s="21">
        <v>31706187</v>
      </c>
      <c r="G28" s="21">
        <v>1025752</v>
      </c>
      <c r="H28" s="21">
        <v>1672048</v>
      </c>
      <c r="I28" s="21">
        <v>2839610</v>
      </c>
      <c r="J28" s="21">
        <v>5537410</v>
      </c>
      <c r="K28" s="21">
        <v>1108675</v>
      </c>
      <c r="L28" s="21">
        <v>1225266</v>
      </c>
      <c r="M28" s="21">
        <v>4099980</v>
      </c>
      <c r="N28" s="21">
        <v>6433921</v>
      </c>
      <c r="O28" s="21"/>
      <c r="P28" s="21"/>
      <c r="Q28" s="21"/>
      <c r="R28" s="21"/>
      <c r="S28" s="21"/>
      <c r="T28" s="21"/>
      <c r="U28" s="21"/>
      <c r="V28" s="21"/>
      <c r="W28" s="21">
        <v>11971331</v>
      </c>
      <c r="X28" s="21"/>
      <c r="Y28" s="21">
        <v>11971331</v>
      </c>
      <c r="Z28" s="6"/>
      <c r="AA28" s="19">
        <v>31706187</v>
      </c>
    </row>
    <row r="29" spans="1:27" ht="13.5">
      <c r="A29" s="56" t="s">
        <v>55</v>
      </c>
      <c r="B29" s="3"/>
      <c r="C29" s="19">
        <v>18881227</v>
      </c>
      <c r="D29" s="19"/>
      <c r="E29" s="20">
        <v>22964000</v>
      </c>
      <c r="F29" s="21">
        <v>22964000</v>
      </c>
      <c r="G29" s="21"/>
      <c r="H29" s="21">
        <v>1344960</v>
      </c>
      <c r="I29" s="21">
        <v>1606699</v>
      </c>
      <c r="J29" s="21">
        <v>2951659</v>
      </c>
      <c r="K29" s="21">
        <v>770228</v>
      </c>
      <c r="L29" s="21">
        <v>34220</v>
      </c>
      <c r="M29" s="21">
        <v>7646564</v>
      </c>
      <c r="N29" s="21">
        <v>8451012</v>
      </c>
      <c r="O29" s="21"/>
      <c r="P29" s="21"/>
      <c r="Q29" s="21"/>
      <c r="R29" s="21"/>
      <c r="S29" s="21"/>
      <c r="T29" s="21"/>
      <c r="U29" s="21"/>
      <c r="V29" s="21"/>
      <c r="W29" s="21">
        <v>11402671</v>
      </c>
      <c r="X29" s="21"/>
      <c r="Y29" s="21">
        <v>11402671</v>
      </c>
      <c r="Z29" s="6"/>
      <c r="AA29" s="28">
        <v>22964000</v>
      </c>
    </row>
    <row r="30" spans="1:27" ht="13.5">
      <c r="A30" s="56" t="s">
        <v>56</v>
      </c>
      <c r="B30" s="3"/>
      <c r="C30" s="22">
        <v>62102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47052932</v>
      </c>
      <c r="D32" s="25">
        <f>SUM(D28:D31)</f>
        <v>0</v>
      </c>
      <c r="E32" s="26">
        <f t="shared" si="5"/>
        <v>54670187</v>
      </c>
      <c r="F32" s="27">
        <f t="shared" si="5"/>
        <v>54670187</v>
      </c>
      <c r="G32" s="27">
        <f t="shared" si="5"/>
        <v>1025752</v>
      </c>
      <c r="H32" s="27">
        <f t="shared" si="5"/>
        <v>3017008</v>
      </c>
      <c r="I32" s="27">
        <f t="shared" si="5"/>
        <v>4446309</v>
      </c>
      <c r="J32" s="27">
        <f t="shared" si="5"/>
        <v>8489069</v>
      </c>
      <c r="K32" s="27">
        <f t="shared" si="5"/>
        <v>1878903</v>
      </c>
      <c r="L32" s="27">
        <f t="shared" si="5"/>
        <v>1259486</v>
      </c>
      <c r="M32" s="27">
        <f t="shared" si="5"/>
        <v>11746544</v>
      </c>
      <c r="N32" s="27">
        <f t="shared" si="5"/>
        <v>14884933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23374002</v>
      </c>
      <c r="X32" s="27">
        <f t="shared" si="5"/>
        <v>0</v>
      </c>
      <c r="Y32" s="27">
        <f t="shared" si="5"/>
        <v>23374002</v>
      </c>
      <c r="Z32" s="13">
        <f>+IF(X32&lt;&gt;0,+(Y32/X32)*100,0)</f>
        <v>0</v>
      </c>
      <c r="AA32" s="31">
        <f>SUM(AA28:AA31)</f>
        <v>54670187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7788820</v>
      </c>
      <c r="D34" s="19"/>
      <c r="E34" s="20">
        <v>5670000</v>
      </c>
      <c r="F34" s="21">
        <v>10978067</v>
      </c>
      <c r="G34" s="21">
        <v>12103</v>
      </c>
      <c r="H34" s="21">
        <v>1762</v>
      </c>
      <c r="I34" s="21">
        <v>1925</v>
      </c>
      <c r="J34" s="21">
        <v>15790</v>
      </c>
      <c r="K34" s="21">
        <v>477372</v>
      </c>
      <c r="L34" s="21">
        <v>345590</v>
      </c>
      <c r="M34" s="21">
        <v>324537</v>
      </c>
      <c r="N34" s="21">
        <v>1147499</v>
      </c>
      <c r="O34" s="21"/>
      <c r="P34" s="21"/>
      <c r="Q34" s="21"/>
      <c r="R34" s="21"/>
      <c r="S34" s="21"/>
      <c r="T34" s="21"/>
      <c r="U34" s="21"/>
      <c r="V34" s="21"/>
      <c r="W34" s="21">
        <v>1163289</v>
      </c>
      <c r="X34" s="21"/>
      <c r="Y34" s="21">
        <v>1163289</v>
      </c>
      <c r="Z34" s="6"/>
      <c r="AA34" s="28">
        <v>10978067</v>
      </c>
    </row>
    <row r="35" spans="1:27" ht="13.5">
      <c r="A35" s="59" t="s">
        <v>63</v>
      </c>
      <c r="B35" s="3"/>
      <c r="C35" s="19">
        <v>8104929</v>
      </c>
      <c r="D35" s="19"/>
      <c r="E35" s="20">
        <v>7206595</v>
      </c>
      <c r="F35" s="21">
        <v>7206595</v>
      </c>
      <c r="G35" s="21">
        <v>9121</v>
      </c>
      <c r="H35" s="21">
        <v>90374</v>
      </c>
      <c r="I35" s="21">
        <v>719734</v>
      </c>
      <c r="J35" s="21">
        <v>819229</v>
      </c>
      <c r="K35" s="21">
        <v>947793</v>
      </c>
      <c r="L35" s="21">
        <v>634559</v>
      </c>
      <c r="M35" s="21">
        <v>-602589</v>
      </c>
      <c r="N35" s="21">
        <v>979763</v>
      </c>
      <c r="O35" s="21"/>
      <c r="P35" s="21"/>
      <c r="Q35" s="21"/>
      <c r="R35" s="21"/>
      <c r="S35" s="21"/>
      <c r="T35" s="21"/>
      <c r="U35" s="21"/>
      <c r="V35" s="21"/>
      <c r="W35" s="21">
        <v>1798992</v>
      </c>
      <c r="X35" s="21"/>
      <c r="Y35" s="21">
        <v>1798992</v>
      </c>
      <c r="Z35" s="6"/>
      <c r="AA35" s="28">
        <v>7206595</v>
      </c>
    </row>
    <row r="36" spans="1:27" ht="13.5">
      <c r="A36" s="60" t="s">
        <v>64</v>
      </c>
      <c r="B36" s="10"/>
      <c r="C36" s="61">
        <f aca="true" t="shared" si="6" ref="C36:Y36">SUM(C32:C35)</f>
        <v>62946681</v>
      </c>
      <c r="D36" s="61">
        <f>SUM(D32:D35)</f>
        <v>0</v>
      </c>
      <c r="E36" s="62">
        <f t="shared" si="6"/>
        <v>67546782</v>
      </c>
      <c r="F36" s="63">
        <f t="shared" si="6"/>
        <v>72854849</v>
      </c>
      <c r="G36" s="63">
        <f t="shared" si="6"/>
        <v>1046976</v>
      </c>
      <c r="H36" s="63">
        <f t="shared" si="6"/>
        <v>3109144</v>
      </c>
      <c r="I36" s="63">
        <f t="shared" si="6"/>
        <v>5167968</v>
      </c>
      <c r="J36" s="63">
        <f t="shared" si="6"/>
        <v>9324088</v>
      </c>
      <c r="K36" s="63">
        <f t="shared" si="6"/>
        <v>3304068</v>
      </c>
      <c r="L36" s="63">
        <f t="shared" si="6"/>
        <v>2239635</v>
      </c>
      <c r="M36" s="63">
        <f t="shared" si="6"/>
        <v>11468492</v>
      </c>
      <c r="N36" s="63">
        <f t="shared" si="6"/>
        <v>17012195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26336283</v>
      </c>
      <c r="X36" s="63">
        <f t="shared" si="6"/>
        <v>0</v>
      </c>
      <c r="Y36" s="63">
        <f t="shared" si="6"/>
        <v>26336283</v>
      </c>
      <c r="Z36" s="64">
        <f>+IF(X36&lt;&gt;0,+(Y36/X36)*100,0)</f>
        <v>0</v>
      </c>
      <c r="AA36" s="65">
        <f>SUM(AA32:AA35)</f>
        <v>72854849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10734523</v>
      </c>
      <c r="D5" s="16">
        <f>SUM(D6:D8)</f>
        <v>0</v>
      </c>
      <c r="E5" s="17">
        <f t="shared" si="0"/>
        <v>16815217</v>
      </c>
      <c r="F5" s="18">
        <f t="shared" si="0"/>
        <v>17145207</v>
      </c>
      <c r="G5" s="18">
        <f t="shared" si="0"/>
        <v>0</v>
      </c>
      <c r="H5" s="18">
        <f t="shared" si="0"/>
        <v>167347</v>
      </c>
      <c r="I5" s="18">
        <f t="shared" si="0"/>
        <v>71574</v>
      </c>
      <c r="J5" s="18">
        <f t="shared" si="0"/>
        <v>238921</v>
      </c>
      <c r="K5" s="18">
        <f t="shared" si="0"/>
        <v>526597</v>
      </c>
      <c r="L5" s="18">
        <f t="shared" si="0"/>
        <v>256468</v>
      </c>
      <c r="M5" s="18">
        <f t="shared" si="0"/>
        <v>768732</v>
      </c>
      <c r="N5" s="18">
        <f t="shared" si="0"/>
        <v>1551797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1790718</v>
      </c>
      <c r="X5" s="18">
        <f t="shared" si="0"/>
        <v>5520000</v>
      </c>
      <c r="Y5" s="18">
        <f t="shared" si="0"/>
        <v>-3729282</v>
      </c>
      <c r="Z5" s="4">
        <f>+IF(X5&lt;&gt;0,+(Y5/X5)*100,0)</f>
        <v>-67.55945652173912</v>
      </c>
      <c r="AA5" s="16">
        <f>SUM(AA6:AA8)</f>
        <v>17145207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10734523</v>
      </c>
      <c r="D8" s="19"/>
      <c r="E8" s="20">
        <v>16815217</v>
      </c>
      <c r="F8" s="21">
        <v>17145207</v>
      </c>
      <c r="G8" s="21"/>
      <c r="H8" s="21">
        <v>167347</v>
      </c>
      <c r="I8" s="21">
        <v>71574</v>
      </c>
      <c r="J8" s="21">
        <v>238921</v>
      </c>
      <c r="K8" s="21">
        <v>526597</v>
      </c>
      <c r="L8" s="21">
        <v>256468</v>
      </c>
      <c r="M8" s="21">
        <v>768732</v>
      </c>
      <c r="N8" s="21">
        <v>1551797</v>
      </c>
      <c r="O8" s="21"/>
      <c r="P8" s="21"/>
      <c r="Q8" s="21"/>
      <c r="R8" s="21"/>
      <c r="S8" s="21"/>
      <c r="T8" s="21"/>
      <c r="U8" s="21"/>
      <c r="V8" s="21"/>
      <c r="W8" s="21">
        <v>1790718</v>
      </c>
      <c r="X8" s="21">
        <v>5520000</v>
      </c>
      <c r="Y8" s="21">
        <v>-3729282</v>
      </c>
      <c r="Z8" s="6">
        <v>-67.56</v>
      </c>
      <c r="AA8" s="28">
        <v>17145207</v>
      </c>
    </row>
    <row r="9" spans="1:27" ht="13.5">
      <c r="A9" s="2" t="s">
        <v>35</v>
      </c>
      <c r="B9" s="3"/>
      <c r="C9" s="16">
        <f aca="true" t="shared" si="1" ref="C9:Y9">SUM(C10:C14)</f>
        <v>19581766</v>
      </c>
      <c r="D9" s="16">
        <f>SUM(D10:D14)</f>
        <v>0</v>
      </c>
      <c r="E9" s="17">
        <f t="shared" si="1"/>
        <v>21205063</v>
      </c>
      <c r="F9" s="18">
        <f t="shared" si="1"/>
        <v>24184384</v>
      </c>
      <c r="G9" s="18">
        <f t="shared" si="1"/>
        <v>0</v>
      </c>
      <c r="H9" s="18">
        <f t="shared" si="1"/>
        <v>30280</v>
      </c>
      <c r="I9" s="18">
        <f t="shared" si="1"/>
        <v>267039</v>
      </c>
      <c r="J9" s="18">
        <f t="shared" si="1"/>
        <v>297319</v>
      </c>
      <c r="K9" s="18">
        <f t="shared" si="1"/>
        <v>1025363</v>
      </c>
      <c r="L9" s="18">
        <f t="shared" si="1"/>
        <v>541462</v>
      </c>
      <c r="M9" s="18">
        <f t="shared" si="1"/>
        <v>8212599</v>
      </c>
      <c r="N9" s="18">
        <f t="shared" si="1"/>
        <v>9779424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10076743</v>
      </c>
      <c r="X9" s="18">
        <f t="shared" si="1"/>
        <v>13629362</v>
      </c>
      <c r="Y9" s="18">
        <f t="shared" si="1"/>
        <v>-3552619</v>
      </c>
      <c r="Z9" s="4">
        <f>+IF(X9&lt;&gt;0,+(Y9/X9)*100,0)</f>
        <v>-26.06592296836785</v>
      </c>
      <c r="AA9" s="30">
        <f>SUM(AA10:AA14)</f>
        <v>24184384</v>
      </c>
    </row>
    <row r="10" spans="1:27" ht="13.5">
      <c r="A10" s="5" t="s">
        <v>36</v>
      </c>
      <c r="B10" s="3"/>
      <c r="C10" s="19">
        <v>3482157</v>
      </c>
      <c r="D10" s="19"/>
      <c r="E10" s="20">
        <v>5634500</v>
      </c>
      <c r="F10" s="21">
        <v>5724838</v>
      </c>
      <c r="G10" s="21"/>
      <c r="H10" s="21">
        <v>30280</v>
      </c>
      <c r="I10" s="21">
        <v>6248</v>
      </c>
      <c r="J10" s="21">
        <v>36528</v>
      </c>
      <c r="K10" s="21">
        <v>498463</v>
      </c>
      <c r="L10" s="21">
        <v>290561</v>
      </c>
      <c r="M10" s="21">
        <v>244926</v>
      </c>
      <c r="N10" s="21">
        <v>1033950</v>
      </c>
      <c r="O10" s="21"/>
      <c r="P10" s="21"/>
      <c r="Q10" s="21"/>
      <c r="R10" s="21"/>
      <c r="S10" s="21"/>
      <c r="T10" s="21"/>
      <c r="U10" s="21"/>
      <c r="V10" s="21"/>
      <c r="W10" s="21">
        <v>1070478</v>
      </c>
      <c r="X10" s="21">
        <v>1805000</v>
      </c>
      <c r="Y10" s="21">
        <v>-734522</v>
      </c>
      <c r="Z10" s="6">
        <v>-40.69</v>
      </c>
      <c r="AA10" s="28">
        <v>5724838</v>
      </c>
    </row>
    <row r="11" spans="1:27" ht="13.5">
      <c r="A11" s="5" t="s">
        <v>37</v>
      </c>
      <c r="B11" s="3"/>
      <c r="C11" s="19">
        <v>5695900</v>
      </c>
      <c r="D11" s="19"/>
      <c r="E11" s="20">
        <v>3090163</v>
      </c>
      <c r="F11" s="21">
        <v>3090163</v>
      </c>
      <c r="G11" s="21"/>
      <c r="H11" s="21"/>
      <c r="I11" s="21">
        <v>260791</v>
      </c>
      <c r="J11" s="21">
        <v>260791</v>
      </c>
      <c r="K11" s="21">
        <v>127282</v>
      </c>
      <c r="L11" s="21">
        <v>250901</v>
      </c>
      <c r="M11" s="21"/>
      <c r="N11" s="21">
        <v>378183</v>
      </c>
      <c r="O11" s="21"/>
      <c r="P11" s="21"/>
      <c r="Q11" s="21"/>
      <c r="R11" s="21"/>
      <c r="S11" s="21"/>
      <c r="T11" s="21"/>
      <c r="U11" s="21"/>
      <c r="V11" s="21"/>
      <c r="W11" s="21">
        <v>638974</v>
      </c>
      <c r="X11" s="21">
        <v>2000000</v>
      </c>
      <c r="Y11" s="21">
        <v>-1361026</v>
      </c>
      <c r="Z11" s="6">
        <v>-68.05</v>
      </c>
      <c r="AA11" s="28">
        <v>3090163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10403709</v>
      </c>
      <c r="D13" s="19"/>
      <c r="E13" s="20">
        <v>12480400</v>
      </c>
      <c r="F13" s="21">
        <v>15369383</v>
      </c>
      <c r="G13" s="21"/>
      <c r="H13" s="21"/>
      <c r="I13" s="21"/>
      <c r="J13" s="21"/>
      <c r="K13" s="21">
        <v>399618</v>
      </c>
      <c r="L13" s="21"/>
      <c r="M13" s="21">
        <v>7967673</v>
      </c>
      <c r="N13" s="21">
        <v>8367291</v>
      </c>
      <c r="O13" s="21"/>
      <c r="P13" s="21"/>
      <c r="Q13" s="21"/>
      <c r="R13" s="21"/>
      <c r="S13" s="21"/>
      <c r="T13" s="21"/>
      <c r="U13" s="21"/>
      <c r="V13" s="21"/>
      <c r="W13" s="21">
        <v>8367291</v>
      </c>
      <c r="X13" s="21">
        <v>9824362</v>
      </c>
      <c r="Y13" s="21">
        <v>-1457071</v>
      </c>
      <c r="Z13" s="6">
        <v>-14.83</v>
      </c>
      <c r="AA13" s="28">
        <v>15369383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16051286</v>
      </c>
      <c r="D15" s="16">
        <f>SUM(D16:D18)</f>
        <v>0</v>
      </c>
      <c r="E15" s="17">
        <f t="shared" si="2"/>
        <v>5400254</v>
      </c>
      <c r="F15" s="18">
        <f t="shared" si="2"/>
        <v>5400254</v>
      </c>
      <c r="G15" s="18">
        <f t="shared" si="2"/>
        <v>0</v>
      </c>
      <c r="H15" s="18">
        <f t="shared" si="2"/>
        <v>0</v>
      </c>
      <c r="I15" s="18">
        <f t="shared" si="2"/>
        <v>1306930</v>
      </c>
      <c r="J15" s="18">
        <f t="shared" si="2"/>
        <v>1306930</v>
      </c>
      <c r="K15" s="18">
        <f t="shared" si="2"/>
        <v>1032035</v>
      </c>
      <c r="L15" s="18">
        <f t="shared" si="2"/>
        <v>905467</v>
      </c>
      <c r="M15" s="18">
        <f t="shared" si="2"/>
        <v>0</v>
      </c>
      <c r="N15" s="18">
        <f t="shared" si="2"/>
        <v>1937502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3244432</v>
      </c>
      <c r="X15" s="18">
        <f t="shared" si="2"/>
        <v>5100254</v>
      </c>
      <c r="Y15" s="18">
        <f t="shared" si="2"/>
        <v>-1855822</v>
      </c>
      <c r="Z15" s="4">
        <f>+IF(X15&lt;&gt;0,+(Y15/X15)*100,0)</f>
        <v>-36.38685445862108</v>
      </c>
      <c r="AA15" s="30">
        <f>SUM(AA16:AA18)</f>
        <v>5400254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16051286</v>
      </c>
      <c r="D17" s="19"/>
      <c r="E17" s="20">
        <v>5400254</v>
      </c>
      <c r="F17" s="21">
        <v>5400254</v>
      </c>
      <c r="G17" s="21"/>
      <c r="H17" s="21"/>
      <c r="I17" s="21">
        <v>1306930</v>
      </c>
      <c r="J17" s="21">
        <v>1306930</v>
      </c>
      <c r="K17" s="21">
        <v>1032035</v>
      </c>
      <c r="L17" s="21">
        <v>905467</v>
      </c>
      <c r="M17" s="21"/>
      <c r="N17" s="21">
        <v>1937502</v>
      </c>
      <c r="O17" s="21"/>
      <c r="P17" s="21"/>
      <c r="Q17" s="21"/>
      <c r="R17" s="21"/>
      <c r="S17" s="21"/>
      <c r="T17" s="21"/>
      <c r="U17" s="21"/>
      <c r="V17" s="21"/>
      <c r="W17" s="21">
        <v>3244432</v>
      </c>
      <c r="X17" s="21">
        <v>5100254</v>
      </c>
      <c r="Y17" s="21">
        <v>-1855822</v>
      </c>
      <c r="Z17" s="6">
        <v>-36.39</v>
      </c>
      <c r="AA17" s="28">
        <v>5400254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73604824</v>
      </c>
      <c r="D19" s="16">
        <f>SUM(D20:D23)</f>
        <v>0</v>
      </c>
      <c r="E19" s="17">
        <f t="shared" si="3"/>
        <v>54300000</v>
      </c>
      <c r="F19" s="18">
        <f t="shared" si="3"/>
        <v>56278466</v>
      </c>
      <c r="G19" s="18">
        <f t="shared" si="3"/>
        <v>0</v>
      </c>
      <c r="H19" s="18">
        <f t="shared" si="3"/>
        <v>2470526</v>
      </c>
      <c r="I19" s="18">
        <f t="shared" si="3"/>
        <v>4261813</v>
      </c>
      <c r="J19" s="18">
        <f t="shared" si="3"/>
        <v>6732339</v>
      </c>
      <c r="K19" s="18">
        <f t="shared" si="3"/>
        <v>3013194</v>
      </c>
      <c r="L19" s="18">
        <f t="shared" si="3"/>
        <v>6407657</v>
      </c>
      <c r="M19" s="18">
        <f t="shared" si="3"/>
        <v>6070686</v>
      </c>
      <c r="N19" s="18">
        <f t="shared" si="3"/>
        <v>15491537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22223876</v>
      </c>
      <c r="X19" s="18">
        <f t="shared" si="3"/>
        <v>20949034</v>
      </c>
      <c r="Y19" s="18">
        <f t="shared" si="3"/>
        <v>1274842</v>
      </c>
      <c r="Z19" s="4">
        <f>+IF(X19&lt;&gt;0,+(Y19/X19)*100,0)</f>
        <v>6.085445276378854</v>
      </c>
      <c r="AA19" s="30">
        <f>SUM(AA20:AA23)</f>
        <v>56278466</v>
      </c>
    </row>
    <row r="20" spans="1:27" ht="13.5">
      <c r="A20" s="5" t="s">
        <v>46</v>
      </c>
      <c r="B20" s="3"/>
      <c r="C20" s="19">
        <v>36730877</v>
      </c>
      <c r="D20" s="19"/>
      <c r="E20" s="20">
        <v>17000000</v>
      </c>
      <c r="F20" s="21">
        <v>17000000</v>
      </c>
      <c r="G20" s="21"/>
      <c r="H20" s="21">
        <v>931015</v>
      </c>
      <c r="I20" s="21">
        <v>43915</v>
      </c>
      <c r="J20" s="21">
        <v>974930</v>
      </c>
      <c r="K20" s="21"/>
      <c r="L20" s="21"/>
      <c r="M20" s="21">
        <v>1817244</v>
      </c>
      <c r="N20" s="21">
        <v>1817244</v>
      </c>
      <c r="O20" s="21"/>
      <c r="P20" s="21"/>
      <c r="Q20" s="21"/>
      <c r="R20" s="21"/>
      <c r="S20" s="21"/>
      <c r="T20" s="21"/>
      <c r="U20" s="21"/>
      <c r="V20" s="21"/>
      <c r="W20" s="21">
        <v>2792174</v>
      </c>
      <c r="X20" s="21">
        <v>4649034</v>
      </c>
      <c r="Y20" s="21">
        <v>-1856860</v>
      </c>
      <c r="Z20" s="6">
        <v>-39.94</v>
      </c>
      <c r="AA20" s="28">
        <v>17000000</v>
      </c>
    </row>
    <row r="21" spans="1:27" ht="13.5">
      <c r="A21" s="5" t="s">
        <v>47</v>
      </c>
      <c r="B21" s="3"/>
      <c r="C21" s="19">
        <v>23630683</v>
      </c>
      <c r="D21" s="19"/>
      <c r="E21" s="20">
        <v>12800000</v>
      </c>
      <c r="F21" s="21">
        <v>12979762</v>
      </c>
      <c r="G21" s="21"/>
      <c r="H21" s="21">
        <v>765903</v>
      </c>
      <c r="I21" s="21">
        <v>3488022</v>
      </c>
      <c r="J21" s="21">
        <v>4253925</v>
      </c>
      <c r="K21" s="21">
        <v>1710081</v>
      </c>
      <c r="L21" s="21">
        <v>2067674</v>
      </c>
      <c r="M21" s="21">
        <v>3217164</v>
      </c>
      <c r="N21" s="21">
        <v>6994919</v>
      </c>
      <c r="O21" s="21"/>
      <c r="P21" s="21"/>
      <c r="Q21" s="21"/>
      <c r="R21" s="21"/>
      <c r="S21" s="21"/>
      <c r="T21" s="21"/>
      <c r="U21" s="21"/>
      <c r="V21" s="21"/>
      <c r="W21" s="21">
        <v>11248844</v>
      </c>
      <c r="X21" s="21">
        <v>5900000</v>
      </c>
      <c r="Y21" s="21">
        <v>5348844</v>
      </c>
      <c r="Z21" s="6">
        <v>90.66</v>
      </c>
      <c r="AA21" s="28">
        <v>12979762</v>
      </c>
    </row>
    <row r="22" spans="1:27" ht="13.5">
      <c r="A22" s="5" t="s">
        <v>48</v>
      </c>
      <c r="B22" s="3"/>
      <c r="C22" s="22">
        <v>10202490</v>
      </c>
      <c r="D22" s="22"/>
      <c r="E22" s="23">
        <v>14300000</v>
      </c>
      <c r="F22" s="24">
        <v>16098704</v>
      </c>
      <c r="G22" s="24"/>
      <c r="H22" s="24">
        <v>773608</v>
      </c>
      <c r="I22" s="24">
        <v>729876</v>
      </c>
      <c r="J22" s="24">
        <v>1503484</v>
      </c>
      <c r="K22" s="24">
        <v>640301</v>
      </c>
      <c r="L22" s="24">
        <v>356019</v>
      </c>
      <c r="M22" s="24">
        <v>898356</v>
      </c>
      <c r="N22" s="24">
        <v>1894676</v>
      </c>
      <c r="O22" s="24"/>
      <c r="P22" s="24"/>
      <c r="Q22" s="24"/>
      <c r="R22" s="24"/>
      <c r="S22" s="24"/>
      <c r="T22" s="24"/>
      <c r="U22" s="24"/>
      <c r="V22" s="24"/>
      <c r="W22" s="24">
        <v>3398160</v>
      </c>
      <c r="X22" s="24">
        <v>7100000</v>
      </c>
      <c r="Y22" s="24">
        <v>-3701840</v>
      </c>
      <c r="Z22" s="7">
        <v>-52.14</v>
      </c>
      <c r="AA22" s="29">
        <v>16098704</v>
      </c>
    </row>
    <row r="23" spans="1:27" ht="13.5">
      <c r="A23" s="5" t="s">
        <v>49</v>
      </c>
      <c r="B23" s="3"/>
      <c r="C23" s="19">
        <v>3040774</v>
      </c>
      <c r="D23" s="19"/>
      <c r="E23" s="20">
        <v>10200000</v>
      </c>
      <c r="F23" s="21">
        <v>10200000</v>
      </c>
      <c r="G23" s="21"/>
      <c r="H23" s="21"/>
      <c r="I23" s="21"/>
      <c r="J23" s="21"/>
      <c r="K23" s="21">
        <v>662812</v>
      </c>
      <c r="L23" s="21">
        <v>3983964</v>
      </c>
      <c r="M23" s="21">
        <v>137922</v>
      </c>
      <c r="N23" s="21">
        <v>4784698</v>
      </c>
      <c r="O23" s="21"/>
      <c r="P23" s="21"/>
      <c r="Q23" s="21"/>
      <c r="R23" s="21"/>
      <c r="S23" s="21"/>
      <c r="T23" s="21"/>
      <c r="U23" s="21"/>
      <c r="V23" s="21"/>
      <c r="W23" s="21">
        <v>4784698</v>
      </c>
      <c r="X23" s="21">
        <v>3300000</v>
      </c>
      <c r="Y23" s="21">
        <v>1484698</v>
      </c>
      <c r="Z23" s="6">
        <v>44.99</v>
      </c>
      <c r="AA23" s="28">
        <v>10200000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119972399</v>
      </c>
      <c r="D25" s="50">
        <f>+D5+D9+D15+D19+D24</f>
        <v>0</v>
      </c>
      <c r="E25" s="51">
        <f t="shared" si="4"/>
        <v>97720534</v>
      </c>
      <c r="F25" s="52">
        <f t="shared" si="4"/>
        <v>103008311</v>
      </c>
      <c r="G25" s="52">
        <f t="shared" si="4"/>
        <v>0</v>
      </c>
      <c r="H25" s="52">
        <f t="shared" si="4"/>
        <v>2668153</v>
      </c>
      <c r="I25" s="52">
        <f t="shared" si="4"/>
        <v>5907356</v>
      </c>
      <c r="J25" s="52">
        <f t="shared" si="4"/>
        <v>8575509</v>
      </c>
      <c r="K25" s="52">
        <f t="shared" si="4"/>
        <v>5597189</v>
      </c>
      <c r="L25" s="52">
        <f t="shared" si="4"/>
        <v>8111054</v>
      </c>
      <c r="M25" s="52">
        <f t="shared" si="4"/>
        <v>15052017</v>
      </c>
      <c r="N25" s="52">
        <f t="shared" si="4"/>
        <v>28760260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37335769</v>
      </c>
      <c r="X25" s="52">
        <f t="shared" si="4"/>
        <v>45198650</v>
      </c>
      <c r="Y25" s="52">
        <f t="shared" si="4"/>
        <v>-7862881</v>
      </c>
      <c r="Z25" s="53">
        <f>+IF(X25&lt;&gt;0,+(Y25/X25)*100,0)</f>
        <v>-17.396274003758965</v>
      </c>
      <c r="AA25" s="54">
        <f>+AA5+AA9+AA15+AA19+AA24</f>
        <v>103008311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21130937</v>
      </c>
      <c r="D28" s="19"/>
      <c r="E28" s="20">
        <v>24174000</v>
      </c>
      <c r="F28" s="21">
        <v>24174000</v>
      </c>
      <c r="G28" s="21"/>
      <c r="H28" s="21"/>
      <c r="I28" s="21">
        <v>1567721</v>
      </c>
      <c r="J28" s="21">
        <v>1567721</v>
      </c>
      <c r="K28" s="21">
        <v>1877921</v>
      </c>
      <c r="L28" s="21">
        <v>3993556</v>
      </c>
      <c r="M28" s="21">
        <v>675725</v>
      </c>
      <c r="N28" s="21">
        <v>6547202</v>
      </c>
      <c r="O28" s="21"/>
      <c r="P28" s="21"/>
      <c r="Q28" s="21"/>
      <c r="R28" s="21"/>
      <c r="S28" s="21"/>
      <c r="T28" s="21"/>
      <c r="U28" s="21"/>
      <c r="V28" s="21"/>
      <c r="W28" s="21">
        <v>8114923</v>
      </c>
      <c r="X28" s="21"/>
      <c r="Y28" s="21">
        <v>8114923</v>
      </c>
      <c r="Z28" s="6"/>
      <c r="AA28" s="19">
        <v>24174000</v>
      </c>
    </row>
    <row r="29" spans="1:27" ht="13.5">
      <c r="A29" s="56" t="s">
        <v>55</v>
      </c>
      <c r="B29" s="3"/>
      <c r="C29" s="19">
        <v>12995909</v>
      </c>
      <c r="D29" s="19"/>
      <c r="E29" s="20">
        <v>10059829</v>
      </c>
      <c r="F29" s="21">
        <v>12948812</v>
      </c>
      <c r="G29" s="21"/>
      <c r="H29" s="21"/>
      <c r="I29" s="21"/>
      <c r="J29" s="21"/>
      <c r="K29" s="21"/>
      <c r="L29" s="21">
        <v>193225</v>
      </c>
      <c r="M29" s="21">
        <v>7917161</v>
      </c>
      <c r="N29" s="21">
        <v>8110386</v>
      </c>
      <c r="O29" s="21"/>
      <c r="P29" s="21"/>
      <c r="Q29" s="21"/>
      <c r="R29" s="21"/>
      <c r="S29" s="21"/>
      <c r="T29" s="21"/>
      <c r="U29" s="21"/>
      <c r="V29" s="21"/>
      <c r="W29" s="21">
        <v>8110386</v>
      </c>
      <c r="X29" s="21"/>
      <c r="Y29" s="21">
        <v>8110386</v>
      </c>
      <c r="Z29" s="6"/>
      <c r="AA29" s="28">
        <v>12948812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80600</v>
      </c>
      <c r="D31" s="19"/>
      <c r="E31" s="20">
        <v>1000000</v>
      </c>
      <c r="F31" s="21">
        <v>1000000</v>
      </c>
      <c r="G31" s="21"/>
      <c r="H31" s="21">
        <v>765903</v>
      </c>
      <c r="I31" s="21"/>
      <c r="J31" s="21">
        <v>765903</v>
      </c>
      <c r="K31" s="21"/>
      <c r="L31" s="21">
        <v>234097</v>
      </c>
      <c r="M31" s="21"/>
      <c r="N31" s="21">
        <v>234097</v>
      </c>
      <c r="O31" s="21"/>
      <c r="P31" s="21"/>
      <c r="Q31" s="21"/>
      <c r="R31" s="21"/>
      <c r="S31" s="21"/>
      <c r="T31" s="21"/>
      <c r="U31" s="21"/>
      <c r="V31" s="21"/>
      <c r="W31" s="21">
        <v>1000000</v>
      </c>
      <c r="X31" s="21"/>
      <c r="Y31" s="21">
        <v>1000000</v>
      </c>
      <c r="Z31" s="6"/>
      <c r="AA31" s="28">
        <v>1000000</v>
      </c>
    </row>
    <row r="32" spans="1:27" ht="13.5">
      <c r="A32" s="58" t="s">
        <v>58</v>
      </c>
      <c r="B32" s="3"/>
      <c r="C32" s="25">
        <f aca="true" t="shared" si="5" ref="C32:Y32">SUM(C28:C31)</f>
        <v>34207446</v>
      </c>
      <c r="D32" s="25">
        <f>SUM(D28:D31)</f>
        <v>0</v>
      </c>
      <c r="E32" s="26">
        <f t="shared" si="5"/>
        <v>35233829</v>
      </c>
      <c r="F32" s="27">
        <f t="shared" si="5"/>
        <v>38122812</v>
      </c>
      <c r="G32" s="27">
        <f t="shared" si="5"/>
        <v>0</v>
      </c>
      <c r="H32" s="27">
        <f t="shared" si="5"/>
        <v>765903</v>
      </c>
      <c r="I32" s="27">
        <f t="shared" si="5"/>
        <v>1567721</v>
      </c>
      <c r="J32" s="27">
        <f t="shared" si="5"/>
        <v>2333624</v>
      </c>
      <c r="K32" s="27">
        <f t="shared" si="5"/>
        <v>1877921</v>
      </c>
      <c r="L32" s="27">
        <f t="shared" si="5"/>
        <v>4420878</v>
      </c>
      <c r="M32" s="27">
        <f t="shared" si="5"/>
        <v>8592886</v>
      </c>
      <c r="N32" s="27">
        <f t="shared" si="5"/>
        <v>14891685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17225309</v>
      </c>
      <c r="X32" s="27">
        <f t="shared" si="5"/>
        <v>0</v>
      </c>
      <c r="Y32" s="27">
        <f t="shared" si="5"/>
        <v>17225309</v>
      </c>
      <c r="Z32" s="13">
        <f>+IF(X32&lt;&gt;0,+(Y32/X32)*100,0)</f>
        <v>0</v>
      </c>
      <c r="AA32" s="31">
        <f>SUM(AA28:AA31)</f>
        <v>38122812</v>
      </c>
    </row>
    <row r="33" spans="1:27" ht="13.5">
      <c r="A33" s="59" t="s">
        <v>59</v>
      </c>
      <c r="B33" s="3" t="s">
        <v>60</v>
      </c>
      <c r="C33" s="19">
        <v>1198561</v>
      </c>
      <c r="D33" s="19"/>
      <c r="E33" s="20">
        <v>1134088</v>
      </c>
      <c r="F33" s="21">
        <v>1134088</v>
      </c>
      <c r="G33" s="21"/>
      <c r="H33" s="21"/>
      <c r="I33" s="21">
        <v>5060</v>
      </c>
      <c r="J33" s="21">
        <v>5060</v>
      </c>
      <c r="K33" s="21">
        <v>27289</v>
      </c>
      <c r="L33" s="21">
        <v>22202</v>
      </c>
      <c r="M33" s="21"/>
      <c r="N33" s="21">
        <v>49491</v>
      </c>
      <c r="O33" s="21"/>
      <c r="P33" s="21"/>
      <c r="Q33" s="21"/>
      <c r="R33" s="21"/>
      <c r="S33" s="21"/>
      <c r="T33" s="21"/>
      <c r="U33" s="21"/>
      <c r="V33" s="21"/>
      <c r="W33" s="21">
        <v>54551</v>
      </c>
      <c r="X33" s="21"/>
      <c r="Y33" s="21">
        <v>54551</v>
      </c>
      <c r="Z33" s="6"/>
      <c r="AA33" s="28">
        <v>1134088</v>
      </c>
    </row>
    <row r="34" spans="1:27" ht="13.5">
      <c r="A34" s="59" t="s">
        <v>61</v>
      </c>
      <c r="B34" s="3" t="s">
        <v>62</v>
      </c>
      <c r="C34" s="19">
        <v>70633707</v>
      </c>
      <c r="D34" s="19"/>
      <c r="E34" s="20">
        <v>46922700</v>
      </c>
      <c r="F34" s="21">
        <v>48769643</v>
      </c>
      <c r="G34" s="21"/>
      <c r="H34" s="21">
        <v>1704623</v>
      </c>
      <c r="I34" s="21">
        <v>4261813</v>
      </c>
      <c r="J34" s="21">
        <v>5966436</v>
      </c>
      <c r="K34" s="21">
        <v>2267335</v>
      </c>
      <c r="L34" s="21">
        <v>3336372</v>
      </c>
      <c r="M34" s="21">
        <v>5394961</v>
      </c>
      <c r="N34" s="21">
        <v>10998668</v>
      </c>
      <c r="O34" s="21"/>
      <c r="P34" s="21"/>
      <c r="Q34" s="21"/>
      <c r="R34" s="21"/>
      <c r="S34" s="21"/>
      <c r="T34" s="21"/>
      <c r="U34" s="21"/>
      <c r="V34" s="21"/>
      <c r="W34" s="21">
        <v>16965104</v>
      </c>
      <c r="X34" s="21"/>
      <c r="Y34" s="21">
        <v>16965104</v>
      </c>
      <c r="Z34" s="6"/>
      <c r="AA34" s="28">
        <v>48769643</v>
      </c>
    </row>
    <row r="35" spans="1:27" ht="13.5">
      <c r="A35" s="59" t="s">
        <v>63</v>
      </c>
      <c r="B35" s="3"/>
      <c r="C35" s="19">
        <v>13932685</v>
      </c>
      <c r="D35" s="19"/>
      <c r="E35" s="20">
        <v>14429917</v>
      </c>
      <c r="F35" s="21">
        <v>14981768</v>
      </c>
      <c r="G35" s="21"/>
      <c r="H35" s="21">
        <v>197627</v>
      </c>
      <c r="I35" s="21">
        <v>72762</v>
      </c>
      <c r="J35" s="21">
        <v>270389</v>
      </c>
      <c r="K35" s="21">
        <v>1424644</v>
      </c>
      <c r="L35" s="21">
        <v>331602</v>
      </c>
      <c r="M35" s="21">
        <v>1064170</v>
      </c>
      <c r="N35" s="21">
        <v>2820416</v>
      </c>
      <c r="O35" s="21"/>
      <c r="P35" s="21"/>
      <c r="Q35" s="21"/>
      <c r="R35" s="21"/>
      <c r="S35" s="21"/>
      <c r="T35" s="21"/>
      <c r="U35" s="21"/>
      <c r="V35" s="21"/>
      <c r="W35" s="21">
        <v>3090805</v>
      </c>
      <c r="X35" s="21"/>
      <c r="Y35" s="21">
        <v>3090805</v>
      </c>
      <c r="Z35" s="6"/>
      <c r="AA35" s="28">
        <v>14981768</v>
      </c>
    </row>
    <row r="36" spans="1:27" ht="13.5">
      <c r="A36" s="60" t="s">
        <v>64</v>
      </c>
      <c r="B36" s="10"/>
      <c r="C36" s="61">
        <f aca="true" t="shared" si="6" ref="C36:Y36">SUM(C32:C35)</f>
        <v>119972399</v>
      </c>
      <c r="D36" s="61">
        <f>SUM(D32:D35)</f>
        <v>0</v>
      </c>
      <c r="E36" s="62">
        <f t="shared" si="6"/>
        <v>97720534</v>
      </c>
      <c r="F36" s="63">
        <f t="shared" si="6"/>
        <v>103008311</v>
      </c>
      <c r="G36" s="63">
        <f t="shared" si="6"/>
        <v>0</v>
      </c>
      <c r="H36" s="63">
        <f t="shared" si="6"/>
        <v>2668153</v>
      </c>
      <c r="I36" s="63">
        <f t="shared" si="6"/>
        <v>5907356</v>
      </c>
      <c r="J36" s="63">
        <f t="shared" si="6"/>
        <v>8575509</v>
      </c>
      <c r="K36" s="63">
        <f t="shared" si="6"/>
        <v>5597189</v>
      </c>
      <c r="L36" s="63">
        <f t="shared" si="6"/>
        <v>8111054</v>
      </c>
      <c r="M36" s="63">
        <f t="shared" si="6"/>
        <v>15052017</v>
      </c>
      <c r="N36" s="63">
        <f t="shared" si="6"/>
        <v>28760260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37335769</v>
      </c>
      <c r="X36" s="63">
        <f t="shared" si="6"/>
        <v>0</v>
      </c>
      <c r="Y36" s="63">
        <f t="shared" si="6"/>
        <v>37335769</v>
      </c>
      <c r="Z36" s="64">
        <f>+IF(X36&lt;&gt;0,+(Y36/X36)*100,0)</f>
        <v>0</v>
      </c>
      <c r="AA36" s="65">
        <f>SUM(AA32:AA35)</f>
        <v>103008311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3181109</v>
      </c>
      <c r="D5" s="16">
        <f>SUM(D6:D8)</f>
        <v>0</v>
      </c>
      <c r="E5" s="17">
        <f t="shared" si="0"/>
        <v>1286300</v>
      </c>
      <c r="F5" s="18">
        <f t="shared" si="0"/>
        <v>1286300</v>
      </c>
      <c r="G5" s="18">
        <f t="shared" si="0"/>
        <v>0</v>
      </c>
      <c r="H5" s="18">
        <f t="shared" si="0"/>
        <v>44819</v>
      </c>
      <c r="I5" s="18">
        <f t="shared" si="0"/>
        <v>19901</v>
      </c>
      <c r="J5" s="18">
        <f t="shared" si="0"/>
        <v>64720</v>
      </c>
      <c r="K5" s="18">
        <f t="shared" si="0"/>
        <v>16096</v>
      </c>
      <c r="L5" s="18">
        <f t="shared" si="0"/>
        <v>0</v>
      </c>
      <c r="M5" s="18">
        <f t="shared" si="0"/>
        <v>9614</v>
      </c>
      <c r="N5" s="18">
        <f t="shared" si="0"/>
        <v>25710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90430</v>
      </c>
      <c r="X5" s="18">
        <f t="shared" si="0"/>
        <v>1025500</v>
      </c>
      <c r="Y5" s="18">
        <f t="shared" si="0"/>
        <v>-935070</v>
      </c>
      <c r="Z5" s="4">
        <f>+IF(X5&lt;&gt;0,+(Y5/X5)*100,0)</f>
        <v>-91.18186250609459</v>
      </c>
      <c r="AA5" s="16">
        <f>SUM(AA6:AA8)</f>
        <v>1286300</v>
      </c>
    </row>
    <row r="6" spans="1:27" ht="13.5">
      <c r="A6" s="5" t="s">
        <v>32</v>
      </c>
      <c r="B6" s="3"/>
      <c r="C6" s="19">
        <v>2585143</v>
      </c>
      <c r="D6" s="19"/>
      <c r="E6" s="20">
        <v>56500</v>
      </c>
      <c r="F6" s="21">
        <v>56500</v>
      </c>
      <c r="G6" s="21"/>
      <c r="H6" s="21">
        <v>35459</v>
      </c>
      <c r="I6" s="21">
        <v>2701</v>
      </c>
      <c r="J6" s="21">
        <v>38160</v>
      </c>
      <c r="K6" s="21">
        <v>9692</v>
      </c>
      <c r="L6" s="21"/>
      <c r="M6" s="21"/>
      <c r="N6" s="21">
        <v>9692</v>
      </c>
      <c r="O6" s="21"/>
      <c r="P6" s="21"/>
      <c r="Q6" s="21"/>
      <c r="R6" s="21"/>
      <c r="S6" s="21"/>
      <c r="T6" s="21"/>
      <c r="U6" s="21"/>
      <c r="V6" s="21"/>
      <c r="W6" s="21">
        <v>47852</v>
      </c>
      <c r="X6" s="21">
        <v>56500</v>
      </c>
      <c r="Y6" s="21">
        <v>-8648</v>
      </c>
      <c r="Z6" s="6">
        <v>-15.31</v>
      </c>
      <c r="AA6" s="28">
        <v>56500</v>
      </c>
    </row>
    <row r="7" spans="1:27" ht="13.5">
      <c r="A7" s="5" t="s">
        <v>33</v>
      </c>
      <c r="B7" s="3"/>
      <c r="C7" s="22">
        <v>593413</v>
      </c>
      <c r="D7" s="22"/>
      <c r="E7" s="23">
        <v>925000</v>
      </c>
      <c r="F7" s="24">
        <v>925000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925000</v>
      </c>
      <c r="Y7" s="24">
        <v>-925000</v>
      </c>
      <c r="Z7" s="7">
        <v>-100</v>
      </c>
      <c r="AA7" s="29">
        <v>925000</v>
      </c>
    </row>
    <row r="8" spans="1:27" ht="13.5">
      <c r="A8" s="5" t="s">
        <v>34</v>
      </c>
      <c r="B8" s="3"/>
      <c r="C8" s="19">
        <v>2553</v>
      </c>
      <c r="D8" s="19"/>
      <c r="E8" s="20">
        <v>304800</v>
      </c>
      <c r="F8" s="21">
        <v>304800</v>
      </c>
      <c r="G8" s="21"/>
      <c r="H8" s="21">
        <v>9360</v>
      </c>
      <c r="I8" s="21">
        <v>17200</v>
      </c>
      <c r="J8" s="21">
        <v>26560</v>
      </c>
      <c r="K8" s="21">
        <v>6404</v>
      </c>
      <c r="L8" s="21"/>
      <c r="M8" s="21">
        <v>9614</v>
      </c>
      <c r="N8" s="21">
        <v>16018</v>
      </c>
      <c r="O8" s="21"/>
      <c r="P8" s="21"/>
      <c r="Q8" s="21"/>
      <c r="R8" s="21"/>
      <c r="S8" s="21"/>
      <c r="T8" s="21"/>
      <c r="U8" s="21"/>
      <c r="V8" s="21"/>
      <c r="W8" s="21">
        <v>42578</v>
      </c>
      <c r="X8" s="21">
        <v>44000</v>
      </c>
      <c r="Y8" s="21">
        <v>-1422</v>
      </c>
      <c r="Z8" s="6">
        <v>-3.23</v>
      </c>
      <c r="AA8" s="28">
        <v>304800</v>
      </c>
    </row>
    <row r="9" spans="1:27" ht="13.5">
      <c r="A9" s="2" t="s">
        <v>35</v>
      </c>
      <c r="B9" s="3"/>
      <c r="C9" s="16">
        <f aca="true" t="shared" si="1" ref="C9:Y9">SUM(C10:C14)</f>
        <v>7649104</v>
      </c>
      <c r="D9" s="16">
        <f>SUM(D10:D14)</f>
        <v>0</v>
      </c>
      <c r="E9" s="17">
        <f t="shared" si="1"/>
        <v>3761380</v>
      </c>
      <c r="F9" s="18">
        <f t="shared" si="1"/>
        <v>3761380</v>
      </c>
      <c r="G9" s="18">
        <f t="shared" si="1"/>
        <v>124910</v>
      </c>
      <c r="H9" s="18">
        <f t="shared" si="1"/>
        <v>380566</v>
      </c>
      <c r="I9" s="18">
        <f t="shared" si="1"/>
        <v>134478</v>
      </c>
      <c r="J9" s="18">
        <f t="shared" si="1"/>
        <v>639954</v>
      </c>
      <c r="K9" s="18">
        <f t="shared" si="1"/>
        <v>16855</v>
      </c>
      <c r="L9" s="18">
        <f t="shared" si="1"/>
        <v>50245</v>
      </c>
      <c r="M9" s="18">
        <f t="shared" si="1"/>
        <v>25411</v>
      </c>
      <c r="N9" s="18">
        <f t="shared" si="1"/>
        <v>92511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732465</v>
      </c>
      <c r="X9" s="18">
        <f t="shared" si="1"/>
        <v>1038165</v>
      </c>
      <c r="Y9" s="18">
        <f t="shared" si="1"/>
        <v>-305700</v>
      </c>
      <c r="Z9" s="4">
        <f>+IF(X9&lt;&gt;0,+(Y9/X9)*100,0)</f>
        <v>-29.44618629986563</v>
      </c>
      <c r="AA9" s="30">
        <f>SUM(AA10:AA14)</f>
        <v>3761380</v>
      </c>
    </row>
    <row r="10" spans="1:27" ht="13.5">
      <c r="A10" s="5" t="s">
        <v>36</v>
      </c>
      <c r="B10" s="3"/>
      <c r="C10" s="19">
        <v>6469671</v>
      </c>
      <c r="D10" s="19"/>
      <c r="E10" s="20">
        <v>1643100</v>
      </c>
      <c r="F10" s="21">
        <v>1643100</v>
      </c>
      <c r="G10" s="21">
        <v>124910</v>
      </c>
      <c r="H10" s="21">
        <v>380566</v>
      </c>
      <c r="I10" s="21">
        <v>134478</v>
      </c>
      <c r="J10" s="21">
        <v>639954</v>
      </c>
      <c r="K10" s="21">
        <v>16855</v>
      </c>
      <c r="L10" s="21">
        <v>50245</v>
      </c>
      <c r="M10" s="21">
        <v>25411</v>
      </c>
      <c r="N10" s="21">
        <v>92511</v>
      </c>
      <c r="O10" s="21"/>
      <c r="P10" s="21"/>
      <c r="Q10" s="21"/>
      <c r="R10" s="21"/>
      <c r="S10" s="21"/>
      <c r="T10" s="21"/>
      <c r="U10" s="21"/>
      <c r="V10" s="21"/>
      <c r="W10" s="21">
        <v>732465</v>
      </c>
      <c r="X10" s="21">
        <v>420667</v>
      </c>
      <c r="Y10" s="21">
        <v>311798</v>
      </c>
      <c r="Z10" s="6">
        <v>74.12</v>
      </c>
      <c r="AA10" s="28">
        <v>1643100</v>
      </c>
    </row>
    <row r="11" spans="1:27" ht="13.5">
      <c r="A11" s="5" t="s">
        <v>37</v>
      </c>
      <c r="B11" s="3"/>
      <c r="C11" s="19">
        <v>1179433</v>
      </c>
      <c r="D11" s="19"/>
      <c r="E11" s="20">
        <v>2094280</v>
      </c>
      <c r="F11" s="21">
        <v>2094280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593498</v>
      </c>
      <c r="Y11" s="21">
        <v>-593498</v>
      </c>
      <c r="Z11" s="6">
        <v>-100</v>
      </c>
      <c r="AA11" s="28">
        <v>2094280</v>
      </c>
    </row>
    <row r="12" spans="1:27" ht="13.5">
      <c r="A12" s="5" t="s">
        <v>38</v>
      </c>
      <c r="B12" s="3"/>
      <c r="C12" s="19"/>
      <c r="D12" s="19"/>
      <c r="E12" s="20">
        <v>24000</v>
      </c>
      <c r="F12" s="21">
        <v>24000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24000</v>
      </c>
      <c r="Y12" s="21">
        <v>-24000</v>
      </c>
      <c r="Z12" s="6">
        <v>-100</v>
      </c>
      <c r="AA12" s="28">
        <v>24000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9459395</v>
      </c>
      <c r="D15" s="16">
        <f>SUM(D16:D18)</f>
        <v>0</v>
      </c>
      <c r="E15" s="17">
        <f t="shared" si="2"/>
        <v>7573350</v>
      </c>
      <c r="F15" s="18">
        <f t="shared" si="2"/>
        <v>7573350</v>
      </c>
      <c r="G15" s="18">
        <f t="shared" si="2"/>
        <v>1661</v>
      </c>
      <c r="H15" s="18">
        <f t="shared" si="2"/>
        <v>66180</v>
      </c>
      <c r="I15" s="18">
        <f t="shared" si="2"/>
        <v>987346</v>
      </c>
      <c r="J15" s="18">
        <f t="shared" si="2"/>
        <v>1055187</v>
      </c>
      <c r="K15" s="18">
        <f t="shared" si="2"/>
        <v>847492</v>
      </c>
      <c r="L15" s="18">
        <f t="shared" si="2"/>
        <v>242928</v>
      </c>
      <c r="M15" s="18">
        <f t="shared" si="2"/>
        <v>1595347</v>
      </c>
      <c r="N15" s="18">
        <f t="shared" si="2"/>
        <v>2685767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3740954</v>
      </c>
      <c r="X15" s="18">
        <f t="shared" si="2"/>
        <v>421668</v>
      </c>
      <c r="Y15" s="18">
        <f t="shared" si="2"/>
        <v>3319286</v>
      </c>
      <c r="Z15" s="4">
        <f>+IF(X15&lt;&gt;0,+(Y15/X15)*100,0)</f>
        <v>787.1799614862878</v>
      </c>
      <c r="AA15" s="30">
        <f>SUM(AA16:AA18)</f>
        <v>7573350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9459395</v>
      </c>
      <c r="D17" s="19"/>
      <c r="E17" s="20">
        <v>7573350</v>
      </c>
      <c r="F17" s="21">
        <v>7573350</v>
      </c>
      <c r="G17" s="21">
        <v>1661</v>
      </c>
      <c r="H17" s="21">
        <v>66180</v>
      </c>
      <c r="I17" s="21">
        <v>987346</v>
      </c>
      <c r="J17" s="21">
        <v>1055187</v>
      </c>
      <c r="K17" s="21">
        <v>847492</v>
      </c>
      <c r="L17" s="21">
        <v>242928</v>
      </c>
      <c r="M17" s="21">
        <v>1595347</v>
      </c>
      <c r="N17" s="21">
        <v>2685767</v>
      </c>
      <c r="O17" s="21"/>
      <c r="P17" s="21"/>
      <c r="Q17" s="21"/>
      <c r="R17" s="21"/>
      <c r="S17" s="21"/>
      <c r="T17" s="21"/>
      <c r="U17" s="21"/>
      <c r="V17" s="21"/>
      <c r="W17" s="21">
        <v>3740954</v>
      </c>
      <c r="X17" s="21">
        <v>421668</v>
      </c>
      <c r="Y17" s="21">
        <v>3319286</v>
      </c>
      <c r="Z17" s="6">
        <v>787.18</v>
      </c>
      <c r="AA17" s="28">
        <v>7573350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12864879</v>
      </c>
      <c r="D19" s="16">
        <f>SUM(D20:D23)</f>
        <v>0</v>
      </c>
      <c r="E19" s="17">
        <f t="shared" si="3"/>
        <v>2080000</v>
      </c>
      <c r="F19" s="18">
        <f t="shared" si="3"/>
        <v>2080000</v>
      </c>
      <c r="G19" s="18">
        <f t="shared" si="3"/>
        <v>0</v>
      </c>
      <c r="H19" s="18">
        <f t="shared" si="3"/>
        <v>20378</v>
      </c>
      <c r="I19" s="18">
        <f t="shared" si="3"/>
        <v>174850</v>
      </c>
      <c r="J19" s="18">
        <f t="shared" si="3"/>
        <v>195228</v>
      </c>
      <c r="K19" s="18">
        <f t="shared" si="3"/>
        <v>132781</v>
      </c>
      <c r="L19" s="18">
        <f t="shared" si="3"/>
        <v>132821</v>
      </c>
      <c r="M19" s="18">
        <f t="shared" si="3"/>
        <v>100078</v>
      </c>
      <c r="N19" s="18">
        <f t="shared" si="3"/>
        <v>365680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560908</v>
      </c>
      <c r="X19" s="18">
        <f t="shared" si="3"/>
        <v>705002</v>
      </c>
      <c r="Y19" s="18">
        <f t="shared" si="3"/>
        <v>-144094</v>
      </c>
      <c r="Z19" s="4">
        <f>+IF(X19&lt;&gt;0,+(Y19/X19)*100,0)</f>
        <v>-20.43880726579499</v>
      </c>
      <c r="AA19" s="30">
        <f>SUM(AA20:AA23)</f>
        <v>2080000</v>
      </c>
    </row>
    <row r="20" spans="1:27" ht="13.5">
      <c r="A20" s="5" t="s">
        <v>46</v>
      </c>
      <c r="B20" s="3"/>
      <c r="C20" s="19">
        <v>2168015</v>
      </c>
      <c r="D20" s="19"/>
      <c r="E20" s="20">
        <v>850000</v>
      </c>
      <c r="F20" s="21">
        <v>850000</v>
      </c>
      <c r="G20" s="21"/>
      <c r="H20" s="21"/>
      <c r="I20" s="21"/>
      <c r="J20" s="21"/>
      <c r="K20" s="21">
        <v>3940</v>
      </c>
      <c r="L20" s="21">
        <v>41575</v>
      </c>
      <c r="M20" s="21">
        <v>3741</v>
      </c>
      <c r="N20" s="21">
        <v>49256</v>
      </c>
      <c r="O20" s="21"/>
      <c r="P20" s="21"/>
      <c r="Q20" s="21"/>
      <c r="R20" s="21"/>
      <c r="S20" s="21"/>
      <c r="T20" s="21"/>
      <c r="U20" s="21"/>
      <c r="V20" s="21"/>
      <c r="W20" s="21">
        <v>49256</v>
      </c>
      <c r="X20" s="21">
        <v>450002</v>
      </c>
      <c r="Y20" s="21">
        <v>-400746</v>
      </c>
      <c r="Z20" s="6">
        <v>-89.05</v>
      </c>
      <c r="AA20" s="28">
        <v>850000</v>
      </c>
    </row>
    <row r="21" spans="1:27" ht="13.5">
      <c r="A21" s="5" t="s">
        <v>47</v>
      </c>
      <c r="B21" s="3"/>
      <c r="C21" s="19">
        <v>45098</v>
      </c>
      <c r="D21" s="19"/>
      <c r="E21" s="20">
        <v>900000</v>
      </c>
      <c r="F21" s="21">
        <v>900000</v>
      </c>
      <c r="G21" s="21"/>
      <c r="H21" s="21">
        <v>6528</v>
      </c>
      <c r="I21" s="21">
        <v>174850</v>
      </c>
      <c r="J21" s="21">
        <v>181378</v>
      </c>
      <c r="K21" s="21">
        <v>110591</v>
      </c>
      <c r="L21" s="21">
        <v>91246</v>
      </c>
      <c r="M21" s="21">
        <v>96337</v>
      </c>
      <c r="N21" s="21">
        <v>298174</v>
      </c>
      <c r="O21" s="21"/>
      <c r="P21" s="21"/>
      <c r="Q21" s="21"/>
      <c r="R21" s="21"/>
      <c r="S21" s="21"/>
      <c r="T21" s="21"/>
      <c r="U21" s="21"/>
      <c r="V21" s="21"/>
      <c r="W21" s="21">
        <v>479552</v>
      </c>
      <c r="X21" s="21">
        <v>25000</v>
      </c>
      <c r="Y21" s="21">
        <v>454552</v>
      </c>
      <c r="Z21" s="6">
        <v>1818.21</v>
      </c>
      <c r="AA21" s="28">
        <v>900000</v>
      </c>
    </row>
    <row r="22" spans="1:27" ht="13.5">
      <c r="A22" s="5" t="s">
        <v>48</v>
      </c>
      <c r="B22" s="3"/>
      <c r="C22" s="22">
        <v>8150410</v>
      </c>
      <c r="D22" s="22"/>
      <c r="E22" s="23">
        <v>50000</v>
      </c>
      <c r="F22" s="24">
        <v>50000</v>
      </c>
      <c r="G22" s="24"/>
      <c r="H22" s="24"/>
      <c r="I22" s="24"/>
      <c r="J22" s="24"/>
      <c r="K22" s="24">
        <v>18250</v>
      </c>
      <c r="L22" s="24"/>
      <c r="M22" s="24"/>
      <c r="N22" s="24">
        <v>18250</v>
      </c>
      <c r="O22" s="24"/>
      <c r="P22" s="24"/>
      <c r="Q22" s="24"/>
      <c r="R22" s="24"/>
      <c r="S22" s="24"/>
      <c r="T22" s="24"/>
      <c r="U22" s="24"/>
      <c r="V22" s="24"/>
      <c r="W22" s="24">
        <v>18250</v>
      </c>
      <c r="X22" s="24">
        <v>50000</v>
      </c>
      <c r="Y22" s="24">
        <v>-31750</v>
      </c>
      <c r="Z22" s="7">
        <v>-63.5</v>
      </c>
      <c r="AA22" s="29">
        <v>50000</v>
      </c>
    </row>
    <row r="23" spans="1:27" ht="13.5">
      <c r="A23" s="5" t="s">
        <v>49</v>
      </c>
      <c r="B23" s="3"/>
      <c r="C23" s="19">
        <v>2501356</v>
      </c>
      <c r="D23" s="19"/>
      <c r="E23" s="20">
        <v>280000</v>
      </c>
      <c r="F23" s="21">
        <v>280000</v>
      </c>
      <c r="G23" s="21"/>
      <c r="H23" s="21">
        <v>13850</v>
      </c>
      <c r="I23" s="21"/>
      <c r="J23" s="21">
        <v>13850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13850</v>
      </c>
      <c r="X23" s="21">
        <v>180000</v>
      </c>
      <c r="Y23" s="21">
        <v>-166150</v>
      </c>
      <c r="Z23" s="6">
        <v>-92.31</v>
      </c>
      <c r="AA23" s="28">
        <v>280000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85000</v>
      </c>
      <c r="Y24" s="18">
        <v>-85000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33154487</v>
      </c>
      <c r="D25" s="50">
        <f>+D5+D9+D15+D19+D24</f>
        <v>0</v>
      </c>
      <c r="E25" s="51">
        <f t="shared" si="4"/>
        <v>14701030</v>
      </c>
      <c r="F25" s="52">
        <f t="shared" si="4"/>
        <v>14701030</v>
      </c>
      <c r="G25" s="52">
        <f t="shared" si="4"/>
        <v>126571</v>
      </c>
      <c r="H25" s="52">
        <f t="shared" si="4"/>
        <v>511943</v>
      </c>
      <c r="I25" s="52">
        <f t="shared" si="4"/>
        <v>1316575</v>
      </c>
      <c r="J25" s="52">
        <f t="shared" si="4"/>
        <v>1955089</v>
      </c>
      <c r="K25" s="52">
        <f t="shared" si="4"/>
        <v>1013224</v>
      </c>
      <c r="L25" s="52">
        <f t="shared" si="4"/>
        <v>425994</v>
      </c>
      <c r="M25" s="52">
        <f t="shared" si="4"/>
        <v>1730450</v>
      </c>
      <c r="N25" s="52">
        <f t="shared" si="4"/>
        <v>3169668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5124757</v>
      </c>
      <c r="X25" s="52">
        <f t="shared" si="4"/>
        <v>3275335</v>
      </c>
      <c r="Y25" s="52">
        <f t="shared" si="4"/>
        <v>1849422</v>
      </c>
      <c r="Z25" s="53">
        <f>+IF(X25&lt;&gt;0,+(Y25/X25)*100,0)</f>
        <v>56.46512494141821</v>
      </c>
      <c r="AA25" s="54">
        <f>+AA5+AA9+AA15+AA19+AA24</f>
        <v>14701030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11307263</v>
      </c>
      <c r="D28" s="19"/>
      <c r="E28" s="20">
        <v>10802030</v>
      </c>
      <c r="F28" s="21">
        <v>10802030</v>
      </c>
      <c r="G28" s="21"/>
      <c r="H28" s="21"/>
      <c r="I28" s="21"/>
      <c r="J28" s="21"/>
      <c r="K28" s="21">
        <v>254463</v>
      </c>
      <c r="L28" s="21">
        <v>242928</v>
      </c>
      <c r="M28" s="21">
        <v>1372221</v>
      </c>
      <c r="N28" s="21">
        <v>1869612</v>
      </c>
      <c r="O28" s="21"/>
      <c r="P28" s="21"/>
      <c r="Q28" s="21"/>
      <c r="R28" s="21"/>
      <c r="S28" s="21"/>
      <c r="T28" s="21"/>
      <c r="U28" s="21"/>
      <c r="V28" s="21"/>
      <c r="W28" s="21">
        <v>1869612</v>
      </c>
      <c r="X28" s="21"/>
      <c r="Y28" s="21">
        <v>1869612</v>
      </c>
      <c r="Z28" s="6"/>
      <c r="AA28" s="19">
        <v>10802030</v>
      </c>
    </row>
    <row r="29" spans="1:27" ht="13.5">
      <c r="A29" s="56" t="s">
        <v>55</v>
      </c>
      <c r="B29" s="3"/>
      <c r="C29" s="19">
        <v>4109111</v>
      </c>
      <c r="D29" s="19"/>
      <c r="E29" s="20">
        <v>268500</v>
      </c>
      <c r="F29" s="21">
        <v>268500</v>
      </c>
      <c r="G29" s="21"/>
      <c r="H29" s="21"/>
      <c r="I29" s="21">
        <v>94940</v>
      </c>
      <c r="J29" s="21">
        <v>94940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94940</v>
      </c>
      <c r="X29" s="21"/>
      <c r="Y29" s="21">
        <v>94940</v>
      </c>
      <c r="Z29" s="6"/>
      <c r="AA29" s="28">
        <v>268500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15416374</v>
      </c>
      <c r="D32" s="25">
        <f>SUM(D28:D31)</f>
        <v>0</v>
      </c>
      <c r="E32" s="26">
        <f t="shared" si="5"/>
        <v>11070530</v>
      </c>
      <c r="F32" s="27">
        <f t="shared" si="5"/>
        <v>11070530</v>
      </c>
      <c r="G32" s="27">
        <f t="shared" si="5"/>
        <v>0</v>
      </c>
      <c r="H32" s="27">
        <f t="shared" si="5"/>
        <v>0</v>
      </c>
      <c r="I32" s="27">
        <f t="shared" si="5"/>
        <v>94940</v>
      </c>
      <c r="J32" s="27">
        <f t="shared" si="5"/>
        <v>94940</v>
      </c>
      <c r="K32" s="27">
        <f t="shared" si="5"/>
        <v>254463</v>
      </c>
      <c r="L32" s="27">
        <f t="shared" si="5"/>
        <v>242928</v>
      </c>
      <c r="M32" s="27">
        <f t="shared" si="5"/>
        <v>1372221</v>
      </c>
      <c r="N32" s="27">
        <f t="shared" si="5"/>
        <v>1869612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1964552</v>
      </c>
      <c r="X32" s="27">
        <f t="shared" si="5"/>
        <v>0</v>
      </c>
      <c r="Y32" s="27">
        <f t="shared" si="5"/>
        <v>1964552</v>
      </c>
      <c r="Z32" s="13">
        <f>+IF(X32&lt;&gt;0,+(Y32/X32)*100,0)</f>
        <v>0</v>
      </c>
      <c r="AA32" s="31">
        <f>SUM(AA28:AA31)</f>
        <v>11070530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17738112</v>
      </c>
      <c r="D35" s="19"/>
      <c r="E35" s="20">
        <v>3630500</v>
      </c>
      <c r="F35" s="21">
        <v>3630500</v>
      </c>
      <c r="G35" s="21">
        <v>126571</v>
      </c>
      <c r="H35" s="21">
        <v>511943</v>
      </c>
      <c r="I35" s="21">
        <v>1221635</v>
      </c>
      <c r="J35" s="21">
        <v>1860149</v>
      </c>
      <c r="K35" s="21">
        <v>758761</v>
      </c>
      <c r="L35" s="21">
        <v>183066</v>
      </c>
      <c r="M35" s="21">
        <v>358229</v>
      </c>
      <c r="N35" s="21">
        <v>1300056</v>
      </c>
      <c r="O35" s="21"/>
      <c r="P35" s="21"/>
      <c r="Q35" s="21"/>
      <c r="R35" s="21"/>
      <c r="S35" s="21"/>
      <c r="T35" s="21"/>
      <c r="U35" s="21"/>
      <c r="V35" s="21"/>
      <c r="W35" s="21">
        <v>3160205</v>
      </c>
      <c r="X35" s="21"/>
      <c r="Y35" s="21">
        <v>3160205</v>
      </c>
      <c r="Z35" s="6"/>
      <c r="AA35" s="28">
        <v>3630500</v>
      </c>
    </row>
    <row r="36" spans="1:27" ht="13.5">
      <c r="A36" s="60" t="s">
        <v>64</v>
      </c>
      <c r="B36" s="10"/>
      <c r="C36" s="61">
        <f aca="true" t="shared" si="6" ref="C36:Y36">SUM(C32:C35)</f>
        <v>33154486</v>
      </c>
      <c r="D36" s="61">
        <f>SUM(D32:D35)</f>
        <v>0</v>
      </c>
      <c r="E36" s="62">
        <f t="shared" si="6"/>
        <v>14701030</v>
      </c>
      <c r="F36" s="63">
        <f t="shared" si="6"/>
        <v>14701030</v>
      </c>
      <c r="G36" s="63">
        <f t="shared" si="6"/>
        <v>126571</v>
      </c>
      <c r="H36" s="63">
        <f t="shared" si="6"/>
        <v>511943</v>
      </c>
      <c r="I36" s="63">
        <f t="shared" si="6"/>
        <v>1316575</v>
      </c>
      <c r="J36" s="63">
        <f t="shared" si="6"/>
        <v>1955089</v>
      </c>
      <c r="K36" s="63">
        <f t="shared" si="6"/>
        <v>1013224</v>
      </c>
      <c r="L36" s="63">
        <f t="shared" si="6"/>
        <v>425994</v>
      </c>
      <c r="M36" s="63">
        <f t="shared" si="6"/>
        <v>1730450</v>
      </c>
      <c r="N36" s="63">
        <f t="shared" si="6"/>
        <v>3169668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5124757</v>
      </c>
      <c r="X36" s="63">
        <f t="shared" si="6"/>
        <v>0</v>
      </c>
      <c r="Y36" s="63">
        <f t="shared" si="6"/>
        <v>5124757</v>
      </c>
      <c r="Z36" s="64">
        <f>+IF(X36&lt;&gt;0,+(Y36/X36)*100,0)</f>
        <v>0</v>
      </c>
      <c r="AA36" s="65">
        <f>SUM(AA32:AA35)</f>
        <v>14701030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1096269</v>
      </c>
      <c r="D5" s="16">
        <f>SUM(D6:D8)</f>
        <v>0</v>
      </c>
      <c r="E5" s="17">
        <f t="shared" si="0"/>
        <v>1005798</v>
      </c>
      <c r="F5" s="18">
        <f t="shared" si="0"/>
        <v>1005798</v>
      </c>
      <c r="G5" s="18">
        <f t="shared" si="0"/>
        <v>0</v>
      </c>
      <c r="H5" s="18">
        <f t="shared" si="0"/>
        <v>0</v>
      </c>
      <c r="I5" s="18">
        <f t="shared" si="0"/>
        <v>24170</v>
      </c>
      <c r="J5" s="18">
        <f t="shared" si="0"/>
        <v>24170</v>
      </c>
      <c r="K5" s="18">
        <f t="shared" si="0"/>
        <v>10809</v>
      </c>
      <c r="L5" s="18">
        <f t="shared" si="0"/>
        <v>57223</v>
      </c>
      <c r="M5" s="18">
        <f t="shared" si="0"/>
        <v>-1982</v>
      </c>
      <c r="N5" s="18">
        <f t="shared" si="0"/>
        <v>66050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90220</v>
      </c>
      <c r="X5" s="18">
        <f t="shared" si="0"/>
        <v>502900</v>
      </c>
      <c r="Y5" s="18">
        <f t="shared" si="0"/>
        <v>-412680</v>
      </c>
      <c r="Z5" s="4">
        <f>+IF(X5&lt;&gt;0,+(Y5/X5)*100,0)</f>
        <v>-82.0600517001392</v>
      </c>
      <c r="AA5" s="16">
        <f>SUM(AA6:AA8)</f>
        <v>1005798</v>
      </c>
    </row>
    <row r="6" spans="1:27" ht="13.5">
      <c r="A6" s="5" t="s">
        <v>32</v>
      </c>
      <c r="B6" s="3"/>
      <c r="C6" s="19">
        <v>891281</v>
      </c>
      <c r="D6" s="19"/>
      <c r="E6" s="20">
        <v>50000</v>
      </c>
      <c r="F6" s="21">
        <v>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25000</v>
      </c>
      <c r="Y6" s="21">
        <v>-25000</v>
      </c>
      <c r="Z6" s="6">
        <v>-100</v>
      </c>
      <c r="AA6" s="28">
        <v>50000</v>
      </c>
    </row>
    <row r="7" spans="1:27" ht="13.5">
      <c r="A7" s="5" t="s">
        <v>33</v>
      </c>
      <c r="B7" s="3"/>
      <c r="C7" s="22">
        <v>204988</v>
      </c>
      <c r="D7" s="22"/>
      <c r="E7" s="23">
        <v>529298</v>
      </c>
      <c r="F7" s="24">
        <v>529298</v>
      </c>
      <c r="G7" s="24"/>
      <c r="H7" s="24"/>
      <c r="I7" s="24">
        <v>10539</v>
      </c>
      <c r="J7" s="24">
        <v>10539</v>
      </c>
      <c r="K7" s="24"/>
      <c r="L7" s="24">
        <v>40817</v>
      </c>
      <c r="M7" s="24">
        <v>-1982</v>
      </c>
      <c r="N7" s="24">
        <v>38835</v>
      </c>
      <c r="O7" s="24"/>
      <c r="P7" s="24"/>
      <c r="Q7" s="24"/>
      <c r="R7" s="24"/>
      <c r="S7" s="24"/>
      <c r="T7" s="24"/>
      <c r="U7" s="24"/>
      <c r="V7" s="24"/>
      <c r="W7" s="24">
        <v>49374</v>
      </c>
      <c r="X7" s="24">
        <v>264650</v>
      </c>
      <c r="Y7" s="24">
        <v>-215276</v>
      </c>
      <c r="Z7" s="7">
        <v>-81.34</v>
      </c>
      <c r="AA7" s="29">
        <v>529298</v>
      </c>
    </row>
    <row r="8" spans="1:27" ht="13.5">
      <c r="A8" s="5" t="s">
        <v>34</v>
      </c>
      <c r="B8" s="3"/>
      <c r="C8" s="19"/>
      <c r="D8" s="19"/>
      <c r="E8" s="20">
        <v>426500</v>
      </c>
      <c r="F8" s="21">
        <v>426500</v>
      </c>
      <c r="G8" s="21"/>
      <c r="H8" s="21"/>
      <c r="I8" s="21">
        <v>13631</v>
      </c>
      <c r="J8" s="21">
        <v>13631</v>
      </c>
      <c r="K8" s="21">
        <v>10809</v>
      </c>
      <c r="L8" s="21">
        <v>16406</v>
      </c>
      <c r="M8" s="21"/>
      <c r="N8" s="21">
        <v>27215</v>
      </c>
      <c r="O8" s="21"/>
      <c r="P8" s="21"/>
      <c r="Q8" s="21"/>
      <c r="R8" s="21"/>
      <c r="S8" s="21"/>
      <c r="T8" s="21"/>
      <c r="U8" s="21"/>
      <c r="V8" s="21"/>
      <c r="W8" s="21">
        <v>40846</v>
      </c>
      <c r="X8" s="21">
        <v>213250</v>
      </c>
      <c r="Y8" s="21">
        <v>-172404</v>
      </c>
      <c r="Z8" s="6">
        <v>-80.85</v>
      </c>
      <c r="AA8" s="28">
        <v>426500</v>
      </c>
    </row>
    <row r="9" spans="1:27" ht="13.5">
      <c r="A9" s="2" t="s">
        <v>35</v>
      </c>
      <c r="B9" s="3"/>
      <c r="C9" s="16">
        <f aca="true" t="shared" si="1" ref="C9:Y9">SUM(C10:C14)</f>
        <v>401102</v>
      </c>
      <c r="D9" s="16">
        <f>SUM(D10:D14)</f>
        <v>0</v>
      </c>
      <c r="E9" s="17">
        <f t="shared" si="1"/>
        <v>2342500</v>
      </c>
      <c r="F9" s="18">
        <f t="shared" si="1"/>
        <v>2708083</v>
      </c>
      <c r="G9" s="18">
        <f t="shared" si="1"/>
        <v>731</v>
      </c>
      <c r="H9" s="18">
        <f t="shared" si="1"/>
        <v>614</v>
      </c>
      <c r="I9" s="18">
        <f t="shared" si="1"/>
        <v>2365</v>
      </c>
      <c r="J9" s="18">
        <f t="shared" si="1"/>
        <v>3710</v>
      </c>
      <c r="K9" s="18">
        <f t="shared" si="1"/>
        <v>2144</v>
      </c>
      <c r="L9" s="18">
        <f t="shared" si="1"/>
        <v>249236</v>
      </c>
      <c r="M9" s="18">
        <f t="shared" si="1"/>
        <v>126684</v>
      </c>
      <c r="N9" s="18">
        <f t="shared" si="1"/>
        <v>378064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381774</v>
      </c>
      <c r="X9" s="18">
        <f t="shared" si="1"/>
        <v>1171250</v>
      </c>
      <c r="Y9" s="18">
        <f t="shared" si="1"/>
        <v>-789476</v>
      </c>
      <c r="Z9" s="4">
        <f>+IF(X9&lt;&gt;0,+(Y9/X9)*100,0)</f>
        <v>-67.40456776947705</v>
      </c>
      <c r="AA9" s="30">
        <f>SUM(AA10:AA14)</f>
        <v>2708083</v>
      </c>
    </row>
    <row r="10" spans="1:27" ht="13.5">
      <c r="A10" s="5" t="s">
        <v>36</v>
      </c>
      <c r="B10" s="3"/>
      <c r="C10" s="19">
        <v>401102</v>
      </c>
      <c r="D10" s="19"/>
      <c r="E10" s="20">
        <v>2342500</v>
      </c>
      <c r="F10" s="21">
        <v>2708083</v>
      </c>
      <c r="G10" s="21">
        <v>731</v>
      </c>
      <c r="H10" s="21">
        <v>614</v>
      </c>
      <c r="I10" s="21">
        <v>2365</v>
      </c>
      <c r="J10" s="21">
        <v>3710</v>
      </c>
      <c r="K10" s="21">
        <v>2144</v>
      </c>
      <c r="L10" s="21">
        <v>249236</v>
      </c>
      <c r="M10" s="21"/>
      <c r="N10" s="21">
        <v>251380</v>
      </c>
      <c r="O10" s="21"/>
      <c r="P10" s="21"/>
      <c r="Q10" s="21"/>
      <c r="R10" s="21"/>
      <c r="S10" s="21"/>
      <c r="T10" s="21"/>
      <c r="U10" s="21"/>
      <c r="V10" s="21"/>
      <c r="W10" s="21">
        <v>255090</v>
      </c>
      <c r="X10" s="21">
        <v>794000</v>
      </c>
      <c r="Y10" s="21">
        <v>-538910</v>
      </c>
      <c r="Z10" s="6">
        <v>-67.87</v>
      </c>
      <c r="AA10" s="28">
        <v>2708083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>
        <v>126684</v>
      </c>
      <c r="N12" s="21">
        <v>126684</v>
      </c>
      <c r="O12" s="21"/>
      <c r="P12" s="21"/>
      <c r="Q12" s="21"/>
      <c r="R12" s="21"/>
      <c r="S12" s="21"/>
      <c r="T12" s="21"/>
      <c r="U12" s="21"/>
      <c r="V12" s="21"/>
      <c r="W12" s="21">
        <v>126684</v>
      </c>
      <c r="X12" s="21"/>
      <c r="Y12" s="21">
        <v>126684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377250</v>
      </c>
      <c r="Y13" s="21">
        <v>-377250</v>
      </c>
      <c r="Z13" s="6">
        <v>-100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3131554</v>
      </c>
      <c r="F15" s="18">
        <f t="shared" si="2"/>
        <v>3131554</v>
      </c>
      <c r="G15" s="18">
        <f t="shared" si="2"/>
        <v>238543</v>
      </c>
      <c r="H15" s="18">
        <f t="shared" si="2"/>
        <v>0</v>
      </c>
      <c r="I15" s="18">
        <f t="shared" si="2"/>
        <v>0</v>
      </c>
      <c r="J15" s="18">
        <f t="shared" si="2"/>
        <v>238543</v>
      </c>
      <c r="K15" s="18">
        <f t="shared" si="2"/>
        <v>757916</v>
      </c>
      <c r="L15" s="18">
        <f t="shared" si="2"/>
        <v>0</v>
      </c>
      <c r="M15" s="18">
        <f t="shared" si="2"/>
        <v>0</v>
      </c>
      <c r="N15" s="18">
        <f t="shared" si="2"/>
        <v>757916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996459</v>
      </c>
      <c r="X15" s="18">
        <f t="shared" si="2"/>
        <v>1565778</v>
      </c>
      <c r="Y15" s="18">
        <f t="shared" si="2"/>
        <v>-569319</v>
      </c>
      <c r="Z15" s="4">
        <f>+IF(X15&lt;&gt;0,+(Y15/X15)*100,0)</f>
        <v>-36.36013534485732</v>
      </c>
      <c r="AA15" s="30">
        <f>SUM(AA16:AA18)</f>
        <v>3131554</v>
      </c>
    </row>
    <row r="16" spans="1:27" ht="13.5">
      <c r="A16" s="5" t="s">
        <v>42</v>
      </c>
      <c r="B16" s="3"/>
      <c r="C16" s="19"/>
      <c r="D16" s="19"/>
      <c r="E16" s="20">
        <v>291300</v>
      </c>
      <c r="F16" s="21">
        <v>291300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145650</v>
      </c>
      <c r="Y16" s="21">
        <v>-145650</v>
      </c>
      <c r="Z16" s="6">
        <v>-100</v>
      </c>
      <c r="AA16" s="28">
        <v>291300</v>
      </c>
    </row>
    <row r="17" spans="1:27" ht="13.5">
      <c r="A17" s="5" t="s">
        <v>43</v>
      </c>
      <c r="B17" s="3"/>
      <c r="C17" s="19"/>
      <c r="D17" s="19"/>
      <c r="E17" s="20">
        <v>2840254</v>
      </c>
      <c r="F17" s="21">
        <v>2840254</v>
      </c>
      <c r="G17" s="21">
        <v>238543</v>
      </c>
      <c r="H17" s="21"/>
      <c r="I17" s="21"/>
      <c r="J17" s="21">
        <v>238543</v>
      </c>
      <c r="K17" s="21">
        <v>757916</v>
      </c>
      <c r="L17" s="21"/>
      <c r="M17" s="21"/>
      <c r="N17" s="21">
        <v>757916</v>
      </c>
      <c r="O17" s="21"/>
      <c r="P17" s="21"/>
      <c r="Q17" s="21"/>
      <c r="R17" s="21"/>
      <c r="S17" s="21"/>
      <c r="T17" s="21"/>
      <c r="U17" s="21"/>
      <c r="V17" s="21"/>
      <c r="W17" s="21">
        <v>996459</v>
      </c>
      <c r="X17" s="21">
        <v>1420128</v>
      </c>
      <c r="Y17" s="21">
        <v>-423669</v>
      </c>
      <c r="Z17" s="6">
        <v>-29.83</v>
      </c>
      <c r="AA17" s="28">
        <v>2840254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19759982</v>
      </c>
      <c r="D19" s="16">
        <f>SUM(D20:D23)</f>
        <v>0</v>
      </c>
      <c r="E19" s="17">
        <f t="shared" si="3"/>
        <v>12281869</v>
      </c>
      <c r="F19" s="18">
        <f t="shared" si="3"/>
        <v>28987682</v>
      </c>
      <c r="G19" s="18">
        <f t="shared" si="3"/>
        <v>1221250</v>
      </c>
      <c r="H19" s="18">
        <f t="shared" si="3"/>
        <v>1101069</v>
      </c>
      <c r="I19" s="18">
        <f t="shared" si="3"/>
        <v>2102977</v>
      </c>
      <c r="J19" s="18">
        <f t="shared" si="3"/>
        <v>4425296</v>
      </c>
      <c r="K19" s="18">
        <f t="shared" si="3"/>
        <v>1336482</v>
      </c>
      <c r="L19" s="18">
        <f t="shared" si="3"/>
        <v>1427489</v>
      </c>
      <c r="M19" s="18">
        <f t="shared" si="3"/>
        <v>2661171</v>
      </c>
      <c r="N19" s="18">
        <f t="shared" si="3"/>
        <v>5425142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9850438</v>
      </c>
      <c r="X19" s="18">
        <f t="shared" si="3"/>
        <v>6140934</v>
      </c>
      <c r="Y19" s="18">
        <f t="shared" si="3"/>
        <v>3709504</v>
      </c>
      <c r="Z19" s="4">
        <f>+IF(X19&lt;&gt;0,+(Y19/X19)*100,0)</f>
        <v>60.40618576913545</v>
      </c>
      <c r="AA19" s="30">
        <f>SUM(AA20:AA23)</f>
        <v>28987682</v>
      </c>
    </row>
    <row r="20" spans="1:27" ht="13.5">
      <c r="A20" s="5" t="s">
        <v>46</v>
      </c>
      <c r="B20" s="3"/>
      <c r="C20" s="19"/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500000</v>
      </c>
      <c r="Y20" s="21">
        <v>-500000</v>
      </c>
      <c r="Z20" s="6">
        <v>-100</v>
      </c>
      <c r="AA20" s="28">
        <v>1000000</v>
      </c>
    </row>
    <row r="21" spans="1:27" ht="13.5">
      <c r="A21" s="5" t="s">
        <v>47</v>
      </c>
      <c r="B21" s="3"/>
      <c r="C21" s="19"/>
      <c r="D21" s="19"/>
      <c r="E21" s="20">
        <v>6922869</v>
      </c>
      <c r="F21" s="21">
        <v>6922869</v>
      </c>
      <c r="G21" s="21">
        <v>1093853</v>
      </c>
      <c r="H21" s="21"/>
      <c r="I21" s="21">
        <v>688918</v>
      </c>
      <c r="J21" s="21">
        <v>1782771</v>
      </c>
      <c r="K21" s="21">
        <v>502457</v>
      </c>
      <c r="L21" s="21"/>
      <c r="M21" s="21">
        <v>565106</v>
      </c>
      <c r="N21" s="21">
        <v>1067563</v>
      </c>
      <c r="O21" s="21"/>
      <c r="P21" s="21"/>
      <c r="Q21" s="21"/>
      <c r="R21" s="21"/>
      <c r="S21" s="21"/>
      <c r="T21" s="21"/>
      <c r="U21" s="21"/>
      <c r="V21" s="21"/>
      <c r="W21" s="21">
        <v>2850334</v>
      </c>
      <c r="X21" s="21">
        <v>3461434</v>
      </c>
      <c r="Y21" s="21">
        <v>-611100</v>
      </c>
      <c r="Z21" s="6">
        <v>-17.65</v>
      </c>
      <c r="AA21" s="28">
        <v>6922869</v>
      </c>
    </row>
    <row r="22" spans="1:27" ht="13.5">
      <c r="A22" s="5" t="s">
        <v>48</v>
      </c>
      <c r="B22" s="3"/>
      <c r="C22" s="22">
        <v>19759982</v>
      </c>
      <c r="D22" s="22"/>
      <c r="E22" s="23">
        <v>4359000</v>
      </c>
      <c r="F22" s="24">
        <v>21064813</v>
      </c>
      <c r="G22" s="24">
        <v>127397</v>
      </c>
      <c r="H22" s="24">
        <v>1101069</v>
      </c>
      <c r="I22" s="24">
        <v>1414059</v>
      </c>
      <c r="J22" s="24">
        <v>2642525</v>
      </c>
      <c r="K22" s="24">
        <v>834025</v>
      </c>
      <c r="L22" s="24">
        <v>1427489</v>
      </c>
      <c r="M22" s="24">
        <v>2096065</v>
      </c>
      <c r="N22" s="24">
        <v>4357579</v>
      </c>
      <c r="O22" s="24"/>
      <c r="P22" s="24"/>
      <c r="Q22" s="24"/>
      <c r="R22" s="24"/>
      <c r="S22" s="24"/>
      <c r="T22" s="24"/>
      <c r="U22" s="24"/>
      <c r="V22" s="24"/>
      <c r="W22" s="24">
        <v>7000104</v>
      </c>
      <c r="X22" s="24">
        <v>2179500</v>
      </c>
      <c r="Y22" s="24">
        <v>4820604</v>
      </c>
      <c r="Z22" s="7">
        <v>221.18</v>
      </c>
      <c r="AA22" s="29">
        <v>21064813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21257353</v>
      </c>
      <c r="D25" s="50">
        <f>+D5+D9+D15+D19+D24</f>
        <v>0</v>
      </c>
      <c r="E25" s="51">
        <f t="shared" si="4"/>
        <v>18761721</v>
      </c>
      <c r="F25" s="52">
        <f t="shared" si="4"/>
        <v>35833117</v>
      </c>
      <c r="G25" s="52">
        <f t="shared" si="4"/>
        <v>1460524</v>
      </c>
      <c r="H25" s="52">
        <f t="shared" si="4"/>
        <v>1101683</v>
      </c>
      <c r="I25" s="52">
        <f t="shared" si="4"/>
        <v>2129512</v>
      </c>
      <c r="J25" s="52">
        <f t="shared" si="4"/>
        <v>4691719</v>
      </c>
      <c r="K25" s="52">
        <f t="shared" si="4"/>
        <v>2107351</v>
      </c>
      <c r="L25" s="52">
        <f t="shared" si="4"/>
        <v>1733948</v>
      </c>
      <c r="M25" s="52">
        <f t="shared" si="4"/>
        <v>2785873</v>
      </c>
      <c r="N25" s="52">
        <f t="shared" si="4"/>
        <v>6627172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11318891</v>
      </c>
      <c r="X25" s="52">
        <f t="shared" si="4"/>
        <v>9380862</v>
      </c>
      <c r="Y25" s="52">
        <f t="shared" si="4"/>
        <v>1938029</v>
      </c>
      <c r="Z25" s="53">
        <f>+IF(X25&lt;&gt;0,+(Y25/X25)*100,0)</f>
        <v>20.65939142906057</v>
      </c>
      <c r="AA25" s="54">
        <f>+AA5+AA9+AA15+AA19+AA24</f>
        <v>35833117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18387787</v>
      </c>
      <c r="D28" s="19"/>
      <c r="E28" s="20">
        <v>10418421</v>
      </c>
      <c r="F28" s="21">
        <v>27124234</v>
      </c>
      <c r="G28" s="21">
        <v>1460524</v>
      </c>
      <c r="H28" s="21">
        <v>1101683</v>
      </c>
      <c r="I28" s="21">
        <v>2129512</v>
      </c>
      <c r="J28" s="21">
        <v>4691719</v>
      </c>
      <c r="K28" s="21">
        <v>2105207</v>
      </c>
      <c r="L28" s="21">
        <v>1468306</v>
      </c>
      <c r="M28" s="21">
        <v>2785873</v>
      </c>
      <c r="N28" s="21">
        <v>6359386</v>
      </c>
      <c r="O28" s="21"/>
      <c r="P28" s="21"/>
      <c r="Q28" s="21"/>
      <c r="R28" s="21"/>
      <c r="S28" s="21"/>
      <c r="T28" s="21"/>
      <c r="U28" s="21"/>
      <c r="V28" s="21"/>
      <c r="W28" s="21">
        <v>11051105</v>
      </c>
      <c r="X28" s="21"/>
      <c r="Y28" s="21">
        <v>11051105</v>
      </c>
      <c r="Z28" s="6"/>
      <c r="AA28" s="19">
        <v>27124234</v>
      </c>
    </row>
    <row r="29" spans="1:27" ht="13.5">
      <c r="A29" s="56" t="s">
        <v>55</v>
      </c>
      <c r="B29" s="3"/>
      <c r="C29" s="19">
        <v>401102</v>
      </c>
      <c r="D29" s="19"/>
      <c r="E29" s="20">
        <v>597500</v>
      </c>
      <c r="F29" s="21">
        <v>963083</v>
      </c>
      <c r="G29" s="21"/>
      <c r="H29" s="21"/>
      <c r="I29" s="21"/>
      <c r="J29" s="21"/>
      <c r="K29" s="21">
        <v>2144</v>
      </c>
      <c r="L29" s="21">
        <v>249236</v>
      </c>
      <c r="M29" s="21"/>
      <c r="N29" s="21">
        <v>251380</v>
      </c>
      <c r="O29" s="21"/>
      <c r="P29" s="21"/>
      <c r="Q29" s="21"/>
      <c r="R29" s="21"/>
      <c r="S29" s="21"/>
      <c r="T29" s="21"/>
      <c r="U29" s="21"/>
      <c r="V29" s="21"/>
      <c r="W29" s="21">
        <v>251380</v>
      </c>
      <c r="X29" s="21"/>
      <c r="Y29" s="21">
        <v>251380</v>
      </c>
      <c r="Z29" s="6"/>
      <c r="AA29" s="28">
        <v>963083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18788889</v>
      </c>
      <c r="D32" s="25">
        <f>SUM(D28:D31)</f>
        <v>0</v>
      </c>
      <c r="E32" s="26">
        <f t="shared" si="5"/>
        <v>11015921</v>
      </c>
      <c r="F32" s="27">
        <f t="shared" si="5"/>
        <v>28087317</v>
      </c>
      <c r="G32" s="27">
        <f t="shared" si="5"/>
        <v>1460524</v>
      </c>
      <c r="H32" s="27">
        <f t="shared" si="5"/>
        <v>1101683</v>
      </c>
      <c r="I32" s="27">
        <f t="shared" si="5"/>
        <v>2129512</v>
      </c>
      <c r="J32" s="27">
        <f t="shared" si="5"/>
        <v>4691719</v>
      </c>
      <c r="K32" s="27">
        <f t="shared" si="5"/>
        <v>2107351</v>
      </c>
      <c r="L32" s="27">
        <f t="shared" si="5"/>
        <v>1717542</v>
      </c>
      <c r="M32" s="27">
        <f t="shared" si="5"/>
        <v>2785873</v>
      </c>
      <c r="N32" s="27">
        <f t="shared" si="5"/>
        <v>6610766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11302485</v>
      </c>
      <c r="X32" s="27">
        <f t="shared" si="5"/>
        <v>0</v>
      </c>
      <c r="Y32" s="27">
        <f t="shared" si="5"/>
        <v>11302485</v>
      </c>
      <c r="Z32" s="13">
        <f>+IF(X32&lt;&gt;0,+(Y32/X32)*100,0)</f>
        <v>0</v>
      </c>
      <c r="AA32" s="31">
        <f>SUM(AA28:AA31)</f>
        <v>28087317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7745800</v>
      </c>
      <c r="F34" s="21">
        <v>7745800</v>
      </c>
      <c r="G34" s="21"/>
      <c r="H34" s="21"/>
      <c r="I34" s="21"/>
      <c r="J34" s="21"/>
      <c r="K34" s="21"/>
      <c r="L34" s="21">
        <v>16406</v>
      </c>
      <c r="M34" s="21"/>
      <c r="N34" s="21">
        <v>16406</v>
      </c>
      <c r="O34" s="21"/>
      <c r="P34" s="21"/>
      <c r="Q34" s="21"/>
      <c r="R34" s="21"/>
      <c r="S34" s="21"/>
      <c r="T34" s="21"/>
      <c r="U34" s="21"/>
      <c r="V34" s="21"/>
      <c r="W34" s="21">
        <v>16406</v>
      </c>
      <c r="X34" s="21"/>
      <c r="Y34" s="21">
        <v>16406</v>
      </c>
      <c r="Z34" s="6"/>
      <c r="AA34" s="28">
        <v>7745800</v>
      </c>
    </row>
    <row r="35" spans="1:27" ht="13.5">
      <c r="A35" s="59" t="s">
        <v>63</v>
      </c>
      <c r="B35" s="3"/>
      <c r="C35" s="19">
        <v>2468464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21257353</v>
      </c>
      <c r="D36" s="61">
        <f>SUM(D32:D35)</f>
        <v>0</v>
      </c>
      <c r="E36" s="62">
        <f t="shared" si="6"/>
        <v>18761721</v>
      </c>
      <c r="F36" s="63">
        <f t="shared" si="6"/>
        <v>35833117</v>
      </c>
      <c r="G36" s="63">
        <f t="shared" si="6"/>
        <v>1460524</v>
      </c>
      <c r="H36" s="63">
        <f t="shared" si="6"/>
        <v>1101683</v>
      </c>
      <c r="I36" s="63">
        <f t="shared" si="6"/>
        <v>2129512</v>
      </c>
      <c r="J36" s="63">
        <f t="shared" si="6"/>
        <v>4691719</v>
      </c>
      <c r="K36" s="63">
        <f t="shared" si="6"/>
        <v>2107351</v>
      </c>
      <c r="L36" s="63">
        <f t="shared" si="6"/>
        <v>1733948</v>
      </c>
      <c r="M36" s="63">
        <f t="shared" si="6"/>
        <v>2785873</v>
      </c>
      <c r="N36" s="63">
        <f t="shared" si="6"/>
        <v>6627172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11318891</v>
      </c>
      <c r="X36" s="63">
        <f t="shared" si="6"/>
        <v>0</v>
      </c>
      <c r="Y36" s="63">
        <f t="shared" si="6"/>
        <v>11318891</v>
      </c>
      <c r="Z36" s="64">
        <f>+IF(X36&lt;&gt;0,+(Y36/X36)*100,0)</f>
        <v>0</v>
      </c>
      <c r="AA36" s="65">
        <f>SUM(AA32:AA35)</f>
        <v>35833117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482516</v>
      </c>
      <c r="D5" s="16">
        <f>SUM(D6:D8)</f>
        <v>0</v>
      </c>
      <c r="E5" s="17">
        <f t="shared" si="0"/>
        <v>170000</v>
      </c>
      <c r="F5" s="18">
        <f t="shared" si="0"/>
        <v>170000</v>
      </c>
      <c r="G5" s="18">
        <f t="shared" si="0"/>
        <v>0</v>
      </c>
      <c r="H5" s="18">
        <f t="shared" si="0"/>
        <v>8000</v>
      </c>
      <c r="I5" s="18">
        <f t="shared" si="0"/>
        <v>19928</v>
      </c>
      <c r="J5" s="18">
        <f t="shared" si="0"/>
        <v>27928</v>
      </c>
      <c r="K5" s="18">
        <f t="shared" si="0"/>
        <v>0</v>
      </c>
      <c r="L5" s="18">
        <f t="shared" si="0"/>
        <v>1807</v>
      </c>
      <c r="M5" s="18">
        <f t="shared" si="0"/>
        <v>2813</v>
      </c>
      <c r="N5" s="18">
        <f t="shared" si="0"/>
        <v>4620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32548</v>
      </c>
      <c r="X5" s="18">
        <f t="shared" si="0"/>
        <v>100000</v>
      </c>
      <c r="Y5" s="18">
        <f t="shared" si="0"/>
        <v>-67452</v>
      </c>
      <c r="Z5" s="4">
        <f>+IF(X5&lt;&gt;0,+(Y5/X5)*100,0)</f>
        <v>-67.452</v>
      </c>
      <c r="AA5" s="16">
        <f>SUM(AA6:AA8)</f>
        <v>170000</v>
      </c>
    </row>
    <row r="6" spans="1:27" ht="13.5">
      <c r="A6" s="5" t="s">
        <v>32</v>
      </c>
      <c r="B6" s="3"/>
      <c r="C6" s="19">
        <v>7548</v>
      </c>
      <c r="D6" s="19"/>
      <c r="E6" s="20">
        <v>20000</v>
      </c>
      <c r="F6" s="21">
        <v>20000</v>
      </c>
      <c r="G6" s="21"/>
      <c r="H6" s="21">
        <v>3000</v>
      </c>
      <c r="I6" s="21"/>
      <c r="J6" s="21">
        <v>3000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3000</v>
      </c>
      <c r="X6" s="21">
        <v>20000</v>
      </c>
      <c r="Y6" s="21">
        <v>-17000</v>
      </c>
      <c r="Z6" s="6">
        <v>-85</v>
      </c>
      <c r="AA6" s="28">
        <v>20000</v>
      </c>
    </row>
    <row r="7" spans="1:27" ht="13.5">
      <c r="A7" s="5" t="s">
        <v>33</v>
      </c>
      <c r="B7" s="3"/>
      <c r="C7" s="22">
        <v>185732</v>
      </c>
      <c r="D7" s="22"/>
      <c r="E7" s="23">
        <v>115000</v>
      </c>
      <c r="F7" s="24">
        <v>115000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50000</v>
      </c>
      <c r="Y7" s="24">
        <v>-50000</v>
      </c>
      <c r="Z7" s="7">
        <v>-100</v>
      </c>
      <c r="AA7" s="29">
        <v>115000</v>
      </c>
    </row>
    <row r="8" spans="1:27" ht="13.5">
      <c r="A8" s="5" t="s">
        <v>34</v>
      </c>
      <c r="B8" s="3"/>
      <c r="C8" s="19">
        <v>289236</v>
      </c>
      <c r="D8" s="19"/>
      <c r="E8" s="20">
        <v>35000</v>
      </c>
      <c r="F8" s="21">
        <v>35000</v>
      </c>
      <c r="G8" s="21"/>
      <c r="H8" s="21">
        <v>5000</v>
      </c>
      <c r="I8" s="21">
        <v>19928</v>
      </c>
      <c r="J8" s="21">
        <v>24928</v>
      </c>
      <c r="K8" s="21"/>
      <c r="L8" s="21">
        <v>1807</v>
      </c>
      <c r="M8" s="21">
        <v>2813</v>
      </c>
      <c r="N8" s="21">
        <v>4620</v>
      </c>
      <c r="O8" s="21"/>
      <c r="P8" s="21"/>
      <c r="Q8" s="21"/>
      <c r="R8" s="21"/>
      <c r="S8" s="21"/>
      <c r="T8" s="21"/>
      <c r="U8" s="21"/>
      <c r="V8" s="21"/>
      <c r="W8" s="21">
        <v>29548</v>
      </c>
      <c r="X8" s="21">
        <v>30000</v>
      </c>
      <c r="Y8" s="21">
        <v>-452</v>
      </c>
      <c r="Z8" s="6">
        <v>-1.51</v>
      </c>
      <c r="AA8" s="28">
        <v>35000</v>
      </c>
    </row>
    <row r="9" spans="1:27" ht="13.5">
      <c r="A9" s="2" t="s">
        <v>35</v>
      </c>
      <c r="B9" s="3"/>
      <c r="C9" s="16">
        <f aca="true" t="shared" si="1" ref="C9:Y9">SUM(C10:C14)</f>
        <v>1315684</v>
      </c>
      <c r="D9" s="16">
        <f>SUM(D10:D14)</f>
        <v>0</v>
      </c>
      <c r="E9" s="17">
        <f t="shared" si="1"/>
        <v>560000</v>
      </c>
      <c r="F9" s="18">
        <f t="shared" si="1"/>
        <v>1256046</v>
      </c>
      <c r="G9" s="18">
        <f t="shared" si="1"/>
        <v>0</v>
      </c>
      <c r="H9" s="18">
        <f t="shared" si="1"/>
        <v>21000</v>
      </c>
      <c r="I9" s="18">
        <f t="shared" si="1"/>
        <v>1298</v>
      </c>
      <c r="J9" s="18">
        <f t="shared" si="1"/>
        <v>22298</v>
      </c>
      <c r="K9" s="18">
        <f t="shared" si="1"/>
        <v>44799</v>
      </c>
      <c r="L9" s="18">
        <f t="shared" si="1"/>
        <v>23398</v>
      </c>
      <c r="M9" s="18">
        <f t="shared" si="1"/>
        <v>41725</v>
      </c>
      <c r="N9" s="18">
        <f t="shared" si="1"/>
        <v>109922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132220</v>
      </c>
      <c r="X9" s="18">
        <f t="shared" si="1"/>
        <v>425000</v>
      </c>
      <c r="Y9" s="18">
        <f t="shared" si="1"/>
        <v>-292780</v>
      </c>
      <c r="Z9" s="4">
        <f>+IF(X9&lt;&gt;0,+(Y9/X9)*100,0)</f>
        <v>-68.88941176470588</v>
      </c>
      <c r="AA9" s="30">
        <f>SUM(AA10:AA14)</f>
        <v>1256046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>
        <v>21000</v>
      </c>
      <c r="I10" s="21"/>
      <c r="J10" s="21">
        <v>21000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21000</v>
      </c>
      <c r="X10" s="21"/>
      <c r="Y10" s="21">
        <v>21000</v>
      </c>
      <c r="Z10" s="6"/>
      <c r="AA10" s="28"/>
    </row>
    <row r="11" spans="1:27" ht="13.5">
      <c r="A11" s="5" t="s">
        <v>37</v>
      </c>
      <c r="B11" s="3"/>
      <c r="C11" s="19">
        <v>519030</v>
      </c>
      <c r="D11" s="19"/>
      <c r="E11" s="20">
        <v>60000</v>
      </c>
      <c r="F11" s="21">
        <v>60000</v>
      </c>
      <c r="G11" s="21"/>
      <c r="H11" s="21"/>
      <c r="I11" s="21"/>
      <c r="J11" s="21"/>
      <c r="K11" s="21">
        <v>28019</v>
      </c>
      <c r="L11" s="21">
        <v>2360</v>
      </c>
      <c r="M11" s="21">
        <v>21813</v>
      </c>
      <c r="N11" s="21">
        <v>52192</v>
      </c>
      <c r="O11" s="21"/>
      <c r="P11" s="21"/>
      <c r="Q11" s="21"/>
      <c r="R11" s="21"/>
      <c r="S11" s="21"/>
      <c r="T11" s="21"/>
      <c r="U11" s="21"/>
      <c r="V11" s="21"/>
      <c r="W11" s="21">
        <v>52192</v>
      </c>
      <c r="X11" s="21">
        <v>60000</v>
      </c>
      <c r="Y11" s="21">
        <v>-7808</v>
      </c>
      <c r="Z11" s="6">
        <v>-13.01</v>
      </c>
      <c r="AA11" s="28">
        <v>60000</v>
      </c>
    </row>
    <row r="12" spans="1:27" ht="13.5">
      <c r="A12" s="5" t="s">
        <v>38</v>
      </c>
      <c r="B12" s="3"/>
      <c r="C12" s="19">
        <v>743524</v>
      </c>
      <c r="D12" s="19"/>
      <c r="E12" s="20">
        <v>500000</v>
      </c>
      <c r="F12" s="21">
        <v>1196046</v>
      </c>
      <c r="G12" s="21"/>
      <c r="H12" s="21"/>
      <c r="I12" s="21">
        <v>1298</v>
      </c>
      <c r="J12" s="21">
        <v>1298</v>
      </c>
      <c r="K12" s="21">
        <v>16780</v>
      </c>
      <c r="L12" s="21">
        <v>21038</v>
      </c>
      <c r="M12" s="21">
        <v>19912</v>
      </c>
      <c r="N12" s="21">
        <v>57730</v>
      </c>
      <c r="O12" s="21"/>
      <c r="P12" s="21"/>
      <c r="Q12" s="21"/>
      <c r="R12" s="21"/>
      <c r="S12" s="21"/>
      <c r="T12" s="21"/>
      <c r="U12" s="21"/>
      <c r="V12" s="21"/>
      <c r="W12" s="21">
        <v>59028</v>
      </c>
      <c r="X12" s="21">
        <v>365000</v>
      </c>
      <c r="Y12" s="21">
        <v>-305972</v>
      </c>
      <c r="Z12" s="6">
        <v>-83.83</v>
      </c>
      <c r="AA12" s="28">
        <v>1196046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53130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321167</v>
      </c>
      <c r="D15" s="16">
        <f>SUM(D16:D18)</f>
        <v>0</v>
      </c>
      <c r="E15" s="17">
        <f t="shared" si="2"/>
        <v>37000</v>
      </c>
      <c r="F15" s="18">
        <f t="shared" si="2"/>
        <v>31000</v>
      </c>
      <c r="G15" s="18">
        <f t="shared" si="2"/>
        <v>0</v>
      </c>
      <c r="H15" s="18">
        <f t="shared" si="2"/>
        <v>0</v>
      </c>
      <c r="I15" s="18">
        <f t="shared" si="2"/>
        <v>1162</v>
      </c>
      <c r="J15" s="18">
        <f t="shared" si="2"/>
        <v>1162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1162</v>
      </c>
      <c r="X15" s="18">
        <f t="shared" si="2"/>
        <v>26000</v>
      </c>
      <c r="Y15" s="18">
        <f t="shared" si="2"/>
        <v>-24838</v>
      </c>
      <c r="Z15" s="4">
        <f>+IF(X15&lt;&gt;0,+(Y15/X15)*100,0)</f>
        <v>-95.53076923076922</v>
      </c>
      <c r="AA15" s="30">
        <f>SUM(AA16:AA18)</f>
        <v>31000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>
        <v>321167</v>
      </c>
      <c r="D18" s="19"/>
      <c r="E18" s="20">
        <v>37000</v>
      </c>
      <c r="F18" s="21">
        <v>31000</v>
      </c>
      <c r="G18" s="21"/>
      <c r="H18" s="21"/>
      <c r="I18" s="21">
        <v>1162</v>
      </c>
      <c r="J18" s="21">
        <v>1162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1162</v>
      </c>
      <c r="X18" s="21">
        <v>26000</v>
      </c>
      <c r="Y18" s="21">
        <v>-24838</v>
      </c>
      <c r="Z18" s="6">
        <v>-95.53</v>
      </c>
      <c r="AA18" s="28">
        <v>31000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2119367</v>
      </c>
      <c r="D25" s="50">
        <f>+D5+D9+D15+D19+D24</f>
        <v>0</v>
      </c>
      <c r="E25" s="51">
        <f t="shared" si="4"/>
        <v>767000</v>
      </c>
      <c r="F25" s="52">
        <f t="shared" si="4"/>
        <v>1457046</v>
      </c>
      <c r="G25" s="52">
        <f t="shared" si="4"/>
        <v>0</v>
      </c>
      <c r="H25" s="52">
        <f t="shared" si="4"/>
        <v>29000</v>
      </c>
      <c r="I25" s="52">
        <f t="shared" si="4"/>
        <v>22388</v>
      </c>
      <c r="J25" s="52">
        <f t="shared" si="4"/>
        <v>51388</v>
      </c>
      <c r="K25" s="52">
        <f t="shared" si="4"/>
        <v>44799</v>
      </c>
      <c r="L25" s="52">
        <f t="shared" si="4"/>
        <v>25205</v>
      </c>
      <c r="M25" s="52">
        <f t="shared" si="4"/>
        <v>44538</v>
      </c>
      <c r="N25" s="52">
        <f t="shared" si="4"/>
        <v>114542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165930</v>
      </c>
      <c r="X25" s="52">
        <f t="shared" si="4"/>
        <v>551000</v>
      </c>
      <c r="Y25" s="52">
        <f t="shared" si="4"/>
        <v>-385070</v>
      </c>
      <c r="Z25" s="53">
        <f>+IF(X25&lt;&gt;0,+(Y25/X25)*100,0)</f>
        <v>-69.88566243194192</v>
      </c>
      <c r="AA25" s="54">
        <f>+AA5+AA9+AA15+AA19+AA24</f>
        <v>1457046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2119367</v>
      </c>
      <c r="D35" s="19"/>
      <c r="E35" s="20">
        <v>767000</v>
      </c>
      <c r="F35" s="21">
        <v>1457046</v>
      </c>
      <c r="G35" s="21"/>
      <c r="H35" s="21">
        <v>29000</v>
      </c>
      <c r="I35" s="21">
        <v>22388</v>
      </c>
      <c r="J35" s="21">
        <v>51388</v>
      </c>
      <c r="K35" s="21">
        <v>44799</v>
      </c>
      <c r="L35" s="21">
        <v>25205</v>
      </c>
      <c r="M35" s="21">
        <v>44538</v>
      </c>
      <c r="N35" s="21">
        <v>114542</v>
      </c>
      <c r="O35" s="21"/>
      <c r="P35" s="21"/>
      <c r="Q35" s="21"/>
      <c r="R35" s="21"/>
      <c r="S35" s="21"/>
      <c r="T35" s="21"/>
      <c r="U35" s="21"/>
      <c r="V35" s="21"/>
      <c r="W35" s="21">
        <v>165930</v>
      </c>
      <c r="X35" s="21"/>
      <c r="Y35" s="21">
        <v>165930</v>
      </c>
      <c r="Z35" s="6"/>
      <c r="AA35" s="28">
        <v>1457046</v>
      </c>
    </row>
    <row r="36" spans="1:27" ht="13.5">
      <c r="A36" s="60" t="s">
        <v>64</v>
      </c>
      <c r="B36" s="10"/>
      <c r="C36" s="61">
        <f aca="true" t="shared" si="6" ref="C36:Y36">SUM(C32:C35)</f>
        <v>2119367</v>
      </c>
      <c r="D36" s="61">
        <f>SUM(D32:D35)</f>
        <v>0</v>
      </c>
      <c r="E36" s="62">
        <f t="shared" si="6"/>
        <v>767000</v>
      </c>
      <c r="F36" s="63">
        <f t="shared" si="6"/>
        <v>1457046</v>
      </c>
      <c r="G36" s="63">
        <f t="shared" si="6"/>
        <v>0</v>
      </c>
      <c r="H36" s="63">
        <f t="shared" si="6"/>
        <v>29000</v>
      </c>
      <c r="I36" s="63">
        <f t="shared" si="6"/>
        <v>22388</v>
      </c>
      <c r="J36" s="63">
        <f t="shared" si="6"/>
        <v>51388</v>
      </c>
      <c r="K36" s="63">
        <f t="shared" si="6"/>
        <v>44799</v>
      </c>
      <c r="L36" s="63">
        <f t="shared" si="6"/>
        <v>25205</v>
      </c>
      <c r="M36" s="63">
        <f t="shared" si="6"/>
        <v>44538</v>
      </c>
      <c r="N36" s="63">
        <f t="shared" si="6"/>
        <v>114542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165930</v>
      </c>
      <c r="X36" s="63">
        <f t="shared" si="6"/>
        <v>0</v>
      </c>
      <c r="Y36" s="63">
        <f t="shared" si="6"/>
        <v>165930</v>
      </c>
      <c r="Z36" s="64">
        <f>+IF(X36&lt;&gt;0,+(Y36/X36)*100,0)</f>
        <v>0</v>
      </c>
      <c r="AA36" s="65">
        <f>SUM(AA32:AA35)</f>
        <v>1457046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318423502</v>
      </c>
      <c r="D5" s="16">
        <f>SUM(D6:D8)</f>
        <v>0</v>
      </c>
      <c r="E5" s="17">
        <f t="shared" si="0"/>
        <v>490231574</v>
      </c>
      <c r="F5" s="18">
        <f t="shared" si="0"/>
        <v>499146936</v>
      </c>
      <c r="G5" s="18">
        <f t="shared" si="0"/>
        <v>2349391</v>
      </c>
      <c r="H5" s="18">
        <f t="shared" si="0"/>
        <v>13687740</v>
      </c>
      <c r="I5" s="18">
        <f t="shared" si="0"/>
        <v>24102038</v>
      </c>
      <c r="J5" s="18">
        <f t="shared" si="0"/>
        <v>40139169</v>
      </c>
      <c r="K5" s="18">
        <f t="shared" si="0"/>
        <v>20733383</v>
      </c>
      <c r="L5" s="18">
        <f t="shared" si="0"/>
        <v>17520184</v>
      </c>
      <c r="M5" s="18">
        <f t="shared" si="0"/>
        <v>25333025</v>
      </c>
      <c r="N5" s="18">
        <f t="shared" si="0"/>
        <v>63586592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103725761</v>
      </c>
      <c r="X5" s="18">
        <f t="shared" si="0"/>
        <v>184021265</v>
      </c>
      <c r="Y5" s="18">
        <f t="shared" si="0"/>
        <v>-80295504</v>
      </c>
      <c r="Z5" s="4">
        <f>+IF(X5&lt;&gt;0,+(Y5/X5)*100,0)</f>
        <v>-43.63381808075278</v>
      </c>
      <c r="AA5" s="16">
        <f>SUM(AA6:AA8)</f>
        <v>499146936</v>
      </c>
    </row>
    <row r="6" spans="1:27" ht="13.5">
      <c r="A6" s="5" t="s">
        <v>32</v>
      </c>
      <c r="B6" s="3"/>
      <c r="C6" s="19">
        <v>2412361</v>
      </c>
      <c r="D6" s="19"/>
      <c r="E6" s="20">
        <v>11607744</v>
      </c>
      <c r="F6" s="21">
        <v>11391440</v>
      </c>
      <c r="G6" s="21">
        <v>40144</v>
      </c>
      <c r="H6" s="21">
        <v>118941</v>
      </c>
      <c r="I6" s="21">
        <v>211199</v>
      </c>
      <c r="J6" s="21">
        <v>370284</v>
      </c>
      <c r="K6" s="21">
        <v>265529</v>
      </c>
      <c r="L6" s="21">
        <v>351870</v>
      </c>
      <c r="M6" s="21">
        <v>1426244</v>
      </c>
      <c r="N6" s="21">
        <v>2043643</v>
      </c>
      <c r="O6" s="21"/>
      <c r="P6" s="21"/>
      <c r="Q6" s="21"/>
      <c r="R6" s="21"/>
      <c r="S6" s="21"/>
      <c r="T6" s="21"/>
      <c r="U6" s="21"/>
      <c r="V6" s="21"/>
      <c r="W6" s="21">
        <v>2413927</v>
      </c>
      <c r="X6" s="21">
        <v>3174860</v>
      </c>
      <c r="Y6" s="21">
        <v>-760933</v>
      </c>
      <c r="Z6" s="6">
        <v>-23.97</v>
      </c>
      <c r="AA6" s="28">
        <v>11391440</v>
      </c>
    </row>
    <row r="7" spans="1:27" ht="13.5">
      <c r="A7" s="5" t="s">
        <v>33</v>
      </c>
      <c r="B7" s="3"/>
      <c r="C7" s="22">
        <v>6758774</v>
      </c>
      <c r="D7" s="22"/>
      <c r="E7" s="23">
        <v>5182739</v>
      </c>
      <c r="F7" s="24">
        <v>5462059</v>
      </c>
      <c r="G7" s="24">
        <v>49612</v>
      </c>
      <c r="H7" s="24">
        <v>788494</v>
      </c>
      <c r="I7" s="24">
        <v>398960</v>
      </c>
      <c r="J7" s="24">
        <v>1237066</v>
      </c>
      <c r="K7" s="24">
        <v>547615</v>
      </c>
      <c r="L7" s="24">
        <v>337194</v>
      </c>
      <c r="M7" s="24">
        <v>1591515</v>
      </c>
      <c r="N7" s="24">
        <v>2476324</v>
      </c>
      <c r="O7" s="24"/>
      <c r="P7" s="24"/>
      <c r="Q7" s="24"/>
      <c r="R7" s="24"/>
      <c r="S7" s="24"/>
      <c r="T7" s="24"/>
      <c r="U7" s="24"/>
      <c r="V7" s="24"/>
      <c r="W7" s="24">
        <v>3713390</v>
      </c>
      <c r="X7" s="24">
        <v>3732369</v>
      </c>
      <c r="Y7" s="24">
        <v>-18979</v>
      </c>
      <c r="Z7" s="7">
        <v>-0.51</v>
      </c>
      <c r="AA7" s="29">
        <v>5462059</v>
      </c>
    </row>
    <row r="8" spans="1:27" ht="13.5">
      <c r="A8" s="5" t="s">
        <v>34</v>
      </c>
      <c r="B8" s="3"/>
      <c r="C8" s="19">
        <v>309252367</v>
      </c>
      <c r="D8" s="19"/>
      <c r="E8" s="20">
        <v>473441091</v>
      </c>
      <c r="F8" s="21">
        <v>482293437</v>
      </c>
      <c r="G8" s="21">
        <v>2259635</v>
      </c>
      <c r="H8" s="21">
        <v>12780305</v>
      </c>
      <c r="I8" s="21">
        <v>23491879</v>
      </c>
      <c r="J8" s="21">
        <v>38531819</v>
      </c>
      <c r="K8" s="21">
        <v>19920239</v>
      </c>
      <c r="L8" s="21">
        <v>16831120</v>
      </c>
      <c r="M8" s="21">
        <v>22315266</v>
      </c>
      <c r="N8" s="21">
        <v>59066625</v>
      </c>
      <c r="O8" s="21"/>
      <c r="P8" s="21"/>
      <c r="Q8" s="21"/>
      <c r="R8" s="21"/>
      <c r="S8" s="21"/>
      <c r="T8" s="21"/>
      <c r="U8" s="21"/>
      <c r="V8" s="21"/>
      <c r="W8" s="21">
        <v>97598444</v>
      </c>
      <c r="X8" s="21">
        <v>177114036</v>
      </c>
      <c r="Y8" s="21">
        <v>-79515592</v>
      </c>
      <c r="Z8" s="6">
        <v>-44.9</v>
      </c>
      <c r="AA8" s="28">
        <v>482293437</v>
      </c>
    </row>
    <row r="9" spans="1:27" ht="13.5">
      <c r="A9" s="2" t="s">
        <v>35</v>
      </c>
      <c r="B9" s="3"/>
      <c r="C9" s="16">
        <f aca="true" t="shared" si="1" ref="C9:Y9">SUM(C10:C14)</f>
        <v>882257896</v>
      </c>
      <c r="D9" s="16">
        <f>SUM(D10:D14)</f>
        <v>0</v>
      </c>
      <c r="E9" s="17">
        <f t="shared" si="1"/>
        <v>1249549459</v>
      </c>
      <c r="F9" s="18">
        <f t="shared" si="1"/>
        <v>1368168176</v>
      </c>
      <c r="G9" s="18">
        <f t="shared" si="1"/>
        <v>12381987</v>
      </c>
      <c r="H9" s="18">
        <f t="shared" si="1"/>
        <v>30051086</v>
      </c>
      <c r="I9" s="18">
        <f t="shared" si="1"/>
        <v>93482404</v>
      </c>
      <c r="J9" s="18">
        <f t="shared" si="1"/>
        <v>135915477</v>
      </c>
      <c r="K9" s="18">
        <f t="shared" si="1"/>
        <v>128346258</v>
      </c>
      <c r="L9" s="18">
        <f t="shared" si="1"/>
        <v>105480089</v>
      </c>
      <c r="M9" s="18">
        <f t="shared" si="1"/>
        <v>91727514</v>
      </c>
      <c r="N9" s="18">
        <f t="shared" si="1"/>
        <v>325553861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461469338</v>
      </c>
      <c r="X9" s="18">
        <f t="shared" si="1"/>
        <v>623746956</v>
      </c>
      <c r="Y9" s="18">
        <f t="shared" si="1"/>
        <v>-162277618</v>
      </c>
      <c r="Z9" s="4">
        <f>+IF(X9&lt;&gt;0,+(Y9/X9)*100,0)</f>
        <v>-26.01657874864242</v>
      </c>
      <c r="AA9" s="30">
        <f>SUM(AA10:AA14)</f>
        <v>1368168176</v>
      </c>
    </row>
    <row r="10" spans="1:27" ht="13.5">
      <c r="A10" s="5" t="s">
        <v>36</v>
      </c>
      <c r="B10" s="3"/>
      <c r="C10" s="19">
        <v>47157894</v>
      </c>
      <c r="D10" s="19"/>
      <c r="E10" s="20">
        <v>124950615</v>
      </c>
      <c r="F10" s="21">
        <v>124884067</v>
      </c>
      <c r="G10" s="21">
        <v>1711311</v>
      </c>
      <c r="H10" s="21">
        <v>1463361</v>
      </c>
      <c r="I10" s="21">
        <v>8204785</v>
      </c>
      <c r="J10" s="21">
        <v>11379457</v>
      </c>
      <c r="K10" s="21">
        <v>6278397</v>
      </c>
      <c r="L10" s="21">
        <v>5865071</v>
      </c>
      <c r="M10" s="21">
        <v>6914008</v>
      </c>
      <c r="N10" s="21">
        <v>19057476</v>
      </c>
      <c r="O10" s="21"/>
      <c r="P10" s="21"/>
      <c r="Q10" s="21"/>
      <c r="R10" s="21"/>
      <c r="S10" s="21"/>
      <c r="T10" s="21"/>
      <c r="U10" s="21"/>
      <c r="V10" s="21"/>
      <c r="W10" s="21">
        <v>30436933</v>
      </c>
      <c r="X10" s="21">
        <v>45483142</v>
      </c>
      <c r="Y10" s="21">
        <v>-15046209</v>
      </c>
      <c r="Z10" s="6">
        <v>-33.08</v>
      </c>
      <c r="AA10" s="28">
        <v>124884067</v>
      </c>
    </row>
    <row r="11" spans="1:27" ht="13.5">
      <c r="A11" s="5" t="s">
        <v>37</v>
      </c>
      <c r="B11" s="3"/>
      <c r="C11" s="19">
        <v>141391233</v>
      </c>
      <c r="D11" s="19"/>
      <c r="E11" s="20">
        <v>131831572</v>
      </c>
      <c r="F11" s="21">
        <v>185954196</v>
      </c>
      <c r="G11" s="21">
        <v>1209257</v>
      </c>
      <c r="H11" s="21">
        <v>4672282</v>
      </c>
      <c r="I11" s="21">
        <v>16021256</v>
      </c>
      <c r="J11" s="21">
        <v>21902795</v>
      </c>
      <c r="K11" s="21">
        <v>14918165</v>
      </c>
      <c r="L11" s="21">
        <v>10865289</v>
      </c>
      <c r="M11" s="21">
        <v>13967964</v>
      </c>
      <c r="N11" s="21">
        <v>39751418</v>
      </c>
      <c r="O11" s="21"/>
      <c r="P11" s="21"/>
      <c r="Q11" s="21"/>
      <c r="R11" s="21"/>
      <c r="S11" s="21"/>
      <c r="T11" s="21"/>
      <c r="U11" s="21"/>
      <c r="V11" s="21"/>
      <c r="W11" s="21">
        <v>61654213</v>
      </c>
      <c r="X11" s="21">
        <v>59642642</v>
      </c>
      <c r="Y11" s="21">
        <v>2011571</v>
      </c>
      <c r="Z11" s="6">
        <v>3.37</v>
      </c>
      <c r="AA11" s="28">
        <v>185954196</v>
      </c>
    </row>
    <row r="12" spans="1:27" ht="13.5">
      <c r="A12" s="5" t="s">
        <v>38</v>
      </c>
      <c r="B12" s="3"/>
      <c r="C12" s="19">
        <v>104689085</v>
      </c>
      <c r="D12" s="19"/>
      <c r="E12" s="20">
        <v>110014849</v>
      </c>
      <c r="F12" s="21">
        <v>133247031</v>
      </c>
      <c r="G12" s="21">
        <v>753911</v>
      </c>
      <c r="H12" s="21">
        <v>6691776</v>
      </c>
      <c r="I12" s="21">
        <v>8224945</v>
      </c>
      <c r="J12" s="21">
        <v>15670632</v>
      </c>
      <c r="K12" s="21">
        <v>8105080</v>
      </c>
      <c r="L12" s="21">
        <v>5831540</v>
      </c>
      <c r="M12" s="21">
        <v>4313728</v>
      </c>
      <c r="N12" s="21">
        <v>18250348</v>
      </c>
      <c r="O12" s="21"/>
      <c r="P12" s="21"/>
      <c r="Q12" s="21"/>
      <c r="R12" s="21"/>
      <c r="S12" s="21"/>
      <c r="T12" s="21"/>
      <c r="U12" s="21"/>
      <c r="V12" s="21"/>
      <c r="W12" s="21">
        <v>33920980</v>
      </c>
      <c r="X12" s="21">
        <v>54104625</v>
      </c>
      <c r="Y12" s="21">
        <v>-20183645</v>
      </c>
      <c r="Z12" s="6">
        <v>-37.3</v>
      </c>
      <c r="AA12" s="28">
        <v>133247031</v>
      </c>
    </row>
    <row r="13" spans="1:27" ht="13.5">
      <c r="A13" s="5" t="s">
        <v>39</v>
      </c>
      <c r="B13" s="3"/>
      <c r="C13" s="19">
        <v>564330082</v>
      </c>
      <c r="D13" s="19"/>
      <c r="E13" s="20">
        <v>860785957</v>
      </c>
      <c r="F13" s="21">
        <v>897819436</v>
      </c>
      <c r="G13" s="21">
        <v>8684423</v>
      </c>
      <c r="H13" s="21">
        <v>16580672</v>
      </c>
      <c r="I13" s="21">
        <v>60520979</v>
      </c>
      <c r="J13" s="21">
        <v>85786074</v>
      </c>
      <c r="K13" s="21">
        <v>98071419</v>
      </c>
      <c r="L13" s="21">
        <v>81427377</v>
      </c>
      <c r="M13" s="21">
        <v>64658316</v>
      </c>
      <c r="N13" s="21">
        <v>244157112</v>
      </c>
      <c r="O13" s="21"/>
      <c r="P13" s="21"/>
      <c r="Q13" s="21"/>
      <c r="R13" s="21"/>
      <c r="S13" s="21"/>
      <c r="T13" s="21"/>
      <c r="U13" s="21"/>
      <c r="V13" s="21"/>
      <c r="W13" s="21">
        <v>329943186</v>
      </c>
      <c r="X13" s="21">
        <v>457420081</v>
      </c>
      <c r="Y13" s="21">
        <v>-127476895</v>
      </c>
      <c r="Z13" s="6">
        <v>-27.87</v>
      </c>
      <c r="AA13" s="28">
        <v>897819436</v>
      </c>
    </row>
    <row r="14" spans="1:27" ht="13.5">
      <c r="A14" s="5" t="s">
        <v>40</v>
      </c>
      <c r="B14" s="3"/>
      <c r="C14" s="22">
        <v>24689602</v>
      </c>
      <c r="D14" s="22"/>
      <c r="E14" s="23">
        <v>21966466</v>
      </c>
      <c r="F14" s="24">
        <v>26263446</v>
      </c>
      <c r="G14" s="24">
        <v>23085</v>
      </c>
      <c r="H14" s="24">
        <v>642995</v>
      </c>
      <c r="I14" s="24">
        <v>510439</v>
      </c>
      <c r="J14" s="24">
        <v>1176519</v>
      </c>
      <c r="K14" s="24">
        <v>973197</v>
      </c>
      <c r="L14" s="24">
        <v>1490812</v>
      </c>
      <c r="M14" s="24">
        <v>1873498</v>
      </c>
      <c r="N14" s="24">
        <v>4337507</v>
      </c>
      <c r="O14" s="24"/>
      <c r="P14" s="24"/>
      <c r="Q14" s="24"/>
      <c r="R14" s="24"/>
      <c r="S14" s="24"/>
      <c r="T14" s="24"/>
      <c r="U14" s="24"/>
      <c r="V14" s="24"/>
      <c r="W14" s="24">
        <v>5514026</v>
      </c>
      <c r="X14" s="24">
        <v>7096466</v>
      </c>
      <c r="Y14" s="24">
        <v>-1582440</v>
      </c>
      <c r="Z14" s="7">
        <v>-22.3</v>
      </c>
      <c r="AA14" s="29">
        <v>26263446</v>
      </c>
    </row>
    <row r="15" spans="1:27" ht="13.5">
      <c r="A15" s="2" t="s">
        <v>41</v>
      </c>
      <c r="B15" s="8"/>
      <c r="C15" s="16">
        <f aca="true" t="shared" si="2" ref="C15:Y15">SUM(C16:C18)</f>
        <v>1180191067</v>
      </c>
      <c r="D15" s="16">
        <f>SUM(D16:D18)</f>
        <v>0</v>
      </c>
      <c r="E15" s="17">
        <f t="shared" si="2"/>
        <v>1728806332</v>
      </c>
      <c r="F15" s="18">
        <f t="shared" si="2"/>
        <v>1814213593</v>
      </c>
      <c r="G15" s="18">
        <f t="shared" si="2"/>
        <v>672377</v>
      </c>
      <c r="H15" s="18">
        <f t="shared" si="2"/>
        <v>75797312</v>
      </c>
      <c r="I15" s="18">
        <f t="shared" si="2"/>
        <v>84751779</v>
      </c>
      <c r="J15" s="18">
        <f t="shared" si="2"/>
        <v>161221468</v>
      </c>
      <c r="K15" s="18">
        <f t="shared" si="2"/>
        <v>91268829</v>
      </c>
      <c r="L15" s="18">
        <f t="shared" si="2"/>
        <v>153049543</v>
      </c>
      <c r="M15" s="18">
        <f t="shared" si="2"/>
        <v>133535959</v>
      </c>
      <c r="N15" s="18">
        <f t="shared" si="2"/>
        <v>377854331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539075799</v>
      </c>
      <c r="X15" s="18">
        <f t="shared" si="2"/>
        <v>654587984</v>
      </c>
      <c r="Y15" s="18">
        <f t="shared" si="2"/>
        <v>-115512185</v>
      </c>
      <c r="Z15" s="4">
        <f>+IF(X15&lt;&gt;0,+(Y15/X15)*100,0)</f>
        <v>-17.646548336273767</v>
      </c>
      <c r="AA15" s="30">
        <f>SUM(AA16:AA18)</f>
        <v>1814213593</v>
      </c>
    </row>
    <row r="16" spans="1:27" ht="13.5">
      <c r="A16" s="5" t="s">
        <v>42</v>
      </c>
      <c r="B16" s="3"/>
      <c r="C16" s="19">
        <v>48829517</v>
      </c>
      <c r="D16" s="19"/>
      <c r="E16" s="20">
        <v>106599899</v>
      </c>
      <c r="F16" s="21">
        <v>52644266</v>
      </c>
      <c r="G16" s="21">
        <v>303248</v>
      </c>
      <c r="H16" s="21">
        <v>1838306</v>
      </c>
      <c r="I16" s="21">
        <v>1719854</v>
      </c>
      <c r="J16" s="21">
        <v>3861408</v>
      </c>
      <c r="K16" s="21">
        <v>3335640</v>
      </c>
      <c r="L16" s="21">
        <v>2435638</v>
      </c>
      <c r="M16" s="21">
        <v>1449583</v>
      </c>
      <c r="N16" s="21">
        <v>7220861</v>
      </c>
      <c r="O16" s="21"/>
      <c r="P16" s="21"/>
      <c r="Q16" s="21"/>
      <c r="R16" s="21"/>
      <c r="S16" s="21"/>
      <c r="T16" s="21"/>
      <c r="U16" s="21"/>
      <c r="V16" s="21"/>
      <c r="W16" s="21">
        <v>11082269</v>
      </c>
      <c r="X16" s="21">
        <v>72042000</v>
      </c>
      <c r="Y16" s="21">
        <v>-60959731</v>
      </c>
      <c r="Z16" s="6">
        <v>-84.62</v>
      </c>
      <c r="AA16" s="28">
        <v>52644266</v>
      </c>
    </row>
    <row r="17" spans="1:27" ht="13.5">
      <c r="A17" s="5" t="s">
        <v>43</v>
      </c>
      <c r="B17" s="3"/>
      <c r="C17" s="19">
        <v>1104373935</v>
      </c>
      <c r="D17" s="19"/>
      <c r="E17" s="20">
        <v>1603241433</v>
      </c>
      <c r="F17" s="21">
        <v>1738822624</v>
      </c>
      <c r="G17" s="21">
        <v>361787</v>
      </c>
      <c r="H17" s="21">
        <v>73780635</v>
      </c>
      <c r="I17" s="21">
        <v>82444319</v>
      </c>
      <c r="J17" s="21">
        <v>156586741</v>
      </c>
      <c r="K17" s="21">
        <v>85089330</v>
      </c>
      <c r="L17" s="21">
        <v>150083980</v>
      </c>
      <c r="M17" s="21">
        <v>131750138</v>
      </c>
      <c r="N17" s="21">
        <v>366923448</v>
      </c>
      <c r="O17" s="21"/>
      <c r="P17" s="21"/>
      <c r="Q17" s="21"/>
      <c r="R17" s="21"/>
      <c r="S17" s="21"/>
      <c r="T17" s="21"/>
      <c r="U17" s="21"/>
      <c r="V17" s="21"/>
      <c r="W17" s="21">
        <v>523510189</v>
      </c>
      <c r="X17" s="21">
        <v>580602984</v>
      </c>
      <c r="Y17" s="21">
        <v>-57092795</v>
      </c>
      <c r="Z17" s="6">
        <v>-9.83</v>
      </c>
      <c r="AA17" s="28">
        <v>1738822624</v>
      </c>
    </row>
    <row r="18" spans="1:27" ht="13.5">
      <c r="A18" s="5" t="s">
        <v>44</v>
      </c>
      <c r="B18" s="3"/>
      <c r="C18" s="19">
        <v>26987615</v>
      </c>
      <c r="D18" s="19"/>
      <c r="E18" s="20">
        <v>18965000</v>
      </c>
      <c r="F18" s="21">
        <v>22746703</v>
      </c>
      <c r="G18" s="21">
        <v>7342</v>
      </c>
      <c r="H18" s="21">
        <v>178371</v>
      </c>
      <c r="I18" s="21">
        <v>587606</v>
      </c>
      <c r="J18" s="21">
        <v>773319</v>
      </c>
      <c r="K18" s="21">
        <v>2843859</v>
      </c>
      <c r="L18" s="21">
        <v>529925</v>
      </c>
      <c r="M18" s="21">
        <v>336238</v>
      </c>
      <c r="N18" s="21">
        <v>3710022</v>
      </c>
      <c r="O18" s="21"/>
      <c r="P18" s="21"/>
      <c r="Q18" s="21"/>
      <c r="R18" s="21"/>
      <c r="S18" s="21"/>
      <c r="T18" s="21"/>
      <c r="U18" s="21"/>
      <c r="V18" s="21"/>
      <c r="W18" s="21">
        <v>4483341</v>
      </c>
      <c r="X18" s="21">
        <v>1943000</v>
      </c>
      <c r="Y18" s="21">
        <v>2540341</v>
      </c>
      <c r="Z18" s="6">
        <v>130.74</v>
      </c>
      <c r="AA18" s="28">
        <v>22746703</v>
      </c>
    </row>
    <row r="19" spans="1:27" ht="13.5">
      <c r="A19" s="2" t="s">
        <v>45</v>
      </c>
      <c r="B19" s="8"/>
      <c r="C19" s="16">
        <f aca="true" t="shared" si="3" ref="C19:Y19">SUM(C20:C23)</f>
        <v>2119968384</v>
      </c>
      <c r="D19" s="16">
        <f>SUM(D20:D23)</f>
        <v>0</v>
      </c>
      <c r="E19" s="17">
        <f t="shared" si="3"/>
        <v>2741527958</v>
      </c>
      <c r="F19" s="18">
        <f t="shared" si="3"/>
        <v>2930377095</v>
      </c>
      <c r="G19" s="18">
        <f t="shared" si="3"/>
        <v>23560091</v>
      </c>
      <c r="H19" s="18">
        <f t="shared" si="3"/>
        <v>83285732</v>
      </c>
      <c r="I19" s="18">
        <f t="shared" si="3"/>
        <v>124837159</v>
      </c>
      <c r="J19" s="18">
        <f t="shared" si="3"/>
        <v>231682982</v>
      </c>
      <c r="K19" s="18">
        <f t="shared" si="3"/>
        <v>156003440</v>
      </c>
      <c r="L19" s="18">
        <f t="shared" si="3"/>
        <v>155393433</v>
      </c>
      <c r="M19" s="18">
        <f t="shared" si="3"/>
        <v>140083825</v>
      </c>
      <c r="N19" s="18">
        <f t="shared" si="3"/>
        <v>451480698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683163680</v>
      </c>
      <c r="X19" s="18">
        <f t="shared" si="3"/>
        <v>671505936</v>
      </c>
      <c r="Y19" s="18">
        <f t="shared" si="3"/>
        <v>11657744</v>
      </c>
      <c r="Z19" s="4">
        <f>+IF(X19&lt;&gt;0,+(Y19/X19)*100,0)</f>
        <v>1.736059709232414</v>
      </c>
      <c r="AA19" s="30">
        <f>SUM(AA20:AA23)</f>
        <v>2930377095</v>
      </c>
    </row>
    <row r="20" spans="1:27" ht="13.5">
      <c r="A20" s="5" t="s">
        <v>46</v>
      </c>
      <c r="B20" s="3"/>
      <c r="C20" s="19">
        <v>1151286134</v>
      </c>
      <c r="D20" s="19"/>
      <c r="E20" s="20">
        <v>1255721819</v>
      </c>
      <c r="F20" s="21">
        <v>1332725881</v>
      </c>
      <c r="G20" s="21">
        <v>15439124</v>
      </c>
      <c r="H20" s="21">
        <v>33599791</v>
      </c>
      <c r="I20" s="21">
        <v>56188868</v>
      </c>
      <c r="J20" s="21">
        <v>105227783</v>
      </c>
      <c r="K20" s="21">
        <v>72038933</v>
      </c>
      <c r="L20" s="21">
        <v>68502634</v>
      </c>
      <c r="M20" s="21">
        <v>47647311</v>
      </c>
      <c r="N20" s="21">
        <v>188188878</v>
      </c>
      <c r="O20" s="21"/>
      <c r="P20" s="21"/>
      <c r="Q20" s="21"/>
      <c r="R20" s="21"/>
      <c r="S20" s="21"/>
      <c r="T20" s="21"/>
      <c r="U20" s="21"/>
      <c r="V20" s="21"/>
      <c r="W20" s="21">
        <v>293416661</v>
      </c>
      <c r="X20" s="21">
        <v>279670342</v>
      </c>
      <c r="Y20" s="21">
        <v>13746319</v>
      </c>
      <c r="Z20" s="6">
        <v>4.92</v>
      </c>
      <c r="AA20" s="28">
        <v>1332725881</v>
      </c>
    </row>
    <row r="21" spans="1:27" ht="13.5">
      <c r="A21" s="5" t="s">
        <v>47</v>
      </c>
      <c r="B21" s="3"/>
      <c r="C21" s="19">
        <v>458746324</v>
      </c>
      <c r="D21" s="19"/>
      <c r="E21" s="20">
        <v>513312112</v>
      </c>
      <c r="F21" s="21">
        <v>525330122</v>
      </c>
      <c r="G21" s="21">
        <v>3365443</v>
      </c>
      <c r="H21" s="21">
        <v>27341645</v>
      </c>
      <c r="I21" s="21">
        <v>27874309</v>
      </c>
      <c r="J21" s="21">
        <v>58581397</v>
      </c>
      <c r="K21" s="21">
        <v>33833592</v>
      </c>
      <c r="L21" s="21">
        <v>41552747</v>
      </c>
      <c r="M21" s="21">
        <v>31797746</v>
      </c>
      <c r="N21" s="21">
        <v>107184085</v>
      </c>
      <c r="O21" s="21"/>
      <c r="P21" s="21"/>
      <c r="Q21" s="21"/>
      <c r="R21" s="21"/>
      <c r="S21" s="21"/>
      <c r="T21" s="21"/>
      <c r="U21" s="21"/>
      <c r="V21" s="21"/>
      <c r="W21" s="21">
        <v>165765482</v>
      </c>
      <c r="X21" s="21">
        <v>136924126</v>
      </c>
      <c r="Y21" s="21">
        <v>28841356</v>
      </c>
      <c r="Z21" s="6">
        <v>21.06</v>
      </c>
      <c r="AA21" s="28">
        <v>525330122</v>
      </c>
    </row>
    <row r="22" spans="1:27" ht="13.5">
      <c r="A22" s="5" t="s">
        <v>48</v>
      </c>
      <c r="B22" s="3"/>
      <c r="C22" s="22">
        <v>373316602</v>
      </c>
      <c r="D22" s="22"/>
      <c r="E22" s="23">
        <v>556619406</v>
      </c>
      <c r="F22" s="24">
        <v>635446471</v>
      </c>
      <c r="G22" s="24">
        <v>2401312</v>
      </c>
      <c r="H22" s="24">
        <v>10673705</v>
      </c>
      <c r="I22" s="24">
        <v>27491229</v>
      </c>
      <c r="J22" s="24">
        <v>40566246</v>
      </c>
      <c r="K22" s="24">
        <v>37066560</v>
      </c>
      <c r="L22" s="24">
        <v>26720790</v>
      </c>
      <c r="M22" s="24">
        <v>41654193</v>
      </c>
      <c r="N22" s="24">
        <v>105441543</v>
      </c>
      <c r="O22" s="24"/>
      <c r="P22" s="24"/>
      <c r="Q22" s="24"/>
      <c r="R22" s="24"/>
      <c r="S22" s="24"/>
      <c r="T22" s="24"/>
      <c r="U22" s="24"/>
      <c r="V22" s="24"/>
      <c r="W22" s="24">
        <v>146007789</v>
      </c>
      <c r="X22" s="24">
        <v>144361468</v>
      </c>
      <c r="Y22" s="24">
        <v>1646321</v>
      </c>
      <c r="Z22" s="7">
        <v>1.14</v>
      </c>
      <c r="AA22" s="29">
        <v>635446471</v>
      </c>
    </row>
    <row r="23" spans="1:27" ht="13.5">
      <c r="A23" s="5" t="s">
        <v>49</v>
      </c>
      <c r="B23" s="3"/>
      <c r="C23" s="19">
        <v>136619324</v>
      </c>
      <c r="D23" s="19"/>
      <c r="E23" s="20">
        <v>415874621</v>
      </c>
      <c r="F23" s="21">
        <v>436874621</v>
      </c>
      <c r="G23" s="21">
        <v>2354212</v>
      </c>
      <c r="H23" s="21">
        <v>11670591</v>
      </c>
      <c r="I23" s="21">
        <v>13282753</v>
      </c>
      <c r="J23" s="21">
        <v>27307556</v>
      </c>
      <c r="K23" s="21">
        <v>13064355</v>
      </c>
      <c r="L23" s="21">
        <v>18617262</v>
      </c>
      <c r="M23" s="21">
        <v>18984575</v>
      </c>
      <c r="N23" s="21">
        <v>50666192</v>
      </c>
      <c r="O23" s="21"/>
      <c r="P23" s="21"/>
      <c r="Q23" s="21"/>
      <c r="R23" s="21"/>
      <c r="S23" s="21"/>
      <c r="T23" s="21"/>
      <c r="U23" s="21"/>
      <c r="V23" s="21"/>
      <c r="W23" s="21">
        <v>77973748</v>
      </c>
      <c r="X23" s="21">
        <v>110550000</v>
      </c>
      <c r="Y23" s="21">
        <v>-32576252</v>
      </c>
      <c r="Z23" s="6">
        <v>-29.47</v>
      </c>
      <c r="AA23" s="28">
        <v>436874621</v>
      </c>
    </row>
    <row r="24" spans="1:27" ht="13.5">
      <c r="A24" s="2" t="s">
        <v>50</v>
      </c>
      <c r="B24" s="8"/>
      <c r="C24" s="16">
        <v>1452146</v>
      </c>
      <c r="D24" s="16"/>
      <c r="E24" s="17">
        <v>1200000</v>
      </c>
      <c r="F24" s="18">
        <v>1200000</v>
      </c>
      <c r="G24" s="18"/>
      <c r="H24" s="18"/>
      <c r="I24" s="18"/>
      <c r="J24" s="18"/>
      <c r="K24" s="18">
        <v>120807</v>
      </c>
      <c r="L24" s="18">
        <v>1962</v>
      </c>
      <c r="M24" s="18"/>
      <c r="N24" s="18">
        <v>122769</v>
      </c>
      <c r="O24" s="18"/>
      <c r="P24" s="18"/>
      <c r="Q24" s="18"/>
      <c r="R24" s="18"/>
      <c r="S24" s="18"/>
      <c r="T24" s="18"/>
      <c r="U24" s="18"/>
      <c r="V24" s="18"/>
      <c r="W24" s="18">
        <v>122769</v>
      </c>
      <c r="X24" s="18">
        <v>650000</v>
      </c>
      <c r="Y24" s="18">
        <v>-527231</v>
      </c>
      <c r="Z24" s="4">
        <v>-81.11</v>
      </c>
      <c r="AA24" s="30">
        <v>1200000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4502292995</v>
      </c>
      <c r="D25" s="50">
        <f>+D5+D9+D15+D19+D24</f>
        <v>0</v>
      </c>
      <c r="E25" s="51">
        <f t="shared" si="4"/>
        <v>6211315323</v>
      </c>
      <c r="F25" s="52">
        <f t="shared" si="4"/>
        <v>6613105800</v>
      </c>
      <c r="G25" s="52">
        <f t="shared" si="4"/>
        <v>38963846</v>
      </c>
      <c r="H25" s="52">
        <f t="shared" si="4"/>
        <v>202821870</v>
      </c>
      <c r="I25" s="52">
        <f t="shared" si="4"/>
        <v>327173380</v>
      </c>
      <c r="J25" s="52">
        <f t="shared" si="4"/>
        <v>568959096</v>
      </c>
      <c r="K25" s="52">
        <f t="shared" si="4"/>
        <v>396472717</v>
      </c>
      <c r="L25" s="52">
        <f t="shared" si="4"/>
        <v>431445211</v>
      </c>
      <c r="M25" s="52">
        <f t="shared" si="4"/>
        <v>390680323</v>
      </c>
      <c r="N25" s="52">
        <f t="shared" si="4"/>
        <v>1218598251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1787557347</v>
      </c>
      <c r="X25" s="52">
        <f t="shared" si="4"/>
        <v>2134512141</v>
      </c>
      <c r="Y25" s="52">
        <f t="shared" si="4"/>
        <v>-346954794</v>
      </c>
      <c r="Z25" s="53">
        <f>+IF(X25&lt;&gt;0,+(Y25/X25)*100,0)</f>
        <v>-16.25452426976849</v>
      </c>
      <c r="AA25" s="54">
        <f>+AA5+AA9+AA15+AA19+AA24</f>
        <v>6613105800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1768879587</v>
      </c>
      <c r="D28" s="19"/>
      <c r="E28" s="20">
        <v>2515669374</v>
      </c>
      <c r="F28" s="21">
        <v>2768260341</v>
      </c>
      <c r="G28" s="21">
        <v>7357155</v>
      </c>
      <c r="H28" s="21">
        <v>99754084</v>
      </c>
      <c r="I28" s="21">
        <v>157736572</v>
      </c>
      <c r="J28" s="21">
        <v>264847811</v>
      </c>
      <c r="K28" s="21">
        <v>143728397</v>
      </c>
      <c r="L28" s="21">
        <v>253687324</v>
      </c>
      <c r="M28" s="21">
        <v>186222671</v>
      </c>
      <c r="N28" s="21">
        <v>583638392</v>
      </c>
      <c r="O28" s="21"/>
      <c r="P28" s="21"/>
      <c r="Q28" s="21"/>
      <c r="R28" s="21"/>
      <c r="S28" s="21"/>
      <c r="T28" s="21"/>
      <c r="U28" s="21"/>
      <c r="V28" s="21"/>
      <c r="W28" s="21">
        <v>848486203</v>
      </c>
      <c r="X28" s="21"/>
      <c r="Y28" s="21">
        <v>848486203</v>
      </c>
      <c r="Z28" s="6"/>
      <c r="AA28" s="19">
        <v>2768260341</v>
      </c>
    </row>
    <row r="29" spans="1:27" ht="13.5">
      <c r="A29" s="56" t="s">
        <v>55</v>
      </c>
      <c r="B29" s="3"/>
      <c r="C29" s="19">
        <v>283513163</v>
      </c>
      <c r="D29" s="19"/>
      <c r="E29" s="20">
        <v>292064778</v>
      </c>
      <c r="F29" s="21">
        <v>324830927</v>
      </c>
      <c r="G29" s="21">
        <v>5406310</v>
      </c>
      <c r="H29" s="21">
        <v>10389621</v>
      </c>
      <c r="I29" s="21">
        <v>30115342</v>
      </c>
      <c r="J29" s="21">
        <v>45911273</v>
      </c>
      <c r="K29" s="21">
        <v>75499279</v>
      </c>
      <c r="L29" s="21">
        <v>7789369</v>
      </c>
      <c r="M29" s="21">
        <v>39956422</v>
      </c>
      <c r="N29" s="21">
        <v>123245070</v>
      </c>
      <c r="O29" s="21"/>
      <c r="P29" s="21"/>
      <c r="Q29" s="21"/>
      <c r="R29" s="21"/>
      <c r="S29" s="21"/>
      <c r="T29" s="21"/>
      <c r="U29" s="21"/>
      <c r="V29" s="21"/>
      <c r="W29" s="21">
        <v>169156343</v>
      </c>
      <c r="X29" s="21"/>
      <c r="Y29" s="21">
        <v>169156343</v>
      </c>
      <c r="Z29" s="6"/>
      <c r="AA29" s="28">
        <v>324830927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926486</v>
      </c>
      <c r="D31" s="19"/>
      <c r="E31" s="20">
        <v>2100000</v>
      </c>
      <c r="F31" s="21">
        <v>2273515</v>
      </c>
      <c r="G31" s="21"/>
      <c r="H31" s="21"/>
      <c r="I31" s="21"/>
      <c r="J31" s="21"/>
      <c r="K31" s="21">
        <v>51756</v>
      </c>
      <c r="L31" s="21">
        <v>70239</v>
      </c>
      <c r="M31" s="21">
        <v>31250</v>
      </c>
      <c r="N31" s="21">
        <v>153245</v>
      </c>
      <c r="O31" s="21"/>
      <c r="P31" s="21"/>
      <c r="Q31" s="21"/>
      <c r="R31" s="21"/>
      <c r="S31" s="21"/>
      <c r="T31" s="21"/>
      <c r="U31" s="21"/>
      <c r="V31" s="21"/>
      <c r="W31" s="21">
        <v>153245</v>
      </c>
      <c r="X31" s="21"/>
      <c r="Y31" s="21">
        <v>153245</v>
      </c>
      <c r="Z31" s="6"/>
      <c r="AA31" s="28">
        <v>2273515</v>
      </c>
    </row>
    <row r="32" spans="1:27" ht="13.5">
      <c r="A32" s="58" t="s">
        <v>58</v>
      </c>
      <c r="B32" s="3"/>
      <c r="C32" s="25">
        <f aca="true" t="shared" si="5" ref="C32:Y32">SUM(C28:C31)</f>
        <v>2053319236</v>
      </c>
      <c r="D32" s="25">
        <f>SUM(D28:D31)</f>
        <v>0</v>
      </c>
      <c r="E32" s="26">
        <f t="shared" si="5"/>
        <v>2809834152</v>
      </c>
      <c r="F32" s="27">
        <f t="shared" si="5"/>
        <v>3095364783</v>
      </c>
      <c r="G32" s="27">
        <f t="shared" si="5"/>
        <v>12763465</v>
      </c>
      <c r="H32" s="27">
        <f t="shared" si="5"/>
        <v>110143705</v>
      </c>
      <c r="I32" s="27">
        <f t="shared" si="5"/>
        <v>187851914</v>
      </c>
      <c r="J32" s="27">
        <f t="shared" si="5"/>
        <v>310759084</v>
      </c>
      <c r="K32" s="27">
        <f t="shared" si="5"/>
        <v>219279432</v>
      </c>
      <c r="L32" s="27">
        <f t="shared" si="5"/>
        <v>261546932</v>
      </c>
      <c r="M32" s="27">
        <f t="shared" si="5"/>
        <v>226210343</v>
      </c>
      <c r="N32" s="27">
        <f t="shared" si="5"/>
        <v>707036707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1017795791</v>
      </c>
      <c r="X32" s="27">
        <f t="shared" si="5"/>
        <v>0</v>
      </c>
      <c r="Y32" s="27">
        <f t="shared" si="5"/>
        <v>1017795791</v>
      </c>
      <c r="Z32" s="13">
        <f>+IF(X32&lt;&gt;0,+(Y32/X32)*100,0)</f>
        <v>0</v>
      </c>
      <c r="AA32" s="31">
        <f>SUM(AA28:AA31)</f>
        <v>3095364783</v>
      </c>
    </row>
    <row r="33" spans="1:27" ht="13.5">
      <c r="A33" s="59" t="s">
        <v>59</v>
      </c>
      <c r="B33" s="3" t="s">
        <v>60</v>
      </c>
      <c r="C33" s="19">
        <v>44021640</v>
      </c>
      <c r="D33" s="19"/>
      <c r="E33" s="20">
        <v>73019204</v>
      </c>
      <c r="F33" s="21">
        <v>73369283</v>
      </c>
      <c r="G33" s="21">
        <v>2626721</v>
      </c>
      <c r="H33" s="21">
        <v>3034603</v>
      </c>
      <c r="I33" s="21">
        <v>4436464</v>
      </c>
      <c r="J33" s="21">
        <v>10097788</v>
      </c>
      <c r="K33" s="21">
        <v>6303626</v>
      </c>
      <c r="L33" s="21">
        <v>4437480</v>
      </c>
      <c r="M33" s="21">
        <v>2854768</v>
      </c>
      <c r="N33" s="21">
        <v>13595874</v>
      </c>
      <c r="O33" s="21"/>
      <c r="P33" s="21"/>
      <c r="Q33" s="21"/>
      <c r="R33" s="21"/>
      <c r="S33" s="21"/>
      <c r="T33" s="21"/>
      <c r="U33" s="21"/>
      <c r="V33" s="21"/>
      <c r="W33" s="21">
        <v>23693662</v>
      </c>
      <c r="X33" s="21"/>
      <c r="Y33" s="21">
        <v>23693662</v>
      </c>
      <c r="Z33" s="6"/>
      <c r="AA33" s="28">
        <v>73369283</v>
      </c>
    </row>
    <row r="34" spans="1:27" ht="13.5">
      <c r="A34" s="59" t="s">
        <v>61</v>
      </c>
      <c r="B34" s="3" t="s">
        <v>62</v>
      </c>
      <c r="C34" s="19">
        <v>1856888617</v>
      </c>
      <c r="D34" s="19"/>
      <c r="E34" s="20">
        <v>2350300864</v>
      </c>
      <c r="F34" s="21">
        <v>2446723242</v>
      </c>
      <c r="G34" s="21">
        <v>18287695</v>
      </c>
      <c r="H34" s="21">
        <v>76194783</v>
      </c>
      <c r="I34" s="21">
        <v>115683928</v>
      </c>
      <c r="J34" s="21">
        <v>210166406</v>
      </c>
      <c r="K34" s="21">
        <v>131128715</v>
      </c>
      <c r="L34" s="21">
        <v>126300977</v>
      </c>
      <c r="M34" s="21">
        <v>136880364</v>
      </c>
      <c r="N34" s="21">
        <v>394310056</v>
      </c>
      <c r="O34" s="21"/>
      <c r="P34" s="21"/>
      <c r="Q34" s="21"/>
      <c r="R34" s="21"/>
      <c r="S34" s="21"/>
      <c r="T34" s="21"/>
      <c r="U34" s="21"/>
      <c r="V34" s="21"/>
      <c r="W34" s="21">
        <v>604476462</v>
      </c>
      <c r="X34" s="21"/>
      <c r="Y34" s="21">
        <v>604476462</v>
      </c>
      <c r="Z34" s="6"/>
      <c r="AA34" s="28">
        <v>2446723242</v>
      </c>
    </row>
    <row r="35" spans="1:27" ht="13.5">
      <c r="A35" s="59" t="s">
        <v>63</v>
      </c>
      <c r="B35" s="3"/>
      <c r="C35" s="19">
        <v>548063499</v>
      </c>
      <c r="D35" s="19"/>
      <c r="E35" s="20">
        <v>978161103</v>
      </c>
      <c r="F35" s="21">
        <v>997648492</v>
      </c>
      <c r="G35" s="21">
        <v>5285963</v>
      </c>
      <c r="H35" s="21">
        <v>13448780</v>
      </c>
      <c r="I35" s="21">
        <v>19201073</v>
      </c>
      <c r="J35" s="21">
        <v>37935816</v>
      </c>
      <c r="K35" s="21">
        <v>39760945</v>
      </c>
      <c r="L35" s="21">
        <v>39159820</v>
      </c>
      <c r="M35" s="21">
        <v>24734852</v>
      </c>
      <c r="N35" s="21">
        <v>103655617</v>
      </c>
      <c r="O35" s="21"/>
      <c r="P35" s="21"/>
      <c r="Q35" s="21"/>
      <c r="R35" s="21"/>
      <c r="S35" s="21"/>
      <c r="T35" s="21"/>
      <c r="U35" s="21"/>
      <c r="V35" s="21"/>
      <c r="W35" s="21">
        <v>141591433</v>
      </c>
      <c r="X35" s="21"/>
      <c r="Y35" s="21">
        <v>141591433</v>
      </c>
      <c r="Z35" s="6"/>
      <c r="AA35" s="28">
        <v>997648492</v>
      </c>
    </row>
    <row r="36" spans="1:27" ht="13.5">
      <c r="A36" s="60" t="s">
        <v>64</v>
      </c>
      <c r="B36" s="10"/>
      <c r="C36" s="61">
        <f aca="true" t="shared" si="6" ref="C36:Y36">SUM(C32:C35)</f>
        <v>4502292992</v>
      </c>
      <c r="D36" s="61">
        <f>SUM(D32:D35)</f>
        <v>0</v>
      </c>
      <c r="E36" s="62">
        <f t="shared" si="6"/>
        <v>6211315323</v>
      </c>
      <c r="F36" s="63">
        <f t="shared" si="6"/>
        <v>6613105800</v>
      </c>
      <c r="G36" s="63">
        <f t="shared" si="6"/>
        <v>38963844</v>
      </c>
      <c r="H36" s="63">
        <f t="shared" si="6"/>
        <v>202821871</v>
      </c>
      <c r="I36" s="63">
        <f t="shared" si="6"/>
        <v>327173379</v>
      </c>
      <c r="J36" s="63">
        <f t="shared" si="6"/>
        <v>568959094</v>
      </c>
      <c r="K36" s="63">
        <f t="shared" si="6"/>
        <v>396472718</v>
      </c>
      <c r="L36" s="63">
        <f t="shared" si="6"/>
        <v>431445209</v>
      </c>
      <c r="M36" s="63">
        <f t="shared" si="6"/>
        <v>390680327</v>
      </c>
      <c r="N36" s="63">
        <f t="shared" si="6"/>
        <v>1218598254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1787557348</v>
      </c>
      <c r="X36" s="63">
        <f t="shared" si="6"/>
        <v>0</v>
      </c>
      <c r="Y36" s="63">
        <f t="shared" si="6"/>
        <v>1787557348</v>
      </c>
      <c r="Z36" s="64">
        <f>+IF(X36&lt;&gt;0,+(Y36/X36)*100,0)</f>
        <v>0</v>
      </c>
      <c r="AA36" s="65">
        <f>SUM(AA32:AA35)</f>
        <v>6613105800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252238</v>
      </c>
      <c r="D5" s="16">
        <f>SUM(D6:D8)</f>
        <v>0</v>
      </c>
      <c r="E5" s="17">
        <f t="shared" si="0"/>
        <v>6258429</v>
      </c>
      <c r="F5" s="18">
        <f t="shared" si="0"/>
        <v>6258429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3755058</v>
      </c>
      <c r="Y5" s="18">
        <f t="shared" si="0"/>
        <v>-3755058</v>
      </c>
      <c r="Z5" s="4">
        <f>+IF(X5&lt;&gt;0,+(Y5/X5)*100,0)</f>
        <v>-100</v>
      </c>
      <c r="AA5" s="16">
        <f>SUM(AA6:AA8)</f>
        <v>6258429</v>
      </c>
    </row>
    <row r="6" spans="1:27" ht="13.5">
      <c r="A6" s="5" t="s">
        <v>32</v>
      </c>
      <c r="B6" s="3"/>
      <c r="C6" s="19">
        <v>10064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232051</v>
      </c>
      <c r="D7" s="22"/>
      <c r="E7" s="23">
        <v>525000</v>
      </c>
      <c r="F7" s="24">
        <v>525000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315000</v>
      </c>
      <c r="Y7" s="24">
        <v>-315000</v>
      </c>
      <c r="Z7" s="7">
        <v>-100</v>
      </c>
      <c r="AA7" s="29">
        <v>525000</v>
      </c>
    </row>
    <row r="8" spans="1:27" ht="13.5">
      <c r="A8" s="5" t="s">
        <v>34</v>
      </c>
      <c r="B8" s="3"/>
      <c r="C8" s="19">
        <v>10123</v>
      </c>
      <c r="D8" s="19"/>
      <c r="E8" s="20">
        <v>5733429</v>
      </c>
      <c r="F8" s="21">
        <v>5733429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3440058</v>
      </c>
      <c r="Y8" s="21">
        <v>-3440058</v>
      </c>
      <c r="Z8" s="6">
        <v>-100</v>
      </c>
      <c r="AA8" s="28">
        <v>5733429</v>
      </c>
    </row>
    <row r="9" spans="1:27" ht="13.5">
      <c r="A9" s="2" t="s">
        <v>35</v>
      </c>
      <c r="B9" s="3"/>
      <c r="C9" s="16">
        <f aca="true" t="shared" si="1" ref="C9:Y9">SUM(C10:C14)</f>
        <v>13827024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52002</v>
      </c>
      <c r="J9" s="18">
        <f t="shared" si="1"/>
        <v>52002</v>
      </c>
      <c r="K9" s="18">
        <f t="shared" si="1"/>
        <v>633927</v>
      </c>
      <c r="L9" s="18">
        <f t="shared" si="1"/>
        <v>1670059</v>
      </c>
      <c r="M9" s="18">
        <f t="shared" si="1"/>
        <v>961630</v>
      </c>
      <c r="N9" s="18">
        <f t="shared" si="1"/>
        <v>3265616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3317618</v>
      </c>
      <c r="X9" s="18">
        <f t="shared" si="1"/>
        <v>0</v>
      </c>
      <c r="Y9" s="18">
        <f t="shared" si="1"/>
        <v>3317618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>
        <v>690362</v>
      </c>
      <c r="D10" s="19"/>
      <c r="E10" s="20"/>
      <c r="F10" s="21"/>
      <c r="G10" s="21"/>
      <c r="H10" s="21"/>
      <c r="I10" s="21">
        <v>52002</v>
      </c>
      <c r="J10" s="21">
        <v>52002</v>
      </c>
      <c r="K10" s="21">
        <v>633927</v>
      </c>
      <c r="L10" s="21">
        <v>1660292</v>
      </c>
      <c r="M10" s="21">
        <v>961630</v>
      </c>
      <c r="N10" s="21">
        <v>3255849</v>
      </c>
      <c r="O10" s="21"/>
      <c r="P10" s="21"/>
      <c r="Q10" s="21"/>
      <c r="R10" s="21"/>
      <c r="S10" s="21"/>
      <c r="T10" s="21"/>
      <c r="U10" s="21"/>
      <c r="V10" s="21"/>
      <c r="W10" s="21">
        <v>3307851</v>
      </c>
      <c r="X10" s="21"/>
      <c r="Y10" s="21">
        <v>3307851</v>
      </c>
      <c r="Z10" s="6"/>
      <c r="AA10" s="28"/>
    </row>
    <row r="11" spans="1:27" ht="13.5">
      <c r="A11" s="5" t="s">
        <v>37</v>
      </c>
      <c r="B11" s="3"/>
      <c r="C11" s="19">
        <v>1878646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>
        <v>9767</v>
      </c>
      <c r="M12" s="21"/>
      <c r="N12" s="21">
        <v>9767</v>
      </c>
      <c r="O12" s="21"/>
      <c r="P12" s="21"/>
      <c r="Q12" s="21"/>
      <c r="R12" s="21"/>
      <c r="S12" s="21"/>
      <c r="T12" s="21"/>
      <c r="U12" s="21"/>
      <c r="V12" s="21"/>
      <c r="W12" s="21">
        <v>9767</v>
      </c>
      <c r="X12" s="21"/>
      <c r="Y12" s="21">
        <v>9767</v>
      </c>
      <c r="Z12" s="6"/>
      <c r="AA12" s="28"/>
    </row>
    <row r="13" spans="1:27" ht="13.5">
      <c r="A13" s="5" t="s">
        <v>39</v>
      </c>
      <c r="B13" s="3"/>
      <c r="C13" s="19">
        <v>11258016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2792754</v>
      </c>
      <c r="D15" s="16">
        <f>SUM(D16:D18)</f>
        <v>0</v>
      </c>
      <c r="E15" s="17">
        <f t="shared" si="2"/>
        <v>100650</v>
      </c>
      <c r="F15" s="18">
        <f t="shared" si="2"/>
        <v>100650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70455</v>
      </c>
      <c r="Y15" s="18">
        <f t="shared" si="2"/>
        <v>-70455</v>
      </c>
      <c r="Z15" s="4">
        <f>+IF(X15&lt;&gt;0,+(Y15/X15)*100,0)</f>
        <v>-100</v>
      </c>
      <c r="AA15" s="30">
        <f>SUM(AA16:AA18)</f>
        <v>100650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2792754</v>
      </c>
      <c r="D17" s="19"/>
      <c r="E17" s="20">
        <v>100650</v>
      </c>
      <c r="F17" s="21">
        <v>100650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70455</v>
      </c>
      <c r="Y17" s="21">
        <v>-70455</v>
      </c>
      <c r="Z17" s="6">
        <v>-100</v>
      </c>
      <c r="AA17" s="28">
        <v>100650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11265584</v>
      </c>
      <c r="D19" s="16">
        <f>SUM(D20:D23)</f>
        <v>0</v>
      </c>
      <c r="E19" s="17">
        <f t="shared" si="3"/>
        <v>19117571</v>
      </c>
      <c r="F19" s="18">
        <f t="shared" si="3"/>
        <v>19117571</v>
      </c>
      <c r="G19" s="18">
        <f t="shared" si="3"/>
        <v>0</v>
      </c>
      <c r="H19" s="18">
        <f t="shared" si="3"/>
        <v>0</v>
      </c>
      <c r="I19" s="18">
        <f t="shared" si="3"/>
        <v>479768</v>
      </c>
      <c r="J19" s="18">
        <f t="shared" si="3"/>
        <v>479768</v>
      </c>
      <c r="K19" s="18">
        <f t="shared" si="3"/>
        <v>1028234</v>
      </c>
      <c r="L19" s="18">
        <f t="shared" si="3"/>
        <v>1349972</v>
      </c>
      <c r="M19" s="18">
        <f t="shared" si="3"/>
        <v>0</v>
      </c>
      <c r="N19" s="18">
        <f t="shared" si="3"/>
        <v>2378206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2857974</v>
      </c>
      <c r="X19" s="18">
        <f t="shared" si="3"/>
        <v>13382299</v>
      </c>
      <c r="Y19" s="18">
        <f t="shared" si="3"/>
        <v>-10524325</v>
      </c>
      <c r="Z19" s="4">
        <f>+IF(X19&lt;&gt;0,+(Y19/X19)*100,0)</f>
        <v>-78.64362468661028</v>
      </c>
      <c r="AA19" s="30">
        <f>SUM(AA20:AA23)</f>
        <v>19117571</v>
      </c>
    </row>
    <row r="20" spans="1:27" ht="13.5">
      <c r="A20" s="5" t="s">
        <v>46</v>
      </c>
      <c r="B20" s="3"/>
      <c r="C20" s="19"/>
      <c r="D20" s="19"/>
      <c r="E20" s="20">
        <v>9696000</v>
      </c>
      <c r="F20" s="21">
        <v>9696000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6787200</v>
      </c>
      <c r="Y20" s="21">
        <v>-6787200</v>
      </c>
      <c r="Z20" s="6">
        <v>-100</v>
      </c>
      <c r="AA20" s="28">
        <v>9696000</v>
      </c>
    </row>
    <row r="21" spans="1:27" ht="13.5">
      <c r="A21" s="5" t="s">
        <v>47</v>
      </c>
      <c r="B21" s="3"/>
      <c r="C21" s="19">
        <v>5254934</v>
      </c>
      <c r="D21" s="19"/>
      <c r="E21" s="20">
        <v>6421571</v>
      </c>
      <c r="F21" s="21">
        <v>6421571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4495099</v>
      </c>
      <c r="Y21" s="21">
        <v>-4495099</v>
      </c>
      <c r="Z21" s="6">
        <v>-100</v>
      </c>
      <c r="AA21" s="28">
        <v>6421571</v>
      </c>
    </row>
    <row r="22" spans="1:27" ht="13.5">
      <c r="A22" s="5" t="s">
        <v>48</v>
      </c>
      <c r="B22" s="3"/>
      <c r="C22" s="22">
        <v>5612067</v>
      </c>
      <c r="D22" s="22"/>
      <c r="E22" s="23">
        <v>3000000</v>
      </c>
      <c r="F22" s="24">
        <v>3000000</v>
      </c>
      <c r="G22" s="24"/>
      <c r="H22" s="24"/>
      <c r="I22" s="24">
        <v>479768</v>
      </c>
      <c r="J22" s="24">
        <v>479768</v>
      </c>
      <c r="K22" s="24">
        <v>1028234</v>
      </c>
      <c r="L22" s="24">
        <v>1349972</v>
      </c>
      <c r="M22" s="24"/>
      <c r="N22" s="24">
        <v>2378206</v>
      </c>
      <c r="O22" s="24"/>
      <c r="P22" s="24"/>
      <c r="Q22" s="24"/>
      <c r="R22" s="24"/>
      <c r="S22" s="24"/>
      <c r="T22" s="24"/>
      <c r="U22" s="24"/>
      <c r="V22" s="24"/>
      <c r="W22" s="24">
        <v>2857974</v>
      </c>
      <c r="X22" s="24">
        <v>2100000</v>
      </c>
      <c r="Y22" s="24">
        <v>757974</v>
      </c>
      <c r="Z22" s="7">
        <v>36.09</v>
      </c>
      <c r="AA22" s="29">
        <v>3000000</v>
      </c>
    </row>
    <row r="23" spans="1:27" ht="13.5">
      <c r="A23" s="5" t="s">
        <v>49</v>
      </c>
      <c r="B23" s="3"/>
      <c r="C23" s="19">
        <v>398583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28137600</v>
      </c>
      <c r="D25" s="50">
        <f>+D5+D9+D15+D19+D24</f>
        <v>0</v>
      </c>
      <c r="E25" s="51">
        <f t="shared" si="4"/>
        <v>25476650</v>
      </c>
      <c r="F25" s="52">
        <f t="shared" si="4"/>
        <v>25476650</v>
      </c>
      <c r="G25" s="52">
        <f t="shared" si="4"/>
        <v>0</v>
      </c>
      <c r="H25" s="52">
        <f t="shared" si="4"/>
        <v>0</v>
      </c>
      <c r="I25" s="52">
        <f t="shared" si="4"/>
        <v>531770</v>
      </c>
      <c r="J25" s="52">
        <f t="shared" si="4"/>
        <v>531770</v>
      </c>
      <c r="K25" s="52">
        <f t="shared" si="4"/>
        <v>1662161</v>
      </c>
      <c r="L25" s="52">
        <f t="shared" si="4"/>
        <v>3020031</v>
      </c>
      <c r="M25" s="52">
        <f t="shared" si="4"/>
        <v>961630</v>
      </c>
      <c r="N25" s="52">
        <f t="shared" si="4"/>
        <v>5643822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6175592</v>
      </c>
      <c r="X25" s="52">
        <f t="shared" si="4"/>
        <v>17207812</v>
      </c>
      <c r="Y25" s="52">
        <f t="shared" si="4"/>
        <v>-11032220</v>
      </c>
      <c r="Z25" s="53">
        <f>+IF(X25&lt;&gt;0,+(Y25/X25)*100,0)</f>
        <v>-64.11169531605762</v>
      </c>
      <c r="AA25" s="54">
        <f>+AA5+AA9+AA15+AA19+AA24</f>
        <v>25476650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10726282</v>
      </c>
      <c r="D28" s="19"/>
      <c r="E28" s="20">
        <v>24626650</v>
      </c>
      <c r="F28" s="21">
        <v>24626650</v>
      </c>
      <c r="G28" s="21"/>
      <c r="H28" s="21"/>
      <c r="I28" s="21">
        <v>531770</v>
      </c>
      <c r="J28" s="21">
        <v>531770</v>
      </c>
      <c r="K28" s="21">
        <v>633927</v>
      </c>
      <c r="L28" s="21">
        <v>1691898</v>
      </c>
      <c r="M28" s="21">
        <v>961630</v>
      </c>
      <c r="N28" s="21">
        <v>3287455</v>
      </c>
      <c r="O28" s="21"/>
      <c r="P28" s="21"/>
      <c r="Q28" s="21"/>
      <c r="R28" s="21"/>
      <c r="S28" s="21"/>
      <c r="T28" s="21"/>
      <c r="U28" s="21"/>
      <c r="V28" s="21"/>
      <c r="W28" s="21">
        <v>3819225</v>
      </c>
      <c r="X28" s="21"/>
      <c r="Y28" s="21">
        <v>3819225</v>
      </c>
      <c r="Z28" s="6"/>
      <c r="AA28" s="19">
        <v>24626650</v>
      </c>
    </row>
    <row r="29" spans="1:27" ht="13.5">
      <c r="A29" s="56" t="s">
        <v>55</v>
      </c>
      <c r="B29" s="3"/>
      <c r="C29" s="19">
        <v>17118341</v>
      </c>
      <c r="D29" s="19"/>
      <c r="E29" s="20">
        <v>300000</v>
      </c>
      <c r="F29" s="21">
        <v>300000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300000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>
        <v>1028234</v>
      </c>
      <c r="L31" s="21">
        <v>1328133</v>
      </c>
      <c r="M31" s="21"/>
      <c r="N31" s="21">
        <v>2356367</v>
      </c>
      <c r="O31" s="21"/>
      <c r="P31" s="21"/>
      <c r="Q31" s="21"/>
      <c r="R31" s="21"/>
      <c r="S31" s="21"/>
      <c r="T31" s="21"/>
      <c r="U31" s="21"/>
      <c r="V31" s="21"/>
      <c r="W31" s="21">
        <v>2356367</v>
      </c>
      <c r="X31" s="21"/>
      <c r="Y31" s="21">
        <v>2356367</v>
      </c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27844623</v>
      </c>
      <c r="D32" s="25">
        <f>SUM(D28:D31)</f>
        <v>0</v>
      </c>
      <c r="E32" s="26">
        <f t="shared" si="5"/>
        <v>24926650</v>
      </c>
      <c r="F32" s="27">
        <f t="shared" si="5"/>
        <v>24926650</v>
      </c>
      <c r="G32" s="27">
        <f t="shared" si="5"/>
        <v>0</v>
      </c>
      <c r="H32" s="27">
        <f t="shared" si="5"/>
        <v>0</v>
      </c>
      <c r="I32" s="27">
        <f t="shared" si="5"/>
        <v>531770</v>
      </c>
      <c r="J32" s="27">
        <f t="shared" si="5"/>
        <v>531770</v>
      </c>
      <c r="K32" s="27">
        <f t="shared" si="5"/>
        <v>1662161</v>
      </c>
      <c r="L32" s="27">
        <f t="shared" si="5"/>
        <v>3020031</v>
      </c>
      <c r="M32" s="27">
        <f t="shared" si="5"/>
        <v>961630</v>
      </c>
      <c r="N32" s="27">
        <f t="shared" si="5"/>
        <v>5643822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6175592</v>
      </c>
      <c r="X32" s="27">
        <f t="shared" si="5"/>
        <v>0</v>
      </c>
      <c r="Y32" s="27">
        <f t="shared" si="5"/>
        <v>6175592</v>
      </c>
      <c r="Z32" s="13">
        <f>+IF(X32&lt;&gt;0,+(Y32/X32)*100,0)</f>
        <v>0</v>
      </c>
      <c r="AA32" s="31">
        <f>SUM(AA28:AA31)</f>
        <v>24926650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292977</v>
      </c>
      <c r="D35" s="19"/>
      <c r="E35" s="20">
        <v>550000</v>
      </c>
      <c r="F35" s="21">
        <v>550000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550000</v>
      </c>
    </row>
    <row r="36" spans="1:27" ht="13.5">
      <c r="A36" s="60" t="s">
        <v>64</v>
      </c>
      <c r="B36" s="10"/>
      <c r="C36" s="61">
        <f aca="true" t="shared" si="6" ref="C36:Y36">SUM(C32:C35)</f>
        <v>28137600</v>
      </c>
      <c r="D36" s="61">
        <f>SUM(D32:D35)</f>
        <v>0</v>
      </c>
      <c r="E36" s="62">
        <f t="shared" si="6"/>
        <v>25476650</v>
      </c>
      <c r="F36" s="63">
        <f t="shared" si="6"/>
        <v>25476650</v>
      </c>
      <c r="G36" s="63">
        <f t="shared" si="6"/>
        <v>0</v>
      </c>
      <c r="H36" s="63">
        <f t="shared" si="6"/>
        <v>0</v>
      </c>
      <c r="I36" s="63">
        <f t="shared" si="6"/>
        <v>531770</v>
      </c>
      <c r="J36" s="63">
        <f t="shared" si="6"/>
        <v>531770</v>
      </c>
      <c r="K36" s="63">
        <f t="shared" si="6"/>
        <v>1662161</v>
      </c>
      <c r="L36" s="63">
        <f t="shared" si="6"/>
        <v>3020031</v>
      </c>
      <c r="M36" s="63">
        <f t="shared" si="6"/>
        <v>961630</v>
      </c>
      <c r="N36" s="63">
        <f t="shared" si="6"/>
        <v>5643822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6175592</v>
      </c>
      <c r="X36" s="63">
        <f t="shared" si="6"/>
        <v>0</v>
      </c>
      <c r="Y36" s="63">
        <f t="shared" si="6"/>
        <v>6175592</v>
      </c>
      <c r="Z36" s="64">
        <f>+IF(X36&lt;&gt;0,+(Y36/X36)*100,0)</f>
        <v>0</v>
      </c>
      <c r="AA36" s="65">
        <f>SUM(AA32:AA35)</f>
        <v>25476650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911625</v>
      </c>
      <c r="D5" s="16">
        <f>SUM(D6:D8)</f>
        <v>0</v>
      </c>
      <c r="E5" s="17">
        <f t="shared" si="0"/>
        <v>1441530</v>
      </c>
      <c r="F5" s="18">
        <f t="shared" si="0"/>
        <v>1441530</v>
      </c>
      <c r="G5" s="18">
        <f t="shared" si="0"/>
        <v>104416</v>
      </c>
      <c r="H5" s="18">
        <f t="shared" si="0"/>
        <v>144366</v>
      </c>
      <c r="I5" s="18">
        <f t="shared" si="0"/>
        <v>2546</v>
      </c>
      <c r="J5" s="18">
        <f t="shared" si="0"/>
        <v>251328</v>
      </c>
      <c r="K5" s="18">
        <f t="shared" si="0"/>
        <v>69651</v>
      </c>
      <c r="L5" s="18">
        <f t="shared" si="0"/>
        <v>158331</v>
      </c>
      <c r="M5" s="18">
        <f t="shared" si="0"/>
        <v>63758</v>
      </c>
      <c r="N5" s="18">
        <f t="shared" si="0"/>
        <v>291740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543068</v>
      </c>
      <c r="X5" s="18">
        <f t="shared" si="0"/>
        <v>844930</v>
      </c>
      <c r="Y5" s="18">
        <f t="shared" si="0"/>
        <v>-301862</v>
      </c>
      <c r="Z5" s="4">
        <f>+IF(X5&lt;&gt;0,+(Y5/X5)*100,0)</f>
        <v>-35.72627318239381</v>
      </c>
      <c r="AA5" s="16">
        <f>SUM(AA6:AA8)</f>
        <v>1441530</v>
      </c>
    </row>
    <row r="6" spans="1:27" ht="13.5">
      <c r="A6" s="5" t="s">
        <v>32</v>
      </c>
      <c r="B6" s="3"/>
      <c r="C6" s="19">
        <v>7770</v>
      </c>
      <c r="D6" s="19"/>
      <c r="E6" s="20">
        <v>38000</v>
      </c>
      <c r="F6" s="21">
        <v>38000</v>
      </c>
      <c r="G6" s="21"/>
      <c r="H6" s="21">
        <v>19035</v>
      </c>
      <c r="I6" s="21"/>
      <c r="J6" s="21">
        <v>19035</v>
      </c>
      <c r="K6" s="21"/>
      <c r="L6" s="21">
        <v>7588</v>
      </c>
      <c r="M6" s="21"/>
      <c r="N6" s="21">
        <v>7588</v>
      </c>
      <c r="O6" s="21"/>
      <c r="P6" s="21"/>
      <c r="Q6" s="21"/>
      <c r="R6" s="21"/>
      <c r="S6" s="21"/>
      <c r="T6" s="21"/>
      <c r="U6" s="21"/>
      <c r="V6" s="21"/>
      <c r="W6" s="21">
        <v>26623</v>
      </c>
      <c r="X6" s="21">
        <v>38000</v>
      </c>
      <c r="Y6" s="21">
        <v>-11377</v>
      </c>
      <c r="Z6" s="6">
        <v>-29.94</v>
      </c>
      <c r="AA6" s="28">
        <v>38000</v>
      </c>
    </row>
    <row r="7" spans="1:27" ht="13.5">
      <c r="A7" s="5" t="s">
        <v>33</v>
      </c>
      <c r="B7" s="3"/>
      <c r="C7" s="22">
        <v>119997</v>
      </c>
      <c r="D7" s="22"/>
      <c r="E7" s="23">
        <v>53370</v>
      </c>
      <c r="F7" s="24">
        <v>53370</v>
      </c>
      <c r="G7" s="24"/>
      <c r="H7" s="24">
        <v>7259</v>
      </c>
      <c r="I7" s="24">
        <v>1787</v>
      </c>
      <c r="J7" s="24">
        <v>9046</v>
      </c>
      <c r="K7" s="24">
        <v>4648</v>
      </c>
      <c r="L7" s="24"/>
      <c r="M7" s="24">
        <v>1695</v>
      </c>
      <c r="N7" s="24">
        <v>6343</v>
      </c>
      <c r="O7" s="24"/>
      <c r="P7" s="24"/>
      <c r="Q7" s="24"/>
      <c r="R7" s="24"/>
      <c r="S7" s="24"/>
      <c r="T7" s="24"/>
      <c r="U7" s="24"/>
      <c r="V7" s="24"/>
      <c r="W7" s="24">
        <v>15389</v>
      </c>
      <c r="X7" s="24">
        <v>51770</v>
      </c>
      <c r="Y7" s="24">
        <v>-36381</v>
      </c>
      <c r="Z7" s="7">
        <v>-70.27</v>
      </c>
      <c r="AA7" s="29">
        <v>53370</v>
      </c>
    </row>
    <row r="8" spans="1:27" ht="13.5">
      <c r="A8" s="5" t="s">
        <v>34</v>
      </c>
      <c r="B8" s="3"/>
      <c r="C8" s="19">
        <v>783858</v>
      </c>
      <c r="D8" s="19"/>
      <c r="E8" s="20">
        <v>1350160</v>
      </c>
      <c r="F8" s="21">
        <v>1350160</v>
      </c>
      <c r="G8" s="21">
        <v>104416</v>
      </c>
      <c r="H8" s="21">
        <v>118072</v>
      </c>
      <c r="I8" s="21">
        <v>759</v>
      </c>
      <c r="J8" s="21">
        <v>223247</v>
      </c>
      <c r="K8" s="21">
        <v>65003</v>
      </c>
      <c r="L8" s="21">
        <v>150743</v>
      </c>
      <c r="M8" s="21">
        <v>62063</v>
      </c>
      <c r="N8" s="21">
        <v>277809</v>
      </c>
      <c r="O8" s="21"/>
      <c r="P8" s="21"/>
      <c r="Q8" s="21"/>
      <c r="R8" s="21"/>
      <c r="S8" s="21"/>
      <c r="T8" s="21"/>
      <c r="U8" s="21"/>
      <c r="V8" s="21"/>
      <c r="W8" s="21">
        <v>501056</v>
      </c>
      <c r="X8" s="21">
        <v>755160</v>
      </c>
      <c r="Y8" s="21">
        <v>-254104</v>
      </c>
      <c r="Z8" s="6">
        <v>-33.65</v>
      </c>
      <c r="AA8" s="28">
        <v>1350160</v>
      </c>
    </row>
    <row r="9" spans="1:27" ht="13.5">
      <c r="A9" s="2" t="s">
        <v>35</v>
      </c>
      <c r="B9" s="3"/>
      <c r="C9" s="16">
        <f aca="true" t="shared" si="1" ref="C9:Y9">SUM(C10:C14)</f>
        <v>4901201</v>
      </c>
      <c r="D9" s="16">
        <f>SUM(D10:D14)</f>
        <v>0</v>
      </c>
      <c r="E9" s="17">
        <f t="shared" si="1"/>
        <v>4138956</v>
      </c>
      <c r="F9" s="18">
        <f t="shared" si="1"/>
        <v>4138956</v>
      </c>
      <c r="G9" s="18">
        <f t="shared" si="1"/>
        <v>0</v>
      </c>
      <c r="H9" s="18">
        <f t="shared" si="1"/>
        <v>412347</v>
      </c>
      <c r="I9" s="18">
        <f t="shared" si="1"/>
        <v>689375</v>
      </c>
      <c r="J9" s="18">
        <f t="shared" si="1"/>
        <v>1101722</v>
      </c>
      <c r="K9" s="18">
        <f t="shared" si="1"/>
        <v>506420</v>
      </c>
      <c r="L9" s="18">
        <f t="shared" si="1"/>
        <v>1099947</v>
      </c>
      <c r="M9" s="18">
        <f t="shared" si="1"/>
        <v>42900</v>
      </c>
      <c r="N9" s="18">
        <f t="shared" si="1"/>
        <v>1649267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2750989</v>
      </c>
      <c r="X9" s="18">
        <f t="shared" si="1"/>
        <v>1813385</v>
      </c>
      <c r="Y9" s="18">
        <f t="shared" si="1"/>
        <v>937604</v>
      </c>
      <c r="Z9" s="4">
        <f>+IF(X9&lt;&gt;0,+(Y9/X9)*100,0)</f>
        <v>51.70462973941</v>
      </c>
      <c r="AA9" s="30">
        <f>SUM(AA10:AA14)</f>
        <v>4138956</v>
      </c>
    </row>
    <row r="10" spans="1:27" ht="13.5">
      <c r="A10" s="5" t="s">
        <v>36</v>
      </c>
      <c r="B10" s="3"/>
      <c r="C10" s="19">
        <v>255967</v>
      </c>
      <c r="D10" s="19"/>
      <c r="E10" s="20">
        <v>1042085</v>
      </c>
      <c r="F10" s="21">
        <v>1042085</v>
      </c>
      <c r="G10" s="21"/>
      <c r="H10" s="21">
        <v>9575</v>
      </c>
      <c r="I10" s="21">
        <v>7218</v>
      </c>
      <c r="J10" s="21">
        <v>16793</v>
      </c>
      <c r="K10" s="21">
        <v>12328</v>
      </c>
      <c r="L10" s="21">
        <v>7796</v>
      </c>
      <c r="M10" s="21">
        <v>10772</v>
      </c>
      <c r="N10" s="21">
        <v>30896</v>
      </c>
      <c r="O10" s="21"/>
      <c r="P10" s="21"/>
      <c r="Q10" s="21"/>
      <c r="R10" s="21"/>
      <c r="S10" s="21"/>
      <c r="T10" s="21"/>
      <c r="U10" s="21"/>
      <c r="V10" s="21"/>
      <c r="W10" s="21">
        <v>47689</v>
      </c>
      <c r="X10" s="21">
        <v>342085</v>
      </c>
      <c r="Y10" s="21">
        <v>-294396</v>
      </c>
      <c r="Z10" s="6">
        <v>-86.06</v>
      </c>
      <c r="AA10" s="28">
        <v>1042085</v>
      </c>
    </row>
    <row r="11" spans="1:27" ht="13.5">
      <c r="A11" s="5" t="s">
        <v>37</v>
      </c>
      <c r="B11" s="3"/>
      <c r="C11" s="19">
        <v>4326929</v>
      </c>
      <c r="D11" s="19"/>
      <c r="E11" s="20">
        <v>2934371</v>
      </c>
      <c r="F11" s="21">
        <v>2934371</v>
      </c>
      <c r="G11" s="21"/>
      <c r="H11" s="21">
        <v>402772</v>
      </c>
      <c r="I11" s="21">
        <v>671324</v>
      </c>
      <c r="J11" s="21">
        <v>1074096</v>
      </c>
      <c r="K11" s="21">
        <v>494092</v>
      </c>
      <c r="L11" s="21">
        <v>1059747</v>
      </c>
      <c r="M11" s="21">
        <v>25643</v>
      </c>
      <c r="N11" s="21">
        <v>1579482</v>
      </c>
      <c r="O11" s="21"/>
      <c r="P11" s="21"/>
      <c r="Q11" s="21"/>
      <c r="R11" s="21"/>
      <c r="S11" s="21"/>
      <c r="T11" s="21"/>
      <c r="U11" s="21"/>
      <c r="V11" s="21"/>
      <c r="W11" s="21">
        <v>2653578</v>
      </c>
      <c r="X11" s="21">
        <v>1330300</v>
      </c>
      <c r="Y11" s="21">
        <v>1323278</v>
      </c>
      <c r="Z11" s="6">
        <v>99.47</v>
      </c>
      <c r="AA11" s="28">
        <v>2934371</v>
      </c>
    </row>
    <row r="12" spans="1:27" ht="13.5">
      <c r="A12" s="5" t="s">
        <v>38</v>
      </c>
      <c r="B12" s="3"/>
      <c r="C12" s="19">
        <v>318305</v>
      </c>
      <c r="D12" s="19"/>
      <c r="E12" s="20">
        <v>162500</v>
      </c>
      <c r="F12" s="21">
        <v>162500</v>
      </c>
      <c r="G12" s="21"/>
      <c r="H12" s="21"/>
      <c r="I12" s="21">
        <v>10833</v>
      </c>
      <c r="J12" s="21">
        <v>10833</v>
      </c>
      <c r="K12" s="21"/>
      <c r="L12" s="21">
        <v>32404</v>
      </c>
      <c r="M12" s="21">
        <v>6485</v>
      </c>
      <c r="N12" s="21">
        <v>38889</v>
      </c>
      <c r="O12" s="21"/>
      <c r="P12" s="21"/>
      <c r="Q12" s="21"/>
      <c r="R12" s="21"/>
      <c r="S12" s="21"/>
      <c r="T12" s="21"/>
      <c r="U12" s="21"/>
      <c r="V12" s="21"/>
      <c r="W12" s="21">
        <v>49722</v>
      </c>
      <c r="X12" s="21">
        <v>141000</v>
      </c>
      <c r="Y12" s="21">
        <v>-91278</v>
      </c>
      <c r="Z12" s="6">
        <v>-64.74</v>
      </c>
      <c r="AA12" s="28">
        <v>162500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5881342</v>
      </c>
      <c r="D15" s="16">
        <f>SUM(D16:D18)</f>
        <v>0</v>
      </c>
      <c r="E15" s="17">
        <f t="shared" si="2"/>
        <v>14945992</v>
      </c>
      <c r="F15" s="18">
        <f t="shared" si="2"/>
        <v>14945992</v>
      </c>
      <c r="G15" s="18">
        <f t="shared" si="2"/>
        <v>0</v>
      </c>
      <c r="H15" s="18">
        <f t="shared" si="2"/>
        <v>3728</v>
      </c>
      <c r="I15" s="18">
        <f t="shared" si="2"/>
        <v>17320</v>
      </c>
      <c r="J15" s="18">
        <f t="shared" si="2"/>
        <v>21048</v>
      </c>
      <c r="K15" s="18">
        <f t="shared" si="2"/>
        <v>0</v>
      </c>
      <c r="L15" s="18">
        <f t="shared" si="2"/>
        <v>198089</v>
      </c>
      <c r="M15" s="18">
        <f t="shared" si="2"/>
        <v>0</v>
      </c>
      <c r="N15" s="18">
        <f t="shared" si="2"/>
        <v>198089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219137</v>
      </c>
      <c r="X15" s="18">
        <f t="shared" si="2"/>
        <v>4262000</v>
      </c>
      <c r="Y15" s="18">
        <f t="shared" si="2"/>
        <v>-4042863</v>
      </c>
      <c r="Z15" s="4">
        <f>+IF(X15&lt;&gt;0,+(Y15/X15)*100,0)</f>
        <v>-94.85835288596903</v>
      </c>
      <c r="AA15" s="30">
        <f>SUM(AA16:AA18)</f>
        <v>14945992</v>
      </c>
    </row>
    <row r="16" spans="1:27" ht="13.5">
      <c r="A16" s="5" t="s">
        <v>42</v>
      </c>
      <c r="B16" s="3"/>
      <c r="C16" s="19"/>
      <c r="D16" s="19"/>
      <c r="E16" s="20">
        <v>6800</v>
      </c>
      <c r="F16" s="21">
        <v>6800</v>
      </c>
      <c r="G16" s="21"/>
      <c r="H16" s="21"/>
      <c r="I16" s="21">
        <v>6460</v>
      </c>
      <c r="J16" s="21">
        <v>6460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6460</v>
      </c>
      <c r="X16" s="21">
        <v>6800</v>
      </c>
      <c r="Y16" s="21">
        <v>-340</v>
      </c>
      <c r="Z16" s="6">
        <v>-5</v>
      </c>
      <c r="AA16" s="28">
        <v>6800</v>
      </c>
    </row>
    <row r="17" spans="1:27" ht="13.5">
      <c r="A17" s="5" t="s">
        <v>43</v>
      </c>
      <c r="B17" s="3"/>
      <c r="C17" s="19">
        <v>5881342</v>
      </c>
      <c r="D17" s="19"/>
      <c r="E17" s="20">
        <v>14939192</v>
      </c>
      <c r="F17" s="21">
        <v>14939192</v>
      </c>
      <c r="G17" s="21"/>
      <c r="H17" s="21">
        <v>3728</v>
      </c>
      <c r="I17" s="21">
        <v>10860</v>
      </c>
      <c r="J17" s="21">
        <v>14588</v>
      </c>
      <c r="K17" s="21"/>
      <c r="L17" s="21">
        <v>198089</v>
      </c>
      <c r="M17" s="21"/>
      <c r="N17" s="21">
        <v>198089</v>
      </c>
      <c r="O17" s="21"/>
      <c r="P17" s="21"/>
      <c r="Q17" s="21"/>
      <c r="R17" s="21"/>
      <c r="S17" s="21"/>
      <c r="T17" s="21"/>
      <c r="U17" s="21"/>
      <c r="V17" s="21"/>
      <c r="W17" s="21">
        <v>212677</v>
      </c>
      <c r="X17" s="21">
        <v>4255200</v>
      </c>
      <c r="Y17" s="21">
        <v>-4042523</v>
      </c>
      <c r="Z17" s="6">
        <v>-95</v>
      </c>
      <c r="AA17" s="28">
        <v>14939192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12068755</v>
      </c>
      <c r="D19" s="16">
        <f>SUM(D20:D23)</f>
        <v>0</v>
      </c>
      <c r="E19" s="17">
        <f t="shared" si="3"/>
        <v>50334457</v>
      </c>
      <c r="F19" s="18">
        <f t="shared" si="3"/>
        <v>50334457</v>
      </c>
      <c r="G19" s="18">
        <f t="shared" si="3"/>
        <v>0</v>
      </c>
      <c r="H19" s="18">
        <f t="shared" si="3"/>
        <v>20974</v>
      </c>
      <c r="I19" s="18">
        <f t="shared" si="3"/>
        <v>870340</v>
      </c>
      <c r="J19" s="18">
        <f t="shared" si="3"/>
        <v>891314</v>
      </c>
      <c r="K19" s="18">
        <f t="shared" si="3"/>
        <v>1756603</v>
      </c>
      <c r="L19" s="18">
        <f t="shared" si="3"/>
        <v>2199456</v>
      </c>
      <c r="M19" s="18">
        <f t="shared" si="3"/>
        <v>645186</v>
      </c>
      <c r="N19" s="18">
        <f t="shared" si="3"/>
        <v>4601245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5492559</v>
      </c>
      <c r="X19" s="18">
        <f t="shared" si="3"/>
        <v>16977500</v>
      </c>
      <c r="Y19" s="18">
        <f t="shared" si="3"/>
        <v>-11484941</v>
      </c>
      <c r="Z19" s="4">
        <f>+IF(X19&lt;&gt;0,+(Y19/X19)*100,0)</f>
        <v>-67.6480106022677</v>
      </c>
      <c r="AA19" s="30">
        <f>SUM(AA20:AA23)</f>
        <v>50334457</v>
      </c>
    </row>
    <row r="20" spans="1:27" ht="13.5">
      <c r="A20" s="5" t="s">
        <v>46</v>
      </c>
      <c r="B20" s="3"/>
      <c r="C20" s="19">
        <v>4805991</v>
      </c>
      <c r="D20" s="19"/>
      <c r="E20" s="20">
        <v>27831500</v>
      </c>
      <c r="F20" s="21">
        <v>27831500</v>
      </c>
      <c r="G20" s="21"/>
      <c r="H20" s="21"/>
      <c r="I20" s="21">
        <v>661860</v>
      </c>
      <c r="J20" s="21">
        <v>661860</v>
      </c>
      <c r="K20" s="21">
        <v>618722</v>
      </c>
      <c r="L20" s="21">
        <v>994160</v>
      </c>
      <c r="M20" s="21">
        <v>632586</v>
      </c>
      <c r="N20" s="21">
        <v>2245468</v>
      </c>
      <c r="O20" s="21"/>
      <c r="P20" s="21"/>
      <c r="Q20" s="21"/>
      <c r="R20" s="21"/>
      <c r="S20" s="21"/>
      <c r="T20" s="21"/>
      <c r="U20" s="21"/>
      <c r="V20" s="21"/>
      <c r="W20" s="21">
        <v>2907328</v>
      </c>
      <c r="X20" s="21">
        <v>11591500</v>
      </c>
      <c r="Y20" s="21">
        <v>-8684172</v>
      </c>
      <c r="Z20" s="6">
        <v>-74.92</v>
      </c>
      <c r="AA20" s="28">
        <v>27831500</v>
      </c>
    </row>
    <row r="21" spans="1:27" ht="13.5">
      <c r="A21" s="5" t="s">
        <v>47</v>
      </c>
      <c r="B21" s="3"/>
      <c r="C21" s="19">
        <v>3448612</v>
      </c>
      <c r="D21" s="19"/>
      <c r="E21" s="20">
        <v>7450800</v>
      </c>
      <c r="F21" s="21">
        <v>7450800</v>
      </c>
      <c r="G21" s="21"/>
      <c r="H21" s="21">
        <v>20974</v>
      </c>
      <c r="I21" s="21">
        <v>22465</v>
      </c>
      <c r="J21" s="21">
        <v>43439</v>
      </c>
      <c r="K21" s="21">
        <v>40000</v>
      </c>
      <c r="L21" s="21"/>
      <c r="M21" s="21">
        <v>12600</v>
      </c>
      <c r="N21" s="21">
        <v>52600</v>
      </c>
      <c r="O21" s="21"/>
      <c r="P21" s="21"/>
      <c r="Q21" s="21"/>
      <c r="R21" s="21"/>
      <c r="S21" s="21"/>
      <c r="T21" s="21"/>
      <c r="U21" s="21"/>
      <c r="V21" s="21"/>
      <c r="W21" s="21">
        <v>96039</v>
      </c>
      <c r="X21" s="21">
        <v>3180800</v>
      </c>
      <c r="Y21" s="21">
        <v>-3084761</v>
      </c>
      <c r="Z21" s="6">
        <v>-96.98</v>
      </c>
      <c r="AA21" s="28">
        <v>7450800</v>
      </c>
    </row>
    <row r="22" spans="1:27" ht="13.5">
      <c r="A22" s="5" t="s">
        <v>48</v>
      </c>
      <c r="B22" s="3"/>
      <c r="C22" s="22">
        <v>3814152</v>
      </c>
      <c r="D22" s="22"/>
      <c r="E22" s="23">
        <v>13602157</v>
      </c>
      <c r="F22" s="24">
        <v>13602157</v>
      </c>
      <c r="G22" s="24"/>
      <c r="H22" s="24"/>
      <c r="I22" s="24">
        <v>186015</v>
      </c>
      <c r="J22" s="24">
        <v>186015</v>
      </c>
      <c r="K22" s="24">
        <v>1097881</v>
      </c>
      <c r="L22" s="24">
        <v>1205296</v>
      </c>
      <c r="M22" s="24"/>
      <c r="N22" s="24">
        <v>2303177</v>
      </c>
      <c r="O22" s="24"/>
      <c r="P22" s="24"/>
      <c r="Q22" s="24"/>
      <c r="R22" s="24"/>
      <c r="S22" s="24"/>
      <c r="T22" s="24"/>
      <c r="U22" s="24"/>
      <c r="V22" s="24"/>
      <c r="W22" s="24">
        <v>2489192</v>
      </c>
      <c r="X22" s="24">
        <v>2155200</v>
      </c>
      <c r="Y22" s="24">
        <v>333992</v>
      </c>
      <c r="Z22" s="7">
        <v>15.5</v>
      </c>
      <c r="AA22" s="29">
        <v>13602157</v>
      </c>
    </row>
    <row r="23" spans="1:27" ht="13.5">
      <c r="A23" s="5" t="s">
        <v>49</v>
      </c>
      <c r="B23" s="3"/>
      <c r="C23" s="19"/>
      <c r="D23" s="19"/>
      <c r="E23" s="20">
        <v>1450000</v>
      </c>
      <c r="F23" s="21">
        <v>1450000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50000</v>
      </c>
      <c r="Y23" s="21">
        <v>-50000</v>
      </c>
      <c r="Z23" s="6">
        <v>-100</v>
      </c>
      <c r="AA23" s="28">
        <v>1450000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23762923</v>
      </c>
      <c r="D25" s="50">
        <f>+D5+D9+D15+D19+D24</f>
        <v>0</v>
      </c>
      <c r="E25" s="51">
        <f t="shared" si="4"/>
        <v>70860935</v>
      </c>
      <c r="F25" s="52">
        <f t="shared" si="4"/>
        <v>70860935</v>
      </c>
      <c r="G25" s="52">
        <f t="shared" si="4"/>
        <v>104416</v>
      </c>
      <c r="H25" s="52">
        <f t="shared" si="4"/>
        <v>581415</v>
      </c>
      <c r="I25" s="52">
        <f t="shared" si="4"/>
        <v>1579581</v>
      </c>
      <c r="J25" s="52">
        <f t="shared" si="4"/>
        <v>2265412</v>
      </c>
      <c r="K25" s="52">
        <f t="shared" si="4"/>
        <v>2332674</v>
      </c>
      <c r="L25" s="52">
        <f t="shared" si="4"/>
        <v>3655823</v>
      </c>
      <c r="M25" s="52">
        <f t="shared" si="4"/>
        <v>751844</v>
      </c>
      <c r="N25" s="52">
        <f t="shared" si="4"/>
        <v>6740341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9005753</v>
      </c>
      <c r="X25" s="52">
        <f t="shared" si="4"/>
        <v>23897815</v>
      </c>
      <c r="Y25" s="52">
        <f t="shared" si="4"/>
        <v>-14892062</v>
      </c>
      <c r="Z25" s="53">
        <f>+IF(X25&lt;&gt;0,+(Y25/X25)*100,0)</f>
        <v>-62.31557989715796</v>
      </c>
      <c r="AA25" s="54">
        <f>+AA5+AA9+AA15+AA19+AA24</f>
        <v>70860935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8743786</v>
      </c>
      <c r="D28" s="19"/>
      <c r="E28" s="20">
        <v>19397150</v>
      </c>
      <c r="F28" s="21">
        <v>19397150</v>
      </c>
      <c r="G28" s="21"/>
      <c r="H28" s="21">
        <v>402772</v>
      </c>
      <c r="I28" s="21">
        <v>800640</v>
      </c>
      <c r="J28" s="21">
        <v>1203412</v>
      </c>
      <c r="K28" s="21">
        <v>1440331</v>
      </c>
      <c r="L28" s="21">
        <v>1075358</v>
      </c>
      <c r="M28" s="21"/>
      <c r="N28" s="21">
        <v>2515689</v>
      </c>
      <c r="O28" s="21"/>
      <c r="P28" s="21"/>
      <c r="Q28" s="21"/>
      <c r="R28" s="21"/>
      <c r="S28" s="21"/>
      <c r="T28" s="21"/>
      <c r="U28" s="21"/>
      <c r="V28" s="21"/>
      <c r="W28" s="21">
        <v>3719101</v>
      </c>
      <c r="X28" s="21"/>
      <c r="Y28" s="21">
        <v>3719101</v>
      </c>
      <c r="Z28" s="6"/>
      <c r="AA28" s="19">
        <v>19397150</v>
      </c>
    </row>
    <row r="29" spans="1:27" ht="13.5">
      <c r="A29" s="56" t="s">
        <v>55</v>
      </c>
      <c r="B29" s="3"/>
      <c r="C29" s="19">
        <v>2242427</v>
      </c>
      <c r="D29" s="19"/>
      <c r="E29" s="20">
        <v>416985</v>
      </c>
      <c r="F29" s="21">
        <v>416985</v>
      </c>
      <c r="G29" s="21"/>
      <c r="H29" s="21"/>
      <c r="I29" s="21"/>
      <c r="J29" s="21"/>
      <c r="K29" s="21"/>
      <c r="L29" s="21">
        <v>1118</v>
      </c>
      <c r="M29" s="21"/>
      <c r="N29" s="21">
        <v>1118</v>
      </c>
      <c r="O29" s="21"/>
      <c r="P29" s="21"/>
      <c r="Q29" s="21"/>
      <c r="R29" s="21"/>
      <c r="S29" s="21"/>
      <c r="T29" s="21"/>
      <c r="U29" s="21"/>
      <c r="V29" s="21"/>
      <c r="W29" s="21">
        <v>1118</v>
      </c>
      <c r="X29" s="21"/>
      <c r="Y29" s="21">
        <v>1118</v>
      </c>
      <c r="Z29" s="6"/>
      <c r="AA29" s="28">
        <v>416985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847917</v>
      </c>
      <c r="F31" s="21">
        <v>847917</v>
      </c>
      <c r="G31" s="21"/>
      <c r="H31" s="21"/>
      <c r="I31" s="21"/>
      <c r="J31" s="21"/>
      <c r="K31" s="21"/>
      <c r="L31" s="21">
        <v>324144</v>
      </c>
      <c r="M31" s="21"/>
      <c r="N31" s="21">
        <v>324144</v>
      </c>
      <c r="O31" s="21"/>
      <c r="P31" s="21"/>
      <c r="Q31" s="21"/>
      <c r="R31" s="21"/>
      <c r="S31" s="21"/>
      <c r="T31" s="21"/>
      <c r="U31" s="21"/>
      <c r="V31" s="21"/>
      <c r="W31" s="21">
        <v>324144</v>
      </c>
      <c r="X31" s="21"/>
      <c r="Y31" s="21">
        <v>324144</v>
      </c>
      <c r="Z31" s="6"/>
      <c r="AA31" s="28">
        <v>847917</v>
      </c>
    </row>
    <row r="32" spans="1:27" ht="13.5">
      <c r="A32" s="58" t="s">
        <v>58</v>
      </c>
      <c r="B32" s="3"/>
      <c r="C32" s="25">
        <f aca="true" t="shared" si="5" ref="C32:Y32">SUM(C28:C31)</f>
        <v>10986213</v>
      </c>
      <c r="D32" s="25">
        <f>SUM(D28:D31)</f>
        <v>0</v>
      </c>
      <c r="E32" s="26">
        <f t="shared" si="5"/>
        <v>20662052</v>
      </c>
      <c r="F32" s="27">
        <f t="shared" si="5"/>
        <v>20662052</v>
      </c>
      <c r="G32" s="27">
        <f t="shared" si="5"/>
        <v>0</v>
      </c>
      <c r="H32" s="27">
        <f t="shared" si="5"/>
        <v>402772</v>
      </c>
      <c r="I32" s="27">
        <f t="shared" si="5"/>
        <v>800640</v>
      </c>
      <c r="J32" s="27">
        <f t="shared" si="5"/>
        <v>1203412</v>
      </c>
      <c r="K32" s="27">
        <f t="shared" si="5"/>
        <v>1440331</v>
      </c>
      <c r="L32" s="27">
        <f t="shared" si="5"/>
        <v>1400620</v>
      </c>
      <c r="M32" s="27">
        <f t="shared" si="5"/>
        <v>0</v>
      </c>
      <c r="N32" s="27">
        <f t="shared" si="5"/>
        <v>2840951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4044363</v>
      </c>
      <c r="X32" s="27">
        <f t="shared" si="5"/>
        <v>0</v>
      </c>
      <c r="Y32" s="27">
        <f t="shared" si="5"/>
        <v>4044363</v>
      </c>
      <c r="Z32" s="13">
        <f>+IF(X32&lt;&gt;0,+(Y32/X32)*100,0)</f>
        <v>0</v>
      </c>
      <c r="AA32" s="31">
        <f>SUM(AA28:AA31)</f>
        <v>20662052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10275410</v>
      </c>
      <c r="D34" s="19"/>
      <c r="E34" s="20">
        <v>39764585</v>
      </c>
      <c r="F34" s="21">
        <v>39764585</v>
      </c>
      <c r="G34" s="21"/>
      <c r="H34" s="21"/>
      <c r="I34" s="21">
        <v>654097</v>
      </c>
      <c r="J34" s="21">
        <v>654097</v>
      </c>
      <c r="K34" s="21">
        <v>618495</v>
      </c>
      <c r="L34" s="21">
        <v>1192122</v>
      </c>
      <c r="M34" s="21">
        <v>632586</v>
      </c>
      <c r="N34" s="21">
        <v>2443203</v>
      </c>
      <c r="O34" s="21"/>
      <c r="P34" s="21"/>
      <c r="Q34" s="21"/>
      <c r="R34" s="21"/>
      <c r="S34" s="21"/>
      <c r="T34" s="21"/>
      <c r="U34" s="21"/>
      <c r="V34" s="21"/>
      <c r="W34" s="21">
        <v>3097300</v>
      </c>
      <c r="X34" s="21"/>
      <c r="Y34" s="21">
        <v>3097300</v>
      </c>
      <c r="Z34" s="6"/>
      <c r="AA34" s="28">
        <v>39764585</v>
      </c>
    </row>
    <row r="35" spans="1:27" ht="13.5">
      <c r="A35" s="59" t="s">
        <v>63</v>
      </c>
      <c r="B35" s="3"/>
      <c r="C35" s="19">
        <v>2501301</v>
      </c>
      <c r="D35" s="19"/>
      <c r="E35" s="20">
        <v>10434298</v>
      </c>
      <c r="F35" s="21">
        <v>10434298</v>
      </c>
      <c r="G35" s="21">
        <v>104416</v>
      </c>
      <c r="H35" s="21">
        <v>178643</v>
      </c>
      <c r="I35" s="21">
        <v>124844</v>
      </c>
      <c r="J35" s="21">
        <v>407903</v>
      </c>
      <c r="K35" s="21">
        <v>273848</v>
      </c>
      <c r="L35" s="21">
        <v>1063081</v>
      </c>
      <c r="M35" s="21">
        <v>119258</v>
      </c>
      <c r="N35" s="21">
        <v>1456187</v>
      </c>
      <c r="O35" s="21"/>
      <c r="P35" s="21"/>
      <c r="Q35" s="21"/>
      <c r="R35" s="21"/>
      <c r="S35" s="21"/>
      <c r="T35" s="21"/>
      <c r="U35" s="21"/>
      <c r="V35" s="21"/>
      <c r="W35" s="21">
        <v>1864090</v>
      </c>
      <c r="X35" s="21"/>
      <c r="Y35" s="21">
        <v>1864090</v>
      </c>
      <c r="Z35" s="6"/>
      <c r="AA35" s="28">
        <v>10434298</v>
      </c>
    </row>
    <row r="36" spans="1:27" ht="13.5">
      <c r="A36" s="60" t="s">
        <v>64</v>
      </c>
      <c r="B36" s="10"/>
      <c r="C36" s="61">
        <f aca="true" t="shared" si="6" ref="C36:Y36">SUM(C32:C35)</f>
        <v>23762924</v>
      </c>
      <c r="D36" s="61">
        <f>SUM(D32:D35)</f>
        <v>0</v>
      </c>
      <c r="E36" s="62">
        <f t="shared" si="6"/>
        <v>70860935</v>
      </c>
      <c r="F36" s="63">
        <f t="shared" si="6"/>
        <v>70860935</v>
      </c>
      <c r="G36" s="63">
        <f t="shared" si="6"/>
        <v>104416</v>
      </c>
      <c r="H36" s="63">
        <f t="shared" si="6"/>
        <v>581415</v>
      </c>
      <c r="I36" s="63">
        <f t="shared" si="6"/>
        <v>1579581</v>
      </c>
      <c r="J36" s="63">
        <f t="shared" si="6"/>
        <v>2265412</v>
      </c>
      <c r="K36" s="63">
        <f t="shared" si="6"/>
        <v>2332674</v>
      </c>
      <c r="L36" s="63">
        <f t="shared" si="6"/>
        <v>3655823</v>
      </c>
      <c r="M36" s="63">
        <f t="shared" si="6"/>
        <v>751844</v>
      </c>
      <c r="N36" s="63">
        <f t="shared" si="6"/>
        <v>6740341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9005753</v>
      </c>
      <c r="X36" s="63">
        <f t="shared" si="6"/>
        <v>0</v>
      </c>
      <c r="Y36" s="63">
        <f t="shared" si="6"/>
        <v>9005753</v>
      </c>
      <c r="Z36" s="64">
        <f>+IF(X36&lt;&gt;0,+(Y36/X36)*100,0)</f>
        <v>0</v>
      </c>
      <c r="AA36" s="65">
        <f>SUM(AA32:AA35)</f>
        <v>70860935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5756428</v>
      </c>
      <c r="D5" s="16">
        <f>SUM(D6:D8)</f>
        <v>0</v>
      </c>
      <c r="E5" s="17">
        <f t="shared" si="0"/>
        <v>6421947</v>
      </c>
      <c r="F5" s="18">
        <f t="shared" si="0"/>
        <v>6485678</v>
      </c>
      <c r="G5" s="18">
        <f t="shared" si="0"/>
        <v>45310</v>
      </c>
      <c r="H5" s="18">
        <f t="shared" si="0"/>
        <v>106137</v>
      </c>
      <c r="I5" s="18">
        <f t="shared" si="0"/>
        <v>2414652</v>
      </c>
      <c r="J5" s="18">
        <f t="shared" si="0"/>
        <v>2566099</v>
      </c>
      <c r="K5" s="18">
        <f t="shared" si="0"/>
        <v>138122</v>
      </c>
      <c r="L5" s="18">
        <f t="shared" si="0"/>
        <v>225566</v>
      </c>
      <c r="M5" s="18">
        <f t="shared" si="0"/>
        <v>73526</v>
      </c>
      <c r="N5" s="18">
        <f t="shared" si="0"/>
        <v>437214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3003313</v>
      </c>
      <c r="X5" s="18">
        <f t="shared" si="0"/>
        <v>5945447</v>
      </c>
      <c r="Y5" s="18">
        <f t="shared" si="0"/>
        <v>-2942134</v>
      </c>
      <c r="Z5" s="4">
        <f>+IF(X5&lt;&gt;0,+(Y5/X5)*100,0)</f>
        <v>-49.48549705345957</v>
      </c>
      <c r="AA5" s="16">
        <f>SUM(AA6:AA8)</f>
        <v>6485678</v>
      </c>
    </row>
    <row r="6" spans="1:27" ht="13.5">
      <c r="A6" s="5" t="s">
        <v>32</v>
      </c>
      <c r="B6" s="3"/>
      <c r="C6" s="19">
        <v>3915880</v>
      </c>
      <c r="D6" s="19"/>
      <c r="E6" s="20">
        <v>500000</v>
      </c>
      <c r="F6" s="21">
        <v>500000</v>
      </c>
      <c r="G6" s="21"/>
      <c r="H6" s="21"/>
      <c r="I6" s="21"/>
      <c r="J6" s="21"/>
      <c r="K6" s="21"/>
      <c r="L6" s="21">
        <v>21893</v>
      </c>
      <c r="M6" s="21">
        <v>34782</v>
      </c>
      <c r="N6" s="21">
        <v>56675</v>
      </c>
      <c r="O6" s="21"/>
      <c r="P6" s="21"/>
      <c r="Q6" s="21"/>
      <c r="R6" s="21"/>
      <c r="S6" s="21"/>
      <c r="T6" s="21"/>
      <c r="U6" s="21"/>
      <c r="V6" s="21"/>
      <c r="W6" s="21">
        <v>56675</v>
      </c>
      <c r="X6" s="21">
        <v>150000</v>
      </c>
      <c r="Y6" s="21">
        <v>-93325</v>
      </c>
      <c r="Z6" s="6">
        <v>-62.22</v>
      </c>
      <c r="AA6" s="28">
        <v>500000</v>
      </c>
    </row>
    <row r="7" spans="1:27" ht="13.5">
      <c r="A7" s="5" t="s">
        <v>33</v>
      </c>
      <c r="B7" s="3"/>
      <c r="C7" s="22">
        <v>154958</v>
      </c>
      <c r="D7" s="22"/>
      <c r="E7" s="23">
        <v>181000</v>
      </c>
      <c r="F7" s="24">
        <v>96000</v>
      </c>
      <c r="G7" s="24">
        <v>5507</v>
      </c>
      <c r="H7" s="24">
        <v>8700</v>
      </c>
      <c r="I7" s="24">
        <v>4036</v>
      </c>
      <c r="J7" s="24">
        <v>18243</v>
      </c>
      <c r="K7" s="24">
        <v>8931</v>
      </c>
      <c r="L7" s="24">
        <v>49493</v>
      </c>
      <c r="M7" s="24">
        <v>-53</v>
      </c>
      <c r="N7" s="24">
        <v>58371</v>
      </c>
      <c r="O7" s="24"/>
      <c r="P7" s="24"/>
      <c r="Q7" s="24"/>
      <c r="R7" s="24"/>
      <c r="S7" s="24"/>
      <c r="T7" s="24"/>
      <c r="U7" s="24"/>
      <c r="V7" s="24"/>
      <c r="W7" s="24">
        <v>76614</v>
      </c>
      <c r="X7" s="24">
        <v>54500</v>
      </c>
      <c r="Y7" s="24">
        <v>22114</v>
      </c>
      <c r="Z7" s="7">
        <v>40.58</v>
      </c>
      <c r="AA7" s="29">
        <v>96000</v>
      </c>
    </row>
    <row r="8" spans="1:27" ht="13.5">
      <c r="A8" s="5" t="s">
        <v>34</v>
      </c>
      <c r="B8" s="3"/>
      <c r="C8" s="19">
        <v>1685590</v>
      </c>
      <c r="D8" s="19"/>
      <c r="E8" s="20">
        <v>5740947</v>
      </c>
      <c r="F8" s="21">
        <v>5889678</v>
      </c>
      <c r="G8" s="21">
        <v>39803</v>
      </c>
      <c r="H8" s="21">
        <v>97437</v>
      </c>
      <c r="I8" s="21">
        <v>2410616</v>
      </c>
      <c r="J8" s="21">
        <v>2547856</v>
      </c>
      <c r="K8" s="21">
        <v>129191</v>
      </c>
      <c r="L8" s="21">
        <v>154180</v>
      </c>
      <c r="M8" s="21">
        <v>38797</v>
      </c>
      <c r="N8" s="21">
        <v>322168</v>
      </c>
      <c r="O8" s="21"/>
      <c r="P8" s="21"/>
      <c r="Q8" s="21"/>
      <c r="R8" s="21"/>
      <c r="S8" s="21"/>
      <c r="T8" s="21"/>
      <c r="U8" s="21"/>
      <c r="V8" s="21"/>
      <c r="W8" s="21">
        <v>2870024</v>
      </c>
      <c r="X8" s="21">
        <v>5740947</v>
      </c>
      <c r="Y8" s="21">
        <v>-2870923</v>
      </c>
      <c r="Z8" s="6">
        <v>-50.01</v>
      </c>
      <c r="AA8" s="28">
        <v>5889678</v>
      </c>
    </row>
    <row r="9" spans="1:27" ht="13.5">
      <c r="A9" s="2" t="s">
        <v>35</v>
      </c>
      <c r="B9" s="3"/>
      <c r="C9" s="16">
        <f aca="true" t="shared" si="1" ref="C9:Y9">SUM(C10:C14)</f>
        <v>23923732</v>
      </c>
      <c r="D9" s="16">
        <f>SUM(D10:D14)</f>
        <v>0</v>
      </c>
      <c r="E9" s="17">
        <f t="shared" si="1"/>
        <v>16012658</v>
      </c>
      <c r="F9" s="18">
        <f t="shared" si="1"/>
        <v>34166112</v>
      </c>
      <c r="G9" s="18">
        <f t="shared" si="1"/>
        <v>206341</v>
      </c>
      <c r="H9" s="18">
        <f t="shared" si="1"/>
        <v>936320</v>
      </c>
      <c r="I9" s="18">
        <f t="shared" si="1"/>
        <v>1028478</v>
      </c>
      <c r="J9" s="18">
        <f t="shared" si="1"/>
        <v>2171139</v>
      </c>
      <c r="K9" s="18">
        <f t="shared" si="1"/>
        <v>1181857</v>
      </c>
      <c r="L9" s="18">
        <f t="shared" si="1"/>
        <v>1435403</v>
      </c>
      <c r="M9" s="18">
        <f t="shared" si="1"/>
        <v>1667814</v>
      </c>
      <c r="N9" s="18">
        <f t="shared" si="1"/>
        <v>4285074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6456213</v>
      </c>
      <c r="X9" s="18">
        <f t="shared" si="1"/>
        <v>8489658</v>
      </c>
      <c r="Y9" s="18">
        <f t="shared" si="1"/>
        <v>-2033445</v>
      </c>
      <c r="Z9" s="4">
        <f>+IF(X9&lt;&gt;0,+(Y9/X9)*100,0)</f>
        <v>-23.952024922558717</v>
      </c>
      <c r="AA9" s="30">
        <f>SUM(AA10:AA14)</f>
        <v>34166112</v>
      </c>
    </row>
    <row r="10" spans="1:27" ht="13.5">
      <c r="A10" s="5" t="s">
        <v>36</v>
      </c>
      <c r="B10" s="3"/>
      <c r="C10" s="19">
        <v>3383153</v>
      </c>
      <c r="D10" s="19"/>
      <c r="E10" s="20">
        <v>890658</v>
      </c>
      <c r="F10" s="21">
        <v>1170214</v>
      </c>
      <c r="G10" s="21">
        <v>67110</v>
      </c>
      <c r="H10" s="21">
        <v>46133</v>
      </c>
      <c r="I10" s="21">
        <v>13815</v>
      </c>
      <c r="J10" s="21">
        <v>127058</v>
      </c>
      <c r="K10" s="21">
        <v>303877</v>
      </c>
      <c r="L10" s="21">
        <v>55413</v>
      </c>
      <c r="M10" s="21">
        <v>125195</v>
      </c>
      <c r="N10" s="21">
        <v>484485</v>
      </c>
      <c r="O10" s="21"/>
      <c r="P10" s="21"/>
      <c r="Q10" s="21"/>
      <c r="R10" s="21"/>
      <c r="S10" s="21"/>
      <c r="T10" s="21"/>
      <c r="U10" s="21"/>
      <c r="V10" s="21"/>
      <c r="W10" s="21">
        <v>611543</v>
      </c>
      <c r="X10" s="21">
        <v>697658</v>
      </c>
      <c r="Y10" s="21">
        <v>-86115</v>
      </c>
      <c r="Z10" s="6">
        <v>-12.34</v>
      </c>
      <c r="AA10" s="28">
        <v>1170214</v>
      </c>
    </row>
    <row r="11" spans="1:27" ht="13.5">
      <c r="A11" s="5" t="s">
        <v>37</v>
      </c>
      <c r="B11" s="3"/>
      <c r="C11" s="19">
        <v>8103543</v>
      </c>
      <c r="D11" s="19"/>
      <c r="E11" s="20">
        <v>890000</v>
      </c>
      <c r="F11" s="21">
        <v>795000</v>
      </c>
      <c r="G11" s="21"/>
      <c r="H11" s="21">
        <v>30389</v>
      </c>
      <c r="I11" s="21">
        <v>126676</v>
      </c>
      <c r="J11" s="21">
        <v>157065</v>
      </c>
      <c r="K11" s="21">
        <v>18290</v>
      </c>
      <c r="L11" s="21">
        <v>96970</v>
      </c>
      <c r="M11" s="21">
        <v>77235</v>
      </c>
      <c r="N11" s="21">
        <v>192495</v>
      </c>
      <c r="O11" s="21"/>
      <c r="P11" s="21"/>
      <c r="Q11" s="21"/>
      <c r="R11" s="21"/>
      <c r="S11" s="21"/>
      <c r="T11" s="21"/>
      <c r="U11" s="21"/>
      <c r="V11" s="21"/>
      <c r="W11" s="21">
        <v>349560</v>
      </c>
      <c r="X11" s="21">
        <v>300000</v>
      </c>
      <c r="Y11" s="21">
        <v>49560</v>
      </c>
      <c r="Z11" s="6">
        <v>16.52</v>
      </c>
      <c r="AA11" s="28">
        <v>795000</v>
      </c>
    </row>
    <row r="12" spans="1:27" ht="13.5">
      <c r="A12" s="5" t="s">
        <v>38</v>
      </c>
      <c r="B12" s="3"/>
      <c r="C12" s="19">
        <v>2868939</v>
      </c>
      <c r="D12" s="19"/>
      <c r="E12" s="20">
        <v>1232000</v>
      </c>
      <c r="F12" s="21">
        <v>1232000</v>
      </c>
      <c r="G12" s="21">
        <v>139231</v>
      </c>
      <c r="H12" s="21">
        <v>103352</v>
      </c>
      <c r="I12" s="21">
        <v>5786</v>
      </c>
      <c r="J12" s="21">
        <v>248369</v>
      </c>
      <c r="K12" s="21">
        <v>93559</v>
      </c>
      <c r="L12" s="21">
        <v>473372</v>
      </c>
      <c r="M12" s="21">
        <v>249183</v>
      </c>
      <c r="N12" s="21">
        <v>816114</v>
      </c>
      <c r="O12" s="21"/>
      <c r="P12" s="21"/>
      <c r="Q12" s="21"/>
      <c r="R12" s="21"/>
      <c r="S12" s="21"/>
      <c r="T12" s="21"/>
      <c r="U12" s="21"/>
      <c r="V12" s="21"/>
      <c r="W12" s="21">
        <v>1064483</v>
      </c>
      <c r="X12" s="21">
        <v>1192000</v>
      </c>
      <c r="Y12" s="21">
        <v>-127517</v>
      </c>
      <c r="Z12" s="6">
        <v>-10.7</v>
      </c>
      <c r="AA12" s="28">
        <v>1232000</v>
      </c>
    </row>
    <row r="13" spans="1:27" ht="13.5">
      <c r="A13" s="5" t="s">
        <v>39</v>
      </c>
      <c r="B13" s="3"/>
      <c r="C13" s="19">
        <v>9568097</v>
      </c>
      <c r="D13" s="19"/>
      <c r="E13" s="20">
        <v>13000000</v>
      </c>
      <c r="F13" s="21">
        <v>30968898</v>
      </c>
      <c r="G13" s="21"/>
      <c r="H13" s="21">
        <v>756446</v>
      </c>
      <c r="I13" s="21">
        <v>882201</v>
      </c>
      <c r="J13" s="21">
        <v>1638647</v>
      </c>
      <c r="K13" s="21">
        <v>766131</v>
      </c>
      <c r="L13" s="21">
        <v>809648</v>
      </c>
      <c r="M13" s="21">
        <v>1216201</v>
      </c>
      <c r="N13" s="21">
        <v>2791980</v>
      </c>
      <c r="O13" s="21"/>
      <c r="P13" s="21"/>
      <c r="Q13" s="21"/>
      <c r="R13" s="21"/>
      <c r="S13" s="21"/>
      <c r="T13" s="21"/>
      <c r="U13" s="21"/>
      <c r="V13" s="21"/>
      <c r="W13" s="21">
        <v>4430627</v>
      </c>
      <c r="X13" s="21">
        <v>6300000</v>
      </c>
      <c r="Y13" s="21">
        <v>-1869373</v>
      </c>
      <c r="Z13" s="6">
        <v>-29.67</v>
      </c>
      <c r="AA13" s="28">
        <v>30968898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32090680</v>
      </c>
      <c r="D15" s="16">
        <f>SUM(D16:D18)</f>
        <v>0</v>
      </c>
      <c r="E15" s="17">
        <f t="shared" si="2"/>
        <v>25510103</v>
      </c>
      <c r="F15" s="18">
        <f t="shared" si="2"/>
        <v>25386172</v>
      </c>
      <c r="G15" s="18">
        <f t="shared" si="2"/>
        <v>467576</v>
      </c>
      <c r="H15" s="18">
        <f t="shared" si="2"/>
        <v>992589</v>
      </c>
      <c r="I15" s="18">
        <f t="shared" si="2"/>
        <v>1907438</v>
      </c>
      <c r="J15" s="18">
        <f t="shared" si="2"/>
        <v>3367603</v>
      </c>
      <c r="K15" s="18">
        <f t="shared" si="2"/>
        <v>881475</v>
      </c>
      <c r="L15" s="18">
        <f t="shared" si="2"/>
        <v>4229334</v>
      </c>
      <c r="M15" s="18">
        <f t="shared" si="2"/>
        <v>1277445</v>
      </c>
      <c r="N15" s="18">
        <f t="shared" si="2"/>
        <v>6388254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9755857</v>
      </c>
      <c r="X15" s="18">
        <f t="shared" si="2"/>
        <v>8802100</v>
      </c>
      <c r="Y15" s="18">
        <f t="shared" si="2"/>
        <v>953757</v>
      </c>
      <c r="Z15" s="4">
        <f>+IF(X15&lt;&gt;0,+(Y15/X15)*100,0)</f>
        <v>10.835561968166688</v>
      </c>
      <c r="AA15" s="30">
        <f>SUM(AA16:AA18)</f>
        <v>25386172</v>
      </c>
    </row>
    <row r="16" spans="1:27" ht="13.5">
      <c r="A16" s="5" t="s">
        <v>42</v>
      </c>
      <c r="B16" s="3"/>
      <c r="C16" s="19">
        <v>7486178</v>
      </c>
      <c r="D16" s="19"/>
      <c r="E16" s="20">
        <v>702100</v>
      </c>
      <c r="F16" s="21">
        <v>702100</v>
      </c>
      <c r="G16" s="21"/>
      <c r="H16" s="21">
        <v>911</v>
      </c>
      <c r="I16" s="21">
        <v>10428</v>
      </c>
      <c r="J16" s="21">
        <v>11339</v>
      </c>
      <c r="K16" s="21"/>
      <c r="L16" s="21">
        <v>3680</v>
      </c>
      <c r="M16" s="21">
        <v>24579</v>
      </c>
      <c r="N16" s="21">
        <v>28259</v>
      </c>
      <c r="O16" s="21"/>
      <c r="P16" s="21"/>
      <c r="Q16" s="21"/>
      <c r="R16" s="21"/>
      <c r="S16" s="21"/>
      <c r="T16" s="21"/>
      <c r="U16" s="21"/>
      <c r="V16" s="21"/>
      <c r="W16" s="21">
        <v>39598</v>
      </c>
      <c r="X16" s="21">
        <v>357100</v>
      </c>
      <c r="Y16" s="21">
        <v>-317502</v>
      </c>
      <c r="Z16" s="6">
        <v>-88.91</v>
      </c>
      <c r="AA16" s="28">
        <v>702100</v>
      </c>
    </row>
    <row r="17" spans="1:27" ht="13.5">
      <c r="A17" s="5" t="s">
        <v>43</v>
      </c>
      <c r="B17" s="3"/>
      <c r="C17" s="19">
        <v>24604502</v>
      </c>
      <c r="D17" s="19"/>
      <c r="E17" s="20">
        <v>24808003</v>
      </c>
      <c r="F17" s="21">
        <v>24684072</v>
      </c>
      <c r="G17" s="21">
        <v>467576</v>
      </c>
      <c r="H17" s="21">
        <v>991678</v>
      </c>
      <c r="I17" s="21">
        <v>1897010</v>
      </c>
      <c r="J17" s="21">
        <v>3356264</v>
      </c>
      <c r="K17" s="21">
        <v>881475</v>
      </c>
      <c r="L17" s="21">
        <v>4225654</v>
      </c>
      <c r="M17" s="21">
        <v>1252866</v>
      </c>
      <c r="N17" s="21">
        <v>6359995</v>
      </c>
      <c r="O17" s="21"/>
      <c r="P17" s="21"/>
      <c r="Q17" s="21"/>
      <c r="R17" s="21"/>
      <c r="S17" s="21"/>
      <c r="T17" s="21"/>
      <c r="U17" s="21"/>
      <c r="V17" s="21"/>
      <c r="W17" s="21">
        <v>9716259</v>
      </c>
      <c r="X17" s="21">
        <v>8445000</v>
      </c>
      <c r="Y17" s="21">
        <v>1271259</v>
      </c>
      <c r="Z17" s="6">
        <v>15.05</v>
      </c>
      <c r="AA17" s="28">
        <v>24684072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52015130</v>
      </c>
      <c r="D19" s="16">
        <f>SUM(D20:D23)</f>
        <v>0</v>
      </c>
      <c r="E19" s="17">
        <f t="shared" si="3"/>
        <v>75745092</v>
      </c>
      <c r="F19" s="18">
        <f t="shared" si="3"/>
        <v>76076549</v>
      </c>
      <c r="G19" s="18">
        <f t="shared" si="3"/>
        <v>987886</v>
      </c>
      <c r="H19" s="18">
        <f t="shared" si="3"/>
        <v>1569056</v>
      </c>
      <c r="I19" s="18">
        <f t="shared" si="3"/>
        <v>2124409</v>
      </c>
      <c r="J19" s="18">
        <f t="shared" si="3"/>
        <v>4681351</v>
      </c>
      <c r="K19" s="18">
        <f t="shared" si="3"/>
        <v>2719909</v>
      </c>
      <c r="L19" s="18">
        <f t="shared" si="3"/>
        <v>8710644</v>
      </c>
      <c r="M19" s="18">
        <f t="shared" si="3"/>
        <v>6829013</v>
      </c>
      <c r="N19" s="18">
        <f t="shared" si="3"/>
        <v>18259566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22940917</v>
      </c>
      <c r="X19" s="18">
        <f t="shared" si="3"/>
        <v>22010000</v>
      </c>
      <c r="Y19" s="18">
        <f t="shared" si="3"/>
        <v>930917</v>
      </c>
      <c r="Z19" s="4">
        <f>+IF(X19&lt;&gt;0,+(Y19/X19)*100,0)</f>
        <v>4.229518400726942</v>
      </c>
      <c r="AA19" s="30">
        <f>SUM(AA20:AA23)</f>
        <v>76076549</v>
      </c>
    </row>
    <row r="20" spans="1:27" ht="13.5">
      <c r="A20" s="5" t="s">
        <v>46</v>
      </c>
      <c r="B20" s="3"/>
      <c r="C20" s="19">
        <v>21606530</v>
      </c>
      <c r="D20" s="19"/>
      <c r="E20" s="20">
        <v>24398597</v>
      </c>
      <c r="F20" s="21">
        <v>24420054</v>
      </c>
      <c r="G20" s="21">
        <v>432453</v>
      </c>
      <c r="H20" s="21">
        <v>139652</v>
      </c>
      <c r="I20" s="21">
        <v>653607</v>
      </c>
      <c r="J20" s="21">
        <v>1225712</v>
      </c>
      <c r="K20" s="21">
        <v>2114768</v>
      </c>
      <c r="L20" s="21">
        <v>1217463</v>
      </c>
      <c r="M20" s="21">
        <v>1516688</v>
      </c>
      <c r="N20" s="21">
        <v>4848919</v>
      </c>
      <c r="O20" s="21"/>
      <c r="P20" s="21"/>
      <c r="Q20" s="21"/>
      <c r="R20" s="21"/>
      <c r="S20" s="21"/>
      <c r="T20" s="21"/>
      <c r="U20" s="21"/>
      <c r="V20" s="21"/>
      <c r="W20" s="21">
        <v>6074631</v>
      </c>
      <c r="X20" s="21">
        <v>1620000</v>
      </c>
      <c r="Y20" s="21">
        <v>4454631</v>
      </c>
      <c r="Z20" s="6">
        <v>274.98</v>
      </c>
      <c r="AA20" s="28">
        <v>24420054</v>
      </c>
    </row>
    <row r="21" spans="1:27" ht="13.5">
      <c r="A21" s="5" t="s">
        <v>47</v>
      </c>
      <c r="B21" s="3"/>
      <c r="C21" s="19">
        <v>10170458</v>
      </c>
      <c r="D21" s="19"/>
      <c r="E21" s="20">
        <v>17633162</v>
      </c>
      <c r="F21" s="21">
        <v>17693162</v>
      </c>
      <c r="G21" s="21">
        <v>548696</v>
      </c>
      <c r="H21" s="21">
        <v>688373</v>
      </c>
      <c r="I21" s="21">
        <v>427836</v>
      </c>
      <c r="J21" s="21">
        <v>1664905</v>
      </c>
      <c r="K21" s="21">
        <v>319686</v>
      </c>
      <c r="L21" s="21">
        <v>4282223</v>
      </c>
      <c r="M21" s="21">
        <v>2680381</v>
      </c>
      <c r="N21" s="21">
        <v>7282290</v>
      </c>
      <c r="O21" s="21"/>
      <c r="P21" s="21"/>
      <c r="Q21" s="21"/>
      <c r="R21" s="21"/>
      <c r="S21" s="21"/>
      <c r="T21" s="21"/>
      <c r="U21" s="21"/>
      <c r="V21" s="21"/>
      <c r="W21" s="21">
        <v>8947195</v>
      </c>
      <c r="X21" s="21">
        <v>7085000</v>
      </c>
      <c r="Y21" s="21">
        <v>1862195</v>
      </c>
      <c r="Z21" s="6">
        <v>26.28</v>
      </c>
      <c r="AA21" s="28">
        <v>17693162</v>
      </c>
    </row>
    <row r="22" spans="1:27" ht="13.5">
      <c r="A22" s="5" t="s">
        <v>48</v>
      </c>
      <c r="B22" s="3"/>
      <c r="C22" s="22">
        <v>20038353</v>
      </c>
      <c r="D22" s="22"/>
      <c r="E22" s="23">
        <v>28857133</v>
      </c>
      <c r="F22" s="24">
        <v>29107133</v>
      </c>
      <c r="G22" s="24">
        <v>6737</v>
      </c>
      <c r="H22" s="24">
        <v>741031</v>
      </c>
      <c r="I22" s="24">
        <v>1026883</v>
      </c>
      <c r="J22" s="24">
        <v>1774651</v>
      </c>
      <c r="K22" s="24">
        <v>240201</v>
      </c>
      <c r="L22" s="24">
        <v>3100062</v>
      </c>
      <c r="M22" s="24">
        <v>2537875</v>
      </c>
      <c r="N22" s="24">
        <v>5878138</v>
      </c>
      <c r="O22" s="24"/>
      <c r="P22" s="24"/>
      <c r="Q22" s="24"/>
      <c r="R22" s="24"/>
      <c r="S22" s="24"/>
      <c r="T22" s="24"/>
      <c r="U22" s="24"/>
      <c r="V22" s="24"/>
      <c r="W22" s="24">
        <v>7652789</v>
      </c>
      <c r="X22" s="24">
        <v>12460000</v>
      </c>
      <c r="Y22" s="24">
        <v>-4807211</v>
      </c>
      <c r="Z22" s="7">
        <v>-38.58</v>
      </c>
      <c r="AA22" s="29">
        <v>29107133</v>
      </c>
    </row>
    <row r="23" spans="1:27" ht="13.5">
      <c r="A23" s="5" t="s">
        <v>49</v>
      </c>
      <c r="B23" s="3"/>
      <c r="C23" s="19">
        <v>199789</v>
      </c>
      <c r="D23" s="19"/>
      <c r="E23" s="20">
        <v>4856200</v>
      </c>
      <c r="F23" s="21">
        <v>4856200</v>
      </c>
      <c r="G23" s="21"/>
      <c r="H23" s="21"/>
      <c r="I23" s="21">
        <v>16083</v>
      </c>
      <c r="J23" s="21">
        <v>16083</v>
      </c>
      <c r="K23" s="21">
        <v>45254</v>
      </c>
      <c r="L23" s="21">
        <v>110896</v>
      </c>
      <c r="M23" s="21">
        <v>94069</v>
      </c>
      <c r="N23" s="21">
        <v>250219</v>
      </c>
      <c r="O23" s="21"/>
      <c r="P23" s="21"/>
      <c r="Q23" s="21"/>
      <c r="R23" s="21"/>
      <c r="S23" s="21"/>
      <c r="T23" s="21"/>
      <c r="U23" s="21"/>
      <c r="V23" s="21"/>
      <c r="W23" s="21">
        <v>266302</v>
      </c>
      <c r="X23" s="21">
        <v>845000</v>
      </c>
      <c r="Y23" s="21">
        <v>-578698</v>
      </c>
      <c r="Z23" s="6">
        <v>-68.48</v>
      </c>
      <c r="AA23" s="28">
        <v>4856200</v>
      </c>
    </row>
    <row r="24" spans="1:27" ht="13.5">
      <c r="A24" s="2" t="s">
        <v>50</v>
      </c>
      <c r="B24" s="8"/>
      <c r="C24" s="16">
        <v>495794</v>
      </c>
      <c r="D24" s="16"/>
      <c r="E24" s="17">
        <v>20000</v>
      </c>
      <c r="F24" s="18">
        <v>95000</v>
      </c>
      <c r="G24" s="18"/>
      <c r="H24" s="18">
        <v>4703</v>
      </c>
      <c r="I24" s="18"/>
      <c r="J24" s="18">
        <v>4703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4703</v>
      </c>
      <c r="X24" s="18">
        <v>5000</v>
      </c>
      <c r="Y24" s="18">
        <v>-297</v>
      </c>
      <c r="Z24" s="4">
        <v>-5.94</v>
      </c>
      <c r="AA24" s="30">
        <v>95000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114281764</v>
      </c>
      <c r="D25" s="50">
        <f>+D5+D9+D15+D19+D24</f>
        <v>0</v>
      </c>
      <c r="E25" s="51">
        <f t="shared" si="4"/>
        <v>123709800</v>
      </c>
      <c r="F25" s="52">
        <f t="shared" si="4"/>
        <v>142209511</v>
      </c>
      <c r="G25" s="52">
        <f t="shared" si="4"/>
        <v>1707113</v>
      </c>
      <c r="H25" s="52">
        <f t="shared" si="4"/>
        <v>3608805</v>
      </c>
      <c r="I25" s="52">
        <f t="shared" si="4"/>
        <v>7474977</v>
      </c>
      <c r="J25" s="52">
        <f t="shared" si="4"/>
        <v>12790895</v>
      </c>
      <c r="K25" s="52">
        <f t="shared" si="4"/>
        <v>4921363</v>
      </c>
      <c r="L25" s="52">
        <f t="shared" si="4"/>
        <v>14600947</v>
      </c>
      <c r="M25" s="52">
        <f t="shared" si="4"/>
        <v>9847798</v>
      </c>
      <c r="N25" s="52">
        <f t="shared" si="4"/>
        <v>29370108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42161003</v>
      </c>
      <c r="X25" s="52">
        <f t="shared" si="4"/>
        <v>45252205</v>
      </c>
      <c r="Y25" s="52">
        <f t="shared" si="4"/>
        <v>-3091202</v>
      </c>
      <c r="Z25" s="53">
        <f>+IF(X25&lt;&gt;0,+(Y25/X25)*100,0)</f>
        <v>-6.831052763064253</v>
      </c>
      <c r="AA25" s="54">
        <f>+AA5+AA9+AA15+AA19+AA24</f>
        <v>142209511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23690454</v>
      </c>
      <c r="D28" s="19"/>
      <c r="E28" s="20">
        <v>27602632</v>
      </c>
      <c r="F28" s="21">
        <v>27633621</v>
      </c>
      <c r="G28" s="21">
        <v>776908</v>
      </c>
      <c r="H28" s="21">
        <v>626196</v>
      </c>
      <c r="I28" s="21">
        <v>1304373</v>
      </c>
      <c r="J28" s="21">
        <v>2707477</v>
      </c>
      <c r="K28" s="21">
        <v>1723804</v>
      </c>
      <c r="L28" s="21">
        <v>8795526</v>
      </c>
      <c r="M28" s="21">
        <v>1357405</v>
      </c>
      <c r="N28" s="21">
        <v>11876735</v>
      </c>
      <c r="O28" s="21"/>
      <c r="P28" s="21"/>
      <c r="Q28" s="21"/>
      <c r="R28" s="21"/>
      <c r="S28" s="21"/>
      <c r="T28" s="21"/>
      <c r="U28" s="21"/>
      <c r="V28" s="21"/>
      <c r="W28" s="21">
        <v>14584212</v>
      </c>
      <c r="X28" s="21"/>
      <c r="Y28" s="21">
        <v>14584212</v>
      </c>
      <c r="Z28" s="6"/>
      <c r="AA28" s="19">
        <v>27633621</v>
      </c>
    </row>
    <row r="29" spans="1:27" ht="13.5">
      <c r="A29" s="56" t="s">
        <v>55</v>
      </c>
      <c r="B29" s="3"/>
      <c r="C29" s="19">
        <v>9920800</v>
      </c>
      <c r="D29" s="19"/>
      <c r="E29" s="20">
        <v>13729824</v>
      </c>
      <c r="F29" s="21">
        <v>31712505</v>
      </c>
      <c r="G29" s="21">
        <v>39792</v>
      </c>
      <c r="H29" s="21">
        <v>781802</v>
      </c>
      <c r="I29" s="21">
        <v>882201</v>
      </c>
      <c r="J29" s="21">
        <v>1703795</v>
      </c>
      <c r="K29" s="21">
        <v>982275</v>
      </c>
      <c r="L29" s="21">
        <v>814537</v>
      </c>
      <c r="M29" s="21">
        <v>1280488</v>
      </c>
      <c r="N29" s="21">
        <v>3077300</v>
      </c>
      <c r="O29" s="21"/>
      <c r="P29" s="21"/>
      <c r="Q29" s="21"/>
      <c r="R29" s="21"/>
      <c r="S29" s="21"/>
      <c r="T29" s="21"/>
      <c r="U29" s="21"/>
      <c r="V29" s="21"/>
      <c r="W29" s="21">
        <v>4781095</v>
      </c>
      <c r="X29" s="21"/>
      <c r="Y29" s="21">
        <v>4781095</v>
      </c>
      <c r="Z29" s="6"/>
      <c r="AA29" s="28">
        <v>31712505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33611254</v>
      </c>
      <c r="D32" s="25">
        <f>SUM(D28:D31)</f>
        <v>0</v>
      </c>
      <c r="E32" s="26">
        <f t="shared" si="5"/>
        <v>41332456</v>
      </c>
      <c r="F32" s="27">
        <f t="shared" si="5"/>
        <v>59346126</v>
      </c>
      <c r="G32" s="27">
        <f t="shared" si="5"/>
        <v>816700</v>
      </c>
      <c r="H32" s="27">
        <f t="shared" si="5"/>
        <v>1407998</v>
      </c>
      <c r="I32" s="27">
        <f t="shared" si="5"/>
        <v>2186574</v>
      </c>
      <c r="J32" s="27">
        <f t="shared" si="5"/>
        <v>4411272</v>
      </c>
      <c r="K32" s="27">
        <f t="shared" si="5"/>
        <v>2706079</v>
      </c>
      <c r="L32" s="27">
        <f t="shared" si="5"/>
        <v>9610063</v>
      </c>
      <c r="M32" s="27">
        <f t="shared" si="5"/>
        <v>2637893</v>
      </c>
      <c r="N32" s="27">
        <f t="shared" si="5"/>
        <v>14954035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19365307</v>
      </c>
      <c r="X32" s="27">
        <f t="shared" si="5"/>
        <v>0</v>
      </c>
      <c r="Y32" s="27">
        <f t="shared" si="5"/>
        <v>19365307</v>
      </c>
      <c r="Z32" s="13">
        <f>+IF(X32&lt;&gt;0,+(Y32/X32)*100,0)</f>
        <v>0</v>
      </c>
      <c r="AA32" s="31">
        <f>SUM(AA28:AA31)</f>
        <v>59346126</v>
      </c>
    </row>
    <row r="33" spans="1:27" ht="13.5">
      <c r="A33" s="59" t="s">
        <v>59</v>
      </c>
      <c r="B33" s="3" t="s">
        <v>60</v>
      </c>
      <c r="C33" s="19">
        <v>12522353</v>
      </c>
      <c r="D33" s="19"/>
      <c r="E33" s="20">
        <v>2200000</v>
      </c>
      <c r="F33" s="21">
        <v>2217188</v>
      </c>
      <c r="G33" s="21">
        <v>92257</v>
      </c>
      <c r="H33" s="21">
        <v>71324</v>
      </c>
      <c r="I33" s="21">
        <v>126436</v>
      </c>
      <c r="J33" s="21">
        <v>290017</v>
      </c>
      <c r="K33" s="21">
        <v>91786</v>
      </c>
      <c r="L33" s="21">
        <v>83138</v>
      </c>
      <c r="M33" s="21">
        <v>53189</v>
      </c>
      <c r="N33" s="21">
        <v>228113</v>
      </c>
      <c r="O33" s="21"/>
      <c r="P33" s="21"/>
      <c r="Q33" s="21"/>
      <c r="R33" s="21"/>
      <c r="S33" s="21"/>
      <c r="T33" s="21"/>
      <c r="U33" s="21"/>
      <c r="V33" s="21"/>
      <c r="W33" s="21">
        <v>518130</v>
      </c>
      <c r="X33" s="21"/>
      <c r="Y33" s="21">
        <v>518130</v>
      </c>
      <c r="Z33" s="6"/>
      <c r="AA33" s="28">
        <v>2217188</v>
      </c>
    </row>
    <row r="34" spans="1:27" ht="13.5">
      <c r="A34" s="59" t="s">
        <v>61</v>
      </c>
      <c r="B34" s="3" t="s">
        <v>62</v>
      </c>
      <c r="C34" s="19">
        <v>821868</v>
      </c>
      <c r="D34" s="19"/>
      <c r="E34" s="20">
        <v>1446800</v>
      </c>
      <c r="F34" s="21">
        <v>1446800</v>
      </c>
      <c r="G34" s="21"/>
      <c r="H34" s="21"/>
      <c r="I34" s="21"/>
      <c r="J34" s="21"/>
      <c r="K34" s="21"/>
      <c r="L34" s="21"/>
      <c r="M34" s="21">
        <v>47501</v>
      </c>
      <c r="N34" s="21">
        <v>47501</v>
      </c>
      <c r="O34" s="21"/>
      <c r="P34" s="21"/>
      <c r="Q34" s="21"/>
      <c r="R34" s="21"/>
      <c r="S34" s="21"/>
      <c r="T34" s="21"/>
      <c r="U34" s="21"/>
      <c r="V34" s="21"/>
      <c r="W34" s="21">
        <v>47501</v>
      </c>
      <c r="X34" s="21"/>
      <c r="Y34" s="21">
        <v>47501</v>
      </c>
      <c r="Z34" s="6"/>
      <c r="AA34" s="28">
        <v>1446800</v>
      </c>
    </row>
    <row r="35" spans="1:27" ht="13.5">
      <c r="A35" s="59" t="s">
        <v>63</v>
      </c>
      <c r="B35" s="3"/>
      <c r="C35" s="19">
        <v>67326289</v>
      </c>
      <c r="D35" s="19"/>
      <c r="E35" s="20">
        <v>78730544</v>
      </c>
      <c r="F35" s="21">
        <v>79199397</v>
      </c>
      <c r="G35" s="21">
        <v>798156</v>
      </c>
      <c r="H35" s="21">
        <v>2129483</v>
      </c>
      <c r="I35" s="21">
        <v>5161964</v>
      </c>
      <c r="J35" s="21">
        <v>8089603</v>
      </c>
      <c r="K35" s="21">
        <v>2123497</v>
      </c>
      <c r="L35" s="21">
        <v>4907744</v>
      </c>
      <c r="M35" s="21">
        <v>7109215</v>
      </c>
      <c r="N35" s="21">
        <v>14140456</v>
      </c>
      <c r="O35" s="21"/>
      <c r="P35" s="21"/>
      <c r="Q35" s="21"/>
      <c r="R35" s="21"/>
      <c r="S35" s="21"/>
      <c r="T35" s="21"/>
      <c r="U35" s="21"/>
      <c r="V35" s="21"/>
      <c r="W35" s="21">
        <v>22230059</v>
      </c>
      <c r="X35" s="21"/>
      <c r="Y35" s="21">
        <v>22230059</v>
      </c>
      <c r="Z35" s="6"/>
      <c r="AA35" s="28">
        <v>79199397</v>
      </c>
    </row>
    <row r="36" spans="1:27" ht="13.5">
      <c r="A36" s="60" t="s">
        <v>64</v>
      </c>
      <c r="B36" s="10"/>
      <c r="C36" s="61">
        <f aca="true" t="shared" si="6" ref="C36:Y36">SUM(C32:C35)</f>
        <v>114281764</v>
      </c>
      <c r="D36" s="61">
        <f>SUM(D32:D35)</f>
        <v>0</v>
      </c>
      <c r="E36" s="62">
        <f t="shared" si="6"/>
        <v>123709800</v>
      </c>
      <c r="F36" s="63">
        <f t="shared" si="6"/>
        <v>142209511</v>
      </c>
      <c r="G36" s="63">
        <f t="shared" si="6"/>
        <v>1707113</v>
      </c>
      <c r="H36" s="63">
        <f t="shared" si="6"/>
        <v>3608805</v>
      </c>
      <c r="I36" s="63">
        <f t="shared" si="6"/>
        <v>7474974</v>
      </c>
      <c r="J36" s="63">
        <f t="shared" si="6"/>
        <v>12790892</v>
      </c>
      <c r="K36" s="63">
        <f t="shared" si="6"/>
        <v>4921362</v>
      </c>
      <c r="L36" s="63">
        <f t="shared" si="6"/>
        <v>14600945</v>
      </c>
      <c r="M36" s="63">
        <f t="shared" si="6"/>
        <v>9847798</v>
      </c>
      <c r="N36" s="63">
        <f t="shared" si="6"/>
        <v>29370105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42160997</v>
      </c>
      <c r="X36" s="63">
        <f t="shared" si="6"/>
        <v>0</v>
      </c>
      <c r="Y36" s="63">
        <f t="shared" si="6"/>
        <v>42160997</v>
      </c>
      <c r="Z36" s="64">
        <f>+IF(X36&lt;&gt;0,+(Y36/X36)*100,0)</f>
        <v>0</v>
      </c>
      <c r="AA36" s="65">
        <f>SUM(AA32:AA35)</f>
        <v>142209511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2863287</v>
      </c>
      <c r="D5" s="16">
        <f>SUM(D6:D8)</f>
        <v>0</v>
      </c>
      <c r="E5" s="17">
        <f t="shared" si="0"/>
        <v>9797000</v>
      </c>
      <c r="F5" s="18">
        <f t="shared" si="0"/>
        <v>9991000</v>
      </c>
      <c r="G5" s="18">
        <f t="shared" si="0"/>
        <v>17550</v>
      </c>
      <c r="H5" s="18">
        <f t="shared" si="0"/>
        <v>41230</v>
      </c>
      <c r="I5" s="18">
        <f t="shared" si="0"/>
        <v>252876</v>
      </c>
      <c r="J5" s="18">
        <f t="shared" si="0"/>
        <v>311656</v>
      </c>
      <c r="K5" s="18">
        <f t="shared" si="0"/>
        <v>123274</v>
      </c>
      <c r="L5" s="18">
        <f t="shared" si="0"/>
        <v>128580</v>
      </c>
      <c r="M5" s="18">
        <f t="shared" si="0"/>
        <v>1074375</v>
      </c>
      <c r="N5" s="18">
        <f t="shared" si="0"/>
        <v>1326229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1637885</v>
      </c>
      <c r="X5" s="18">
        <f t="shared" si="0"/>
        <v>1402000</v>
      </c>
      <c r="Y5" s="18">
        <f t="shared" si="0"/>
        <v>235885</v>
      </c>
      <c r="Z5" s="4">
        <f>+IF(X5&lt;&gt;0,+(Y5/X5)*100,0)</f>
        <v>16.824893009985733</v>
      </c>
      <c r="AA5" s="16">
        <f>SUM(AA6:AA8)</f>
        <v>9991000</v>
      </c>
    </row>
    <row r="6" spans="1:27" ht="13.5">
      <c r="A6" s="5" t="s">
        <v>32</v>
      </c>
      <c r="B6" s="3"/>
      <c r="C6" s="19">
        <v>746438</v>
      </c>
      <c r="D6" s="19"/>
      <c r="E6" s="20">
        <v>2400000</v>
      </c>
      <c r="F6" s="21">
        <v>2400000</v>
      </c>
      <c r="G6" s="21">
        <v>17550</v>
      </c>
      <c r="H6" s="21">
        <v>23330</v>
      </c>
      <c r="I6" s="21">
        <v>52276</v>
      </c>
      <c r="J6" s="21">
        <v>93156</v>
      </c>
      <c r="K6" s="21">
        <v>95468</v>
      </c>
      <c r="L6" s="21">
        <v>105491</v>
      </c>
      <c r="M6" s="21">
        <v>81555</v>
      </c>
      <c r="N6" s="21">
        <v>282514</v>
      </c>
      <c r="O6" s="21"/>
      <c r="P6" s="21"/>
      <c r="Q6" s="21"/>
      <c r="R6" s="21"/>
      <c r="S6" s="21"/>
      <c r="T6" s="21"/>
      <c r="U6" s="21"/>
      <c r="V6" s="21"/>
      <c r="W6" s="21">
        <v>375670</v>
      </c>
      <c r="X6" s="21">
        <v>150000</v>
      </c>
      <c r="Y6" s="21">
        <v>225670</v>
      </c>
      <c r="Z6" s="6">
        <v>150.45</v>
      </c>
      <c r="AA6" s="28">
        <v>2400000</v>
      </c>
    </row>
    <row r="7" spans="1:27" ht="13.5">
      <c r="A7" s="5" t="s">
        <v>33</v>
      </c>
      <c r="B7" s="3"/>
      <c r="C7" s="22">
        <v>675868</v>
      </c>
      <c r="D7" s="22"/>
      <c r="E7" s="23">
        <v>350000</v>
      </c>
      <c r="F7" s="24">
        <v>350000</v>
      </c>
      <c r="G7" s="24"/>
      <c r="H7" s="24">
        <v>17900</v>
      </c>
      <c r="I7" s="24"/>
      <c r="J7" s="24">
        <v>17900</v>
      </c>
      <c r="K7" s="24">
        <v>8283</v>
      </c>
      <c r="L7" s="24">
        <v>7895</v>
      </c>
      <c r="M7" s="24">
        <v>3710</v>
      </c>
      <c r="N7" s="24">
        <v>19888</v>
      </c>
      <c r="O7" s="24"/>
      <c r="P7" s="24"/>
      <c r="Q7" s="24"/>
      <c r="R7" s="24"/>
      <c r="S7" s="24"/>
      <c r="T7" s="24"/>
      <c r="U7" s="24"/>
      <c r="V7" s="24"/>
      <c r="W7" s="24">
        <v>37788</v>
      </c>
      <c r="X7" s="24"/>
      <c r="Y7" s="24">
        <v>37788</v>
      </c>
      <c r="Z7" s="7"/>
      <c r="AA7" s="29">
        <v>350000</v>
      </c>
    </row>
    <row r="8" spans="1:27" ht="13.5">
      <c r="A8" s="5" t="s">
        <v>34</v>
      </c>
      <c r="B8" s="3"/>
      <c r="C8" s="19">
        <v>1440981</v>
      </c>
      <c r="D8" s="19"/>
      <c r="E8" s="20">
        <v>7047000</v>
      </c>
      <c r="F8" s="21">
        <v>7241000</v>
      </c>
      <c r="G8" s="21"/>
      <c r="H8" s="21"/>
      <c r="I8" s="21">
        <v>200600</v>
      </c>
      <c r="J8" s="21">
        <v>200600</v>
      </c>
      <c r="K8" s="21">
        <v>19523</v>
      </c>
      <c r="L8" s="21">
        <v>15194</v>
      </c>
      <c r="M8" s="21">
        <v>989110</v>
      </c>
      <c r="N8" s="21">
        <v>1023827</v>
      </c>
      <c r="O8" s="21"/>
      <c r="P8" s="21"/>
      <c r="Q8" s="21"/>
      <c r="R8" s="21"/>
      <c r="S8" s="21"/>
      <c r="T8" s="21"/>
      <c r="U8" s="21"/>
      <c r="V8" s="21"/>
      <c r="W8" s="21">
        <v>1224427</v>
      </c>
      <c r="X8" s="21">
        <v>1252000</v>
      </c>
      <c r="Y8" s="21">
        <v>-27573</v>
      </c>
      <c r="Z8" s="6">
        <v>-2.2</v>
      </c>
      <c r="AA8" s="28">
        <v>7241000</v>
      </c>
    </row>
    <row r="9" spans="1:27" ht="13.5">
      <c r="A9" s="2" t="s">
        <v>35</v>
      </c>
      <c r="B9" s="3"/>
      <c r="C9" s="16">
        <f aca="true" t="shared" si="1" ref="C9:Y9">SUM(C10:C14)</f>
        <v>26336158</v>
      </c>
      <c r="D9" s="16">
        <f>SUM(D10:D14)</f>
        <v>0</v>
      </c>
      <c r="E9" s="17">
        <f t="shared" si="1"/>
        <v>29737921</v>
      </c>
      <c r="F9" s="18">
        <f t="shared" si="1"/>
        <v>29543921</v>
      </c>
      <c r="G9" s="18">
        <f t="shared" si="1"/>
        <v>0</v>
      </c>
      <c r="H9" s="18">
        <f t="shared" si="1"/>
        <v>5400</v>
      </c>
      <c r="I9" s="18">
        <f t="shared" si="1"/>
        <v>27400</v>
      </c>
      <c r="J9" s="18">
        <f t="shared" si="1"/>
        <v>32800</v>
      </c>
      <c r="K9" s="18">
        <f t="shared" si="1"/>
        <v>109201</v>
      </c>
      <c r="L9" s="18">
        <f t="shared" si="1"/>
        <v>391494</v>
      </c>
      <c r="M9" s="18">
        <f t="shared" si="1"/>
        <v>1507611</v>
      </c>
      <c r="N9" s="18">
        <f t="shared" si="1"/>
        <v>2008306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2041106</v>
      </c>
      <c r="X9" s="18">
        <f t="shared" si="1"/>
        <v>2503200</v>
      </c>
      <c r="Y9" s="18">
        <f t="shared" si="1"/>
        <v>-462094</v>
      </c>
      <c r="Z9" s="4">
        <f>+IF(X9&lt;&gt;0,+(Y9/X9)*100,0)</f>
        <v>-18.460131032278685</v>
      </c>
      <c r="AA9" s="30">
        <f>SUM(AA10:AA14)</f>
        <v>29543921</v>
      </c>
    </row>
    <row r="10" spans="1:27" ht="13.5">
      <c r="A10" s="5" t="s">
        <v>36</v>
      </c>
      <c r="B10" s="3"/>
      <c r="C10" s="19">
        <v>1273756</v>
      </c>
      <c r="D10" s="19"/>
      <c r="E10" s="20">
        <v>4529000</v>
      </c>
      <c r="F10" s="21">
        <v>4335000</v>
      </c>
      <c r="G10" s="21"/>
      <c r="H10" s="21"/>
      <c r="I10" s="21"/>
      <c r="J10" s="21"/>
      <c r="K10" s="21"/>
      <c r="L10" s="21">
        <v>25100</v>
      </c>
      <c r="M10" s="21">
        <v>14177</v>
      </c>
      <c r="N10" s="21">
        <v>39277</v>
      </c>
      <c r="O10" s="21"/>
      <c r="P10" s="21"/>
      <c r="Q10" s="21"/>
      <c r="R10" s="21"/>
      <c r="S10" s="21"/>
      <c r="T10" s="21"/>
      <c r="U10" s="21"/>
      <c r="V10" s="21"/>
      <c r="W10" s="21">
        <v>39277</v>
      </c>
      <c r="X10" s="21">
        <v>449000</v>
      </c>
      <c r="Y10" s="21">
        <v>-409723</v>
      </c>
      <c r="Z10" s="6">
        <v>-91.25</v>
      </c>
      <c r="AA10" s="28">
        <v>4335000</v>
      </c>
    </row>
    <row r="11" spans="1:27" ht="13.5">
      <c r="A11" s="5" t="s">
        <v>37</v>
      </c>
      <c r="B11" s="3"/>
      <c r="C11" s="19">
        <v>18547722</v>
      </c>
      <c r="D11" s="19"/>
      <c r="E11" s="20">
        <v>8209121</v>
      </c>
      <c r="F11" s="21">
        <v>8209121</v>
      </c>
      <c r="G11" s="21"/>
      <c r="H11" s="21"/>
      <c r="I11" s="21"/>
      <c r="J11" s="21"/>
      <c r="K11" s="21"/>
      <c r="L11" s="21">
        <v>30577</v>
      </c>
      <c r="M11" s="21">
        <v>892872</v>
      </c>
      <c r="N11" s="21">
        <v>923449</v>
      </c>
      <c r="O11" s="21"/>
      <c r="P11" s="21"/>
      <c r="Q11" s="21"/>
      <c r="R11" s="21"/>
      <c r="S11" s="21"/>
      <c r="T11" s="21"/>
      <c r="U11" s="21"/>
      <c r="V11" s="21"/>
      <c r="W11" s="21">
        <v>923449</v>
      </c>
      <c r="X11" s="21">
        <v>975200</v>
      </c>
      <c r="Y11" s="21">
        <v>-51751</v>
      </c>
      <c r="Z11" s="6">
        <v>-5.31</v>
      </c>
      <c r="AA11" s="28">
        <v>8209121</v>
      </c>
    </row>
    <row r="12" spans="1:27" ht="13.5">
      <c r="A12" s="5" t="s">
        <v>38</v>
      </c>
      <c r="B12" s="3"/>
      <c r="C12" s="19">
        <v>4013411</v>
      </c>
      <c r="D12" s="19"/>
      <c r="E12" s="20">
        <v>2939000</v>
      </c>
      <c r="F12" s="21">
        <v>2939000</v>
      </c>
      <c r="G12" s="21"/>
      <c r="H12" s="21"/>
      <c r="I12" s="21"/>
      <c r="J12" s="21"/>
      <c r="K12" s="21">
        <v>98524</v>
      </c>
      <c r="L12" s="21">
        <v>325939</v>
      </c>
      <c r="M12" s="21">
        <v>584329</v>
      </c>
      <c r="N12" s="21">
        <v>1008792</v>
      </c>
      <c r="O12" s="21"/>
      <c r="P12" s="21"/>
      <c r="Q12" s="21"/>
      <c r="R12" s="21"/>
      <c r="S12" s="21"/>
      <c r="T12" s="21"/>
      <c r="U12" s="21"/>
      <c r="V12" s="21"/>
      <c r="W12" s="21">
        <v>1008792</v>
      </c>
      <c r="X12" s="21">
        <v>825000</v>
      </c>
      <c r="Y12" s="21">
        <v>183792</v>
      </c>
      <c r="Z12" s="6">
        <v>22.28</v>
      </c>
      <c r="AA12" s="28">
        <v>2939000</v>
      </c>
    </row>
    <row r="13" spans="1:27" ht="13.5">
      <c r="A13" s="5" t="s">
        <v>39</v>
      </c>
      <c r="B13" s="3"/>
      <c r="C13" s="19">
        <v>2501269</v>
      </c>
      <c r="D13" s="19"/>
      <c r="E13" s="20">
        <v>14035800</v>
      </c>
      <c r="F13" s="21">
        <v>14035800</v>
      </c>
      <c r="G13" s="21"/>
      <c r="H13" s="21">
        <v>5400</v>
      </c>
      <c r="I13" s="21">
        <v>27400</v>
      </c>
      <c r="J13" s="21">
        <v>32800</v>
      </c>
      <c r="K13" s="21">
        <v>10677</v>
      </c>
      <c r="L13" s="21">
        <v>9878</v>
      </c>
      <c r="M13" s="21">
        <v>13483</v>
      </c>
      <c r="N13" s="21">
        <v>34038</v>
      </c>
      <c r="O13" s="21"/>
      <c r="P13" s="21"/>
      <c r="Q13" s="21"/>
      <c r="R13" s="21"/>
      <c r="S13" s="21"/>
      <c r="T13" s="21"/>
      <c r="U13" s="21"/>
      <c r="V13" s="21"/>
      <c r="W13" s="21">
        <v>66838</v>
      </c>
      <c r="X13" s="21">
        <v>229000</v>
      </c>
      <c r="Y13" s="21">
        <v>-162162</v>
      </c>
      <c r="Z13" s="6">
        <v>-70.81</v>
      </c>
      <c r="AA13" s="28">
        <v>14035800</v>
      </c>
    </row>
    <row r="14" spans="1:27" ht="13.5">
      <c r="A14" s="5" t="s">
        <v>40</v>
      </c>
      <c r="B14" s="3"/>
      <c r="C14" s="22"/>
      <c r="D14" s="22"/>
      <c r="E14" s="23">
        <v>25000</v>
      </c>
      <c r="F14" s="24">
        <v>25000</v>
      </c>
      <c r="G14" s="24"/>
      <c r="H14" s="24"/>
      <c r="I14" s="24"/>
      <c r="J14" s="24"/>
      <c r="K14" s="24"/>
      <c r="L14" s="24"/>
      <c r="M14" s="24">
        <v>2750</v>
      </c>
      <c r="N14" s="24">
        <v>2750</v>
      </c>
      <c r="O14" s="24"/>
      <c r="P14" s="24"/>
      <c r="Q14" s="24"/>
      <c r="R14" s="24"/>
      <c r="S14" s="24"/>
      <c r="T14" s="24"/>
      <c r="U14" s="24"/>
      <c r="V14" s="24"/>
      <c r="W14" s="24">
        <v>2750</v>
      </c>
      <c r="X14" s="24">
        <v>25000</v>
      </c>
      <c r="Y14" s="24">
        <v>-22250</v>
      </c>
      <c r="Z14" s="7">
        <v>-89</v>
      </c>
      <c r="AA14" s="29">
        <v>25000</v>
      </c>
    </row>
    <row r="15" spans="1:27" ht="13.5">
      <c r="A15" s="2" t="s">
        <v>41</v>
      </c>
      <c r="B15" s="8"/>
      <c r="C15" s="16">
        <f aca="true" t="shared" si="2" ref="C15:Y15">SUM(C16:C18)</f>
        <v>230703090</v>
      </c>
      <c r="D15" s="16">
        <f>SUM(D16:D18)</f>
        <v>0</v>
      </c>
      <c r="E15" s="17">
        <f t="shared" si="2"/>
        <v>92012650</v>
      </c>
      <c r="F15" s="18">
        <f t="shared" si="2"/>
        <v>92657897</v>
      </c>
      <c r="G15" s="18">
        <f t="shared" si="2"/>
        <v>1347400</v>
      </c>
      <c r="H15" s="18">
        <f t="shared" si="2"/>
        <v>5432560</v>
      </c>
      <c r="I15" s="18">
        <f t="shared" si="2"/>
        <v>6687850</v>
      </c>
      <c r="J15" s="18">
        <f t="shared" si="2"/>
        <v>13467810</v>
      </c>
      <c r="K15" s="18">
        <f t="shared" si="2"/>
        <v>5640658</v>
      </c>
      <c r="L15" s="18">
        <f t="shared" si="2"/>
        <v>2343726</v>
      </c>
      <c r="M15" s="18">
        <f t="shared" si="2"/>
        <v>3637676</v>
      </c>
      <c r="N15" s="18">
        <f t="shared" si="2"/>
        <v>11622060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25089870</v>
      </c>
      <c r="X15" s="18">
        <f t="shared" si="2"/>
        <v>30919000</v>
      </c>
      <c r="Y15" s="18">
        <f t="shared" si="2"/>
        <v>-5829130</v>
      </c>
      <c r="Z15" s="4">
        <f>+IF(X15&lt;&gt;0,+(Y15/X15)*100,0)</f>
        <v>-18.85290598014166</v>
      </c>
      <c r="AA15" s="30">
        <f>SUM(AA16:AA18)</f>
        <v>92657897</v>
      </c>
    </row>
    <row r="16" spans="1:27" ht="13.5">
      <c r="A16" s="5" t="s">
        <v>42</v>
      </c>
      <c r="B16" s="3"/>
      <c r="C16" s="19"/>
      <c r="D16" s="19"/>
      <c r="E16" s="20">
        <v>10000</v>
      </c>
      <c r="F16" s="21">
        <v>10000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10000</v>
      </c>
      <c r="Y16" s="21">
        <v>-10000</v>
      </c>
      <c r="Z16" s="6">
        <v>-100</v>
      </c>
      <c r="AA16" s="28">
        <v>10000</v>
      </c>
    </row>
    <row r="17" spans="1:27" ht="13.5">
      <c r="A17" s="5" t="s">
        <v>43</v>
      </c>
      <c r="B17" s="3"/>
      <c r="C17" s="19">
        <v>230085256</v>
      </c>
      <c r="D17" s="19"/>
      <c r="E17" s="20">
        <v>91932650</v>
      </c>
      <c r="F17" s="21">
        <v>92577897</v>
      </c>
      <c r="G17" s="21">
        <v>1347400</v>
      </c>
      <c r="H17" s="21">
        <v>5432560</v>
      </c>
      <c r="I17" s="21">
        <v>6687850</v>
      </c>
      <c r="J17" s="21">
        <v>13467810</v>
      </c>
      <c r="K17" s="21">
        <v>5640658</v>
      </c>
      <c r="L17" s="21">
        <v>2343726</v>
      </c>
      <c r="M17" s="21">
        <v>3637676</v>
      </c>
      <c r="N17" s="21">
        <v>11622060</v>
      </c>
      <c r="O17" s="21"/>
      <c r="P17" s="21"/>
      <c r="Q17" s="21"/>
      <c r="R17" s="21"/>
      <c r="S17" s="21"/>
      <c r="T17" s="21"/>
      <c r="U17" s="21"/>
      <c r="V17" s="21"/>
      <c r="W17" s="21">
        <v>25089870</v>
      </c>
      <c r="X17" s="21">
        <v>30839000</v>
      </c>
      <c r="Y17" s="21">
        <v>-5749130</v>
      </c>
      <c r="Z17" s="6">
        <v>-18.64</v>
      </c>
      <c r="AA17" s="28">
        <v>92577897</v>
      </c>
    </row>
    <row r="18" spans="1:27" ht="13.5">
      <c r="A18" s="5" t="s">
        <v>44</v>
      </c>
      <c r="B18" s="3"/>
      <c r="C18" s="19">
        <v>617834</v>
      </c>
      <c r="D18" s="19"/>
      <c r="E18" s="20">
        <v>70000</v>
      </c>
      <c r="F18" s="21">
        <v>70000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70000</v>
      </c>
      <c r="Y18" s="21">
        <v>-70000</v>
      </c>
      <c r="Z18" s="6">
        <v>-100</v>
      </c>
      <c r="AA18" s="28">
        <v>70000</v>
      </c>
    </row>
    <row r="19" spans="1:27" ht="13.5">
      <c r="A19" s="2" t="s">
        <v>45</v>
      </c>
      <c r="B19" s="8"/>
      <c r="C19" s="16">
        <f aca="true" t="shared" si="3" ref="C19:Y19">SUM(C20:C23)</f>
        <v>83136756</v>
      </c>
      <c r="D19" s="16">
        <f>SUM(D20:D23)</f>
        <v>0</v>
      </c>
      <c r="E19" s="17">
        <f t="shared" si="3"/>
        <v>120695465</v>
      </c>
      <c r="F19" s="18">
        <f t="shared" si="3"/>
        <v>135695465</v>
      </c>
      <c r="G19" s="18">
        <f t="shared" si="3"/>
        <v>61912</v>
      </c>
      <c r="H19" s="18">
        <f t="shared" si="3"/>
        <v>4657578</v>
      </c>
      <c r="I19" s="18">
        <f t="shared" si="3"/>
        <v>8715788</v>
      </c>
      <c r="J19" s="18">
        <f t="shared" si="3"/>
        <v>13435278</v>
      </c>
      <c r="K19" s="18">
        <f t="shared" si="3"/>
        <v>8251087</v>
      </c>
      <c r="L19" s="18">
        <f t="shared" si="3"/>
        <v>3524066</v>
      </c>
      <c r="M19" s="18">
        <f t="shared" si="3"/>
        <v>9448533</v>
      </c>
      <c r="N19" s="18">
        <f t="shared" si="3"/>
        <v>21223686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34658964</v>
      </c>
      <c r="X19" s="18">
        <f t="shared" si="3"/>
        <v>7428000</v>
      </c>
      <c r="Y19" s="18">
        <f t="shared" si="3"/>
        <v>27230964</v>
      </c>
      <c r="Z19" s="4">
        <f>+IF(X19&lt;&gt;0,+(Y19/X19)*100,0)</f>
        <v>366.5988691437803</v>
      </c>
      <c r="AA19" s="30">
        <f>SUM(AA20:AA23)</f>
        <v>135695465</v>
      </c>
    </row>
    <row r="20" spans="1:27" ht="13.5">
      <c r="A20" s="5" t="s">
        <v>46</v>
      </c>
      <c r="B20" s="3"/>
      <c r="C20" s="19">
        <v>19969694</v>
      </c>
      <c r="D20" s="19"/>
      <c r="E20" s="20">
        <v>44190000</v>
      </c>
      <c r="F20" s="21">
        <v>44190000</v>
      </c>
      <c r="G20" s="21">
        <v>8727</v>
      </c>
      <c r="H20" s="21">
        <v>680283</v>
      </c>
      <c r="I20" s="21">
        <v>1331854</v>
      </c>
      <c r="J20" s="21">
        <v>2020864</v>
      </c>
      <c r="K20" s="21">
        <v>751793</v>
      </c>
      <c r="L20" s="21">
        <v>472542</v>
      </c>
      <c r="M20" s="21">
        <v>1107822</v>
      </c>
      <c r="N20" s="21">
        <v>2332157</v>
      </c>
      <c r="O20" s="21"/>
      <c r="P20" s="21"/>
      <c r="Q20" s="21"/>
      <c r="R20" s="21"/>
      <c r="S20" s="21"/>
      <c r="T20" s="21"/>
      <c r="U20" s="21"/>
      <c r="V20" s="21"/>
      <c r="W20" s="21">
        <v>4353021</v>
      </c>
      <c r="X20" s="21">
        <v>640000</v>
      </c>
      <c r="Y20" s="21">
        <v>3713021</v>
      </c>
      <c r="Z20" s="6">
        <v>580.16</v>
      </c>
      <c r="AA20" s="28">
        <v>44190000</v>
      </c>
    </row>
    <row r="21" spans="1:27" ht="13.5">
      <c r="A21" s="5" t="s">
        <v>47</v>
      </c>
      <c r="B21" s="3"/>
      <c r="C21" s="19">
        <v>10790753</v>
      </c>
      <c r="D21" s="19"/>
      <c r="E21" s="20">
        <v>22808011</v>
      </c>
      <c r="F21" s="21">
        <v>22808011</v>
      </c>
      <c r="G21" s="21"/>
      <c r="H21" s="21">
        <v>364138</v>
      </c>
      <c r="I21" s="21">
        <v>168377</v>
      </c>
      <c r="J21" s="21">
        <v>532515</v>
      </c>
      <c r="K21" s="21">
        <v>90203</v>
      </c>
      <c r="L21" s="21">
        <v>62885</v>
      </c>
      <c r="M21" s="21">
        <v>178215</v>
      </c>
      <c r="N21" s="21">
        <v>331303</v>
      </c>
      <c r="O21" s="21"/>
      <c r="P21" s="21"/>
      <c r="Q21" s="21"/>
      <c r="R21" s="21"/>
      <c r="S21" s="21"/>
      <c r="T21" s="21"/>
      <c r="U21" s="21"/>
      <c r="V21" s="21"/>
      <c r="W21" s="21">
        <v>863818</v>
      </c>
      <c r="X21" s="21">
        <v>4938000</v>
      </c>
      <c r="Y21" s="21">
        <v>-4074182</v>
      </c>
      <c r="Z21" s="6">
        <v>-82.51</v>
      </c>
      <c r="AA21" s="28">
        <v>22808011</v>
      </c>
    </row>
    <row r="22" spans="1:27" ht="13.5">
      <c r="A22" s="5" t="s">
        <v>48</v>
      </c>
      <c r="B22" s="3"/>
      <c r="C22" s="22">
        <v>48462516</v>
      </c>
      <c r="D22" s="22"/>
      <c r="E22" s="23">
        <v>41407454</v>
      </c>
      <c r="F22" s="24">
        <v>56407454</v>
      </c>
      <c r="G22" s="24">
        <v>53185</v>
      </c>
      <c r="H22" s="24">
        <v>3613157</v>
      </c>
      <c r="I22" s="24">
        <v>7215557</v>
      </c>
      <c r="J22" s="24">
        <v>10881899</v>
      </c>
      <c r="K22" s="24">
        <v>7409091</v>
      </c>
      <c r="L22" s="24">
        <v>2988639</v>
      </c>
      <c r="M22" s="24">
        <v>8157803</v>
      </c>
      <c r="N22" s="24">
        <v>18555533</v>
      </c>
      <c r="O22" s="24"/>
      <c r="P22" s="24"/>
      <c r="Q22" s="24"/>
      <c r="R22" s="24"/>
      <c r="S22" s="24"/>
      <c r="T22" s="24"/>
      <c r="U22" s="24"/>
      <c r="V22" s="24"/>
      <c r="W22" s="24">
        <v>29437432</v>
      </c>
      <c r="X22" s="24"/>
      <c r="Y22" s="24">
        <v>29437432</v>
      </c>
      <c r="Z22" s="7"/>
      <c r="AA22" s="29">
        <v>56407454</v>
      </c>
    </row>
    <row r="23" spans="1:27" ht="13.5">
      <c r="A23" s="5" t="s">
        <v>49</v>
      </c>
      <c r="B23" s="3"/>
      <c r="C23" s="19">
        <v>3913793</v>
      </c>
      <c r="D23" s="19"/>
      <c r="E23" s="20">
        <v>12290000</v>
      </c>
      <c r="F23" s="21">
        <v>12290000</v>
      </c>
      <c r="G23" s="21"/>
      <c r="H23" s="21"/>
      <c r="I23" s="21"/>
      <c r="J23" s="21"/>
      <c r="K23" s="21"/>
      <c r="L23" s="21"/>
      <c r="M23" s="21">
        <v>4693</v>
      </c>
      <c r="N23" s="21">
        <v>4693</v>
      </c>
      <c r="O23" s="21"/>
      <c r="P23" s="21"/>
      <c r="Q23" s="21"/>
      <c r="R23" s="21"/>
      <c r="S23" s="21"/>
      <c r="T23" s="21"/>
      <c r="U23" s="21"/>
      <c r="V23" s="21"/>
      <c r="W23" s="21">
        <v>4693</v>
      </c>
      <c r="X23" s="21">
        <v>1850000</v>
      </c>
      <c r="Y23" s="21">
        <v>-1845307</v>
      </c>
      <c r="Z23" s="6">
        <v>-99.75</v>
      </c>
      <c r="AA23" s="28">
        <v>12290000</v>
      </c>
    </row>
    <row r="24" spans="1:27" ht="13.5">
      <c r="A24" s="2" t="s">
        <v>50</v>
      </c>
      <c r="B24" s="8"/>
      <c r="C24" s="16">
        <v>3157450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346196741</v>
      </c>
      <c r="D25" s="50">
        <f>+D5+D9+D15+D19+D24</f>
        <v>0</v>
      </c>
      <c r="E25" s="51">
        <f t="shared" si="4"/>
        <v>252243036</v>
      </c>
      <c r="F25" s="52">
        <f t="shared" si="4"/>
        <v>267888283</v>
      </c>
      <c r="G25" s="52">
        <f t="shared" si="4"/>
        <v>1426862</v>
      </c>
      <c r="H25" s="52">
        <f t="shared" si="4"/>
        <v>10136768</v>
      </c>
      <c r="I25" s="52">
        <f t="shared" si="4"/>
        <v>15683914</v>
      </c>
      <c r="J25" s="52">
        <f t="shared" si="4"/>
        <v>27247544</v>
      </c>
      <c r="K25" s="52">
        <f t="shared" si="4"/>
        <v>14124220</v>
      </c>
      <c r="L25" s="52">
        <f t="shared" si="4"/>
        <v>6387866</v>
      </c>
      <c r="M25" s="52">
        <f t="shared" si="4"/>
        <v>15668195</v>
      </c>
      <c r="N25" s="52">
        <f t="shared" si="4"/>
        <v>36180281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63427825</v>
      </c>
      <c r="X25" s="52">
        <f t="shared" si="4"/>
        <v>42252200</v>
      </c>
      <c r="Y25" s="52">
        <f t="shared" si="4"/>
        <v>21175625</v>
      </c>
      <c r="Z25" s="53">
        <f>+IF(X25&lt;&gt;0,+(Y25/X25)*100,0)</f>
        <v>50.11721283152119</v>
      </c>
      <c r="AA25" s="54">
        <f>+AA5+AA9+AA15+AA19+AA24</f>
        <v>267888283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213465470</v>
      </c>
      <c r="D28" s="19"/>
      <c r="E28" s="20">
        <v>114841167</v>
      </c>
      <c r="F28" s="21">
        <v>114841167</v>
      </c>
      <c r="G28" s="21">
        <v>1400585</v>
      </c>
      <c r="H28" s="21">
        <v>5356381</v>
      </c>
      <c r="I28" s="21">
        <v>11558903</v>
      </c>
      <c r="J28" s="21">
        <v>18315869</v>
      </c>
      <c r="K28" s="21">
        <v>7945357</v>
      </c>
      <c r="L28" s="21">
        <v>3503137</v>
      </c>
      <c r="M28" s="21">
        <v>5862726</v>
      </c>
      <c r="N28" s="21">
        <v>17311220</v>
      </c>
      <c r="O28" s="21"/>
      <c r="P28" s="21"/>
      <c r="Q28" s="21"/>
      <c r="R28" s="21"/>
      <c r="S28" s="21"/>
      <c r="T28" s="21"/>
      <c r="U28" s="21"/>
      <c r="V28" s="21"/>
      <c r="W28" s="21">
        <v>35627089</v>
      </c>
      <c r="X28" s="21"/>
      <c r="Y28" s="21">
        <v>35627089</v>
      </c>
      <c r="Z28" s="6"/>
      <c r="AA28" s="19">
        <v>114841167</v>
      </c>
    </row>
    <row r="29" spans="1:27" ht="13.5">
      <c r="A29" s="56" t="s">
        <v>55</v>
      </c>
      <c r="B29" s="3"/>
      <c r="C29" s="19">
        <v>55248698</v>
      </c>
      <c r="D29" s="19"/>
      <c r="E29" s="20">
        <v>16742869</v>
      </c>
      <c r="F29" s="21">
        <v>17388116</v>
      </c>
      <c r="G29" s="21"/>
      <c r="H29" s="21">
        <v>4095341</v>
      </c>
      <c r="I29" s="21">
        <v>2447174</v>
      </c>
      <c r="J29" s="21">
        <v>6542515</v>
      </c>
      <c r="K29" s="21">
        <v>1136402</v>
      </c>
      <c r="L29" s="21">
        <v>981311</v>
      </c>
      <c r="M29" s="21">
        <v>2398131</v>
      </c>
      <c r="N29" s="21">
        <v>4515844</v>
      </c>
      <c r="O29" s="21"/>
      <c r="P29" s="21"/>
      <c r="Q29" s="21"/>
      <c r="R29" s="21"/>
      <c r="S29" s="21"/>
      <c r="T29" s="21"/>
      <c r="U29" s="21"/>
      <c r="V29" s="21"/>
      <c r="W29" s="21">
        <v>11058359</v>
      </c>
      <c r="X29" s="21"/>
      <c r="Y29" s="21">
        <v>11058359</v>
      </c>
      <c r="Z29" s="6"/>
      <c r="AA29" s="28">
        <v>17388116</v>
      </c>
    </row>
    <row r="30" spans="1:27" ht="13.5">
      <c r="A30" s="56" t="s">
        <v>56</v>
      </c>
      <c r="B30" s="3"/>
      <c r="C30" s="22"/>
      <c r="D30" s="22"/>
      <c r="E30" s="23">
        <v>6000000</v>
      </c>
      <c r="F30" s="24">
        <v>6000000</v>
      </c>
      <c r="G30" s="24"/>
      <c r="H30" s="24"/>
      <c r="I30" s="24"/>
      <c r="J30" s="24"/>
      <c r="K30" s="24"/>
      <c r="L30" s="24">
        <v>74035</v>
      </c>
      <c r="M30" s="24">
        <v>388623</v>
      </c>
      <c r="N30" s="24">
        <v>462658</v>
      </c>
      <c r="O30" s="24"/>
      <c r="P30" s="24"/>
      <c r="Q30" s="24"/>
      <c r="R30" s="24"/>
      <c r="S30" s="24"/>
      <c r="T30" s="24"/>
      <c r="U30" s="24"/>
      <c r="V30" s="24"/>
      <c r="W30" s="24">
        <v>462658</v>
      </c>
      <c r="X30" s="24"/>
      <c r="Y30" s="24">
        <v>462658</v>
      </c>
      <c r="Z30" s="7"/>
      <c r="AA30" s="29">
        <v>6000000</v>
      </c>
    </row>
    <row r="31" spans="1:27" ht="13.5">
      <c r="A31" s="57" t="s">
        <v>57</v>
      </c>
      <c r="B31" s="3"/>
      <c r="C31" s="19">
        <v>5399177</v>
      </c>
      <c r="D31" s="19"/>
      <c r="E31" s="20">
        <v>51680800</v>
      </c>
      <c r="F31" s="21">
        <v>66680800</v>
      </c>
      <c r="G31" s="21"/>
      <c r="H31" s="21">
        <v>8802</v>
      </c>
      <c r="I31" s="21">
        <v>387786</v>
      </c>
      <c r="J31" s="21">
        <v>396588</v>
      </c>
      <c r="K31" s="21">
        <v>3445577</v>
      </c>
      <c r="L31" s="21">
        <v>132163</v>
      </c>
      <c r="M31" s="21">
        <v>4201891</v>
      </c>
      <c r="N31" s="21">
        <v>7779631</v>
      </c>
      <c r="O31" s="21"/>
      <c r="P31" s="21"/>
      <c r="Q31" s="21"/>
      <c r="R31" s="21"/>
      <c r="S31" s="21"/>
      <c r="T31" s="21"/>
      <c r="U31" s="21"/>
      <c r="V31" s="21"/>
      <c r="W31" s="21">
        <v>8176219</v>
      </c>
      <c r="X31" s="21"/>
      <c r="Y31" s="21">
        <v>8176219</v>
      </c>
      <c r="Z31" s="6"/>
      <c r="AA31" s="28">
        <v>66680800</v>
      </c>
    </row>
    <row r="32" spans="1:27" ht="13.5">
      <c r="A32" s="58" t="s">
        <v>58</v>
      </c>
      <c r="B32" s="3"/>
      <c r="C32" s="25">
        <f aca="true" t="shared" si="5" ref="C32:Y32">SUM(C28:C31)</f>
        <v>274113345</v>
      </c>
      <c r="D32" s="25">
        <f>SUM(D28:D31)</f>
        <v>0</v>
      </c>
      <c r="E32" s="26">
        <f t="shared" si="5"/>
        <v>189264836</v>
      </c>
      <c r="F32" s="27">
        <f t="shared" si="5"/>
        <v>204910083</v>
      </c>
      <c r="G32" s="27">
        <f t="shared" si="5"/>
        <v>1400585</v>
      </c>
      <c r="H32" s="27">
        <f t="shared" si="5"/>
        <v>9460524</v>
      </c>
      <c r="I32" s="27">
        <f t="shared" si="5"/>
        <v>14393863</v>
      </c>
      <c r="J32" s="27">
        <f t="shared" si="5"/>
        <v>25254972</v>
      </c>
      <c r="K32" s="27">
        <f t="shared" si="5"/>
        <v>12527336</v>
      </c>
      <c r="L32" s="27">
        <f t="shared" si="5"/>
        <v>4690646</v>
      </c>
      <c r="M32" s="27">
        <f t="shared" si="5"/>
        <v>12851371</v>
      </c>
      <c r="N32" s="27">
        <f t="shared" si="5"/>
        <v>30069353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55324325</v>
      </c>
      <c r="X32" s="27">
        <f t="shared" si="5"/>
        <v>0</v>
      </c>
      <c r="Y32" s="27">
        <f t="shared" si="5"/>
        <v>55324325</v>
      </c>
      <c r="Z32" s="13">
        <f>+IF(X32&lt;&gt;0,+(Y32/X32)*100,0)</f>
        <v>0</v>
      </c>
      <c r="AA32" s="31">
        <f>SUM(AA28:AA31)</f>
        <v>204910083</v>
      </c>
    </row>
    <row r="33" spans="1:27" ht="13.5">
      <c r="A33" s="59" t="s">
        <v>59</v>
      </c>
      <c r="B33" s="3" t="s">
        <v>60</v>
      </c>
      <c r="C33" s="19">
        <v>15847776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10594989</v>
      </c>
      <c r="D34" s="19"/>
      <c r="E34" s="20">
        <v>13505000</v>
      </c>
      <c r="F34" s="21">
        <v>13505000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13505000</v>
      </c>
    </row>
    <row r="35" spans="1:27" ht="13.5">
      <c r="A35" s="59" t="s">
        <v>63</v>
      </c>
      <c r="B35" s="3"/>
      <c r="C35" s="19">
        <v>45640628</v>
      </c>
      <c r="D35" s="19"/>
      <c r="E35" s="20">
        <v>49473200</v>
      </c>
      <c r="F35" s="21">
        <v>49473200</v>
      </c>
      <c r="G35" s="21">
        <v>26277</v>
      </c>
      <c r="H35" s="21">
        <v>676244</v>
      </c>
      <c r="I35" s="21">
        <v>1290051</v>
      </c>
      <c r="J35" s="21">
        <v>1992572</v>
      </c>
      <c r="K35" s="21">
        <v>1596884</v>
      </c>
      <c r="L35" s="21">
        <v>1697220</v>
      </c>
      <c r="M35" s="21">
        <v>2816824</v>
      </c>
      <c r="N35" s="21">
        <v>6110928</v>
      </c>
      <c r="O35" s="21"/>
      <c r="P35" s="21"/>
      <c r="Q35" s="21"/>
      <c r="R35" s="21"/>
      <c r="S35" s="21"/>
      <c r="T35" s="21"/>
      <c r="U35" s="21"/>
      <c r="V35" s="21"/>
      <c r="W35" s="21">
        <v>8103500</v>
      </c>
      <c r="X35" s="21"/>
      <c r="Y35" s="21">
        <v>8103500</v>
      </c>
      <c r="Z35" s="6"/>
      <c r="AA35" s="28">
        <v>49473200</v>
      </c>
    </row>
    <row r="36" spans="1:27" ht="13.5">
      <c r="A36" s="60" t="s">
        <v>64</v>
      </c>
      <c r="B36" s="10"/>
      <c r="C36" s="61">
        <f aca="true" t="shared" si="6" ref="C36:Y36">SUM(C32:C35)</f>
        <v>346196738</v>
      </c>
      <c r="D36" s="61">
        <f>SUM(D32:D35)</f>
        <v>0</v>
      </c>
      <c r="E36" s="62">
        <f t="shared" si="6"/>
        <v>252243036</v>
      </c>
      <c r="F36" s="63">
        <f t="shared" si="6"/>
        <v>267888283</v>
      </c>
      <c r="G36" s="63">
        <f t="shared" si="6"/>
        <v>1426862</v>
      </c>
      <c r="H36" s="63">
        <f t="shared" si="6"/>
        <v>10136768</v>
      </c>
      <c r="I36" s="63">
        <f t="shared" si="6"/>
        <v>15683914</v>
      </c>
      <c r="J36" s="63">
        <f t="shared" si="6"/>
        <v>27247544</v>
      </c>
      <c r="K36" s="63">
        <f t="shared" si="6"/>
        <v>14124220</v>
      </c>
      <c r="L36" s="63">
        <f t="shared" si="6"/>
        <v>6387866</v>
      </c>
      <c r="M36" s="63">
        <f t="shared" si="6"/>
        <v>15668195</v>
      </c>
      <c r="N36" s="63">
        <f t="shared" si="6"/>
        <v>36180281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63427825</v>
      </c>
      <c r="X36" s="63">
        <f t="shared" si="6"/>
        <v>0</v>
      </c>
      <c r="Y36" s="63">
        <f t="shared" si="6"/>
        <v>63427825</v>
      </c>
      <c r="Z36" s="64">
        <f>+IF(X36&lt;&gt;0,+(Y36/X36)*100,0)</f>
        <v>0</v>
      </c>
      <c r="AA36" s="65">
        <f>SUM(AA32:AA35)</f>
        <v>267888283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84814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19073</v>
      </c>
      <c r="N5" s="18">
        <f t="shared" si="0"/>
        <v>19073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19073</v>
      </c>
      <c r="X5" s="18">
        <f t="shared" si="0"/>
        <v>0</v>
      </c>
      <c r="Y5" s="18">
        <f t="shared" si="0"/>
        <v>19073</v>
      </c>
      <c r="Z5" s="4">
        <f>+IF(X5&lt;&gt;0,+(Y5/X5)*100,0)</f>
        <v>0</v>
      </c>
      <c r="AA5" s="16">
        <f>SUM(AA6:AA8)</f>
        <v>1000000</v>
      </c>
    </row>
    <row r="6" spans="1:27" ht="13.5">
      <c r="A6" s="5" t="s">
        <v>32</v>
      </c>
      <c r="B6" s="3"/>
      <c r="C6" s="19">
        <v>15437</v>
      </c>
      <c r="D6" s="19"/>
      <c r="E6" s="20">
        <v>1000000</v>
      </c>
      <c r="F6" s="21">
        <v>1000000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1000000</v>
      </c>
    </row>
    <row r="7" spans="1:27" ht="13.5">
      <c r="A7" s="5" t="s">
        <v>33</v>
      </c>
      <c r="B7" s="3"/>
      <c r="C7" s="22">
        <v>15419</v>
      </c>
      <c r="D7" s="22"/>
      <c r="E7" s="23"/>
      <c r="F7" s="24"/>
      <c r="G7" s="24"/>
      <c r="H7" s="24"/>
      <c r="I7" s="24"/>
      <c r="J7" s="24"/>
      <c r="K7" s="24"/>
      <c r="L7" s="24"/>
      <c r="M7" s="24">
        <v>19073</v>
      </c>
      <c r="N7" s="24">
        <v>19073</v>
      </c>
      <c r="O7" s="24"/>
      <c r="P7" s="24"/>
      <c r="Q7" s="24"/>
      <c r="R7" s="24"/>
      <c r="S7" s="24"/>
      <c r="T7" s="24"/>
      <c r="U7" s="24"/>
      <c r="V7" s="24"/>
      <c r="W7" s="24">
        <v>19073</v>
      </c>
      <c r="X7" s="24"/>
      <c r="Y7" s="24">
        <v>19073</v>
      </c>
      <c r="Z7" s="7"/>
      <c r="AA7" s="29"/>
    </row>
    <row r="8" spans="1:27" ht="13.5">
      <c r="A8" s="5" t="s">
        <v>34</v>
      </c>
      <c r="B8" s="3"/>
      <c r="C8" s="19">
        <v>53958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5998</v>
      </c>
      <c r="D9" s="16">
        <f>SUM(D10:D14)</f>
        <v>0</v>
      </c>
      <c r="E9" s="17">
        <f t="shared" si="1"/>
        <v>17106300</v>
      </c>
      <c r="F9" s="18">
        <f t="shared" si="1"/>
        <v>17106300</v>
      </c>
      <c r="G9" s="18">
        <f t="shared" si="1"/>
        <v>0</v>
      </c>
      <c r="H9" s="18">
        <f t="shared" si="1"/>
        <v>0</v>
      </c>
      <c r="I9" s="18">
        <f t="shared" si="1"/>
        <v>10325</v>
      </c>
      <c r="J9" s="18">
        <f t="shared" si="1"/>
        <v>10325</v>
      </c>
      <c r="K9" s="18">
        <f t="shared" si="1"/>
        <v>0</v>
      </c>
      <c r="L9" s="18">
        <f t="shared" si="1"/>
        <v>28998</v>
      </c>
      <c r="M9" s="18">
        <f t="shared" si="1"/>
        <v>1036</v>
      </c>
      <c r="N9" s="18">
        <f t="shared" si="1"/>
        <v>30034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40359</v>
      </c>
      <c r="X9" s="18">
        <f t="shared" si="1"/>
        <v>7602800</v>
      </c>
      <c r="Y9" s="18">
        <f t="shared" si="1"/>
        <v>-7562441</v>
      </c>
      <c r="Z9" s="4">
        <f>+IF(X9&lt;&gt;0,+(Y9/X9)*100,0)</f>
        <v>-99.46915610038407</v>
      </c>
      <c r="AA9" s="30">
        <f>SUM(AA10:AA14)</f>
        <v>17106300</v>
      </c>
    </row>
    <row r="10" spans="1:27" ht="13.5">
      <c r="A10" s="5" t="s">
        <v>36</v>
      </c>
      <c r="B10" s="3"/>
      <c r="C10" s="19">
        <v>5998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16000000</v>
      </c>
      <c r="F11" s="21">
        <v>16000000</v>
      </c>
      <c r="G11" s="21"/>
      <c r="H11" s="21"/>
      <c r="I11" s="21"/>
      <c r="J11" s="21"/>
      <c r="K11" s="21"/>
      <c r="L11" s="21">
        <v>28998</v>
      </c>
      <c r="M11" s="21">
        <v>1036</v>
      </c>
      <c r="N11" s="21">
        <v>30034</v>
      </c>
      <c r="O11" s="21"/>
      <c r="P11" s="21"/>
      <c r="Q11" s="21"/>
      <c r="R11" s="21"/>
      <c r="S11" s="21"/>
      <c r="T11" s="21"/>
      <c r="U11" s="21"/>
      <c r="V11" s="21"/>
      <c r="W11" s="21">
        <v>30034</v>
      </c>
      <c r="X11" s="21">
        <v>7602800</v>
      </c>
      <c r="Y11" s="21">
        <v>-7572766</v>
      </c>
      <c r="Z11" s="6">
        <v>-99.6</v>
      </c>
      <c r="AA11" s="28">
        <v>16000000</v>
      </c>
    </row>
    <row r="12" spans="1:27" ht="13.5">
      <c r="A12" s="5" t="s">
        <v>38</v>
      </c>
      <c r="B12" s="3"/>
      <c r="C12" s="19"/>
      <c r="D12" s="19"/>
      <c r="E12" s="20">
        <v>1106300</v>
      </c>
      <c r="F12" s="21">
        <v>1106300</v>
      </c>
      <c r="G12" s="21"/>
      <c r="H12" s="21"/>
      <c r="I12" s="21">
        <v>10325</v>
      </c>
      <c r="J12" s="21">
        <v>10325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10325</v>
      </c>
      <c r="X12" s="21"/>
      <c r="Y12" s="21">
        <v>10325</v>
      </c>
      <c r="Z12" s="6"/>
      <c r="AA12" s="28">
        <v>1106300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12435461</v>
      </c>
      <c r="D15" s="16">
        <f>SUM(D16:D18)</f>
        <v>0</v>
      </c>
      <c r="E15" s="17">
        <f t="shared" si="2"/>
        <v>3335266</v>
      </c>
      <c r="F15" s="18">
        <f t="shared" si="2"/>
        <v>3335266</v>
      </c>
      <c r="G15" s="18">
        <f t="shared" si="2"/>
        <v>348047</v>
      </c>
      <c r="H15" s="18">
        <f t="shared" si="2"/>
        <v>86264</v>
      </c>
      <c r="I15" s="18">
        <f t="shared" si="2"/>
        <v>344677</v>
      </c>
      <c r="J15" s="18">
        <f t="shared" si="2"/>
        <v>778988</v>
      </c>
      <c r="K15" s="18">
        <f t="shared" si="2"/>
        <v>21913</v>
      </c>
      <c r="L15" s="18">
        <f t="shared" si="2"/>
        <v>874456</v>
      </c>
      <c r="M15" s="18">
        <f t="shared" si="2"/>
        <v>1108934</v>
      </c>
      <c r="N15" s="18">
        <f t="shared" si="2"/>
        <v>2005303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2784291</v>
      </c>
      <c r="X15" s="18">
        <f t="shared" si="2"/>
        <v>1389695</v>
      </c>
      <c r="Y15" s="18">
        <f t="shared" si="2"/>
        <v>1394596</v>
      </c>
      <c r="Z15" s="4">
        <f>+IF(X15&lt;&gt;0,+(Y15/X15)*100,0)</f>
        <v>100.35266731189219</v>
      </c>
      <c r="AA15" s="30">
        <f>SUM(AA16:AA18)</f>
        <v>3335266</v>
      </c>
    </row>
    <row r="16" spans="1:27" ht="13.5">
      <c r="A16" s="5" t="s">
        <v>42</v>
      </c>
      <c r="B16" s="3"/>
      <c r="C16" s="19">
        <v>4752867</v>
      </c>
      <c r="D16" s="19"/>
      <c r="E16" s="20"/>
      <c r="F16" s="21"/>
      <c r="G16" s="21"/>
      <c r="H16" s="21"/>
      <c r="I16" s="21">
        <v>1642</v>
      </c>
      <c r="J16" s="21">
        <v>1642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1642</v>
      </c>
      <c r="X16" s="21"/>
      <c r="Y16" s="21">
        <v>1642</v>
      </c>
      <c r="Z16" s="6"/>
      <c r="AA16" s="28"/>
    </row>
    <row r="17" spans="1:27" ht="13.5">
      <c r="A17" s="5" t="s">
        <v>43</v>
      </c>
      <c r="B17" s="3"/>
      <c r="C17" s="19">
        <v>7682594</v>
      </c>
      <c r="D17" s="19"/>
      <c r="E17" s="20">
        <v>3335266</v>
      </c>
      <c r="F17" s="21">
        <v>3335266</v>
      </c>
      <c r="G17" s="21">
        <v>348047</v>
      </c>
      <c r="H17" s="21">
        <v>86264</v>
      </c>
      <c r="I17" s="21">
        <v>343035</v>
      </c>
      <c r="J17" s="21">
        <v>777346</v>
      </c>
      <c r="K17" s="21">
        <v>21913</v>
      </c>
      <c r="L17" s="21">
        <v>874456</v>
      </c>
      <c r="M17" s="21">
        <v>1108934</v>
      </c>
      <c r="N17" s="21">
        <v>2005303</v>
      </c>
      <c r="O17" s="21"/>
      <c r="P17" s="21"/>
      <c r="Q17" s="21"/>
      <c r="R17" s="21"/>
      <c r="S17" s="21"/>
      <c r="T17" s="21"/>
      <c r="U17" s="21"/>
      <c r="V17" s="21"/>
      <c r="W17" s="21">
        <v>2782649</v>
      </c>
      <c r="X17" s="21">
        <v>1389695</v>
      </c>
      <c r="Y17" s="21">
        <v>1392954</v>
      </c>
      <c r="Z17" s="6">
        <v>100.23</v>
      </c>
      <c r="AA17" s="28">
        <v>3335266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29492248</v>
      </c>
      <c r="D19" s="16">
        <f>SUM(D20:D23)</f>
        <v>0</v>
      </c>
      <c r="E19" s="17">
        <f t="shared" si="3"/>
        <v>27344521</v>
      </c>
      <c r="F19" s="18">
        <f t="shared" si="3"/>
        <v>27344521</v>
      </c>
      <c r="G19" s="18">
        <f t="shared" si="3"/>
        <v>0</v>
      </c>
      <c r="H19" s="18">
        <f t="shared" si="3"/>
        <v>8125566</v>
      </c>
      <c r="I19" s="18">
        <f t="shared" si="3"/>
        <v>389195</v>
      </c>
      <c r="J19" s="18">
        <f t="shared" si="3"/>
        <v>8514761</v>
      </c>
      <c r="K19" s="18">
        <f t="shared" si="3"/>
        <v>2390307</v>
      </c>
      <c r="L19" s="18">
        <f t="shared" si="3"/>
        <v>1128813</v>
      </c>
      <c r="M19" s="18">
        <f t="shared" si="3"/>
        <v>1881773</v>
      </c>
      <c r="N19" s="18">
        <f t="shared" si="3"/>
        <v>5400893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13915654</v>
      </c>
      <c r="X19" s="18">
        <f t="shared" si="3"/>
        <v>6706799</v>
      </c>
      <c r="Y19" s="18">
        <f t="shared" si="3"/>
        <v>7208855</v>
      </c>
      <c r="Z19" s="4">
        <f>+IF(X19&lt;&gt;0,+(Y19/X19)*100,0)</f>
        <v>107.48577674685048</v>
      </c>
      <c r="AA19" s="30">
        <f>SUM(AA20:AA23)</f>
        <v>27344521</v>
      </c>
    </row>
    <row r="20" spans="1:27" ht="13.5">
      <c r="A20" s="5" t="s">
        <v>46</v>
      </c>
      <c r="B20" s="3"/>
      <c r="C20" s="19">
        <v>2617943</v>
      </c>
      <c r="D20" s="19"/>
      <c r="E20" s="20">
        <v>5386087</v>
      </c>
      <c r="F20" s="21">
        <v>5386087</v>
      </c>
      <c r="G20" s="21"/>
      <c r="H20" s="21">
        <v>1389764</v>
      </c>
      <c r="I20" s="21">
        <v>55548</v>
      </c>
      <c r="J20" s="21">
        <v>1445312</v>
      </c>
      <c r="K20" s="21">
        <v>587095</v>
      </c>
      <c r="L20" s="21">
        <v>937944</v>
      </c>
      <c r="M20" s="21">
        <v>701800</v>
      </c>
      <c r="N20" s="21">
        <v>2226839</v>
      </c>
      <c r="O20" s="21"/>
      <c r="P20" s="21"/>
      <c r="Q20" s="21"/>
      <c r="R20" s="21"/>
      <c r="S20" s="21"/>
      <c r="T20" s="21"/>
      <c r="U20" s="21"/>
      <c r="V20" s="21"/>
      <c r="W20" s="21">
        <v>3672151</v>
      </c>
      <c r="X20" s="21">
        <v>1615827</v>
      </c>
      <c r="Y20" s="21">
        <v>2056324</v>
      </c>
      <c r="Z20" s="6">
        <v>127.26</v>
      </c>
      <c r="AA20" s="28">
        <v>5386087</v>
      </c>
    </row>
    <row r="21" spans="1:27" ht="13.5">
      <c r="A21" s="5" t="s">
        <v>47</v>
      </c>
      <c r="B21" s="3"/>
      <c r="C21" s="19">
        <v>20150423</v>
      </c>
      <c r="D21" s="19"/>
      <c r="E21" s="20">
        <v>11627940</v>
      </c>
      <c r="F21" s="21">
        <v>11627940</v>
      </c>
      <c r="G21" s="21"/>
      <c r="H21" s="21">
        <v>5101518</v>
      </c>
      <c r="I21" s="21"/>
      <c r="J21" s="21">
        <v>5101518</v>
      </c>
      <c r="K21" s="21">
        <v>1803212</v>
      </c>
      <c r="L21" s="21">
        <v>32973</v>
      </c>
      <c r="M21" s="21">
        <v>948722</v>
      </c>
      <c r="N21" s="21">
        <v>2784907</v>
      </c>
      <c r="O21" s="21"/>
      <c r="P21" s="21"/>
      <c r="Q21" s="21"/>
      <c r="R21" s="21"/>
      <c r="S21" s="21"/>
      <c r="T21" s="21"/>
      <c r="U21" s="21"/>
      <c r="V21" s="21"/>
      <c r="W21" s="21">
        <v>7886425</v>
      </c>
      <c r="X21" s="21"/>
      <c r="Y21" s="21">
        <v>7886425</v>
      </c>
      <c r="Z21" s="6"/>
      <c r="AA21" s="28">
        <v>11627940</v>
      </c>
    </row>
    <row r="22" spans="1:27" ht="13.5">
      <c r="A22" s="5" t="s">
        <v>48</v>
      </c>
      <c r="B22" s="3"/>
      <c r="C22" s="22">
        <v>6723882</v>
      </c>
      <c r="D22" s="22"/>
      <c r="E22" s="23">
        <v>9605793</v>
      </c>
      <c r="F22" s="24">
        <v>9605793</v>
      </c>
      <c r="G22" s="24"/>
      <c r="H22" s="24">
        <v>1634284</v>
      </c>
      <c r="I22" s="24"/>
      <c r="J22" s="24">
        <v>1634284</v>
      </c>
      <c r="K22" s="24"/>
      <c r="L22" s="24"/>
      <c r="M22" s="24">
        <v>220896</v>
      </c>
      <c r="N22" s="24">
        <v>220896</v>
      </c>
      <c r="O22" s="24"/>
      <c r="P22" s="24"/>
      <c r="Q22" s="24"/>
      <c r="R22" s="24"/>
      <c r="S22" s="24"/>
      <c r="T22" s="24"/>
      <c r="U22" s="24"/>
      <c r="V22" s="24"/>
      <c r="W22" s="24">
        <v>1855180</v>
      </c>
      <c r="X22" s="24">
        <v>4366270</v>
      </c>
      <c r="Y22" s="24">
        <v>-2511090</v>
      </c>
      <c r="Z22" s="7">
        <v>-57.51</v>
      </c>
      <c r="AA22" s="29">
        <v>9605793</v>
      </c>
    </row>
    <row r="23" spans="1:27" ht="13.5">
      <c r="A23" s="5" t="s">
        <v>49</v>
      </c>
      <c r="B23" s="3"/>
      <c r="C23" s="19"/>
      <c r="D23" s="19"/>
      <c r="E23" s="20">
        <v>724701</v>
      </c>
      <c r="F23" s="21">
        <v>724701</v>
      </c>
      <c r="G23" s="21"/>
      <c r="H23" s="21"/>
      <c r="I23" s="21">
        <v>333647</v>
      </c>
      <c r="J23" s="21">
        <v>333647</v>
      </c>
      <c r="K23" s="21"/>
      <c r="L23" s="21">
        <v>157896</v>
      </c>
      <c r="M23" s="21">
        <v>10355</v>
      </c>
      <c r="N23" s="21">
        <v>168251</v>
      </c>
      <c r="O23" s="21"/>
      <c r="P23" s="21"/>
      <c r="Q23" s="21"/>
      <c r="R23" s="21"/>
      <c r="S23" s="21"/>
      <c r="T23" s="21"/>
      <c r="U23" s="21"/>
      <c r="V23" s="21"/>
      <c r="W23" s="21">
        <v>501898</v>
      </c>
      <c r="X23" s="21">
        <v>724702</v>
      </c>
      <c r="Y23" s="21">
        <v>-222804</v>
      </c>
      <c r="Z23" s="6">
        <v>-30.74</v>
      </c>
      <c r="AA23" s="28">
        <v>724701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42018521</v>
      </c>
      <c r="D25" s="50">
        <f>+D5+D9+D15+D19+D24</f>
        <v>0</v>
      </c>
      <c r="E25" s="51">
        <f t="shared" si="4"/>
        <v>48786087</v>
      </c>
      <c r="F25" s="52">
        <f t="shared" si="4"/>
        <v>48786087</v>
      </c>
      <c r="G25" s="52">
        <f t="shared" si="4"/>
        <v>348047</v>
      </c>
      <c r="H25" s="52">
        <f t="shared" si="4"/>
        <v>8211830</v>
      </c>
      <c r="I25" s="52">
        <f t="shared" si="4"/>
        <v>744197</v>
      </c>
      <c r="J25" s="52">
        <f t="shared" si="4"/>
        <v>9304074</v>
      </c>
      <c r="K25" s="52">
        <f t="shared" si="4"/>
        <v>2412220</v>
      </c>
      <c r="L25" s="52">
        <f t="shared" si="4"/>
        <v>2032267</v>
      </c>
      <c r="M25" s="52">
        <f t="shared" si="4"/>
        <v>3010816</v>
      </c>
      <c r="N25" s="52">
        <f t="shared" si="4"/>
        <v>7455303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16759377</v>
      </c>
      <c r="X25" s="52">
        <f t="shared" si="4"/>
        <v>15699294</v>
      </c>
      <c r="Y25" s="52">
        <f t="shared" si="4"/>
        <v>1060083</v>
      </c>
      <c r="Z25" s="53">
        <f>+IF(X25&lt;&gt;0,+(Y25/X25)*100,0)</f>
        <v>6.752424663172752</v>
      </c>
      <c r="AA25" s="54">
        <f>+AA5+AA9+AA15+AA19+AA24</f>
        <v>48786087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32680531</v>
      </c>
      <c r="D28" s="19"/>
      <c r="E28" s="20">
        <v>31400000</v>
      </c>
      <c r="F28" s="21">
        <v>31400000</v>
      </c>
      <c r="G28" s="21">
        <v>348047</v>
      </c>
      <c r="H28" s="21">
        <v>8187639</v>
      </c>
      <c r="I28" s="21">
        <v>739021</v>
      </c>
      <c r="J28" s="21">
        <v>9274707</v>
      </c>
      <c r="K28" s="21">
        <v>2395303</v>
      </c>
      <c r="L28" s="21">
        <v>2023086</v>
      </c>
      <c r="M28" s="21">
        <v>2908507</v>
      </c>
      <c r="N28" s="21">
        <v>7326896</v>
      </c>
      <c r="O28" s="21"/>
      <c r="P28" s="21"/>
      <c r="Q28" s="21"/>
      <c r="R28" s="21"/>
      <c r="S28" s="21"/>
      <c r="T28" s="21"/>
      <c r="U28" s="21"/>
      <c r="V28" s="21"/>
      <c r="W28" s="21">
        <v>16601603</v>
      </c>
      <c r="X28" s="21"/>
      <c r="Y28" s="21">
        <v>16601603</v>
      </c>
      <c r="Z28" s="6"/>
      <c r="AA28" s="19">
        <v>31400000</v>
      </c>
    </row>
    <row r="29" spans="1:27" ht="13.5">
      <c r="A29" s="56" t="s">
        <v>55</v>
      </c>
      <c r="B29" s="3"/>
      <c r="C29" s="19">
        <v>3707529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36388060</v>
      </c>
      <c r="D32" s="25">
        <f>SUM(D28:D31)</f>
        <v>0</v>
      </c>
      <c r="E32" s="26">
        <f t="shared" si="5"/>
        <v>31400000</v>
      </c>
      <c r="F32" s="27">
        <f t="shared" si="5"/>
        <v>31400000</v>
      </c>
      <c r="G32" s="27">
        <f t="shared" si="5"/>
        <v>348047</v>
      </c>
      <c r="H32" s="27">
        <f t="shared" si="5"/>
        <v>8187639</v>
      </c>
      <c r="I32" s="27">
        <f t="shared" si="5"/>
        <v>739021</v>
      </c>
      <c r="J32" s="27">
        <f t="shared" si="5"/>
        <v>9274707</v>
      </c>
      <c r="K32" s="27">
        <f t="shared" si="5"/>
        <v>2395303</v>
      </c>
      <c r="L32" s="27">
        <f t="shared" si="5"/>
        <v>2023086</v>
      </c>
      <c r="M32" s="27">
        <f t="shared" si="5"/>
        <v>2908507</v>
      </c>
      <c r="N32" s="27">
        <f t="shared" si="5"/>
        <v>7326896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16601603</v>
      </c>
      <c r="X32" s="27">
        <f t="shared" si="5"/>
        <v>0</v>
      </c>
      <c r="Y32" s="27">
        <f t="shared" si="5"/>
        <v>16601603</v>
      </c>
      <c r="Z32" s="13">
        <f>+IF(X32&lt;&gt;0,+(Y32/X32)*100,0)</f>
        <v>0</v>
      </c>
      <c r="AA32" s="31">
        <f>SUM(AA28:AA31)</f>
        <v>31400000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5492918</v>
      </c>
      <c r="D34" s="19"/>
      <c r="E34" s="20">
        <v>17386087</v>
      </c>
      <c r="F34" s="21">
        <v>17386087</v>
      </c>
      <c r="G34" s="21"/>
      <c r="H34" s="21">
        <v>24191</v>
      </c>
      <c r="I34" s="21">
        <v>5176</v>
      </c>
      <c r="J34" s="21">
        <v>29367</v>
      </c>
      <c r="K34" s="21">
        <v>16917</v>
      </c>
      <c r="L34" s="21">
        <v>9181</v>
      </c>
      <c r="M34" s="21">
        <v>83236</v>
      </c>
      <c r="N34" s="21">
        <v>109334</v>
      </c>
      <c r="O34" s="21"/>
      <c r="P34" s="21"/>
      <c r="Q34" s="21"/>
      <c r="R34" s="21"/>
      <c r="S34" s="21"/>
      <c r="T34" s="21"/>
      <c r="U34" s="21"/>
      <c r="V34" s="21"/>
      <c r="W34" s="21">
        <v>138701</v>
      </c>
      <c r="X34" s="21"/>
      <c r="Y34" s="21">
        <v>138701</v>
      </c>
      <c r="Z34" s="6"/>
      <c r="AA34" s="28">
        <v>17386087</v>
      </c>
    </row>
    <row r="35" spans="1:27" ht="13.5">
      <c r="A35" s="59" t="s">
        <v>63</v>
      </c>
      <c r="B35" s="3"/>
      <c r="C35" s="19">
        <v>137543</v>
      </c>
      <c r="D35" s="19"/>
      <c r="E35" s="20"/>
      <c r="F35" s="21"/>
      <c r="G35" s="21"/>
      <c r="H35" s="21"/>
      <c r="I35" s="21"/>
      <c r="J35" s="21"/>
      <c r="K35" s="21"/>
      <c r="L35" s="21"/>
      <c r="M35" s="21">
        <v>19073</v>
      </c>
      <c r="N35" s="21">
        <v>19073</v>
      </c>
      <c r="O35" s="21"/>
      <c r="P35" s="21"/>
      <c r="Q35" s="21"/>
      <c r="R35" s="21"/>
      <c r="S35" s="21"/>
      <c r="T35" s="21"/>
      <c r="U35" s="21"/>
      <c r="V35" s="21"/>
      <c r="W35" s="21">
        <v>19073</v>
      </c>
      <c r="X35" s="21"/>
      <c r="Y35" s="21">
        <v>19073</v>
      </c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42018521</v>
      </c>
      <c r="D36" s="61">
        <f>SUM(D32:D35)</f>
        <v>0</v>
      </c>
      <c r="E36" s="62">
        <f t="shared" si="6"/>
        <v>48786087</v>
      </c>
      <c r="F36" s="63">
        <f t="shared" si="6"/>
        <v>48786087</v>
      </c>
      <c r="G36" s="63">
        <f t="shared" si="6"/>
        <v>348047</v>
      </c>
      <c r="H36" s="63">
        <f t="shared" si="6"/>
        <v>8211830</v>
      </c>
      <c r="I36" s="63">
        <f t="shared" si="6"/>
        <v>744197</v>
      </c>
      <c r="J36" s="63">
        <f t="shared" si="6"/>
        <v>9304074</v>
      </c>
      <c r="K36" s="63">
        <f t="shared" si="6"/>
        <v>2412220</v>
      </c>
      <c r="L36" s="63">
        <f t="shared" si="6"/>
        <v>2032267</v>
      </c>
      <c r="M36" s="63">
        <f t="shared" si="6"/>
        <v>3010816</v>
      </c>
      <c r="N36" s="63">
        <f t="shared" si="6"/>
        <v>7455303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16759377</v>
      </c>
      <c r="X36" s="63">
        <f t="shared" si="6"/>
        <v>0</v>
      </c>
      <c r="Y36" s="63">
        <f t="shared" si="6"/>
        <v>16759377</v>
      </c>
      <c r="Z36" s="64">
        <f>+IF(X36&lt;&gt;0,+(Y36/X36)*100,0)</f>
        <v>0</v>
      </c>
      <c r="AA36" s="65">
        <f>SUM(AA32:AA35)</f>
        <v>48786087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2483206</v>
      </c>
      <c r="F5" s="18">
        <f t="shared" si="0"/>
        <v>2483206</v>
      </c>
      <c r="G5" s="18">
        <f t="shared" si="0"/>
        <v>-198085</v>
      </c>
      <c r="H5" s="18">
        <f t="shared" si="0"/>
        <v>191879</v>
      </c>
      <c r="I5" s="18">
        <f t="shared" si="0"/>
        <v>0</v>
      </c>
      <c r="J5" s="18">
        <f t="shared" si="0"/>
        <v>-6206</v>
      </c>
      <c r="K5" s="18">
        <f t="shared" si="0"/>
        <v>8038</v>
      </c>
      <c r="L5" s="18">
        <f t="shared" si="0"/>
        <v>25601</v>
      </c>
      <c r="M5" s="18">
        <f t="shared" si="0"/>
        <v>-1125</v>
      </c>
      <c r="N5" s="18">
        <f t="shared" si="0"/>
        <v>32514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26308</v>
      </c>
      <c r="X5" s="18">
        <f t="shared" si="0"/>
        <v>1194100</v>
      </c>
      <c r="Y5" s="18">
        <f t="shared" si="0"/>
        <v>-1167792</v>
      </c>
      <c r="Z5" s="4">
        <f>+IF(X5&lt;&gt;0,+(Y5/X5)*100,0)</f>
        <v>-97.79683443597689</v>
      </c>
      <c r="AA5" s="16">
        <f>SUM(AA6:AA8)</f>
        <v>2483206</v>
      </c>
    </row>
    <row r="6" spans="1:27" ht="13.5">
      <c r="A6" s="5" t="s">
        <v>32</v>
      </c>
      <c r="B6" s="3"/>
      <c r="C6" s="19"/>
      <c r="D6" s="19"/>
      <c r="E6" s="20"/>
      <c r="F6" s="21"/>
      <c r="G6" s="21">
        <v>3900</v>
      </c>
      <c r="H6" s="21"/>
      <c r="I6" s="21"/>
      <c r="J6" s="21">
        <v>3900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3900</v>
      </c>
      <c r="X6" s="21"/>
      <c r="Y6" s="21">
        <v>3900</v>
      </c>
      <c r="Z6" s="6"/>
      <c r="AA6" s="28"/>
    </row>
    <row r="7" spans="1:27" ht="13.5">
      <c r="A7" s="5" t="s">
        <v>33</v>
      </c>
      <c r="B7" s="3"/>
      <c r="C7" s="22"/>
      <c r="D7" s="22"/>
      <c r="E7" s="23">
        <v>1000000</v>
      </c>
      <c r="F7" s="24">
        <v>1000000</v>
      </c>
      <c r="G7" s="24">
        <v>-191879</v>
      </c>
      <c r="H7" s="24">
        <v>191879</v>
      </c>
      <c r="I7" s="24"/>
      <c r="J7" s="24"/>
      <c r="K7" s="24"/>
      <c r="L7" s="24"/>
      <c r="M7" s="24">
        <v>-2489</v>
      </c>
      <c r="N7" s="24">
        <v>-2489</v>
      </c>
      <c r="O7" s="24"/>
      <c r="P7" s="24"/>
      <c r="Q7" s="24"/>
      <c r="R7" s="24"/>
      <c r="S7" s="24"/>
      <c r="T7" s="24"/>
      <c r="U7" s="24"/>
      <c r="V7" s="24"/>
      <c r="W7" s="24">
        <v>-2489</v>
      </c>
      <c r="X7" s="24">
        <v>480900</v>
      </c>
      <c r="Y7" s="24">
        <v>-483389</v>
      </c>
      <c r="Z7" s="7">
        <v>-100.52</v>
      </c>
      <c r="AA7" s="29">
        <v>1000000</v>
      </c>
    </row>
    <row r="8" spans="1:27" ht="13.5">
      <c r="A8" s="5" t="s">
        <v>34</v>
      </c>
      <c r="B8" s="3"/>
      <c r="C8" s="19"/>
      <c r="D8" s="19"/>
      <c r="E8" s="20">
        <v>1483206</v>
      </c>
      <c r="F8" s="21">
        <v>1483206</v>
      </c>
      <c r="G8" s="21">
        <v>-10106</v>
      </c>
      <c r="H8" s="21"/>
      <c r="I8" s="21"/>
      <c r="J8" s="21">
        <v>-10106</v>
      </c>
      <c r="K8" s="21">
        <v>8038</v>
      </c>
      <c r="L8" s="21">
        <v>25601</v>
      </c>
      <c r="M8" s="21">
        <v>1364</v>
      </c>
      <c r="N8" s="21">
        <v>35003</v>
      </c>
      <c r="O8" s="21"/>
      <c r="P8" s="21"/>
      <c r="Q8" s="21"/>
      <c r="R8" s="21"/>
      <c r="S8" s="21"/>
      <c r="T8" s="21"/>
      <c r="U8" s="21"/>
      <c r="V8" s="21"/>
      <c r="W8" s="21">
        <v>24897</v>
      </c>
      <c r="X8" s="21">
        <v>713200</v>
      </c>
      <c r="Y8" s="21">
        <v>-688303</v>
      </c>
      <c r="Z8" s="6">
        <v>-96.51</v>
      </c>
      <c r="AA8" s="28">
        <v>1483206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2305000</v>
      </c>
      <c r="F9" s="18">
        <f t="shared" si="1"/>
        <v>2305000</v>
      </c>
      <c r="G9" s="18">
        <f t="shared" si="1"/>
        <v>0</v>
      </c>
      <c r="H9" s="18">
        <f t="shared" si="1"/>
        <v>0</v>
      </c>
      <c r="I9" s="18">
        <f t="shared" si="1"/>
        <v>851131</v>
      </c>
      <c r="J9" s="18">
        <f t="shared" si="1"/>
        <v>851131</v>
      </c>
      <c r="K9" s="18">
        <f t="shared" si="1"/>
        <v>1142159</v>
      </c>
      <c r="L9" s="18">
        <f t="shared" si="1"/>
        <v>75453</v>
      </c>
      <c r="M9" s="18">
        <f t="shared" si="1"/>
        <v>34361</v>
      </c>
      <c r="N9" s="18">
        <f t="shared" si="1"/>
        <v>1251973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2103104</v>
      </c>
      <c r="X9" s="18">
        <f t="shared" si="1"/>
        <v>1108700</v>
      </c>
      <c r="Y9" s="18">
        <f t="shared" si="1"/>
        <v>994404</v>
      </c>
      <c r="Z9" s="4">
        <f>+IF(X9&lt;&gt;0,+(Y9/X9)*100,0)</f>
        <v>89.69098944710021</v>
      </c>
      <c r="AA9" s="30">
        <f>SUM(AA10:AA14)</f>
        <v>2305000</v>
      </c>
    </row>
    <row r="10" spans="1:27" ht="13.5">
      <c r="A10" s="5" t="s">
        <v>36</v>
      </c>
      <c r="B10" s="3"/>
      <c r="C10" s="19"/>
      <c r="D10" s="19"/>
      <c r="E10" s="20">
        <v>1005000</v>
      </c>
      <c r="F10" s="21">
        <v>1005000</v>
      </c>
      <c r="G10" s="21"/>
      <c r="H10" s="21"/>
      <c r="I10" s="21">
        <v>1792</v>
      </c>
      <c r="J10" s="21">
        <v>1792</v>
      </c>
      <c r="K10" s="21"/>
      <c r="L10" s="21">
        <v>829</v>
      </c>
      <c r="M10" s="21"/>
      <c r="N10" s="21">
        <v>829</v>
      </c>
      <c r="O10" s="21"/>
      <c r="P10" s="21"/>
      <c r="Q10" s="21"/>
      <c r="R10" s="21"/>
      <c r="S10" s="21"/>
      <c r="T10" s="21"/>
      <c r="U10" s="21"/>
      <c r="V10" s="21"/>
      <c r="W10" s="21">
        <v>2621</v>
      </c>
      <c r="X10" s="21">
        <v>483500</v>
      </c>
      <c r="Y10" s="21">
        <v>-480879</v>
      </c>
      <c r="Z10" s="6">
        <v>-99.46</v>
      </c>
      <c r="AA10" s="28">
        <v>1005000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>
        <v>1142159</v>
      </c>
      <c r="L11" s="21"/>
      <c r="M11" s="21"/>
      <c r="N11" s="21">
        <v>1142159</v>
      </c>
      <c r="O11" s="21"/>
      <c r="P11" s="21"/>
      <c r="Q11" s="21"/>
      <c r="R11" s="21"/>
      <c r="S11" s="21"/>
      <c r="T11" s="21"/>
      <c r="U11" s="21"/>
      <c r="V11" s="21"/>
      <c r="W11" s="21">
        <v>1142159</v>
      </c>
      <c r="X11" s="21"/>
      <c r="Y11" s="21">
        <v>1142159</v>
      </c>
      <c r="Z11" s="6"/>
      <c r="AA11" s="28"/>
    </row>
    <row r="12" spans="1:27" ht="13.5">
      <c r="A12" s="5" t="s">
        <v>38</v>
      </c>
      <c r="B12" s="3"/>
      <c r="C12" s="19"/>
      <c r="D12" s="19"/>
      <c r="E12" s="20">
        <v>1300000</v>
      </c>
      <c r="F12" s="21">
        <v>1300000</v>
      </c>
      <c r="G12" s="21"/>
      <c r="H12" s="21"/>
      <c r="I12" s="21"/>
      <c r="J12" s="21"/>
      <c r="K12" s="21"/>
      <c r="L12" s="21">
        <v>13986</v>
      </c>
      <c r="M12" s="21">
        <v>15863</v>
      </c>
      <c r="N12" s="21">
        <v>29849</v>
      </c>
      <c r="O12" s="21"/>
      <c r="P12" s="21"/>
      <c r="Q12" s="21"/>
      <c r="R12" s="21"/>
      <c r="S12" s="21"/>
      <c r="T12" s="21"/>
      <c r="U12" s="21"/>
      <c r="V12" s="21"/>
      <c r="W12" s="21">
        <v>29849</v>
      </c>
      <c r="X12" s="21">
        <v>625200</v>
      </c>
      <c r="Y12" s="21">
        <v>-595351</v>
      </c>
      <c r="Z12" s="6">
        <v>-95.23</v>
      </c>
      <c r="AA12" s="28">
        <v>1300000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>
        <v>849339</v>
      </c>
      <c r="J13" s="21">
        <v>849339</v>
      </c>
      <c r="K13" s="21"/>
      <c r="L13" s="21">
        <v>60638</v>
      </c>
      <c r="M13" s="21">
        <v>18498</v>
      </c>
      <c r="N13" s="21">
        <v>79136</v>
      </c>
      <c r="O13" s="21"/>
      <c r="P13" s="21"/>
      <c r="Q13" s="21"/>
      <c r="R13" s="21"/>
      <c r="S13" s="21"/>
      <c r="T13" s="21"/>
      <c r="U13" s="21"/>
      <c r="V13" s="21"/>
      <c r="W13" s="21">
        <v>928475</v>
      </c>
      <c r="X13" s="21"/>
      <c r="Y13" s="21">
        <v>928475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8513951</v>
      </c>
      <c r="F15" s="18">
        <f t="shared" si="2"/>
        <v>8513951</v>
      </c>
      <c r="G15" s="18">
        <f t="shared" si="2"/>
        <v>278906</v>
      </c>
      <c r="H15" s="18">
        <f t="shared" si="2"/>
        <v>1292038</v>
      </c>
      <c r="I15" s="18">
        <f t="shared" si="2"/>
        <v>1071015</v>
      </c>
      <c r="J15" s="18">
        <f t="shared" si="2"/>
        <v>2641959</v>
      </c>
      <c r="K15" s="18">
        <f t="shared" si="2"/>
        <v>268229</v>
      </c>
      <c r="L15" s="18">
        <f t="shared" si="2"/>
        <v>525032</v>
      </c>
      <c r="M15" s="18">
        <f t="shared" si="2"/>
        <v>764806</v>
      </c>
      <c r="N15" s="18">
        <f t="shared" si="2"/>
        <v>1558067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4200026</v>
      </c>
      <c r="X15" s="18">
        <f t="shared" si="2"/>
        <v>4093700</v>
      </c>
      <c r="Y15" s="18">
        <f t="shared" si="2"/>
        <v>106326</v>
      </c>
      <c r="Z15" s="4">
        <f>+IF(X15&lt;&gt;0,+(Y15/X15)*100,0)</f>
        <v>2.5973080587243813</v>
      </c>
      <c r="AA15" s="30">
        <f>SUM(AA16:AA18)</f>
        <v>8513951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8513951</v>
      </c>
      <c r="F17" s="21">
        <v>8513951</v>
      </c>
      <c r="G17" s="21">
        <v>278906</v>
      </c>
      <c r="H17" s="21">
        <v>1292038</v>
      </c>
      <c r="I17" s="21">
        <v>1071015</v>
      </c>
      <c r="J17" s="21">
        <v>2641959</v>
      </c>
      <c r="K17" s="21">
        <v>268229</v>
      </c>
      <c r="L17" s="21">
        <v>525032</v>
      </c>
      <c r="M17" s="21">
        <v>764806</v>
      </c>
      <c r="N17" s="21">
        <v>1558067</v>
      </c>
      <c r="O17" s="21"/>
      <c r="P17" s="21"/>
      <c r="Q17" s="21"/>
      <c r="R17" s="21"/>
      <c r="S17" s="21"/>
      <c r="T17" s="21"/>
      <c r="U17" s="21"/>
      <c r="V17" s="21"/>
      <c r="W17" s="21">
        <v>4200026</v>
      </c>
      <c r="X17" s="21">
        <v>4093700</v>
      </c>
      <c r="Y17" s="21">
        <v>106326</v>
      </c>
      <c r="Z17" s="6">
        <v>2.6</v>
      </c>
      <c r="AA17" s="28">
        <v>8513951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32403645</v>
      </c>
      <c r="F19" s="18">
        <f t="shared" si="3"/>
        <v>32403645</v>
      </c>
      <c r="G19" s="18">
        <f t="shared" si="3"/>
        <v>56017</v>
      </c>
      <c r="H19" s="18">
        <f t="shared" si="3"/>
        <v>942873</v>
      </c>
      <c r="I19" s="18">
        <f t="shared" si="3"/>
        <v>1385447</v>
      </c>
      <c r="J19" s="18">
        <f t="shared" si="3"/>
        <v>2384337</v>
      </c>
      <c r="K19" s="18">
        <f t="shared" si="3"/>
        <v>1105467</v>
      </c>
      <c r="L19" s="18">
        <f t="shared" si="3"/>
        <v>2376806</v>
      </c>
      <c r="M19" s="18">
        <f t="shared" si="3"/>
        <v>1076385</v>
      </c>
      <c r="N19" s="18">
        <f t="shared" si="3"/>
        <v>4558658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6942995</v>
      </c>
      <c r="X19" s="18">
        <f t="shared" si="3"/>
        <v>15581500</v>
      </c>
      <c r="Y19" s="18">
        <f t="shared" si="3"/>
        <v>-8638505</v>
      </c>
      <c r="Z19" s="4">
        <f>+IF(X19&lt;&gt;0,+(Y19/X19)*100,0)</f>
        <v>-55.4407791290954</v>
      </c>
      <c r="AA19" s="30">
        <f>SUM(AA20:AA23)</f>
        <v>32403645</v>
      </c>
    </row>
    <row r="20" spans="1:27" ht="13.5">
      <c r="A20" s="5" t="s">
        <v>46</v>
      </c>
      <c r="B20" s="3"/>
      <c r="C20" s="19"/>
      <c r="D20" s="19"/>
      <c r="E20" s="20">
        <v>14454788</v>
      </c>
      <c r="F20" s="21">
        <v>14454788</v>
      </c>
      <c r="G20" s="21">
        <v>-203983</v>
      </c>
      <c r="H20" s="21"/>
      <c r="I20" s="21">
        <v>905</v>
      </c>
      <c r="J20" s="21">
        <v>-203078</v>
      </c>
      <c r="K20" s="21">
        <v>203983</v>
      </c>
      <c r="L20" s="21">
        <v>964588</v>
      </c>
      <c r="M20" s="21">
        <v>254110</v>
      </c>
      <c r="N20" s="21">
        <v>1422681</v>
      </c>
      <c r="O20" s="21"/>
      <c r="P20" s="21"/>
      <c r="Q20" s="21"/>
      <c r="R20" s="21"/>
      <c r="S20" s="21"/>
      <c r="T20" s="21"/>
      <c r="U20" s="21"/>
      <c r="V20" s="21"/>
      <c r="W20" s="21">
        <v>1219603</v>
      </c>
      <c r="X20" s="21">
        <v>6950500</v>
      </c>
      <c r="Y20" s="21">
        <v>-5730897</v>
      </c>
      <c r="Z20" s="6">
        <v>-82.45</v>
      </c>
      <c r="AA20" s="28">
        <v>14454788</v>
      </c>
    </row>
    <row r="21" spans="1:27" ht="13.5">
      <c r="A21" s="5" t="s">
        <v>47</v>
      </c>
      <c r="B21" s="3"/>
      <c r="C21" s="19"/>
      <c r="D21" s="19"/>
      <c r="E21" s="20">
        <v>5208507</v>
      </c>
      <c r="F21" s="21">
        <v>5208507</v>
      </c>
      <c r="G21" s="21">
        <v>260000</v>
      </c>
      <c r="H21" s="21">
        <v>942873</v>
      </c>
      <c r="I21" s="21">
        <v>1173109</v>
      </c>
      <c r="J21" s="21">
        <v>2375982</v>
      </c>
      <c r="K21" s="21">
        <v>851228</v>
      </c>
      <c r="L21" s="21">
        <v>1055290</v>
      </c>
      <c r="M21" s="21">
        <v>287207</v>
      </c>
      <c r="N21" s="21">
        <v>2193725</v>
      </c>
      <c r="O21" s="21"/>
      <c r="P21" s="21"/>
      <c r="Q21" s="21"/>
      <c r="R21" s="21"/>
      <c r="S21" s="21"/>
      <c r="T21" s="21"/>
      <c r="U21" s="21"/>
      <c r="V21" s="21"/>
      <c r="W21" s="21">
        <v>4569707</v>
      </c>
      <c r="X21" s="21">
        <v>2504900</v>
      </c>
      <c r="Y21" s="21">
        <v>2064807</v>
      </c>
      <c r="Z21" s="6">
        <v>82.43</v>
      </c>
      <c r="AA21" s="28">
        <v>5208507</v>
      </c>
    </row>
    <row r="22" spans="1:27" ht="13.5">
      <c r="A22" s="5" t="s">
        <v>48</v>
      </c>
      <c r="B22" s="3"/>
      <c r="C22" s="22"/>
      <c r="D22" s="22"/>
      <c r="E22" s="23">
        <v>4231578</v>
      </c>
      <c r="F22" s="24">
        <v>4231578</v>
      </c>
      <c r="G22" s="24"/>
      <c r="H22" s="24"/>
      <c r="I22" s="24">
        <v>211433</v>
      </c>
      <c r="J22" s="24">
        <v>211433</v>
      </c>
      <c r="K22" s="24">
        <v>50256</v>
      </c>
      <c r="L22" s="24">
        <v>356928</v>
      </c>
      <c r="M22" s="24">
        <v>429052</v>
      </c>
      <c r="N22" s="24">
        <v>836236</v>
      </c>
      <c r="O22" s="24"/>
      <c r="P22" s="24"/>
      <c r="Q22" s="24"/>
      <c r="R22" s="24"/>
      <c r="S22" s="24"/>
      <c r="T22" s="24"/>
      <c r="U22" s="24"/>
      <c r="V22" s="24"/>
      <c r="W22" s="24">
        <v>1047669</v>
      </c>
      <c r="X22" s="24">
        <v>2034800</v>
      </c>
      <c r="Y22" s="24">
        <v>-987131</v>
      </c>
      <c r="Z22" s="7">
        <v>-48.51</v>
      </c>
      <c r="AA22" s="29">
        <v>4231578</v>
      </c>
    </row>
    <row r="23" spans="1:27" ht="13.5">
      <c r="A23" s="5" t="s">
        <v>49</v>
      </c>
      <c r="B23" s="3"/>
      <c r="C23" s="19"/>
      <c r="D23" s="19"/>
      <c r="E23" s="20">
        <v>8508772</v>
      </c>
      <c r="F23" s="21">
        <v>8508772</v>
      </c>
      <c r="G23" s="21"/>
      <c r="H23" s="21"/>
      <c r="I23" s="21"/>
      <c r="J23" s="21"/>
      <c r="K23" s="21"/>
      <c r="L23" s="21"/>
      <c r="M23" s="21">
        <v>106016</v>
      </c>
      <c r="N23" s="21">
        <v>106016</v>
      </c>
      <c r="O23" s="21"/>
      <c r="P23" s="21"/>
      <c r="Q23" s="21"/>
      <c r="R23" s="21"/>
      <c r="S23" s="21"/>
      <c r="T23" s="21"/>
      <c r="U23" s="21"/>
      <c r="V23" s="21"/>
      <c r="W23" s="21">
        <v>106016</v>
      </c>
      <c r="X23" s="21">
        <v>4091300</v>
      </c>
      <c r="Y23" s="21">
        <v>-3985284</v>
      </c>
      <c r="Z23" s="6">
        <v>-97.41</v>
      </c>
      <c r="AA23" s="28">
        <v>8508772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45705802</v>
      </c>
      <c r="F25" s="52">
        <f t="shared" si="4"/>
        <v>45705802</v>
      </c>
      <c r="G25" s="52">
        <f t="shared" si="4"/>
        <v>136838</v>
      </c>
      <c r="H25" s="52">
        <f t="shared" si="4"/>
        <v>2426790</v>
      </c>
      <c r="I25" s="52">
        <f t="shared" si="4"/>
        <v>3307593</v>
      </c>
      <c r="J25" s="52">
        <f t="shared" si="4"/>
        <v>5871221</v>
      </c>
      <c r="K25" s="52">
        <f t="shared" si="4"/>
        <v>2523893</v>
      </c>
      <c r="L25" s="52">
        <f t="shared" si="4"/>
        <v>3002892</v>
      </c>
      <c r="M25" s="52">
        <f t="shared" si="4"/>
        <v>1874427</v>
      </c>
      <c r="N25" s="52">
        <f t="shared" si="4"/>
        <v>7401212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13272433</v>
      </c>
      <c r="X25" s="52">
        <f t="shared" si="4"/>
        <v>21978000</v>
      </c>
      <c r="Y25" s="52">
        <f t="shared" si="4"/>
        <v>-8705567</v>
      </c>
      <c r="Z25" s="53">
        <f>+IF(X25&lt;&gt;0,+(Y25/X25)*100,0)</f>
        <v>-39.61036946036946</v>
      </c>
      <c r="AA25" s="54">
        <f>+AA5+AA9+AA15+AA19+AA24</f>
        <v>45705802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24222808</v>
      </c>
      <c r="F28" s="21">
        <v>24222808</v>
      </c>
      <c r="G28" s="21">
        <v>538906</v>
      </c>
      <c r="H28" s="21">
        <v>2234911</v>
      </c>
      <c r="I28" s="21">
        <v>2244124</v>
      </c>
      <c r="J28" s="21">
        <v>5017941</v>
      </c>
      <c r="K28" s="21">
        <v>1111032</v>
      </c>
      <c r="L28" s="21">
        <v>2210186</v>
      </c>
      <c r="M28" s="21">
        <v>1557007</v>
      </c>
      <c r="N28" s="21">
        <v>4878225</v>
      </c>
      <c r="O28" s="21"/>
      <c r="P28" s="21"/>
      <c r="Q28" s="21"/>
      <c r="R28" s="21"/>
      <c r="S28" s="21"/>
      <c r="T28" s="21"/>
      <c r="U28" s="21"/>
      <c r="V28" s="21"/>
      <c r="W28" s="21">
        <v>9896166</v>
      </c>
      <c r="X28" s="21"/>
      <c r="Y28" s="21">
        <v>9896166</v>
      </c>
      <c r="Z28" s="6"/>
      <c r="AA28" s="19">
        <v>24222808</v>
      </c>
    </row>
    <row r="29" spans="1:27" ht="13.5">
      <c r="A29" s="56" t="s">
        <v>55</v>
      </c>
      <c r="B29" s="3"/>
      <c r="C29" s="19"/>
      <c r="D29" s="19"/>
      <c r="E29" s="20">
        <v>1005000</v>
      </c>
      <c r="F29" s="21">
        <v>1005000</v>
      </c>
      <c r="G29" s="21"/>
      <c r="H29" s="21"/>
      <c r="I29" s="21">
        <v>851131</v>
      </c>
      <c r="J29" s="21">
        <v>851131</v>
      </c>
      <c r="K29" s="21"/>
      <c r="L29" s="21">
        <v>61467</v>
      </c>
      <c r="M29" s="21">
        <v>18498</v>
      </c>
      <c r="N29" s="21">
        <v>79965</v>
      </c>
      <c r="O29" s="21"/>
      <c r="P29" s="21"/>
      <c r="Q29" s="21"/>
      <c r="R29" s="21"/>
      <c r="S29" s="21"/>
      <c r="T29" s="21"/>
      <c r="U29" s="21"/>
      <c r="V29" s="21"/>
      <c r="W29" s="21">
        <v>931096</v>
      </c>
      <c r="X29" s="21"/>
      <c r="Y29" s="21">
        <v>931096</v>
      </c>
      <c r="Z29" s="6"/>
      <c r="AA29" s="28">
        <v>1005000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25227808</v>
      </c>
      <c r="F32" s="27">
        <f t="shared" si="5"/>
        <v>25227808</v>
      </c>
      <c r="G32" s="27">
        <f t="shared" si="5"/>
        <v>538906</v>
      </c>
      <c r="H32" s="27">
        <f t="shared" si="5"/>
        <v>2234911</v>
      </c>
      <c r="I32" s="27">
        <f t="shared" si="5"/>
        <v>3095255</v>
      </c>
      <c r="J32" s="27">
        <f t="shared" si="5"/>
        <v>5869072</v>
      </c>
      <c r="K32" s="27">
        <f t="shared" si="5"/>
        <v>1111032</v>
      </c>
      <c r="L32" s="27">
        <f t="shared" si="5"/>
        <v>2271653</v>
      </c>
      <c r="M32" s="27">
        <f t="shared" si="5"/>
        <v>1575505</v>
      </c>
      <c r="N32" s="27">
        <f t="shared" si="5"/>
        <v>4958190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10827262</v>
      </c>
      <c r="X32" s="27">
        <f t="shared" si="5"/>
        <v>0</v>
      </c>
      <c r="Y32" s="27">
        <f t="shared" si="5"/>
        <v>10827262</v>
      </c>
      <c r="Z32" s="13">
        <f>+IF(X32&lt;&gt;0,+(Y32/X32)*100,0)</f>
        <v>0</v>
      </c>
      <c r="AA32" s="31">
        <f>SUM(AA28:AA31)</f>
        <v>25227808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>
        <v>1142159</v>
      </c>
      <c r="L33" s="21"/>
      <c r="M33" s="21"/>
      <c r="N33" s="21">
        <v>1142159</v>
      </c>
      <c r="O33" s="21"/>
      <c r="P33" s="21"/>
      <c r="Q33" s="21"/>
      <c r="R33" s="21"/>
      <c r="S33" s="21"/>
      <c r="T33" s="21"/>
      <c r="U33" s="21"/>
      <c r="V33" s="21"/>
      <c r="W33" s="21">
        <v>1142159</v>
      </c>
      <c r="X33" s="21"/>
      <c r="Y33" s="21">
        <v>1142159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>
        <v>10000000</v>
      </c>
      <c r="F34" s="21">
        <v>10000000</v>
      </c>
      <c r="G34" s="21"/>
      <c r="H34" s="21"/>
      <c r="I34" s="21"/>
      <c r="J34" s="21"/>
      <c r="K34" s="21"/>
      <c r="L34" s="21">
        <v>632074</v>
      </c>
      <c r="M34" s="21"/>
      <c r="N34" s="21">
        <v>632074</v>
      </c>
      <c r="O34" s="21"/>
      <c r="P34" s="21"/>
      <c r="Q34" s="21"/>
      <c r="R34" s="21"/>
      <c r="S34" s="21"/>
      <c r="T34" s="21"/>
      <c r="U34" s="21"/>
      <c r="V34" s="21"/>
      <c r="W34" s="21">
        <v>632074</v>
      </c>
      <c r="X34" s="21"/>
      <c r="Y34" s="21">
        <v>632074</v>
      </c>
      <c r="Z34" s="6"/>
      <c r="AA34" s="28">
        <v>10000000</v>
      </c>
    </row>
    <row r="35" spans="1:27" ht="13.5">
      <c r="A35" s="59" t="s">
        <v>63</v>
      </c>
      <c r="B35" s="3"/>
      <c r="C35" s="19"/>
      <c r="D35" s="19"/>
      <c r="E35" s="20">
        <v>10477994</v>
      </c>
      <c r="F35" s="21">
        <v>10477994</v>
      </c>
      <c r="G35" s="21">
        <v>-402068</v>
      </c>
      <c r="H35" s="21">
        <v>191879</v>
      </c>
      <c r="I35" s="21">
        <v>212338</v>
      </c>
      <c r="J35" s="21">
        <v>2149</v>
      </c>
      <c r="K35" s="21">
        <v>270702</v>
      </c>
      <c r="L35" s="21">
        <v>99165</v>
      </c>
      <c r="M35" s="21">
        <v>298922</v>
      </c>
      <c r="N35" s="21">
        <v>668789</v>
      </c>
      <c r="O35" s="21"/>
      <c r="P35" s="21"/>
      <c r="Q35" s="21"/>
      <c r="R35" s="21"/>
      <c r="S35" s="21"/>
      <c r="T35" s="21"/>
      <c r="U35" s="21"/>
      <c r="V35" s="21"/>
      <c r="W35" s="21">
        <v>670938</v>
      </c>
      <c r="X35" s="21"/>
      <c r="Y35" s="21">
        <v>670938</v>
      </c>
      <c r="Z35" s="6"/>
      <c r="AA35" s="28">
        <v>10477994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45705802</v>
      </c>
      <c r="F36" s="63">
        <f t="shared" si="6"/>
        <v>45705802</v>
      </c>
      <c r="G36" s="63">
        <f t="shared" si="6"/>
        <v>136838</v>
      </c>
      <c r="H36" s="63">
        <f t="shared" si="6"/>
        <v>2426790</v>
      </c>
      <c r="I36" s="63">
        <f t="shared" si="6"/>
        <v>3307593</v>
      </c>
      <c r="J36" s="63">
        <f t="shared" si="6"/>
        <v>5871221</v>
      </c>
      <c r="K36" s="63">
        <f t="shared" si="6"/>
        <v>2523893</v>
      </c>
      <c r="L36" s="63">
        <f t="shared" si="6"/>
        <v>3002892</v>
      </c>
      <c r="M36" s="63">
        <f t="shared" si="6"/>
        <v>1874427</v>
      </c>
      <c r="N36" s="63">
        <f t="shared" si="6"/>
        <v>7401212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13272433</v>
      </c>
      <c r="X36" s="63">
        <f t="shared" si="6"/>
        <v>0</v>
      </c>
      <c r="Y36" s="63">
        <f t="shared" si="6"/>
        <v>13272433</v>
      </c>
      <c r="Z36" s="64">
        <f>+IF(X36&lt;&gt;0,+(Y36/X36)*100,0)</f>
        <v>0</v>
      </c>
      <c r="AA36" s="65">
        <f>SUM(AA32:AA35)</f>
        <v>45705802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10061054</v>
      </c>
      <c r="D5" s="16">
        <f>SUM(D6:D8)</f>
        <v>0</v>
      </c>
      <c r="E5" s="17">
        <f t="shared" si="0"/>
        <v>2630000</v>
      </c>
      <c r="F5" s="18">
        <f t="shared" si="0"/>
        <v>2630000</v>
      </c>
      <c r="G5" s="18">
        <f t="shared" si="0"/>
        <v>24538</v>
      </c>
      <c r="H5" s="18">
        <f t="shared" si="0"/>
        <v>898562</v>
      </c>
      <c r="I5" s="18">
        <f t="shared" si="0"/>
        <v>214388</v>
      </c>
      <c r="J5" s="18">
        <f t="shared" si="0"/>
        <v>1137488</v>
      </c>
      <c r="K5" s="18">
        <f t="shared" si="0"/>
        <v>32545</v>
      </c>
      <c r="L5" s="18">
        <f t="shared" si="0"/>
        <v>-134405</v>
      </c>
      <c r="M5" s="18">
        <f t="shared" si="0"/>
        <v>28022</v>
      </c>
      <c r="N5" s="18">
        <f t="shared" si="0"/>
        <v>-73838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1063650</v>
      </c>
      <c r="X5" s="18">
        <f t="shared" si="0"/>
        <v>1508543</v>
      </c>
      <c r="Y5" s="18">
        <f t="shared" si="0"/>
        <v>-444893</v>
      </c>
      <c r="Z5" s="4">
        <f>+IF(X5&lt;&gt;0,+(Y5/X5)*100,0)</f>
        <v>-29.491569017257046</v>
      </c>
      <c r="AA5" s="16">
        <f>SUM(AA6:AA8)</f>
        <v>2630000</v>
      </c>
    </row>
    <row r="6" spans="1:27" ht="13.5">
      <c r="A6" s="5" t="s">
        <v>32</v>
      </c>
      <c r="B6" s="3"/>
      <c r="C6" s="19">
        <v>5681218</v>
      </c>
      <c r="D6" s="19"/>
      <c r="E6" s="20">
        <v>2590000</v>
      </c>
      <c r="F6" s="21">
        <v>2590000</v>
      </c>
      <c r="G6" s="21">
        <v>-1535</v>
      </c>
      <c r="H6" s="21">
        <v>286643</v>
      </c>
      <c r="I6" s="21">
        <v>36560</v>
      </c>
      <c r="J6" s="21">
        <v>321668</v>
      </c>
      <c r="K6" s="21"/>
      <c r="L6" s="21">
        <v>-11351</v>
      </c>
      <c r="M6" s="21">
        <v>8553</v>
      </c>
      <c r="N6" s="21">
        <v>-2798</v>
      </c>
      <c r="O6" s="21"/>
      <c r="P6" s="21"/>
      <c r="Q6" s="21"/>
      <c r="R6" s="21"/>
      <c r="S6" s="21"/>
      <c r="T6" s="21"/>
      <c r="U6" s="21"/>
      <c r="V6" s="21"/>
      <c r="W6" s="21">
        <v>318870</v>
      </c>
      <c r="X6" s="21">
        <v>15984</v>
      </c>
      <c r="Y6" s="21">
        <v>302886</v>
      </c>
      <c r="Z6" s="6">
        <v>1894.93</v>
      </c>
      <c r="AA6" s="28">
        <v>2590000</v>
      </c>
    </row>
    <row r="7" spans="1:27" ht="13.5">
      <c r="A7" s="5" t="s">
        <v>33</v>
      </c>
      <c r="B7" s="3"/>
      <c r="C7" s="22">
        <v>1779883</v>
      </c>
      <c r="D7" s="22"/>
      <c r="E7" s="23"/>
      <c r="F7" s="24"/>
      <c r="G7" s="24">
        <v>14940</v>
      </c>
      <c r="H7" s="24">
        <v>-12955</v>
      </c>
      <c r="I7" s="24">
        <v>87</v>
      </c>
      <c r="J7" s="24">
        <v>2072</v>
      </c>
      <c r="K7" s="24"/>
      <c r="L7" s="24">
        <v>-5665</v>
      </c>
      <c r="M7" s="24">
        <v>9827</v>
      </c>
      <c r="N7" s="24">
        <v>4162</v>
      </c>
      <c r="O7" s="24"/>
      <c r="P7" s="24"/>
      <c r="Q7" s="24"/>
      <c r="R7" s="24"/>
      <c r="S7" s="24"/>
      <c r="T7" s="24"/>
      <c r="U7" s="24"/>
      <c r="V7" s="24"/>
      <c r="W7" s="24">
        <v>6234</v>
      </c>
      <c r="X7" s="24">
        <v>1074311</v>
      </c>
      <c r="Y7" s="24">
        <v>-1068077</v>
      </c>
      <c r="Z7" s="7">
        <v>-99.42</v>
      </c>
      <c r="AA7" s="29"/>
    </row>
    <row r="8" spans="1:27" ht="13.5">
      <c r="A8" s="5" t="s">
        <v>34</v>
      </c>
      <c r="B8" s="3"/>
      <c r="C8" s="19">
        <v>2599953</v>
      </c>
      <c r="D8" s="19"/>
      <c r="E8" s="20">
        <v>40000</v>
      </c>
      <c r="F8" s="21">
        <v>40000</v>
      </c>
      <c r="G8" s="21">
        <v>11133</v>
      </c>
      <c r="H8" s="21">
        <v>624874</v>
      </c>
      <c r="I8" s="21">
        <v>177741</v>
      </c>
      <c r="J8" s="21">
        <v>813748</v>
      </c>
      <c r="K8" s="21">
        <v>32545</v>
      </c>
      <c r="L8" s="21">
        <v>-117389</v>
      </c>
      <c r="M8" s="21">
        <v>9642</v>
      </c>
      <c r="N8" s="21">
        <v>-75202</v>
      </c>
      <c r="O8" s="21"/>
      <c r="P8" s="21"/>
      <c r="Q8" s="21"/>
      <c r="R8" s="21"/>
      <c r="S8" s="21"/>
      <c r="T8" s="21"/>
      <c r="U8" s="21"/>
      <c r="V8" s="21"/>
      <c r="W8" s="21">
        <v>738546</v>
      </c>
      <c r="X8" s="21">
        <v>418248</v>
      </c>
      <c r="Y8" s="21">
        <v>320298</v>
      </c>
      <c r="Z8" s="6">
        <v>76.58</v>
      </c>
      <c r="AA8" s="28">
        <v>40000</v>
      </c>
    </row>
    <row r="9" spans="1:27" ht="13.5">
      <c r="A9" s="2" t="s">
        <v>35</v>
      </c>
      <c r="B9" s="3"/>
      <c r="C9" s="16">
        <f aca="true" t="shared" si="1" ref="C9:Y9">SUM(C10:C14)</f>
        <v>26077694</v>
      </c>
      <c r="D9" s="16">
        <f>SUM(D10:D14)</f>
        <v>0</v>
      </c>
      <c r="E9" s="17">
        <f t="shared" si="1"/>
        <v>67543500</v>
      </c>
      <c r="F9" s="18">
        <f t="shared" si="1"/>
        <v>67543500</v>
      </c>
      <c r="G9" s="18">
        <f t="shared" si="1"/>
        <v>2265450</v>
      </c>
      <c r="H9" s="18">
        <f t="shared" si="1"/>
        <v>-844096</v>
      </c>
      <c r="I9" s="18">
        <f t="shared" si="1"/>
        <v>3583013</v>
      </c>
      <c r="J9" s="18">
        <f t="shared" si="1"/>
        <v>5004367</v>
      </c>
      <c r="K9" s="18">
        <f t="shared" si="1"/>
        <v>2033063</v>
      </c>
      <c r="L9" s="18">
        <f t="shared" si="1"/>
        <v>1561886</v>
      </c>
      <c r="M9" s="18">
        <f t="shared" si="1"/>
        <v>2650146</v>
      </c>
      <c r="N9" s="18">
        <f t="shared" si="1"/>
        <v>6245095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11249462</v>
      </c>
      <c r="X9" s="18">
        <f t="shared" si="1"/>
        <v>5205900</v>
      </c>
      <c r="Y9" s="18">
        <f t="shared" si="1"/>
        <v>6043562</v>
      </c>
      <c r="Z9" s="4">
        <f>+IF(X9&lt;&gt;0,+(Y9/X9)*100,0)</f>
        <v>116.09062794137421</v>
      </c>
      <c r="AA9" s="30">
        <f>SUM(AA10:AA14)</f>
        <v>67543500</v>
      </c>
    </row>
    <row r="10" spans="1:27" ht="13.5">
      <c r="A10" s="5" t="s">
        <v>36</v>
      </c>
      <c r="B10" s="3"/>
      <c r="C10" s="19">
        <v>10066978</v>
      </c>
      <c r="D10" s="19"/>
      <c r="E10" s="20">
        <v>67543500</v>
      </c>
      <c r="F10" s="21">
        <v>67543500</v>
      </c>
      <c r="G10" s="21"/>
      <c r="H10" s="21">
        <v>3800</v>
      </c>
      <c r="I10" s="21"/>
      <c r="J10" s="21">
        <v>3800</v>
      </c>
      <c r="K10" s="21">
        <v>3285</v>
      </c>
      <c r="L10" s="21">
        <v>-21240</v>
      </c>
      <c r="M10" s="21">
        <v>207694</v>
      </c>
      <c r="N10" s="21">
        <v>189739</v>
      </c>
      <c r="O10" s="21"/>
      <c r="P10" s="21"/>
      <c r="Q10" s="21"/>
      <c r="R10" s="21"/>
      <c r="S10" s="21"/>
      <c r="T10" s="21"/>
      <c r="U10" s="21"/>
      <c r="V10" s="21"/>
      <c r="W10" s="21">
        <v>193539</v>
      </c>
      <c r="X10" s="21"/>
      <c r="Y10" s="21">
        <v>193539</v>
      </c>
      <c r="Z10" s="6"/>
      <c r="AA10" s="28">
        <v>67543500</v>
      </c>
    </row>
    <row r="11" spans="1:27" ht="13.5">
      <c r="A11" s="5" t="s">
        <v>37</v>
      </c>
      <c r="B11" s="3"/>
      <c r="C11" s="19">
        <v>854762</v>
      </c>
      <c r="D11" s="19"/>
      <c r="E11" s="20"/>
      <c r="F11" s="21"/>
      <c r="G11" s="21"/>
      <c r="H11" s="21"/>
      <c r="I11" s="21"/>
      <c r="J11" s="21"/>
      <c r="K11" s="21">
        <v>90875</v>
      </c>
      <c r="L11" s="21">
        <v>-180062</v>
      </c>
      <c r="M11" s="21">
        <v>90373</v>
      </c>
      <c r="N11" s="21">
        <v>1186</v>
      </c>
      <c r="O11" s="21"/>
      <c r="P11" s="21"/>
      <c r="Q11" s="21"/>
      <c r="R11" s="21"/>
      <c r="S11" s="21"/>
      <c r="T11" s="21"/>
      <c r="U11" s="21"/>
      <c r="V11" s="21"/>
      <c r="W11" s="21">
        <v>1186</v>
      </c>
      <c r="X11" s="21">
        <v>249900</v>
      </c>
      <c r="Y11" s="21">
        <v>-248714</v>
      </c>
      <c r="Z11" s="6">
        <v>-99.53</v>
      </c>
      <c r="AA11" s="28"/>
    </row>
    <row r="12" spans="1:27" ht="13.5">
      <c r="A12" s="5" t="s">
        <v>38</v>
      </c>
      <c r="B12" s="3"/>
      <c r="C12" s="19">
        <v>2341809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12814145</v>
      </c>
      <c r="D13" s="19"/>
      <c r="E13" s="20"/>
      <c r="F13" s="21"/>
      <c r="G13" s="21">
        <v>2265450</v>
      </c>
      <c r="H13" s="21">
        <v>-847896</v>
      </c>
      <c r="I13" s="21">
        <v>3583013</v>
      </c>
      <c r="J13" s="21">
        <v>5000567</v>
      </c>
      <c r="K13" s="21">
        <v>1938903</v>
      </c>
      <c r="L13" s="21">
        <v>1763188</v>
      </c>
      <c r="M13" s="21">
        <v>2352079</v>
      </c>
      <c r="N13" s="21">
        <v>6054170</v>
      </c>
      <c r="O13" s="21"/>
      <c r="P13" s="21"/>
      <c r="Q13" s="21"/>
      <c r="R13" s="21"/>
      <c r="S13" s="21"/>
      <c r="T13" s="21"/>
      <c r="U13" s="21"/>
      <c r="V13" s="21"/>
      <c r="W13" s="21">
        <v>11054737</v>
      </c>
      <c r="X13" s="21">
        <v>4956000</v>
      </c>
      <c r="Y13" s="21">
        <v>6098737</v>
      </c>
      <c r="Z13" s="6">
        <v>123.06</v>
      </c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7729231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102546</v>
      </c>
      <c r="H15" s="18">
        <f t="shared" si="2"/>
        <v>236</v>
      </c>
      <c r="I15" s="18">
        <f t="shared" si="2"/>
        <v>25400</v>
      </c>
      <c r="J15" s="18">
        <f t="shared" si="2"/>
        <v>128182</v>
      </c>
      <c r="K15" s="18">
        <f t="shared" si="2"/>
        <v>103639</v>
      </c>
      <c r="L15" s="18">
        <f t="shared" si="2"/>
        <v>0</v>
      </c>
      <c r="M15" s="18">
        <f t="shared" si="2"/>
        <v>9531</v>
      </c>
      <c r="N15" s="18">
        <f t="shared" si="2"/>
        <v>113170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241352</v>
      </c>
      <c r="X15" s="18">
        <f t="shared" si="2"/>
        <v>650000</v>
      </c>
      <c r="Y15" s="18">
        <f t="shared" si="2"/>
        <v>-408648</v>
      </c>
      <c r="Z15" s="4">
        <f>+IF(X15&lt;&gt;0,+(Y15/X15)*100,0)</f>
        <v>-62.868923076923075</v>
      </c>
      <c r="AA15" s="30">
        <f>SUM(AA16:AA18)</f>
        <v>0</v>
      </c>
    </row>
    <row r="16" spans="1:27" ht="13.5">
      <c r="A16" s="5" t="s">
        <v>42</v>
      </c>
      <c r="B16" s="3"/>
      <c r="C16" s="19">
        <v>4307670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3421561</v>
      </c>
      <c r="D17" s="19"/>
      <c r="E17" s="20"/>
      <c r="F17" s="21"/>
      <c r="G17" s="21">
        <v>102546</v>
      </c>
      <c r="H17" s="21">
        <v>236</v>
      </c>
      <c r="I17" s="21">
        <v>25400</v>
      </c>
      <c r="J17" s="21">
        <v>128182</v>
      </c>
      <c r="K17" s="21">
        <v>103639</v>
      </c>
      <c r="L17" s="21"/>
      <c r="M17" s="21">
        <v>9531</v>
      </c>
      <c r="N17" s="21">
        <v>113170</v>
      </c>
      <c r="O17" s="21"/>
      <c r="P17" s="21"/>
      <c r="Q17" s="21"/>
      <c r="R17" s="21"/>
      <c r="S17" s="21"/>
      <c r="T17" s="21"/>
      <c r="U17" s="21"/>
      <c r="V17" s="21"/>
      <c r="W17" s="21">
        <v>241352</v>
      </c>
      <c r="X17" s="21">
        <v>650000</v>
      </c>
      <c r="Y17" s="21">
        <v>-408648</v>
      </c>
      <c r="Z17" s="6">
        <v>-62.87</v>
      </c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33395181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1796373</v>
      </c>
      <c r="H19" s="18">
        <f t="shared" si="3"/>
        <v>2440562</v>
      </c>
      <c r="I19" s="18">
        <f t="shared" si="3"/>
        <v>2179750</v>
      </c>
      <c r="J19" s="18">
        <f t="shared" si="3"/>
        <v>6416685</v>
      </c>
      <c r="K19" s="18">
        <f t="shared" si="3"/>
        <v>3981056</v>
      </c>
      <c r="L19" s="18">
        <f t="shared" si="3"/>
        <v>-251730</v>
      </c>
      <c r="M19" s="18">
        <f t="shared" si="3"/>
        <v>3047056</v>
      </c>
      <c r="N19" s="18">
        <f t="shared" si="3"/>
        <v>6776382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13193067</v>
      </c>
      <c r="X19" s="18">
        <f t="shared" si="3"/>
        <v>8439893</v>
      </c>
      <c r="Y19" s="18">
        <f t="shared" si="3"/>
        <v>4753174</v>
      </c>
      <c r="Z19" s="4">
        <f>+IF(X19&lt;&gt;0,+(Y19/X19)*100,0)</f>
        <v>56.317941471532876</v>
      </c>
      <c r="AA19" s="30">
        <f>SUM(AA20:AA23)</f>
        <v>0</v>
      </c>
    </row>
    <row r="20" spans="1:27" ht="13.5">
      <c r="A20" s="5" t="s">
        <v>46</v>
      </c>
      <c r="B20" s="3"/>
      <c r="C20" s="19">
        <v>19024550</v>
      </c>
      <c r="D20" s="19"/>
      <c r="E20" s="20"/>
      <c r="F20" s="21"/>
      <c r="G20" s="21">
        <v>9446</v>
      </c>
      <c r="H20" s="21">
        <v>139546</v>
      </c>
      <c r="I20" s="21">
        <v>259731</v>
      </c>
      <c r="J20" s="21">
        <v>408723</v>
      </c>
      <c r="K20" s="21">
        <v>327934</v>
      </c>
      <c r="L20" s="21">
        <v>-252019</v>
      </c>
      <c r="M20" s="21">
        <v>670099</v>
      </c>
      <c r="N20" s="21">
        <v>746014</v>
      </c>
      <c r="O20" s="21"/>
      <c r="P20" s="21"/>
      <c r="Q20" s="21"/>
      <c r="R20" s="21"/>
      <c r="S20" s="21"/>
      <c r="T20" s="21"/>
      <c r="U20" s="21"/>
      <c r="V20" s="21"/>
      <c r="W20" s="21">
        <v>1154737</v>
      </c>
      <c r="X20" s="21">
        <v>6270419</v>
      </c>
      <c r="Y20" s="21">
        <v>-5115682</v>
      </c>
      <c r="Z20" s="6">
        <v>-81.58</v>
      </c>
      <c r="AA20" s="28"/>
    </row>
    <row r="21" spans="1:27" ht="13.5">
      <c r="A21" s="5" t="s">
        <v>47</v>
      </c>
      <c r="B21" s="3"/>
      <c r="C21" s="19">
        <v>12136139</v>
      </c>
      <c r="D21" s="19"/>
      <c r="E21" s="20"/>
      <c r="F21" s="21"/>
      <c r="G21" s="21">
        <v>1785538</v>
      </c>
      <c r="H21" s="21">
        <v>2302405</v>
      </c>
      <c r="I21" s="21">
        <v>1729841</v>
      </c>
      <c r="J21" s="21">
        <v>5817784</v>
      </c>
      <c r="K21" s="21">
        <v>3477500</v>
      </c>
      <c r="L21" s="21">
        <v>289</v>
      </c>
      <c r="M21" s="21">
        <v>2376957</v>
      </c>
      <c r="N21" s="21">
        <v>5854746</v>
      </c>
      <c r="O21" s="21"/>
      <c r="P21" s="21"/>
      <c r="Q21" s="21"/>
      <c r="R21" s="21"/>
      <c r="S21" s="21"/>
      <c r="T21" s="21"/>
      <c r="U21" s="21"/>
      <c r="V21" s="21"/>
      <c r="W21" s="21">
        <v>11672530</v>
      </c>
      <c r="X21" s="21">
        <v>2169474</v>
      </c>
      <c r="Y21" s="21">
        <v>9503056</v>
      </c>
      <c r="Z21" s="6">
        <v>438.04</v>
      </c>
      <c r="AA21" s="28"/>
    </row>
    <row r="22" spans="1:27" ht="13.5">
      <c r="A22" s="5" t="s">
        <v>48</v>
      </c>
      <c r="B22" s="3"/>
      <c r="C22" s="22">
        <v>2234492</v>
      </c>
      <c r="D22" s="22"/>
      <c r="E22" s="23"/>
      <c r="F22" s="24"/>
      <c r="G22" s="24">
        <v>1389</v>
      </c>
      <c r="H22" s="24">
        <v>-1389</v>
      </c>
      <c r="I22" s="24">
        <v>190178</v>
      </c>
      <c r="J22" s="24">
        <v>190178</v>
      </c>
      <c r="K22" s="24">
        <v>175622</v>
      </c>
      <c r="L22" s="24"/>
      <c r="M22" s="24"/>
      <c r="N22" s="24">
        <v>175622</v>
      </c>
      <c r="O22" s="24"/>
      <c r="P22" s="24"/>
      <c r="Q22" s="24"/>
      <c r="R22" s="24"/>
      <c r="S22" s="24"/>
      <c r="T22" s="24"/>
      <c r="U22" s="24"/>
      <c r="V22" s="24"/>
      <c r="W22" s="24">
        <v>365800</v>
      </c>
      <c r="X22" s="24"/>
      <c r="Y22" s="24">
        <v>365800</v>
      </c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77263160</v>
      </c>
      <c r="D25" s="50">
        <f>+D5+D9+D15+D19+D24</f>
        <v>0</v>
      </c>
      <c r="E25" s="51">
        <f t="shared" si="4"/>
        <v>70173500</v>
      </c>
      <c r="F25" s="52">
        <f t="shared" si="4"/>
        <v>70173500</v>
      </c>
      <c r="G25" s="52">
        <f t="shared" si="4"/>
        <v>4188907</v>
      </c>
      <c r="H25" s="52">
        <f t="shared" si="4"/>
        <v>2495264</v>
      </c>
      <c r="I25" s="52">
        <f t="shared" si="4"/>
        <v>6002551</v>
      </c>
      <c r="J25" s="52">
        <f t="shared" si="4"/>
        <v>12686722</v>
      </c>
      <c r="K25" s="52">
        <f t="shared" si="4"/>
        <v>6150303</v>
      </c>
      <c r="L25" s="52">
        <f t="shared" si="4"/>
        <v>1175751</v>
      </c>
      <c r="M25" s="52">
        <f t="shared" si="4"/>
        <v>5734755</v>
      </c>
      <c r="N25" s="52">
        <f t="shared" si="4"/>
        <v>13060809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25747531</v>
      </c>
      <c r="X25" s="52">
        <f t="shared" si="4"/>
        <v>15804336</v>
      </c>
      <c r="Y25" s="52">
        <f t="shared" si="4"/>
        <v>9943195</v>
      </c>
      <c r="Z25" s="53">
        <f>+IF(X25&lt;&gt;0,+(Y25/X25)*100,0)</f>
        <v>62.914348315550875</v>
      </c>
      <c r="AA25" s="54">
        <f>+AA5+AA9+AA15+AA19+AA24</f>
        <v>70173500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25876530</v>
      </c>
      <c r="D28" s="19"/>
      <c r="E28" s="20">
        <v>21317000</v>
      </c>
      <c r="F28" s="21">
        <v>21317000</v>
      </c>
      <c r="G28" s="21">
        <v>1888084</v>
      </c>
      <c r="H28" s="21">
        <v>2134311</v>
      </c>
      <c r="I28" s="21">
        <v>1613375</v>
      </c>
      <c r="J28" s="21">
        <v>5635770</v>
      </c>
      <c r="K28" s="21">
        <v>2865704</v>
      </c>
      <c r="L28" s="21"/>
      <c r="M28" s="21">
        <v>935401</v>
      </c>
      <c r="N28" s="21">
        <v>3801105</v>
      </c>
      <c r="O28" s="21"/>
      <c r="P28" s="21"/>
      <c r="Q28" s="21"/>
      <c r="R28" s="21"/>
      <c r="S28" s="21"/>
      <c r="T28" s="21"/>
      <c r="U28" s="21"/>
      <c r="V28" s="21"/>
      <c r="W28" s="21">
        <v>9436875</v>
      </c>
      <c r="X28" s="21"/>
      <c r="Y28" s="21">
        <v>9436875</v>
      </c>
      <c r="Z28" s="6"/>
      <c r="AA28" s="19">
        <v>21317000</v>
      </c>
    </row>
    <row r="29" spans="1:27" ht="13.5">
      <c r="A29" s="56" t="s">
        <v>55</v>
      </c>
      <c r="B29" s="3"/>
      <c r="C29" s="19">
        <v>14185287</v>
      </c>
      <c r="D29" s="19"/>
      <c r="E29" s="20">
        <v>18167000</v>
      </c>
      <c r="F29" s="21">
        <v>18167000</v>
      </c>
      <c r="G29" s="21">
        <v>2251332</v>
      </c>
      <c r="H29" s="21">
        <v>-897192</v>
      </c>
      <c r="I29" s="21">
        <v>3583013</v>
      </c>
      <c r="J29" s="21">
        <v>4937153</v>
      </c>
      <c r="K29" s="21">
        <v>1904351</v>
      </c>
      <c r="L29" s="21">
        <v>1787001</v>
      </c>
      <c r="M29" s="21">
        <v>2337900</v>
      </c>
      <c r="N29" s="21">
        <v>6029252</v>
      </c>
      <c r="O29" s="21"/>
      <c r="P29" s="21"/>
      <c r="Q29" s="21"/>
      <c r="R29" s="21"/>
      <c r="S29" s="21"/>
      <c r="T29" s="21"/>
      <c r="U29" s="21"/>
      <c r="V29" s="21"/>
      <c r="W29" s="21">
        <v>10966405</v>
      </c>
      <c r="X29" s="21"/>
      <c r="Y29" s="21">
        <v>10966405</v>
      </c>
      <c r="Z29" s="6"/>
      <c r="AA29" s="28">
        <v>18167000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40061817</v>
      </c>
      <c r="D32" s="25">
        <f>SUM(D28:D31)</f>
        <v>0</v>
      </c>
      <c r="E32" s="26">
        <f t="shared" si="5"/>
        <v>39484000</v>
      </c>
      <c r="F32" s="27">
        <f t="shared" si="5"/>
        <v>39484000</v>
      </c>
      <c r="G32" s="27">
        <f t="shared" si="5"/>
        <v>4139416</v>
      </c>
      <c r="H32" s="27">
        <f t="shared" si="5"/>
        <v>1237119</v>
      </c>
      <c r="I32" s="27">
        <f t="shared" si="5"/>
        <v>5196388</v>
      </c>
      <c r="J32" s="27">
        <f t="shared" si="5"/>
        <v>10572923</v>
      </c>
      <c r="K32" s="27">
        <f t="shared" si="5"/>
        <v>4770055</v>
      </c>
      <c r="L32" s="27">
        <f t="shared" si="5"/>
        <v>1787001</v>
      </c>
      <c r="M32" s="27">
        <f t="shared" si="5"/>
        <v>3273301</v>
      </c>
      <c r="N32" s="27">
        <f t="shared" si="5"/>
        <v>9830357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20403280</v>
      </c>
      <c r="X32" s="27">
        <f t="shared" si="5"/>
        <v>0</v>
      </c>
      <c r="Y32" s="27">
        <f t="shared" si="5"/>
        <v>20403280</v>
      </c>
      <c r="Z32" s="13">
        <f>+IF(X32&lt;&gt;0,+(Y32/X32)*100,0)</f>
        <v>0</v>
      </c>
      <c r="AA32" s="31">
        <f>SUM(AA28:AA31)</f>
        <v>39484000</v>
      </c>
    </row>
    <row r="33" spans="1:27" ht="13.5">
      <c r="A33" s="59" t="s">
        <v>59</v>
      </c>
      <c r="B33" s="3" t="s">
        <v>60</v>
      </c>
      <c r="C33" s="19">
        <v>3907670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14317928</v>
      </c>
      <c r="D34" s="19"/>
      <c r="E34" s="20">
        <v>16494500</v>
      </c>
      <c r="F34" s="21">
        <v>16494500</v>
      </c>
      <c r="G34" s="21">
        <v>14124</v>
      </c>
      <c r="H34" s="21">
        <v>676111</v>
      </c>
      <c r="I34" s="21">
        <v>535104</v>
      </c>
      <c r="J34" s="21">
        <v>1225339</v>
      </c>
      <c r="K34" s="21">
        <v>941809</v>
      </c>
      <c r="L34" s="21">
        <v>-20644</v>
      </c>
      <c r="M34" s="21">
        <v>1659948</v>
      </c>
      <c r="N34" s="21">
        <v>2581113</v>
      </c>
      <c r="O34" s="21"/>
      <c r="P34" s="21"/>
      <c r="Q34" s="21"/>
      <c r="R34" s="21"/>
      <c r="S34" s="21"/>
      <c r="T34" s="21"/>
      <c r="U34" s="21"/>
      <c r="V34" s="21"/>
      <c r="W34" s="21">
        <v>3806452</v>
      </c>
      <c r="X34" s="21"/>
      <c r="Y34" s="21">
        <v>3806452</v>
      </c>
      <c r="Z34" s="6"/>
      <c r="AA34" s="28">
        <v>16494500</v>
      </c>
    </row>
    <row r="35" spans="1:27" ht="13.5">
      <c r="A35" s="59" t="s">
        <v>63</v>
      </c>
      <c r="B35" s="3"/>
      <c r="C35" s="19">
        <v>18975745</v>
      </c>
      <c r="D35" s="19"/>
      <c r="E35" s="20">
        <v>14195000</v>
      </c>
      <c r="F35" s="21">
        <v>14195000</v>
      </c>
      <c r="G35" s="21">
        <v>35367</v>
      </c>
      <c r="H35" s="21">
        <v>582034</v>
      </c>
      <c r="I35" s="21">
        <v>271059</v>
      </c>
      <c r="J35" s="21">
        <v>888460</v>
      </c>
      <c r="K35" s="21">
        <v>438439</v>
      </c>
      <c r="L35" s="21">
        <v>-590606</v>
      </c>
      <c r="M35" s="21">
        <v>801506</v>
      </c>
      <c r="N35" s="21">
        <v>649339</v>
      </c>
      <c r="O35" s="21"/>
      <c r="P35" s="21"/>
      <c r="Q35" s="21"/>
      <c r="R35" s="21"/>
      <c r="S35" s="21"/>
      <c r="T35" s="21"/>
      <c r="U35" s="21"/>
      <c r="V35" s="21"/>
      <c r="W35" s="21">
        <v>1537799</v>
      </c>
      <c r="X35" s="21"/>
      <c r="Y35" s="21">
        <v>1537799</v>
      </c>
      <c r="Z35" s="6"/>
      <c r="AA35" s="28">
        <v>14195000</v>
      </c>
    </row>
    <row r="36" spans="1:27" ht="13.5">
      <c r="A36" s="60" t="s">
        <v>64</v>
      </c>
      <c r="B36" s="10"/>
      <c r="C36" s="61">
        <f aca="true" t="shared" si="6" ref="C36:Y36">SUM(C32:C35)</f>
        <v>77263160</v>
      </c>
      <c r="D36" s="61">
        <f>SUM(D32:D35)</f>
        <v>0</v>
      </c>
      <c r="E36" s="62">
        <f t="shared" si="6"/>
        <v>70173500</v>
      </c>
      <c r="F36" s="63">
        <f t="shared" si="6"/>
        <v>70173500</v>
      </c>
      <c r="G36" s="63">
        <f t="shared" si="6"/>
        <v>4188907</v>
      </c>
      <c r="H36" s="63">
        <f t="shared" si="6"/>
        <v>2495264</v>
      </c>
      <c r="I36" s="63">
        <f t="shared" si="6"/>
        <v>6002551</v>
      </c>
      <c r="J36" s="63">
        <f t="shared" si="6"/>
        <v>12686722</v>
      </c>
      <c r="K36" s="63">
        <f t="shared" si="6"/>
        <v>6150303</v>
      </c>
      <c r="L36" s="63">
        <f t="shared" si="6"/>
        <v>1175751</v>
      </c>
      <c r="M36" s="63">
        <f t="shared" si="6"/>
        <v>5734755</v>
      </c>
      <c r="N36" s="63">
        <f t="shared" si="6"/>
        <v>13060809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25747531</v>
      </c>
      <c r="X36" s="63">
        <f t="shared" si="6"/>
        <v>0</v>
      </c>
      <c r="Y36" s="63">
        <f t="shared" si="6"/>
        <v>25747531</v>
      </c>
      <c r="Z36" s="64">
        <f>+IF(X36&lt;&gt;0,+(Y36/X36)*100,0)</f>
        <v>0</v>
      </c>
      <c r="AA36" s="65">
        <f>SUM(AA32:AA35)</f>
        <v>70173500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599413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0</v>
      </c>
      <c r="H5" s="18">
        <f t="shared" si="0"/>
        <v>0</v>
      </c>
      <c r="I5" s="18">
        <f t="shared" si="0"/>
        <v>9600</v>
      </c>
      <c r="J5" s="18">
        <f t="shared" si="0"/>
        <v>9600</v>
      </c>
      <c r="K5" s="18">
        <f t="shared" si="0"/>
        <v>73996</v>
      </c>
      <c r="L5" s="18">
        <f t="shared" si="0"/>
        <v>0</v>
      </c>
      <c r="M5" s="18">
        <f t="shared" si="0"/>
        <v>0</v>
      </c>
      <c r="N5" s="18">
        <f t="shared" si="0"/>
        <v>73996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83596</v>
      </c>
      <c r="X5" s="18">
        <f t="shared" si="0"/>
        <v>500000</v>
      </c>
      <c r="Y5" s="18">
        <f t="shared" si="0"/>
        <v>-416404</v>
      </c>
      <c r="Z5" s="4">
        <f>+IF(X5&lt;&gt;0,+(Y5/X5)*100,0)</f>
        <v>-83.2808</v>
      </c>
      <c r="AA5" s="16">
        <f>SUM(AA6:AA8)</f>
        <v>1000000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599413</v>
      </c>
      <c r="D8" s="19"/>
      <c r="E8" s="20">
        <v>1000000</v>
      </c>
      <c r="F8" s="21">
        <v>1000000</v>
      </c>
      <c r="G8" s="21"/>
      <c r="H8" s="21"/>
      <c r="I8" s="21">
        <v>9600</v>
      </c>
      <c r="J8" s="21">
        <v>9600</v>
      </c>
      <c r="K8" s="21">
        <v>73996</v>
      </c>
      <c r="L8" s="21"/>
      <c r="M8" s="21"/>
      <c r="N8" s="21">
        <v>73996</v>
      </c>
      <c r="O8" s="21"/>
      <c r="P8" s="21"/>
      <c r="Q8" s="21"/>
      <c r="R8" s="21"/>
      <c r="S8" s="21"/>
      <c r="T8" s="21"/>
      <c r="U8" s="21"/>
      <c r="V8" s="21"/>
      <c r="W8" s="21">
        <v>83596</v>
      </c>
      <c r="X8" s="21">
        <v>500000</v>
      </c>
      <c r="Y8" s="21">
        <v>-416404</v>
      </c>
      <c r="Z8" s="6">
        <v>-83.28</v>
      </c>
      <c r="AA8" s="28">
        <v>1000000</v>
      </c>
    </row>
    <row r="9" spans="1:27" ht="13.5">
      <c r="A9" s="2" t="s">
        <v>35</v>
      </c>
      <c r="B9" s="3"/>
      <c r="C9" s="16">
        <f aca="true" t="shared" si="1" ref="C9:Y9">SUM(C10:C14)</f>
        <v>400000</v>
      </c>
      <c r="D9" s="16">
        <f>SUM(D10:D14)</f>
        <v>0</v>
      </c>
      <c r="E9" s="17">
        <f t="shared" si="1"/>
        <v>1500000</v>
      </c>
      <c r="F9" s="18">
        <f t="shared" si="1"/>
        <v>1500000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17100</v>
      </c>
      <c r="N9" s="18">
        <f t="shared" si="1"/>
        <v>17100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17100</v>
      </c>
      <c r="X9" s="18">
        <f t="shared" si="1"/>
        <v>0</v>
      </c>
      <c r="Y9" s="18">
        <f t="shared" si="1"/>
        <v>17100</v>
      </c>
      <c r="Z9" s="4">
        <f>+IF(X9&lt;&gt;0,+(Y9/X9)*100,0)</f>
        <v>0</v>
      </c>
      <c r="AA9" s="30">
        <f>SUM(AA10:AA14)</f>
        <v>1500000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200000</v>
      </c>
      <c r="F11" s="21">
        <v>200000</v>
      </c>
      <c r="G11" s="21"/>
      <c r="H11" s="21"/>
      <c r="I11" s="21"/>
      <c r="J11" s="21"/>
      <c r="K11" s="21"/>
      <c r="L11" s="21"/>
      <c r="M11" s="21">
        <v>17100</v>
      </c>
      <c r="N11" s="21">
        <v>17100</v>
      </c>
      <c r="O11" s="21"/>
      <c r="P11" s="21"/>
      <c r="Q11" s="21"/>
      <c r="R11" s="21"/>
      <c r="S11" s="21"/>
      <c r="T11" s="21"/>
      <c r="U11" s="21"/>
      <c r="V11" s="21"/>
      <c r="W11" s="21">
        <v>17100</v>
      </c>
      <c r="X11" s="21"/>
      <c r="Y11" s="21">
        <v>17100</v>
      </c>
      <c r="Z11" s="6"/>
      <c r="AA11" s="28">
        <v>200000</v>
      </c>
    </row>
    <row r="12" spans="1:27" ht="13.5">
      <c r="A12" s="5" t="s">
        <v>38</v>
      </c>
      <c r="B12" s="3"/>
      <c r="C12" s="19">
        <v>400000</v>
      </c>
      <c r="D12" s="19"/>
      <c r="E12" s="20">
        <v>1300000</v>
      </c>
      <c r="F12" s="21">
        <v>1300000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1300000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5800000</v>
      </c>
      <c r="F19" s="18">
        <f t="shared" si="3"/>
        <v>5800000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5800000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5800000</v>
      </c>
      <c r="F23" s="21">
        <v>5800000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5800000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999413</v>
      </c>
      <c r="D25" s="50">
        <f>+D5+D9+D15+D19+D24</f>
        <v>0</v>
      </c>
      <c r="E25" s="51">
        <f t="shared" si="4"/>
        <v>8300000</v>
      </c>
      <c r="F25" s="52">
        <f t="shared" si="4"/>
        <v>8300000</v>
      </c>
      <c r="G25" s="52">
        <f t="shared" si="4"/>
        <v>0</v>
      </c>
      <c r="H25" s="52">
        <f t="shared" si="4"/>
        <v>0</v>
      </c>
      <c r="I25" s="52">
        <f t="shared" si="4"/>
        <v>9600</v>
      </c>
      <c r="J25" s="52">
        <f t="shared" si="4"/>
        <v>9600</v>
      </c>
      <c r="K25" s="52">
        <f t="shared" si="4"/>
        <v>73996</v>
      </c>
      <c r="L25" s="52">
        <f t="shared" si="4"/>
        <v>0</v>
      </c>
      <c r="M25" s="52">
        <f t="shared" si="4"/>
        <v>17100</v>
      </c>
      <c r="N25" s="52">
        <f t="shared" si="4"/>
        <v>91096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100696</v>
      </c>
      <c r="X25" s="52">
        <f t="shared" si="4"/>
        <v>500000</v>
      </c>
      <c r="Y25" s="52">
        <f t="shared" si="4"/>
        <v>-399304</v>
      </c>
      <c r="Z25" s="53">
        <f>+IF(X25&lt;&gt;0,+(Y25/X25)*100,0)</f>
        <v>-79.8608</v>
      </c>
      <c r="AA25" s="54">
        <f>+AA5+AA9+AA15+AA19+AA24</f>
        <v>8300000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999413</v>
      </c>
      <c r="D35" s="19"/>
      <c r="E35" s="20">
        <v>8300000</v>
      </c>
      <c r="F35" s="21">
        <v>8300000</v>
      </c>
      <c r="G35" s="21"/>
      <c r="H35" s="21"/>
      <c r="I35" s="21">
        <v>9600</v>
      </c>
      <c r="J35" s="21">
        <v>9600</v>
      </c>
      <c r="K35" s="21">
        <v>73996</v>
      </c>
      <c r="L35" s="21"/>
      <c r="M35" s="21">
        <v>17100</v>
      </c>
      <c r="N35" s="21">
        <v>91096</v>
      </c>
      <c r="O35" s="21"/>
      <c r="P35" s="21"/>
      <c r="Q35" s="21"/>
      <c r="R35" s="21"/>
      <c r="S35" s="21"/>
      <c r="T35" s="21"/>
      <c r="U35" s="21"/>
      <c r="V35" s="21"/>
      <c r="W35" s="21">
        <v>100696</v>
      </c>
      <c r="X35" s="21"/>
      <c r="Y35" s="21">
        <v>100696</v>
      </c>
      <c r="Z35" s="6"/>
      <c r="AA35" s="28">
        <v>8300000</v>
      </c>
    </row>
    <row r="36" spans="1:27" ht="13.5">
      <c r="A36" s="60" t="s">
        <v>64</v>
      </c>
      <c r="B36" s="10"/>
      <c r="C36" s="61">
        <f aca="true" t="shared" si="6" ref="C36:Y36">SUM(C32:C35)</f>
        <v>999413</v>
      </c>
      <c r="D36" s="61">
        <f>SUM(D32:D35)</f>
        <v>0</v>
      </c>
      <c r="E36" s="62">
        <f t="shared" si="6"/>
        <v>8300000</v>
      </c>
      <c r="F36" s="63">
        <f t="shared" si="6"/>
        <v>8300000</v>
      </c>
      <c r="G36" s="63">
        <f t="shared" si="6"/>
        <v>0</v>
      </c>
      <c r="H36" s="63">
        <f t="shared" si="6"/>
        <v>0</v>
      </c>
      <c r="I36" s="63">
        <f t="shared" si="6"/>
        <v>9600</v>
      </c>
      <c r="J36" s="63">
        <f t="shared" si="6"/>
        <v>9600</v>
      </c>
      <c r="K36" s="63">
        <f t="shared" si="6"/>
        <v>73996</v>
      </c>
      <c r="L36" s="63">
        <f t="shared" si="6"/>
        <v>0</v>
      </c>
      <c r="M36" s="63">
        <f t="shared" si="6"/>
        <v>17100</v>
      </c>
      <c r="N36" s="63">
        <f t="shared" si="6"/>
        <v>91096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100696</v>
      </c>
      <c r="X36" s="63">
        <f t="shared" si="6"/>
        <v>0</v>
      </c>
      <c r="Y36" s="63">
        <f t="shared" si="6"/>
        <v>100696</v>
      </c>
      <c r="Z36" s="64">
        <f>+IF(X36&lt;&gt;0,+(Y36/X36)*100,0)</f>
        <v>0</v>
      </c>
      <c r="AA36" s="65">
        <f>SUM(AA32:AA35)</f>
        <v>8300000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78000</v>
      </c>
      <c r="F5" s="18">
        <f t="shared" si="0"/>
        <v>78000</v>
      </c>
      <c r="G5" s="18">
        <f t="shared" si="0"/>
        <v>0</v>
      </c>
      <c r="H5" s="18">
        <f t="shared" si="0"/>
        <v>1215</v>
      </c>
      <c r="I5" s="18">
        <f t="shared" si="0"/>
        <v>0</v>
      </c>
      <c r="J5" s="18">
        <f t="shared" si="0"/>
        <v>1215</v>
      </c>
      <c r="K5" s="18">
        <f t="shared" si="0"/>
        <v>0</v>
      </c>
      <c r="L5" s="18">
        <f t="shared" si="0"/>
        <v>-1215</v>
      </c>
      <c r="M5" s="18">
        <f t="shared" si="0"/>
        <v>134929</v>
      </c>
      <c r="N5" s="18">
        <f t="shared" si="0"/>
        <v>133714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134929</v>
      </c>
      <c r="X5" s="18">
        <f t="shared" si="0"/>
        <v>28000</v>
      </c>
      <c r="Y5" s="18">
        <f t="shared" si="0"/>
        <v>106929</v>
      </c>
      <c r="Z5" s="4">
        <f>+IF(X5&lt;&gt;0,+(Y5/X5)*100,0)</f>
        <v>381.88928571428573</v>
      </c>
      <c r="AA5" s="16">
        <f>SUM(AA6:AA8)</f>
        <v>78000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>
        <v>1215</v>
      </c>
      <c r="I6" s="21"/>
      <c r="J6" s="21">
        <v>1215</v>
      </c>
      <c r="K6" s="21"/>
      <c r="L6" s="21">
        <v>-1215</v>
      </c>
      <c r="M6" s="21">
        <v>6330</v>
      </c>
      <c r="N6" s="21">
        <v>5115</v>
      </c>
      <c r="O6" s="21"/>
      <c r="P6" s="21"/>
      <c r="Q6" s="21"/>
      <c r="R6" s="21"/>
      <c r="S6" s="21"/>
      <c r="T6" s="21"/>
      <c r="U6" s="21"/>
      <c r="V6" s="21"/>
      <c r="W6" s="21">
        <v>6330</v>
      </c>
      <c r="X6" s="21"/>
      <c r="Y6" s="21">
        <v>6330</v>
      </c>
      <c r="Z6" s="6"/>
      <c r="AA6" s="28"/>
    </row>
    <row r="7" spans="1:27" ht="13.5">
      <c r="A7" s="5" t="s">
        <v>33</v>
      </c>
      <c r="B7" s="3"/>
      <c r="C7" s="22"/>
      <c r="D7" s="22"/>
      <c r="E7" s="23">
        <v>65000</v>
      </c>
      <c r="F7" s="24">
        <v>65000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15000</v>
      </c>
      <c r="Y7" s="24">
        <v>-15000</v>
      </c>
      <c r="Z7" s="7">
        <v>-100</v>
      </c>
      <c r="AA7" s="29">
        <v>65000</v>
      </c>
    </row>
    <row r="8" spans="1:27" ht="13.5">
      <c r="A8" s="5" t="s">
        <v>34</v>
      </c>
      <c r="B8" s="3"/>
      <c r="C8" s="19"/>
      <c r="D8" s="19"/>
      <c r="E8" s="20">
        <v>13000</v>
      </c>
      <c r="F8" s="21">
        <v>13000</v>
      </c>
      <c r="G8" s="21"/>
      <c r="H8" s="21"/>
      <c r="I8" s="21"/>
      <c r="J8" s="21"/>
      <c r="K8" s="21"/>
      <c r="L8" s="21"/>
      <c r="M8" s="21">
        <v>128599</v>
      </c>
      <c r="N8" s="21">
        <v>128599</v>
      </c>
      <c r="O8" s="21"/>
      <c r="P8" s="21"/>
      <c r="Q8" s="21"/>
      <c r="R8" s="21"/>
      <c r="S8" s="21"/>
      <c r="T8" s="21"/>
      <c r="U8" s="21"/>
      <c r="V8" s="21"/>
      <c r="W8" s="21">
        <v>128599</v>
      </c>
      <c r="X8" s="21">
        <v>13000</v>
      </c>
      <c r="Y8" s="21">
        <v>115599</v>
      </c>
      <c r="Z8" s="6">
        <v>889.22</v>
      </c>
      <c r="AA8" s="28">
        <v>13000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2008172</v>
      </c>
      <c r="F9" s="18">
        <f t="shared" si="1"/>
        <v>2008172</v>
      </c>
      <c r="G9" s="18">
        <f t="shared" si="1"/>
        <v>331257</v>
      </c>
      <c r="H9" s="18">
        <f t="shared" si="1"/>
        <v>699268</v>
      </c>
      <c r="I9" s="18">
        <f t="shared" si="1"/>
        <v>45937</v>
      </c>
      <c r="J9" s="18">
        <f t="shared" si="1"/>
        <v>1076462</v>
      </c>
      <c r="K9" s="18">
        <f t="shared" si="1"/>
        <v>104697</v>
      </c>
      <c r="L9" s="18">
        <f t="shared" si="1"/>
        <v>479466</v>
      </c>
      <c r="M9" s="18">
        <f t="shared" si="1"/>
        <v>4783769</v>
      </c>
      <c r="N9" s="18">
        <f t="shared" si="1"/>
        <v>5367932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6444394</v>
      </c>
      <c r="X9" s="18">
        <f t="shared" si="1"/>
        <v>40000</v>
      </c>
      <c r="Y9" s="18">
        <f t="shared" si="1"/>
        <v>6404394</v>
      </c>
      <c r="Z9" s="4">
        <f>+IF(X9&lt;&gt;0,+(Y9/X9)*100,0)</f>
        <v>16010.984999999999</v>
      </c>
      <c r="AA9" s="30">
        <f>SUM(AA10:AA14)</f>
        <v>2008172</v>
      </c>
    </row>
    <row r="10" spans="1:27" ht="13.5">
      <c r="A10" s="5" t="s">
        <v>36</v>
      </c>
      <c r="B10" s="3"/>
      <c r="C10" s="19"/>
      <c r="D10" s="19"/>
      <c r="E10" s="20">
        <v>1588172</v>
      </c>
      <c r="F10" s="21">
        <v>1588172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40000</v>
      </c>
      <c r="Y10" s="21">
        <v>-40000</v>
      </c>
      <c r="Z10" s="6">
        <v>-100</v>
      </c>
      <c r="AA10" s="28">
        <v>1588172</v>
      </c>
    </row>
    <row r="11" spans="1:27" ht="13.5">
      <c r="A11" s="5" t="s">
        <v>37</v>
      </c>
      <c r="B11" s="3"/>
      <c r="C11" s="19"/>
      <c r="D11" s="19"/>
      <c r="E11" s="20"/>
      <c r="F11" s="21"/>
      <c r="G11" s="21">
        <v>331257</v>
      </c>
      <c r="H11" s="21">
        <v>699268</v>
      </c>
      <c r="I11" s="21">
        <v>45937</v>
      </c>
      <c r="J11" s="21">
        <v>1076462</v>
      </c>
      <c r="K11" s="21">
        <v>70644</v>
      </c>
      <c r="L11" s="21"/>
      <c r="M11" s="21"/>
      <c r="N11" s="21">
        <v>70644</v>
      </c>
      <c r="O11" s="21"/>
      <c r="P11" s="21"/>
      <c r="Q11" s="21"/>
      <c r="R11" s="21"/>
      <c r="S11" s="21"/>
      <c r="T11" s="21"/>
      <c r="U11" s="21"/>
      <c r="V11" s="21"/>
      <c r="W11" s="21">
        <v>1147106</v>
      </c>
      <c r="X11" s="21"/>
      <c r="Y11" s="21">
        <v>1147106</v>
      </c>
      <c r="Z11" s="6"/>
      <c r="AA11" s="28"/>
    </row>
    <row r="12" spans="1:27" ht="13.5">
      <c r="A12" s="5" t="s">
        <v>38</v>
      </c>
      <c r="B12" s="3"/>
      <c r="C12" s="19"/>
      <c r="D12" s="19"/>
      <c r="E12" s="20">
        <v>350000</v>
      </c>
      <c r="F12" s="21">
        <v>350000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350000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>
        <v>34053</v>
      </c>
      <c r="L13" s="21">
        <v>479466</v>
      </c>
      <c r="M13" s="21">
        <v>4783769</v>
      </c>
      <c r="N13" s="21">
        <v>5297288</v>
      </c>
      <c r="O13" s="21"/>
      <c r="P13" s="21"/>
      <c r="Q13" s="21"/>
      <c r="R13" s="21"/>
      <c r="S13" s="21"/>
      <c r="T13" s="21"/>
      <c r="U13" s="21"/>
      <c r="V13" s="21"/>
      <c r="W13" s="21">
        <v>5297288</v>
      </c>
      <c r="X13" s="21"/>
      <c r="Y13" s="21">
        <v>5297288</v>
      </c>
      <c r="Z13" s="6"/>
      <c r="AA13" s="28"/>
    </row>
    <row r="14" spans="1:27" ht="13.5">
      <c r="A14" s="5" t="s">
        <v>40</v>
      </c>
      <c r="B14" s="3"/>
      <c r="C14" s="22"/>
      <c r="D14" s="22"/>
      <c r="E14" s="23">
        <v>70000</v>
      </c>
      <c r="F14" s="24">
        <v>70000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70000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3480718</v>
      </c>
      <c r="F15" s="18">
        <f t="shared" si="2"/>
        <v>3480718</v>
      </c>
      <c r="G15" s="18">
        <f t="shared" si="2"/>
        <v>70887</v>
      </c>
      <c r="H15" s="18">
        <f t="shared" si="2"/>
        <v>528</v>
      </c>
      <c r="I15" s="18">
        <f t="shared" si="2"/>
        <v>255816</v>
      </c>
      <c r="J15" s="18">
        <f t="shared" si="2"/>
        <v>327231</v>
      </c>
      <c r="K15" s="18">
        <f t="shared" si="2"/>
        <v>3680265</v>
      </c>
      <c r="L15" s="18">
        <f t="shared" si="2"/>
        <v>9545</v>
      </c>
      <c r="M15" s="18">
        <f t="shared" si="2"/>
        <v>1133495</v>
      </c>
      <c r="N15" s="18">
        <f t="shared" si="2"/>
        <v>4823305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5150536</v>
      </c>
      <c r="X15" s="18">
        <f t="shared" si="2"/>
        <v>1040500</v>
      </c>
      <c r="Y15" s="18">
        <f t="shared" si="2"/>
        <v>4110036</v>
      </c>
      <c r="Z15" s="4">
        <f>+IF(X15&lt;&gt;0,+(Y15/X15)*100,0)</f>
        <v>395.005862566074</v>
      </c>
      <c r="AA15" s="30">
        <f>SUM(AA16:AA18)</f>
        <v>3480718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3480718</v>
      </c>
      <c r="F17" s="21">
        <v>3480718</v>
      </c>
      <c r="G17" s="21">
        <v>70887</v>
      </c>
      <c r="H17" s="21">
        <v>528</v>
      </c>
      <c r="I17" s="21">
        <v>255816</v>
      </c>
      <c r="J17" s="21">
        <v>327231</v>
      </c>
      <c r="K17" s="21">
        <v>3680265</v>
      </c>
      <c r="L17" s="21">
        <v>9545</v>
      </c>
      <c r="M17" s="21">
        <v>1133495</v>
      </c>
      <c r="N17" s="21">
        <v>4823305</v>
      </c>
      <c r="O17" s="21"/>
      <c r="P17" s="21"/>
      <c r="Q17" s="21"/>
      <c r="R17" s="21"/>
      <c r="S17" s="21"/>
      <c r="T17" s="21"/>
      <c r="U17" s="21"/>
      <c r="V17" s="21"/>
      <c r="W17" s="21">
        <v>5150536</v>
      </c>
      <c r="X17" s="21">
        <v>1040500</v>
      </c>
      <c r="Y17" s="21">
        <v>4110036</v>
      </c>
      <c r="Z17" s="6">
        <v>395.01</v>
      </c>
      <c r="AA17" s="28">
        <v>3480718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6411910</v>
      </c>
      <c r="F19" s="18">
        <f t="shared" si="3"/>
        <v>6411910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557201</v>
      </c>
      <c r="L19" s="18">
        <f t="shared" si="3"/>
        <v>23675</v>
      </c>
      <c r="M19" s="18">
        <f t="shared" si="3"/>
        <v>231034</v>
      </c>
      <c r="N19" s="18">
        <f t="shared" si="3"/>
        <v>811910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811910</v>
      </c>
      <c r="X19" s="18">
        <f t="shared" si="3"/>
        <v>3940650</v>
      </c>
      <c r="Y19" s="18">
        <f t="shared" si="3"/>
        <v>-3128740</v>
      </c>
      <c r="Z19" s="4">
        <f>+IF(X19&lt;&gt;0,+(Y19/X19)*100,0)</f>
        <v>-79.39654625505945</v>
      </c>
      <c r="AA19" s="30">
        <f>SUM(AA20:AA23)</f>
        <v>6411910</v>
      </c>
    </row>
    <row r="20" spans="1:27" ht="13.5">
      <c r="A20" s="5" t="s">
        <v>46</v>
      </c>
      <c r="B20" s="3"/>
      <c r="C20" s="19"/>
      <c r="D20" s="19"/>
      <c r="E20" s="20">
        <v>5034000</v>
      </c>
      <c r="F20" s="21">
        <v>5034000</v>
      </c>
      <c r="G20" s="21"/>
      <c r="H20" s="21"/>
      <c r="I20" s="21"/>
      <c r="J20" s="21"/>
      <c r="K20" s="21"/>
      <c r="L20" s="21"/>
      <c r="M20" s="21">
        <v>99600</v>
      </c>
      <c r="N20" s="21">
        <v>99600</v>
      </c>
      <c r="O20" s="21"/>
      <c r="P20" s="21"/>
      <c r="Q20" s="21"/>
      <c r="R20" s="21"/>
      <c r="S20" s="21"/>
      <c r="T20" s="21"/>
      <c r="U20" s="21"/>
      <c r="V20" s="21"/>
      <c r="W20" s="21">
        <v>99600</v>
      </c>
      <c r="X20" s="21">
        <v>2000000</v>
      </c>
      <c r="Y20" s="21">
        <v>-1900400</v>
      </c>
      <c r="Z20" s="6">
        <v>-95.02</v>
      </c>
      <c r="AA20" s="28">
        <v>5034000</v>
      </c>
    </row>
    <row r="21" spans="1:27" ht="13.5">
      <c r="A21" s="5" t="s">
        <v>47</v>
      </c>
      <c r="B21" s="3"/>
      <c r="C21" s="19"/>
      <c r="D21" s="19"/>
      <c r="E21" s="20">
        <v>896932</v>
      </c>
      <c r="F21" s="21">
        <v>896932</v>
      </c>
      <c r="G21" s="21"/>
      <c r="H21" s="21"/>
      <c r="I21" s="21"/>
      <c r="J21" s="21"/>
      <c r="K21" s="21">
        <v>58174</v>
      </c>
      <c r="L21" s="21">
        <v>23675</v>
      </c>
      <c r="M21" s="21">
        <v>131434</v>
      </c>
      <c r="N21" s="21">
        <v>213283</v>
      </c>
      <c r="O21" s="21"/>
      <c r="P21" s="21"/>
      <c r="Q21" s="21"/>
      <c r="R21" s="21"/>
      <c r="S21" s="21"/>
      <c r="T21" s="21"/>
      <c r="U21" s="21"/>
      <c r="V21" s="21"/>
      <c r="W21" s="21">
        <v>213283</v>
      </c>
      <c r="X21" s="21">
        <v>904418</v>
      </c>
      <c r="Y21" s="21">
        <v>-691135</v>
      </c>
      <c r="Z21" s="6">
        <v>-76.42</v>
      </c>
      <c r="AA21" s="28">
        <v>896932</v>
      </c>
    </row>
    <row r="22" spans="1:27" ht="13.5">
      <c r="A22" s="5" t="s">
        <v>48</v>
      </c>
      <c r="B22" s="3"/>
      <c r="C22" s="22"/>
      <c r="D22" s="22"/>
      <c r="E22" s="23">
        <v>480978</v>
      </c>
      <c r="F22" s="24">
        <v>480978</v>
      </c>
      <c r="G22" s="24"/>
      <c r="H22" s="24"/>
      <c r="I22" s="24"/>
      <c r="J22" s="24"/>
      <c r="K22" s="24">
        <v>499027</v>
      </c>
      <c r="L22" s="24"/>
      <c r="M22" s="24"/>
      <c r="N22" s="24">
        <v>499027</v>
      </c>
      <c r="O22" s="24"/>
      <c r="P22" s="24"/>
      <c r="Q22" s="24"/>
      <c r="R22" s="24"/>
      <c r="S22" s="24"/>
      <c r="T22" s="24"/>
      <c r="U22" s="24"/>
      <c r="V22" s="24"/>
      <c r="W22" s="24">
        <v>499027</v>
      </c>
      <c r="X22" s="24">
        <v>1036232</v>
      </c>
      <c r="Y22" s="24">
        <v>-537205</v>
      </c>
      <c r="Z22" s="7">
        <v>-51.84</v>
      </c>
      <c r="AA22" s="29">
        <v>480978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11978800</v>
      </c>
      <c r="F25" s="52">
        <f t="shared" si="4"/>
        <v>11978800</v>
      </c>
      <c r="G25" s="52">
        <f t="shared" si="4"/>
        <v>402144</v>
      </c>
      <c r="H25" s="52">
        <f t="shared" si="4"/>
        <v>701011</v>
      </c>
      <c r="I25" s="52">
        <f t="shared" si="4"/>
        <v>301753</v>
      </c>
      <c r="J25" s="52">
        <f t="shared" si="4"/>
        <v>1404908</v>
      </c>
      <c r="K25" s="52">
        <f t="shared" si="4"/>
        <v>4342163</v>
      </c>
      <c r="L25" s="52">
        <f t="shared" si="4"/>
        <v>511471</v>
      </c>
      <c r="M25" s="52">
        <f t="shared" si="4"/>
        <v>6283227</v>
      </c>
      <c r="N25" s="52">
        <f t="shared" si="4"/>
        <v>11136861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12541769</v>
      </c>
      <c r="X25" s="52">
        <f t="shared" si="4"/>
        <v>5049150</v>
      </c>
      <c r="Y25" s="52">
        <f t="shared" si="4"/>
        <v>7492619</v>
      </c>
      <c r="Z25" s="53">
        <f>+IF(X25&lt;&gt;0,+(Y25/X25)*100,0)</f>
        <v>148.3936702217205</v>
      </c>
      <c r="AA25" s="54">
        <f>+AA5+AA9+AA15+AA19+AA24</f>
        <v>11978800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11280800</v>
      </c>
      <c r="F28" s="21">
        <v>11280800</v>
      </c>
      <c r="G28" s="21">
        <v>402144</v>
      </c>
      <c r="H28" s="21">
        <v>699796</v>
      </c>
      <c r="I28" s="21">
        <v>301753</v>
      </c>
      <c r="J28" s="21">
        <v>1403693</v>
      </c>
      <c r="K28" s="21">
        <v>4342163</v>
      </c>
      <c r="L28" s="21">
        <v>506586</v>
      </c>
      <c r="M28" s="21">
        <v>6276117</v>
      </c>
      <c r="N28" s="21">
        <v>11124866</v>
      </c>
      <c r="O28" s="21"/>
      <c r="P28" s="21"/>
      <c r="Q28" s="21"/>
      <c r="R28" s="21"/>
      <c r="S28" s="21"/>
      <c r="T28" s="21"/>
      <c r="U28" s="21"/>
      <c r="V28" s="21"/>
      <c r="W28" s="21">
        <v>12528559</v>
      </c>
      <c r="X28" s="21"/>
      <c r="Y28" s="21">
        <v>12528559</v>
      </c>
      <c r="Z28" s="6"/>
      <c r="AA28" s="19">
        <v>11280800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11280800</v>
      </c>
      <c r="F32" s="27">
        <f t="shared" si="5"/>
        <v>11280800</v>
      </c>
      <c r="G32" s="27">
        <f t="shared" si="5"/>
        <v>402144</v>
      </c>
      <c r="H32" s="27">
        <f t="shared" si="5"/>
        <v>699796</v>
      </c>
      <c r="I32" s="27">
        <f t="shared" si="5"/>
        <v>301753</v>
      </c>
      <c r="J32" s="27">
        <f t="shared" si="5"/>
        <v>1403693</v>
      </c>
      <c r="K32" s="27">
        <f t="shared" si="5"/>
        <v>4342163</v>
      </c>
      <c r="L32" s="27">
        <f t="shared" si="5"/>
        <v>506586</v>
      </c>
      <c r="M32" s="27">
        <f t="shared" si="5"/>
        <v>6276117</v>
      </c>
      <c r="N32" s="27">
        <f t="shared" si="5"/>
        <v>11124866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12528559</v>
      </c>
      <c r="X32" s="27">
        <f t="shared" si="5"/>
        <v>0</v>
      </c>
      <c r="Y32" s="27">
        <f t="shared" si="5"/>
        <v>12528559</v>
      </c>
      <c r="Z32" s="13">
        <f>+IF(X32&lt;&gt;0,+(Y32/X32)*100,0)</f>
        <v>0</v>
      </c>
      <c r="AA32" s="31">
        <f>SUM(AA28:AA31)</f>
        <v>11280800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/>
      <c r="D35" s="19"/>
      <c r="E35" s="20">
        <v>698000</v>
      </c>
      <c r="F35" s="21">
        <v>698000</v>
      </c>
      <c r="G35" s="21"/>
      <c r="H35" s="21">
        <v>1215</v>
      </c>
      <c r="I35" s="21"/>
      <c r="J35" s="21">
        <v>1215</v>
      </c>
      <c r="K35" s="21"/>
      <c r="L35" s="21">
        <v>4885</v>
      </c>
      <c r="M35" s="21">
        <v>7110</v>
      </c>
      <c r="N35" s="21">
        <v>11995</v>
      </c>
      <c r="O35" s="21"/>
      <c r="P35" s="21"/>
      <c r="Q35" s="21"/>
      <c r="R35" s="21"/>
      <c r="S35" s="21"/>
      <c r="T35" s="21"/>
      <c r="U35" s="21"/>
      <c r="V35" s="21"/>
      <c r="W35" s="21">
        <v>13210</v>
      </c>
      <c r="X35" s="21"/>
      <c r="Y35" s="21">
        <v>13210</v>
      </c>
      <c r="Z35" s="6"/>
      <c r="AA35" s="28">
        <v>698000</v>
      </c>
    </row>
    <row r="36" spans="1:27" ht="13.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11978800</v>
      </c>
      <c r="F36" s="63">
        <f t="shared" si="6"/>
        <v>11978800</v>
      </c>
      <c r="G36" s="63">
        <f t="shared" si="6"/>
        <v>402144</v>
      </c>
      <c r="H36" s="63">
        <f t="shared" si="6"/>
        <v>701011</v>
      </c>
      <c r="I36" s="63">
        <f t="shared" si="6"/>
        <v>301753</v>
      </c>
      <c r="J36" s="63">
        <f t="shared" si="6"/>
        <v>1404908</v>
      </c>
      <c r="K36" s="63">
        <f t="shared" si="6"/>
        <v>4342163</v>
      </c>
      <c r="L36" s="63">
        <f t="shared" si="6"/>
        <v>511471</v>
      </c>
      <c r="M36" s="63">
        <f t="shared" si="6"/>
        <v>6283227</v>
      </c>
      <c r="N36" s="63">
        <f t="shared" si="6"/>
        <v>11136861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12541769</v>
      </c>
      <c r="X36" s="63">
        <f t="shared" si="6"/>
        <v>0</v>
      </c>
      <c r="Y36" s="63">
        <f t="shared" si="6"/>
        <v>12541769</v>
      </c>
      <c r="Z36" s="64">
        <f>+IF(X36&lt;&gt;0,+(Y36/X36)*100,0)</f>
        <v>0</v>
      </c>
      <c r="AA36" s="65">
        <f>SUM(AA32:AA35)</f>
        <v>11978800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20438123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20438123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12213715</v>
      </c>
      <c r="F9" s="18">
        <f t="shared" si="1"/>
        <v>12213715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16169797</v>
      </c>
      <c r="M9" s="18">
        <f t="shared" si="1"/>
        <v>12332263</v>
      </c>
      <c r="N9" s="18">
        <f t="shared" si="1"/>
        <v>28502060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28502060</v>
      </c>
      <c r="X9" s="18">
        <f t="shared" si="1"/>
        <v>6106854</v>
      </c>
      <c r="Y9" s="18">
        <f t="shared" si="1"/>
        <v>22395206</v>
      </c>
      <c r="Z9" s="4">
        <f>+IF(X9&lt;&gt;0,+(Y9/X9)*100,0)</f>
        <v>366.7224728149715</v>
      </c>
      <c r="AA9" s="30">
        <f>SUM(AA10:AA14)</f>
        <v>12213715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2213715</v>
      </c>
      <c r="F11" s="21">
        <v>2213715</v>
      </c>
      <c r="G11" s="21"/>
      <c r="H11" s="21"/>
      <c r="I11" s="21"/>
      <c r="J11" s="21"/>
      <c r="K11" s="21"/>
      <c r="L11" s="21">
        <v>257797</v>
      </c>
      <c r="M11" s="21"/>
      <c r="N11" s="21">
        <v>257797</v>
      </c>
      <c r="O11" s="21"/>
      <c r="P11" s="21"/>
      <c r="Q11" s="21"/>
      <c r="R11" s="21"/>
      <c r="S11" s="21"/>
      <c r="T11" s="21"/>
      <c r="U11" s="21"/>
      <c r="V11" s="21"/>
      <c r="W11" s="21">
        <v>257797</v>
      </c>
      <c r="X11" s="21">
        <v>1106856</v>
      </c>
      <c r="Y11" s="21">
        <v>-849059</v>
      </c>
      <c r="Z11" s="6">
        <v>-76.71</v>
      </c>
      <c r="AA11" s="28">
        <v>2213715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10000000</v>
      </c>
      <c r="F13" s="21">
        <v>10000000</v>
      </c>
      <c r="G13" s="21"/>
      <c r="H13" s="21"/>
      <c r="I13" s="21"/>
      <c r="J13" s="21"/>
      <c r="K13" s="21"/>
      <c r="L13" s="21">
        <v>15912000</v>
      </c>
      <c r="M13" s="21">
        <v>12332263</v>
      </c>
      <c r="N13" s="21">
        <v>28244263</v>
      </c>
      <c r="O13" s="21"/>
      <c r="P13" s="21"/>
      <c r="Q13" s="21"/>
      <c r="R13" s="21"/>
      <c r="S13" s="21"/>
      <c r="T13" s="21"/>
      <c r="U13" s="21"/>
      <c r="V13" s="21"/>
      <c r="W13" s="21">
        <v>28244263</v>
      </c>
      <c r="X13" s="21">
        <v>4999998</v>
      </c>
      <c r="Y13" s="21">
        <v>23244265</v>
      </c>
      <c r="Z13" s="6">
        <v>464.89</v>
      </c>
      <c r="AA13" s="28">
        <v>10000000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1650000</v>
      </c>
      <c r="F15" s="18">
        <f t="shared" si="2"/>
        <v>1650000</v>
      </c>
      <c r="G15" s="18">
        <f t="shared" si="2"/>
        <v>36680</v>
      </c>
      <c r="H15" s="18">
        <f t="shared" si="2"/>
        <v>5363320</v>
      </c>
      <c r="I15" s="18">
        <f t="shared" si="2"/>
        <v>0</v>
      </c>
      <c r="J15" s="18">
        <f t="shared" si="2"/>
        <v>5400000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5400000</v>
      </c>
      <c r="X15" s="18">
        <f t="shared" si="2"/>
        <v>825000</v>
      </c>
      <c r="Y15" s="18">
        <f t="shared" si="2"/>
        <v>4575000</v>
      </c>
      <c r="Z15" s="4">
        <f>+IF(X15&lt;&gt;0,+(Y15/X15)*100,0)</f>
        <v>554.5454545454546</v>
      </c>
      <c r="AA15" s="30">
        <f>SUM(AA16:AA18)</f>
        <v>1650000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>
        <v>5400000</v>
      </c>
      <c r="I16" s="21"/>
      <c r="J16" s="21">
        <v>5400000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5400000</v>
      </c>
      <c r="X16" s="21"/>
      <c r="Y16" s="21">
        <v>5400000</v>
      </c>
      <c r="Z16" s="6"/>
      <c r="AA16" s="28"/>
    </row>
    <row r="17" spans="1:27" ht="13.5">
      <c r="A17" s="5" t="s">
        <v>43</v>
      </c>
      <c r="B17" s="3"/>
      <c r="C17" s="19"/>
      <c r="D17" s="19"/>
      <c r="E17" s="20">
        <v>1650000</v>
      </c>
      <c r="F17" s="21">
        <v>1650000</v>
      </c>
      <c r="G17" s="21">
        <v>36680</v>
      </c>
      <c r="H17" s="21">
        <v>-36680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825000</v>
      </c>
      <c r="Y17" s="21">
        <v>-825000</v>
      </c>
      <c r="Z17" s="6">
        <v>-100</v>
      </c>
      <c r="AA17" s="28">
        <v>1650000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3144335</v>
      </c>
      <c r="F19" s="18">
        <f t="shared" si="3"/>
        <v>3144335</v>
      </c>
      <c r="G19" s="18">
        <f t="shared" si="3"/>
        <v>557604</v>
      </c>
      <c r="H19" s="18">
        <f t="shared" si="3"/>
        <v>400806</v>
      </c>
      <c r="I19" s="18">
        <f t="shared" si="3"/>
        <v>1294399</v>
      </c>
      <c r="J19" s="18">
        <f t="shared" si="3"/>
        <v>2252809</v>
      </c>
      <c r="K19" s="18">
        <f t="shared" si="3"/>
        <v>720948</v>
      </c>
      <c r="L19" s="18">
        <f t="shared" si="3"/>
        <v>4219990</v>
      </c>
      <c r="M19" s="18">
        <f t="shared" si="3"/>
        <v>250564</v>
      </c>
      <c r="N19" s="18">
        <f t="shared" si="3"/>
        <v>5191502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7444311</v>
      </c>
      <c r="X19" s="18">
        <f t="shared" si="3"/>
        <v>1572168</v>
      </c>
      <c r="Y19" s="18">
        <f t="shared" si="3"/>
        <v>5872143</v>
      </c>
      <c r="Z19" s="4">
        <f>+IF(X19&lt;&gt;0,+(Y19/X19)*100,0)</f>
        <v>373.50607568656784</v>
      </c>
      <c r="AA19" s="30">
        <f>SUM(AA20:AA23)</f>
        <v>3144335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2944335</v>
      </c>
      <c r="F21" s="21">
        <v>2944335</v>
      </c>
      <c r="G21" s="21">
        <v>557604</v>
      </c>
      <c r="H21" s="21">
        <v>400806</v>
      </c>
      <c r="I21" s="21">
        <v>1287068</v>
      </c>
      <c r="J21" s="21">
        <v>2245478</v>
      </c>
      <c r="K21" s="21">
        <v>720948</v>
      </c>
      <c r="L21" s="21">
        <v>3190092</v>
      </c>
      <c r="M21" s="21">
        <v>244788</v>
      </c>
      <c r="N21" s="21">
        <v>4155828</v>
      </c>
      <c r="O21" s="21"/>
      <c r="P21" s="21"/>
      <c r="Q21" s="21"/>
      <c r="R21" s="21"/>
      <c r="S21" s="21"/>
      <c r="T21" s="21"/>
      <c r="U21" s="21"/>
      <c r="V21" s="21"/>
      <c r="W21" s="21">
        <v>6401306</v>
      </c>
      <c r="X21" s="21">
        <v>1472166</v>
      </c>
      <c r="Y21" s="21">
        <v>4929140</v>
      </c>
      <c r="Z21" s="6">
        <v>334.82</v>
      </c>
      <c r="AA21" s="28">
        <v>2944335</v>
      </c>
    </row>
    <row r="22" spans="1:27" ht="13.5">
      <c r="A22" s="5" t="s">
        <v>48</v>
      </c>
      <c r="B22" s="3"/>
      <c r="C22" s="22"/>
      <c r="D22" s="22"/>
      <c r="E22" s="23">
        <v>150000</v>
      </c>
      <c r="F22" s="24">
        <v>150000</v>
      </c>
      <c r="G22" s="24"/>
      <c r="H22" s="24"/>
      <c r="I22" s="24"/>
      <c r="J22" s="24"/>
      <c r="K22" s="24"/>
      <c r="L22" s="24">
        <v>1029898</v>
      </c>
      <c r="M22" s="24">
        <v>5776</v>
      </c>
      <c r="N22" s="24">
        <v>1035674</v>
      </c>
      <c r="O22" s="24"/>
      <c r="P22" s="24"/>
      <c r="Q22" s="24"/>
      <c r="R22" s="24"/>
      <c r="S22" s="24"/>
      <c r="T22" s="24"/>
      <c r="U22" s="24"/>
      <c r="V22" s="24"/>
      <c r="W22" s="24">
        <v>1035674</v>
      </c>
      <c r="X22" s="24">
        <v>75000</v>
      </c>
      <c r="Y22" s="24">
        <v>960674</v>
      </c>
      <c r="Z22" s="7">
        <v>1280.9</v>
      </c>
      <c r="AA22" s="29">
        <v>150000</v>
      </c>
    </row>
    <row r="23" spans="1:27" ht="13.5">
      <c r="A23" s="5" t="s">
        <v>49</v>
      </c>
      <c r="B23" s="3"/>
      <c r="C23" s="19"/>
      <c r="D23" s="19"/>
      <c r="E23" s="20">
        <v>50000</v>
      </c>
      <c r="F23" s="21">
        <v>50000</v>
      </c>
      <c r="G23" s="21"/>
      <c r="H23" s="21"/>
      <c r="I23" s="21">
        <v>7331</v>
      </c>
      <c r="J23" s="21">
        <v>7331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7331</v>
      </c>
      <c r="X23" s="21">
        <v>25002</v>
      </c>
      <c r="Y23" s="21">
        <v>-17671</v>
      </c>
      <c r="Z23" s="6">
        <v>-70.68</v>
      </c>
      <c r="AA23" s="28">
        <v>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20438123</v>
      </c>
      <c r="D25" s="50">
        <f>+D5+D9+D15+D19+D24</f>
        <v>0</v>
      </c>
      <c r="E25" s="51">
        <f t="shared" si="4"/>
        <v>17008050</v>
      </c>
      <c r="F25" s="52">
        <f t="shared" si="4"/>
        <v>17008050</v>
      </c>
      <c r="G25" s="52">
        <f t="shared" si="4"/>
        <v>594284</v>
      </c>
      <c r="H25" s="52">
        <f t="shared" si="4"/>
        <v>5764126</v>
      </c>
      <c r="I25" s="52">
        <f t="shared" si="4"/>
        <v>1294399</v>
      </c>
      <c r="J25" s="52">
        <f t="shared" si="4"/>
        <v>7652809</v>
      </c>
      <c r="K25" s="52">
        <f t="shared" si="4"/>
        <v>720948</v>
      </c>
      <c r="L25" s="52">
        <f t="shared" si="4"/>
        <v>20389787</v>
      </c>
      <c r="M25" s="52">
        <f t="shared" si="4"/>
        <v>12582827</v>
      </c>
      <c r="N25" s="52">
        <f t="shared" si="4"/>
        <v>33693562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41346371</v>
      </c>
      <c r="X25" s="52">
        <f t="shared" si="4"/>
        <v>8504022</v>
      </c>
      <c r="Y25" s="52">
        <f t="shared" si="4"/>
        <v>32842349</v>
      </c>
      <c r="Z25" s="53">
        <f>+IF(X25&lt;&gt;0,+(Y25/X25)*100,0)</f>
        <v>386.19783674125017</v>
      </c>
      <c r="AA25" s="54">
        <f>+AA5+AA9+AA15+AA19+AA24</f>
        <v>17008050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9256543</v>
      </c>
      <c r="D28" s="19"/>
      <c r="E28" s="20">
        <v>7008050</v>
      </c>
      <c r="F28" s="21">
        <v>7008050</v>
      </c>
      <c r="G28" s="21">
        <v>594284</v>
      </c>
      <c r="H28" s="21">
        <v>5764126</v>
      </c>
      <c r="I28" s="21">
        <v>1294399</v>
      </c>
      <c r="J28" s="21">
        <v>7652809</v>
      </c>
      <c r="K28" s="21">
        <v>720948</v>
      </c>
      <c r="L28" s="21">
        <v>4477787</v>
      </c>
      <c r="M28" s="21">
        <v>250564</v>
      </c>
      <c r="N28" s="21">
        <v>5449299</v>
      </c>
      <c r="O28" s="21"/>
      <c r="P28" s="21"/>
      <c r="Q28" s="21"/>
      <c r="R28" s="21"/>
      <c r="S28" s="21"/>
      <c r="T28" s="21"/>
      <c r="U28" s="21"/>
      <c r="V28" s="21"/>
      <c r="W28" s="21">
        <v>13102108</v>
      </c>
      <c r="X28" s="21"/>
      <c r="Y28" s="21">
        <v>13102108</v>
      </c>
      <c r="Z28" s="6"/>
      <c r="AA28" s="19">
        <v>7008050</v>
      </c>
    </row>
    <row r="29" spans="1:27" ht="13.5">
      <c r="A29" s="56" t="s">
        <v>55</v>
      </c>
      <c r="B29" s="3"/>
      <c r="C29" s="19">
        <v>10988663</v>
      </c>
      <c r="D29" s="19"/>
      <c r="E29" s="20">
        <v>10000000</v>
      </c>
      <c r="F29" s="21">
        <v>10000000</v>
      </c>
      <c r="G29" s="21"/>
      <c r="H29" s="21"/>
      <c r="I29" s="21"/>
      <c r="J29" s="21"/>
      <c r="K29" s="21"/>
      <c r="L29" s="21">
        <v>15912000</v>
      </c>
      <c r="M29" s="21">
        <v>12332263</v>
      </c>
      <c r="N29" s="21">
        <v>28244263</v>
      </c>
      <c r="O29" s="21"/>
      <c r="P29" s="21"/>
      <c r="Q29" s="21"/>
      <c r="R29" s="21"/>
      <c r="S29" s="21"/>
      <c r="T29" s="21"/>
      <c r="U29" s="21"/>
      <c r="V29" s="21"/>
      <c r="W29" s="21">
        <v>28244263</v>
      </c>
      <c r="X29" s="21"/>
      <c r="Y29" s="21">
        <v>28244263</v>
      </c>
      <c r="Z29" s="6"/>
      <c r="AA29" s="28">
        <v>10000000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20245206</v>
      </c>
      <c r="D32" s="25">
        <f>SUM(D28:D31)</f>
        <v>0</v>
      </c>
      <c r="E32" s="26">
        <f t="shared" si="5"/>
        <v>17008050</v>
      </c>
      <c r="F32" s="27">
        <f t="shared" si="5"/>
        <v>17008050</v>
      </c>
      <c r="G32" s="27">
        <f t="shared" si="5"/>
        <v>594284</v>
      </c>
      <c r="H32" s="27">
        <f t="shared" si="5"/>
        <v>5764126</v>
      </c>
      <c r="I32" s="27">
        <f t="shared" si="5"/>
        <v>1294399</v>
      </c>
      <c r="J32" s="27">
        <f t="shared" si="5"/>
        <v>7652809</v>
      </c>
      <c r="K32" s="27">
        <f t="shared" si="5"/>
        <v>720948</v>
      </c>
      <c r="L32" s="27">
        <f t="shared" si="5"/>
        <v>20389787</v>
      </c>
      <c r="M32" s="27">
        <f t="shared" si="5"/>
        <v>12582827</v>
      </c>
      <c r="N32" s="27">
        <f t="shared" si="5"/>
        <v>33693562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41346371</v>
      </c>
      <c r="X32" s="27">
        <f t="shared" si="5"/>
        <v>0</v>
      </c>
      <c r="Y32" s="27">
        <f t="shared" si="5"/>
        <v>41346371</v>
      </c>
      <c r="Z32" s="13">
        <f>+IF(X32&lt;&gt;0,+(Y32/X32)*100,0)</f>
        <v>0</v>
      </c>
      <c r="AA32" s="31">
        <f>SUM(AA28:AA31)</f>
        <v>17008050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192918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64</v>
      </c>
      <c r="B36" s="10"/>
      <c r="C36" s="61">
        <f aca="true" t="shared" si="6" ref="C36:Y36">SUM(C32:C35)</f>
        <v>20438124</v>
      </c>
      <c r="D36" s="61">
        <f>SUM(D32:D35)</f>
        <v>0</v>
      </c>
      <c r="E36" s="62">
        <f t="shared" si="6"/>
        <v>17008050</v>
      </c>
      <c r="F36" s="63">
        <f t="shared" si="6"/>
        <v>17008050</v>
      </c>
      <c r="G36" s="63">
        <f t="shared" si="6"/>
        <v>594284</v>
      </c>
      <c r="H36" s="63">
        <f t="shared" si="6"/>
        <v>5764126</v>
      </c>
      <c r="I36" s="63">
        <f t="shared" si="6"/>
        <v>1294399</v>
      </c>
      <c r="J36" s="63">
        <f t="shared" si="6"/>
        <v>7652809</v>
      </c>
      <c r="K36" s="63">
        <f t="shared" si="6"/>
        <v>720948</v>
      </c>
      <c r="L36" s="63">
        <f t="shared" si="6"/>
        <v>20389787</v>
      </c>
      <c r="M36" s="63">
        <f t="shared" si="6"/>
        <v>12582827</v>
      </c>
      <c r="N36" s="63">
        <f t="shared" si="6"/>
        <v>33693562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41346371</v>
      </c>
      <c r="X36" s="63">
        <f t="shared" si="6"/>
        <v>0</v>
      </c>
      <c r="Y36" s="63">
        <f t="shared" si="6"/>
        <v>41346371</v>
      </c>
      <c r="Z36" s="64">
        <f>+IF(X36&lt;&gt;0,+(Y36/X36)*100,0)</f>
        <v>0</v>
      </c>
      <c r="AA36" s="65">
        <f>SUM(AA32:AA35)</f>
        <v>17008050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2843352</v>
      </c>
      <c r="D5" s="16">
        <f>SUM(D6:D8)</f>
        <v>0</v>
      </c>
      <c r="E5" s="17">
        <f t="shared" si="0"/>
        <v>571000</v>
      </c>
      <c r="F5" s="18">
        <f t="shared" si="0"/>
        <v>571000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3465</v>
      </c>
      <c r="L5" s="18">
        <f t="shared" si="0"/>
        <v>15636</v>
      </c>
      <c r="M5" s="18">
        <f t="shared" si="0"/>
        <v>0</v>
      </c>
      <c r="N5" s="18">
        <f t="shared" si="0"/>
        <v>19101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19101</v>
      </c>
      <c r="X5" s="18">
        <f t="shared" si="0"/>
        <v>140000</v>
      </c>
      <c r="Y5" s="18">
        <f t="shared" si="0"/>
        <v>-120899</v>
      </c>
      <c r="Z5" s="4">
        <f>+IF(X5&lt;&gt;0,+(Y5/X5)*100,0)</f>
        <v>-86.35642857142857</v>
      </c>
      <c r="AA5" s="16">
        <f>SUM(AA6:AA8)</f>
        <v>571000</v>
      </c>
    </row>
    <row r="6" spans="1:27" ht="13.5">
      <c r="A6" s="5" t="s">
        <v>32</v>
      </c>
      <c r="B6" s="3"/>
      <c r="C6" s="19">
        <v>2132115</v>
      </c>
      <c r="D6" s="19"/>
      <c r="E6" s="20">
        <v>411000</v>
      </c>
      <c r="F6" s="21">
        <v>411000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100000</v>
      </c>
      <c r="Y6" s="21">
        <v>-100000</v>
      </c>
      <c r="Z6" s="6">
        <v>-100</v>
      </c>
      <c r="AA6" s="28">
        <v>411000</v>
      </c>
    </row>
    <row r="7" spans="1:27" ht="13.5">
      <c r="A7" s="5" t="s">
        <v>33</v>
      </c>
      <c r="B7" s="3"/>
      <c r="C7" s="22">
        <v>189972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521265</v>
      </c>
      <c r="D8" s="19"/>
      <c r="E8" s="20">
        <v>160000</v>
      </c>
      <c r="F8" s="21">
        <v>160000</v>
      </c>
      <c r="G8" s="21"/>
      <c r="H8" s="21"/>
      <c r="I8" s="21"/>
      <c r="J8" s="21"/>
      <c r="K8" s="21">
        <v>3465</v>
      </c>
      <c r="L8" s="21">
        <v>15636</v>
      </c>
      <c r="M8" s="21"/>
      <c r="N8" s="21">
        <v>19101</v>
      </c>
      <c r="O8" s="21"/>
      <c r="P8" s="21"/>
      <c r="Q8" s="21"/>
      <c r="R8" s="21"/>
      <c r="S8" s="21"/>
      <c r="T8" s="21"/>
      <c r="U8" s="21"/>
      <c r="V8" s="21"/>
      <c r="W8" s="21">
        <v>19101</v>
      </c>
      <c r="X8" s="21">
        <v>40000</v>
      </c>
      <c r="Y8" s="21">
        <v>-20899</v>
      </c>
      <c r="Z8" s="6">
        <v>-52.25</v>
      </c>
      <c r="AA8" s="28">
        <v>160000</v>
      </c>
    </row>
    <row r="9" spans="1:27" ht="13.5">
      <c r="A9" s="2" t="s">
        <v>35</v>
      </c>
      <c r="B9" s="3"/>
      <c r="C9" s="16">
        <f aca="true" t="shared" si="1" ref="C9:Y9">SUM(C10:C14)</f>
        <v>3235415</v>
      </c>
      <c r="D9" s="16">
        <f>SUM(D10:D14)</f>
        <v>0</v>
      </c>
      <c r="E9" s="17">
        <f t="shared" si="1"/>
        <v>1350975</v>
      </c>
      <c r="F9" s="18">
        <f t="shared" si="1"/>
        <v>13319513</v>
      </c>
      <c r="G9" s="18">
        <f t="shared" si="1"/>
        <v>0</v>
      </c>
      <c r="H9" s="18">
        <f t="shared" si="1"/>
        <v>768552</v>
      </c>
      <c r="I9" s="18">
        <f t="shared" si="1"/>
        <v>4264</v>
      </c>
      <c r="J9" s="18">
        <f t="shared" si="1"/>
        <v>772816</v>
      </c>
      <c r="K9" s="18">
        <f t="shared" si="1"/>
        <v>913433</v>
      </c>
      <c r="L9" s="18">
        <f t="shared" si="1"/>
        <v>954192</v>
      </c>
      <c r="M9" s="18">
        <f t="shared" si="1"/>
        <v>219302</v>
      </c>
      <c r="N9" s="18">
        <f t="shared" si="1"/>
        <v>2086927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2859743</v>
      </c>
      <c r="X9" s="18">
        <f t="shared" si="1"/>
        <v>800975</v>
      </c>
      <c r="Y9" s="18">
        <f t="shared" si="1"/>
        <v>2058768</v>
      </c>
      <c r="Z9" s="4">
        <f>+IF(X9&lt;&gt;0,+(Y9/X9)*100,0)</f>
        <v>257.03274134648393</v>
      </c>
      <c r="AA9" s="30">
        <f>SUM(AA10:AA14)</f>
        <v>13319513</v>
      </c>
    </row>
    <row r="10" spans="1:27" ht="13.5">
      <c r="A10" s="5" t="s">
        <v>36</v>
      </c>
      <c r="B10" s="3"/>
      <c r="C10" s="19">
        <v>128560</v>
      </c>
      <c r="D10" s="19"/>
      <c r="E10" s="20">
        <v>1130000</v>
      </c>
      <c r="F10" s="21">
        <v>1718165</v>
      </c>
      <c r="G10" s="21"/>
      <c r="H10" s="21"/>
      <c r="I10" s="21">
        <v>4264</v>
      </c>
      <c r="J10" s="21">
        <v>4264</v>
      </c>
      <c r="K10" s="21">
        <v>3355</v>
      </c>
      <c r="L10" s="21">
        <v>23293</v>
      </c>
      <c r="M10" s="21">
        <v>39</v>
      </c>
      <c r="N10" s="21">
        <v>26687</v>
      </c>
      <c r="O10" s="21"/>
      <c r="P10" s="21"/>
      <c r="Q10" s="21"/>
      <c r="R10" s="21"/>
      <c r="S10" s="21"/>
      <c r="T10" s="21"/>
      <c r="U10" s="21"/>
      <c r="V10" s="21"/>
      <c r="W10" s="21">
        <v>30951</v>
      </c>
      <c r="X10" s="21">
        <v>780000</v>
      </c>
      <c r="Y10" s="21">
        <v>-749049</v>
      </c>
      <c r="Z10" s="6">
        <v>-96.03</v>
      </c>
      <c r="AA10" s="28">
        <v>1718165</v>
      </c>
    </row>
    <row r="11" spans="1:27" ht="13.5">
      <c r="A11" s="5" t="s">
        <v>37</v>
      </c>
      <c r="B11" s="3"/>
      <c r="C11" s="19">
        <v>2887280</v>
      </c>
      <c r="D11" s="19"/>
      <c r="E11" s="20">
        <v>220975</v>
      </c>
      <c r="F11" s="21">
        <v>5011348</v>
      </c>
      <c r="G11" s="21"/>
      <c r="H11" s="21">
        <v>768552</v>
      </c>
      <c r="I11" s="21"/>
      <c r="J11" s="21">
        <v>768552</v>
      </c>
      <c r="K11" s="21">
        <v>910078</v>
      </c>
      <c r="L11" s="21">
        <v>930899</v>
      </c>
      <c r="M11" s="21">
        <v>219263</v>
      </c>
      <c r="N11" s="21">
        <v>2060240</v>
      </c>
      <c r="O11" s="21"/>
      <c r="P11" s="21"/>
      <c r="Q11" s="21"/>
      <c r="R11" s="21"/>
      <c r="S11" s="21"/>
      <c r="T11" s="21"/>
      <c r="U11" s="21"/>
      <c r="V11" s="21"/>
      <c r="W11" s="21">
        <v>2828792</v>
      </c>
      <c r="X11" s="21">
        <v>20975</v>
      </c>
      <c r="Y11" s="21">
        <v>2807817</v>
      </c>
      <c r="Z11" s="6">
        <v>13386.49</v>
      </c>
      <c r="AA11" s="28">
        <v>5011348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219575</v>
      </c>
      <c r="D13" s="19"/>
      <c r="E13" s="20"/>
      <c r="F13" s="21">
        <v>6590000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6590000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9226121</v>
      </c>
      <c r="D15" s="16">
        <f>SUM(D16:D18)</f>
        <v>0</v>
      </c>
      <c r="E15" s="17">
        <f t="shared" si="2"/>
        <v>9706289</v>
      </c>
      <c r="F15" s="18">
        <f t="shared" si="2"/>
        <v>8576380</v>
      </c>
      <c r="G15" s="18">
        <f t="shared" si="2"/>
        <v>0</v>
      </c>
      <c r="H15" s="18">
        <f t="shared" si="2"/>
        <v>854833</v>
      </c>
      <c r="I15" s="18">
        <f t="shared" si="2"/>
        <v>6056</v>
      </c>
      <c r="J15" s="18">
        <f t="shared" si="2"/>
        <v>860889</v>
      </c>
      <c r="K15" s="18">
        <f t="shared" si="2"/>
        <v>17643</v>
      </c>
      <c r="L15" s="18">
        <f t="shared" si="2"/>
        <v>1902</v>
      </c>
      <c r="M15" s="18">
        <f t="shared" si="2"/>
        <v>4991</v>
      </c>
      <c r="N15" s="18">
        <f t="shared" si="2"/>
        <v>24536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885425</v>
      </c>
      <c r="X15" s="18">
        <f t="shared" si="2"/>
        <v>5751000</v>
      </c>
      <c r="Y15" s="18">
        <f t="shared" si="2"/>
        <v>-4865575</v>
      </c>
      <c r="Z15" s="4">
        <f>+IF(X15&lt;&gt;0,+(Y15/X15)*100,0)</f>
        <v>-84.60398191618849</v>
      </c>
      <c r="AA15" s="30">
        <f>SUM(AA16:AA18)</f>
        <v>8576380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9226121</v>
      </c>
      <c r="D17" s="19"/>
      <c r="E17" s="20">
        <v>9706289</v>
      </c>
      <c r="F17" s="21">
        <v>8576380</v>
      </c>
      <c r="G17" s="21"/>
      <c r="H17" s="21">
        <v>854833</v>
      </c>
      <c r="I17" s="21">
        <v>6056</v>
      </c>
      <c r="J17" s="21">
        <v>860889</v>
      </c>
      <c r="K17" s="21">
        <v>17643</v>
      </c>
      <c r="L17" s="21">
        <v>1902</v>
      </c>
      <c r="M17" s="21">
        <v>4991</v>
      </c>
      <c r="N17" s="21">
        <v>24536</v>
      </c>
      <c r="O17" s="21"/>
      <c r="P17" s="21"/>
      <c r="Q17" s="21"/>
      <c r="R17" s="21"/>
      <c r="S17" s="21"/>
      <c r="T17" s="21"/>
      <c r="U17" s="21"/>
      <c r="V17" s="21"/>
      <c r="W17" s="21">
        <v>885425</v>
      </c>
      <c r="X17" s="21">
        <v>5751000</v>
      </c>
      <c r="Y17" s="21">
        <v>-4865575</v>
      </c>
      <c r="Z17" s="6">
        <v>-84.6</v>
      </c>
      <c r="AA17" s="28">
        <v>8576380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11663474</v>
      </c>
      <c r="D19" s="16">
        <f>SUM(D20:D23)</f>
        <v>0</v>
      </c>
      <c r="E19" s="17">
        <f t="shared" si="3"/>
        <v>16051711</v>
      </c>
      <c r="F19" s="18">
        <f t="shared" si="3"/>
        <v>16481433</v>
      </c>
      <c r="G19" s="18">
        <f t="shared" si="3"/>
        <v>0</v>
      </c>
      <c r="H19" s="18">
        <f t="shared" si="3"/>
        <v>1802398</v>
      </c>
      <c r="I19" s="18">
        <f t="shared" si="3"/>
        <v>204810</v>
      </c>
      <c r="J19" s="18">
        <f t="shared" si="3"/>
        <v>2007208</v>
      </c>
      <c r="K19" s="18">
        <f t="shared" si="3"/>
        <v>169830</v>
      </c>
      <c r="L19" s="18">
        <f t="shared" si="3"/>
        <v>111519</v>
      </c>
      <c r="M19" s="18">
        <f t="shared" si="3"/>
        <v>1053378</v>
      </c>
      <c r="N19" s="18">
        <f t="shared" si="3"/>
        <v>1334727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3341935</v>
      </c>
      <c r="X19" s="18">
        <f t="shared" si="3"/>
        <v>13370000</v>
      </c>
      <c r="Y19" s="18">
        <f t="shared" si="3"/>
        <v>-10028065</v>
      </c>
      <c r="Z19" s="4">
        <f>+IF(X19&lt;&gt;0,+(Y19/X19)*100,0)</f>
        <v>-75.00422587883321</v>
      </c>
      <c r="AA19" s="30">
        <f>SUM(AA20:AA23)</f>
        <v>16481433</v>
      </c>
    </row>
    <row r="20" spans="1:27" ht="13.5">
      <c r="A20" s="5" t="s">
        <v>46</v>
      </c>
      <c r="B20" s="3"/>
      <c r="C20" s="19">
        <v>1793011</v>
      </c>
      <c r="D20" s="19"/>
      <c r="E20" s="20">
        <v>2072000</v>
      </c>
      <c r="F20" s="21">
        <v>2108139</v>
      </c>
      <c r="G20" s="21"/>
      <c r="H20" s="21">
        <v>431391</v>
      </c>
      <c r="I20" s="21">
        <v>149810</v>
      </c>
      <c r="J20" s="21">
        <v>581201</v>
      </c>
      <c r="K20" s="21">
        <v>105089</v>
      </c>
      <c r="L20" s="21">
        <v>25947</v>
      </c>
      <c r="M20" s="21">
        <v>286991</v>
      </c>
      <c r="N20" s="21">
        <v>418027</v>
      </c>
      <c r="O20" s="21"/>
      <c r="P20" s="21"/>
      <c r="Q20" s="21"/>
      <c r="R20" s="21"/>
      <c r="S20" s="21"/>
      <c r="T20" s="21"/>
      <c r="U20" s="21"/>
      <c r="V20" s="21"/>
      <c r="W20" s="21">
        <v>999228</v>
      </c>
      <c r="X20" s="21">
        <v>1897000</v>
      </c>
      <c r="Y20" s="21">
        <v>-897772</v>
      </c>
      <c r="Z20" s="6">
        <v>-47.33</v>
      </c>
      <c r="AA20" s="28">
        <v>2108139</v>
      </c>
    </row>
    <row r="21" spans="1:27" ht="13.5">
      <c r="A21" s="5" t="s">
        <v>47</v>
      </c>
      <c r="B21" s="3"/>
      <c r="C21" s="19">
        <v>606455</v>
      </c>
      <c r="D21" s="19"/>
      <c r="E21" s="20">
        <v>2606000</v>
      </c>
      <c r="F21" s="21">
        <v>3166877</v>
      </c>
      <c r="G21" s="21"/>
      <c r="H21" s="21">
        <v>538454</v>
      </c>
      <c r="I21" s="21">
        <v>55000</v>
      </c>
      <c r="J21" s="21">
        <v>593454</v>
      </c>
      <c r="K21" s="21">
        <v>48841</v>
      </c>
      <c r="L21" s="21">
        <v>85572</v>
      </c>
      <c r="M21" s="21">
        <v>57360</v>
      </c>
      <c r="N21" s="21">
        <v>191773</v>
      </c>
      <c r="O21" s="21"/>
      <c r="P21" s="21"/>
      <c r="Q21" s="21"/>
      <c r="R21" s="21"/>
      <c r="S21" s="21"/>
      <c r="T21" s="21"/>
      <c r="U21" s="21"/>
      <c r="V21" s="21"/>
      <c r="W21" s="21">
        <v>785227</v>
      </c>
      <c r="X21" s="21">
        <v>2238000</v>
      </c>
      <c r="Y21" s="21">
        <v>-1452773</v>
      </c>
      <c r="Z21" s="6">
        <v>-64.91</v>
      </c>
      <c r="AA21" s="28">
        <v>3166877</v>
      </c>
    </row>
    <row r="22" spans="1:27" ht="13.5">
      <c r="A22" s="5" t="s">
        <v>48</v>
      </c>
      <c r="B22" s="3"/>
      <c r="C22" s="22">
        <v>9264008</v>
      </c>
      <c r="D22" s="22"/>
      <c r="E22" s="23">
        <v>11293711</v>
      </c>
      <c r="F22" s="24">
        <v>11166417</v>
      </c>
      <c r="G22" s="24"/>
      <c r="H22" s="24">
        <v>832553</v>
      </c>
      <c r="I22" s="24"/>
      <c r="J22" s="24">
        <v>832553</v>
      </c>
      <c r="K22" s="24">
        <v>15900</v>
      </c>
      <c r="L22" s="24"/>
      <c r="M22" s="24">
        <v>709027</v>
      </c>
      <c r="N22" s="24">
        <v>724927</v>
      </c>
      <c r="O22" s="24"/>
      <c r="P22" s="24"/>
      <c r="Q22" s="24"/>
      <c r="R22" s="24"/>
      <c r="S22" s="24"/>
      <c r="T22" s="24"/>
      <c r="U22" s="24"/>
      <c r="V22" s="24"/>
      <c r="W22" s="24">
        <v>1557480</v>
      </c>
      <c r="X22" s="24">
        <v>9155000</v>
      </c>
      <c r="Y22" s="24">
        <v>-7597520</v>
      </c>
      <c r="Z22" s="7">
        <v>-82.99</v>
      </c>
      <c r="AA22" s="29">
        <v>11166417</v>
      </c>
    </row>
    <row r="23" spans="1:27" ht="13.5">
      <c r="A23" s="5" t="s">
        <v>49</v>
      </c>
      <c r="B23" s="3"/>
      <c r="C23" s="19"/>
      <c r="D23" s="19"/>
      <c r="E23" s="20">
        <v>80000</v>
      </c>
      <c r="F23" s="21">
        <v>40000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80000</v>
      </c>
      <c r="Y23" s="21">
        <v>-80000</v>
      </c>
      <c r="Z23" s="6">
        <v>-100</v>
      </c>
      <c r="AA23" s="28">
        <v>40000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26968362</v>
      </c>
      <c r="D25" s="50">
        <f>+D5+D9+D15+D19+D24</f>
        <v>0</v>
      </c>
      <c r="E25" s="51">
        <f t="shared" si="4"/>
        <v>27679975</v>
      </c>
      <c r="F25" s="52">
        <f t="shared" si="4"/>
        <v>38948326</v>
      </c>
      <c r="G25" s="52">
        <f t="shared" si="4"/>
        <v>0</v>
      </c>
      <c r="H25" s="52">
        <f t="shared" si="4"/>
        <v>3425783</v>
      </c>
      <c r="I25" s="52">
        <f t="shared" si="4"/>
        <v>215130</v>
      </c>
      <c r="J25" s="52">
        <f t="shared" si="4"/>
        <v>3640913</v>
      </c>
      <c r="K25" s="52">
        <f t="shared" si="4"/>
        <v>1104371</v>
      </c>
      <c r="L25" s="52">
        <f t="shared" si="4"/>
        <v>1083249</v>
      </c>
      <c r="M25" s="52">
        <f t="shared" si="4"/>
        <v>1277671</v>
      </c>
      <c r="N25" s="52">
        <f t="shared" si="4"/>
        <v>3465291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7106204</v>
      </c>
      <c r="X25" s="52">
        <f t="shared" si="4"/>
        <v>20061975</v>
      </c>
      <c r="Y25" s="52">
        <f t="shared" si="4"/>
        <v>-12955771</v>
      </c>
      <c r="Z25" s="53">
        <f>+IF(X25&lt;&gt;0,+(Y25/X25)*100,0)</f>
        <v>-64.57874162439143</v>
      </c>
      <c r="AA25" s="54">
        <f>+AA5+AA9+AA15+AA19+AA24</f>
        <v>38948326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25026108</v>
      </c>
      <c r="D28" s="19"/>
      <c r="E28" s="20">
        <v>23043000</v>
      </c>
      <c r="F28" s="21">
        <v>25243000</v>
      </c>
      <c r="G28" s="21"/>
      <c r="H28" s="21">
        <v>3362482</v>
      </c>
      <c r="I28" s="21">
        <v>153510</v>
      </c>
      <c r="J28" s="21">
        <v>3515992</v>
      </c>
      <c r="K28" s="21">
        <v>1040067</v>
      </c>
      <c r="L28" s="21">
        <v>1006661</v>
      </c>
      <c r="M28" s="21">
        <v>690841</v>
      </c>
      <c r="N28" s="21">
        <v>2737569</v>
      </c>
      <c r="O28" s="21"/>
      <c r="P28" s="21"/>
      <c r="Q28" s="21"/>
      <c r="R28" s="21"/>
      <c r="S28" s="21"/>
      <c r="T28" s="21"/>
      <c r="U28" s="21"/>
      <c r="V28" s="21"/>
      <c r="W28" s="21">
        <v>6253561</v>
      </c>
      <c r="X28" s="21"/>
      <c r="Y28" s="21">
        <v>6253561</v>
      </c>
      <c r="Z28" s="6"/>
      <c r="AA28" s="19">
        <v>25243000</v>
      </c>
    </row>
    <row r="29" spans="1:27" ht="13.5">
      <c r="A29" s="56" t="s">
        <v>55</v>
      </c>
      <c r="B29" s="3"/>
      <c r="C29" s="19">
        <v>759234</v>
      </c>
      <c r="D29" s="19"/>
      <c r="E29" s="20">
        <v>810000</v>
      </c>
      <c r="F29" s="21">
        <v>8208165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8208165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25785342</v>
      </c>
      <c r="D32" s="25">
        <f>SUM(D28:D31)</f>
        <v>0</v>
      </c>
      <c r="E32" s="26">
        <f t="shared" si="5"/>
        <v>23853000</v>
      </c>
      <c r="F32" s="27">
        <f t="shared" si="5"/>
        <v>33451165</v>
      </c>
      <c r="G32" s="27">
        <f t="shared" si="5"/>
        <v>0</v>
      </c>
      <c r="H32" s="27">
        <f t="shared" si="5"/>
        <v>3362482</v>
      </c>
      <c r="I32" s="27">
        <f t="shared" si="5"/>
        <v>153510</v>
      </c>
      <c r="J32" s="27">
        <f t="shared" si="5"/>
        <v>3515992</v>
      </c>
      <c r="K32" s="27">
        <f t="shared" si="5"/>
        <v>1040067</v>
      </c>
      <c r="L32" s="27">
        <f t="shared" si="5"/>
        <v>1006661</v>
      </c>
      <c r="M32" s="27">
        <f t="shared" si="5"/>
        <v>690841</v>
      </c>
      <c r="N32" s="27">
        <f t="shared" si="5"/>
        <v>2737569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6253561</v>
      </c>
      <c r="X32" s="27">
        <f t="shared" si="5"/>
        <v>0</v>
      </c>
      <c r="Y32" s="27">
        <f t="shared" si="5"/>
        <v>6253561</v>
      </c>
      <c r="Z32" s="13">
        <f>+IF(X32&lt;&gt;0,+(Y32/X32)*100,0)</f>
        <v>0</v>
      </c>
      <c r="AA32" s="31">
        <f>SUM(AA28:AA31)</f>
        <v>33451165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1183020</v>
      </c>
      <c r="D35" s="19"/>
      <c r="E35" s="20">
        <v>3826975</v>
      </c>
      <c r="F35" s="21">
        <v>5497161</v>
      </c>
      <c r="G35" s="21"/>
      <c r="H35" s="21">
        <v>63301</v>
      </c>
      <c r="I35" s="21">
        <v>61620</v>
      </c>
      <c r="J35" s="21">
        <v>124921</v>
      </c>
      <c r="K35" s="21">
        <v>64304</v>
      </c>
      <c r="L35" s="21">
        <v>76588</v>
      </c>
      <c r="M35" s="21">
        <v>586830</v>
      </c>
      <c r="N35" s="21">
        <v>727722</v>
      </c>
      <c r="O35" s="21"/>
      <c r="P35" s="21"/>
      <c r="Q35" s="21"/>
      <c r="R35" s="21"/>
      <c r="S35" s="21"/>
      <c r="T35" s="21"/>
      <c r="U35" s="21"/>
      <c r="V35" s="21"/>
      <c r="W35" s="21">
        <v>852643</v>
      </c>
      <c r="X35" s="21"/>
      <c r="Y35" s="21">
        <v>852643</v>
      </c>
      <c r="Z35" s="6"/>
      <c r="AA35" s="28">
        <v>5497161</v>
      </c>
    </row>
    <row r="36" spans="1:27" ht="13.5">
      <c r="A36" s="60" t="s">
        <v>64</v>
      </c>
      <c r="B36" s="10"/>
      <c r="C36" s="61">
        <f aca="true" t="shared" si="6" ref="C36:Y36">SUM(C32:C35)</f>
        <v>26968362</v>
      </c>
      <c r="D36" s="61">
        <f>SUM(D32:D35)</f>
        <v>0</v>
      </c>
      <c r="E36" s="62">
        <f t="shared" si="6"/>
        <v>27679975</v>
      </c>
      <c r="F36" s="63">
        <f t="shared" si="6"/>
        <v>38948326</v>
      </c>
      <c r="G36" s="63">
        <f t="shared" si="6"/>
        <v>0</v>
      </c>
      <c r="H36" s="63">
        <f t="shared" si="6"/>
        <v>3425783</v>
      </c>
      <c r="I36" s="63">
        <f t="shared" si="6"/>
        <v>215130</v>
      </c>
      <c r="J36" s="63">
        <f t="shared" si="6"/>
        <v>3640913</v>
      </c>
      <c r="K36" s="63">
        <f t="shared" si="6"/>
        <v>1104371</v>
      </c>
      <c r="L36" s="63">
        <f t="shared" si="6"/>
        <v>1083249</v>
      </c>
      <c r="M36" s="63">
        <f t="shared" si="6"/>
        <v>1277671</v>
      </c>
      <c r="N36" s="63">
        <f t="shared" si="6"/>
        <v>3465291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7106204</v>
      </c>
      <c r="X36" s="63">
        <f t="shared" si="6"/>
        <v>0</v>
      </c>
      <c r="Y36" s="63">
        <f t="shared" si="6"/>
        <v>7106204</v>
      </c>
      <c r="Z36" s="64">
        <f>+IF(X36&lt;&gt;0,+(Y36/X36)*100,0)</f>
        <v>0</v>
      </c>
      <c r="AA36" s="65">
        <f>SUM(AA32:AA35)</f>
        <v>38948326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494699</v>
      </c>
      <c r="D5" s="16">
        <f>SUM(D6:D8)</f>
        <v>0</v>
      </c>
      <c r="E5" s="17">
        <f t="shared" si="0"/>
        <v>991000</v>
      </c>
      <c r="F5" s="18">
        <f t="shared" si="0"/>
        <v>991000</v>
      </c>
      <c r="G5" s="18">
        <f t="shared" si="0"/>
        <v>0</v>
      </c>
      <c r="H5" s="18">
        <f t="shared" si="0"/>
        <v>0</v>
      </c>
      <c r="I5" s="18">
        <f t="shared" si="0"/>
        <v>4772</v>
      </c>
      <c r="J5" s="18">
        <f t="shared" si="0"/>
        <v>4772</v>
      </c>
      <c r="K5" s="18">
        <f t="shared" si="0"/>
        <v>21170</v>
      </c>
      <c r="L5" s="18">
        <f t="shared" si="0"/>
        <v>8132</v>
      </c>
      <c r="M5" s="18">
        <f t="shared" si="0"/>
        <v>6121</v>
      </c>
      <c r="N5" s="18">
        <f t="shared" si="0"/>
        <v>35423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40195</v>
      </c>
      <c r="X5" s="18">
        <f t="shared" si="0"/>
        <v>495498</v>
      </c>
      <c r="Y5" s="18">
        <f t="shared" si="0"/>
        <v>-455303</v>
      </c>
      <c r="Z5" s="4">
        <f>+IF(X5&lt;&gt;0,+(Y5/X5)*100,0)</f>
        <v>-91.88795918449722</v>
      </c>
      <c r="AA5" s="16">
        <f>SUM(AA6:AA8)</f>
        <v>991000</v>
      </c>
    </row>
    <row r="6" spans="1:27" ht="13.5">
      <c r="A6" s="5" t="s">
        <v>32</v>
      </c>
      <c r="B6" s="3"/>
      <c r="C6" s="19">
        <v>16327</v>
      </c>
      <c r="D6" s="19"/>
      <c r="E6" s="20">
        <v>31000</v>
      </c>
      <c r="F6" s="21">
        <v>31000</v>
      </c>
      <c r="G6" s="21"/>
      <c r="H6" s="21"/>
      <c r="I6" s="21"/>
      <c r="J6" s="21"/>
      <c r="K6" s="21">
        <v>2417</v>
      </c>
      <c r="L6" s="21"/>
      <c r="M6" s="21"/>
      <c r="N6" s="21">
        <v>2417</v>
      </c>
      <c r="O6" s="21"/>
      <c r="P6" s="21"/>
      <c r="Q6" s="21"/>
      <c r="R6" s="21"/>
      <c r="S6" s="21"/>
      <c r="T6" s="21"/>
      <c r="U6" s="21"/>
      <c r="V6" s="21"/>
      <c r="W6" s="21">
        <v>2417</v>
      </c>
      <c r="X6" s="21">
        <v>15498</v>
      </c>
      <c r="Y6" s="21">
        <v>-13081</v>
      </c>
      <c r="Z6" s="6">
        <v>-84.4</v>
      </c>
      <c r="AA6" s="28">
        <v>31000</v>
      </c>
    </row>
    <row r="7" spans="1:27" ht="13.5">
      <c r="A7" s="5" t="s">
        <v>33</v>
      </c>
      <c r="B7" s="3"/>
      <c r="C7" s="22">
        <v>125436</v>
      </c>
      <c r="D7" s="22"/>
      <c r="E7" s="23">
        <v>103500</v>
      </c>
      <c r="F7" s="24">
        <v>103500</v>
      </c>
      <c r="G7" s="24"/>
      <c r="H7" s="24"/>
      <c r="I7" s="24">
        <v>1038</v>
      </c>
      <c r="J7" s="24">
        <v>1038</v>
      </c>
      <c r="K7" s="24">
        <v>16125</v>
      </c>
      <c r="L7" s="24">
        <v>4284</v>
      </c>
      <c r="M7" s="24">
        <v>6121</v>
      </c>
      <c r="N7" s="24">
        <v>26530</v>
      </c>
      <c r="O7" s="24"/>
      <c r="P7" s="24"/>
      <c r="Q7" s="24"/>
      <c r="R7" s="24"/>
      <c r="S7" s="24"/>
      <c r="T7" s="24"/>
      <c r="U7" s="24"/>
      <c r="V7" s="24"/>
      <c r="W7" s="24">
        <v>27568</v>
      </c>
      <c r="X7" s="24">
        <v>51750</v>
      </c>
      <c r="Y7" s="24">
        <v>-24182</v>
      </c>
      <c r="Z7" s="7">
        <v>-46.73</v>
      </c>
      <c r="AA7" s="29">
        <v>103500</v>
      </c>
    </row>
    <row r="8" spans="1:27" ht="13.5">
      <c r="A8" s="5" t="s">
        <v>34</v>
      </c>
      <c r="B8" s="3"/>
      <c r="C8" s="19">
        <v>352936</v>
      </c>
      <c r="D8" s="19"/>
      <c r="E8" s="20">
        <v>856500</v>
      </c>
      <c r="F8" s="21">
        <v>856500</v>
      </c>
      <c r="G8" s="21"/>
      <c r="H8" s="21"/>
      <c r="I8" s="21">
        <v>3734</v>
      </c>
      <c r="J8" s="21">
        <v>3734</v>
      </c>
      <c r="K8" s="21">
        <v>2628</v>
      </c>
      <c r="L8" s="21">
        <v>3848</v>
      </c>
      <c r="M8" s="21"/>
      <c r="N8" s="21">
        <v>6476</v>
      </c>
      <c r="O8" s="21"/>
      <c r="P8" s="21"/>
      <c r="Q8" s="21"/>
      <c r="R8" s="21"/>
      <c r="S8" s="21"/>
      <c r="T8" s="21"/>
      <c r="U8" s="21"/>
      <c r="V8" s="21"/>
      <c r="W8" s="21">
        <v>10210</v>
      </c>
      <c r="X8" s="21">
        <v>428250</v>
      </c>
      <c r="Y8" s="21">
        <v>-418040</v>
      </c>
      <c r="Z8" s="6">
        <v>-97.62</v>
      </c>
      <c r="AA8" s="28">
        <v>856500</v>
      </c>
    </row>
    <row r="9" spans="1:27" ht="13.5">
      <c r="A9" s="2" t="s">
        <v>35</v>
      </c>
      <c r="B9" s="3"/>
      <c r="C9" s="16">
        <f aca="true" t="shared" si="1" ref="C9:Y9">SUM(C10:C14)</f>
        <v>1997918</v>
      </c>
      <c r="D9" s="16">
        <f>SUM(D10:D14)</f>
        <v>0</v>
      </c>
      <c r="E9" s="17">
        <f t="shared" si="1"/>
        <v>4173634</v>
      </c>
      <c r="F9" s="18">
        <f t="shared" si="1"/>
        <v>4173634</v>
      </c>
      <c r="G9" s="18">
        <f t="shared" si="1"/>
        <v>0</v>
      </c>
      <c r="H9" s="18">
        <f t="shared" si="1"/>
        <v>842</v>
      </c>
      <c r="I9" s="18">
        <f t="shared" si="1"/>
        <v>5000</v>
      </c>
      <c r="J9" s="18">
        <f t="shared" si="1"/>
        <v>5842</v>
      </c>
      <c r="K9" s="18">
        <f t="shared" si="1"/>
        <v>80165</v>
      </c>
      <c r="L9" s="18">
        <f t="shared" si="1"/>
        <v>56718</v>
      </c>
      <c r="M9" s="18">
        <f t="shared" si="1"/>
        <v>65976</v>
      </c>
      <c r="N9" s="18">
        <f t="shared" si="1"/>
        <v>202859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208701</v>
      </c>
      <c r="X9" s="18">
        <f t="shared" si="1"/>
        <v>2086818</v>
      </c>
      <c r="Y9" s="18">
        <f t="shared" si="1"/>
        <v>-1878117</v>
      </c>
      <c r="Z9" s="4">
        <f>+IF(X9&lt;&gt;0,+(Y9/X9)*100,0)</f>
        <v>-89.99907993893095</v>
      </c>
      <c r="AA9" s="30">
        <f>SUM(AA10:AA14)</f>
        <v>4173634</v>
      </c>
    </row>
    <row r="10" spans="1:27" ht="13.5">
      <c r="A10" s="5" t="s">
        <v>36</v>
      </c>
      <c r="B10" s="3"/>
      <c r="C10" s="19">
        <v>479583</v>
      </c>
      <c r="D10" s="19"/>
      <c r="E10" s="20">
        <v>490200</v>
      </c>
      <c r="F10" s="21">
        <v>490200</v>
      </c>
      <c r="G10" s="21"/>
      <c r="H10" s="21"/>
      <c r="I10" s="21"/>
      <c r="J10" s="21"/>
      <c r="K10" s="21">
        <v>3400</v>
      </c>
      <c r="L10" s="21"/>
      <c r="M10" s="21"/>
      <c r="N10" s="21">
        <v>3400</v>
      </c>
      <c r="O10" s="21"/>
      <c r="P10" s="21"/>
      <c r="Q10" s="21"/>
      <c r="R10" s="21"/>
      <c r="S10" s="21"/>
      <c r="T10" s="21"/>
      <c r="U10" s="21"/>
      <c r="V10" s="21"/>
      <c r="W10" s="21">
        <v>3400</v>
      </c>
      <c r="X10" s="21">
        <v>245100</v>
      </c>
      <c r="Y10" s="21">
        <v>-241700</v>
      </c>
      <c r="Z10" s="6">
        <v>-98.61</v>
      </c>
      <c r="AA10" s="28">
        <v>490200</v>
      </c>
    </row>
    <row r="11" spans="1:27" ht="13.5">
      <c r="A11" s="5" t="s">
        <v>37</v>
      </c>
      <c r="B11" s="3"/>
      <c r="C11" s="19">
        <v>883174</v>
      </c>
      <c r="D11" s="19"/>
      <c r="E11" s="20">
        <v>3200000</v>
      </c>
      <c r="F11" s="21">
        <v>3200000</v>
      </c>
      <c r="G11" s="21"/>
      <c r="H11" s="21"/>
      <c r="I11" s="21">
        <v>5000</v>
      </c>
      <c r="J11" s="21">
        <v>5000</v>
      </c>
      <c r="K11" s="21">
        <v>76765</v>
      </c>
      <c r="L11" s="21">
        <v>56718</v>
      </c>
      <c r="M11" s="21">
        <v>65976</v>
      </c>
      <c r="N11" s="21">
        <v>199459</v>
      </c>
      <c r="O11" s="21"/>
      <c r="P11" s="21"/>
      <c r="Q11" s="21"/>
      <c r="R11" s="21"/>
      <c r="S11" s="21"/>
      <c r="T11" s="21"/>
      <c r="U11" s="21"/>
      <c r="V11" s="21"/>
      <c r="W11" s="21">
        <v>204459</v>
      </c>
      <c r="X11" s="21">
        <v>1600002</v>
      </c>
      <c r="Y11" s="21">
        <v>-1395543</v>
      </c>
      <c r="Z11" s="6">
        <v>-87.22</v>
      </c>
      <c r="AA11" s="28">
        <v>3200000</v>
      </c>
    </row>
    <row r="12" spans="1:27" ht="13.5">
      <c r="A12" s="5" t="s">
        <v>38</v>
      </c>
      <c r="B12" s="3"/>
      <c r="C12" s="19">
        <v>635161</v>
      </c>
      <c r="D12" s="19"/>
      <c r="E12" s="20">
        <v>465434</v>
      </c>
      <c r="F12" s="21">
        <v>465434</v>
      </c>
      <c r="G12" s="21"/>
      <c r="H12" s="21">
        <v>842</v>
      </c>
      <c r="I12" s="21"/>
      <c r="J12" s="21">
        <v>842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842</v>
      </c>
      <c r="X12" s="21">
        <v>232716</v>
      </c>
      <c r="Y12" s="21">
        <v>-231874</v>
      </c>
      <c r="Z12" s="6">
        <v>-99.64</v>
      </c>
      <c r="AA12" s="28">
        <v>465434</v>
      </c>
    </row>
    <row r="13" spans="1:27" ht="13.5">
      <c r="A13" s="5" t="s">
        <v>39</v>
      </c>
      <c r="B13" s="3"/>
      <c r="C13" s="19"/>
      <c r="D13" s="19"/>
      <c r="E13" s="20">
        <v>18000</v>
      </c>
      <c r="F13" s="21">
        <v>18000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9000</v>
      </c>
      <c r="Y13" s="21">
        <v>-9000</v>
      </c>
      <c r="Z13" s="6">
        <v>-100</v>
      </c>
      <c r="AA13" s="28">
        <v>18000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6691830</v>
      </c>
      <c r="D15" s="16">
        <f>SUM(D16:D18)</f>
        <v>0</v>
      </c>
      <c r="E15" s="17">
        <f t="shared" si="2"/>
        <v>7520495</v>
      </c>
      <c r="F15" s="18">
        <f t="shared" si="2"/>
        <v>7520495</v>
      </c>
      <c r="G15" s="18">
        <f t="shared" si="2"/>
        <v>922926</v>
      </c>
      <c r="H15" s="18">
        <f t="shared" si="2"/>
        <v>0</v>
      </c>
      <c r="I15" s="18">
        <f t="shared" si="2"/>
        <v>543550</v>
      </c>
      <c r="J15" s="18">
        <f t="shared" si="2"/>
        <v>1466476</v>
      </c>
      <c r="K15" s="18">
        <f t="shared" si="2"/>
        <v>1052062</v>
      </c>
      <c r="L15" s="18">
        <f t="shared" si="2"/>
        <v>1279610</v>
      </c>
      <c r="M15" s="18">
        <f t="shared" si="2"/>
        <v>436094</v>
      </c>
      <c r="N15" s="18">
        <f t="shared" si="2"/>
        <v>2767766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4234242</v>
      </c>
      <c r="X15" s="18">
        <f t="shared" si="2"/>
        <v>3760248</v>
      </c>
      <c r="Y15" s="18">
        <f t="shared" si="2"/>
        <v>473994</v>
      </c>
      <c r="Z15" s="4">
        <f>+IF(X15&lt;&gt;0,+(Y15/X15)*100,0)</f>
        <v>12.605391984783981</v>
      </c>
      <c r="AA15" s="30">
        <f>SUM(AA16:AA18)</f>
        <v>7520495</v>
      </c>
    </row>
    <row r="16" spans="1:27" ht="13.5">
      <c r="A16" s="5" t="s">
        <v>42</v>
      </c>
      <c r="B16" s="3"/>
      <c r="C16" s="19">
        <v>2100</v>
      </c>
      <c r="D16" s="19"/>
      <c r="E16" s="20">
        <v>397000</v>
      </c>
      <c r="F16" s="21">
        <v>397000</v>
      </c>
      <c r="G16" s="21"/>
      <c r="H16" s="21"/>
      <c r="I16" s="21">
        <v>1753</v>
      </c>
      <c r="J16" s="21">
        <v>1753</v>
      </c>
      <c r="K16" s="21">
        <v>3607</v>
      </c>
      <c r="L16" s="21"/>
      <c r="M16" s="21"/>
      <c r="N16" s="21">
        <v>3607</v>
      </c>
      <c r="O16" s="21"/>
      <c r="P16" s="21"/>
      <c r="Q16" s="21"/>
      <c r="R16" s="21"/>
      <c r="S16" s="21"/>
      <c r="T16" s="21"/>
      <c r="U16" s="21"/>
      <c r="V16" s="21"/>
      <c r="W16" s="21">
        <v>5360</v>
      </c>
      <c r="X16" s="21">
        <v>198498</v>
      </c>
      <c r="Y16" s="21">
        <v>-193138</v>
      </c>
      <c r="Z16" s="6">
        <v>-97.3</v>
      </c>
      <c r="AA16" s="28">
        <v>397000</v>
      </c>
    </row>
    <row r="17" spans="1:27" ht="13.5">
      <c r="A17" s="5" t="s">
        <v>43</v>
      </c>
      <c r="B17" s="3"/>
      <c r="C17" s="19">
        <v>6689730</v>
      </c>
      <c r="D17" s="19"/>
      <c r="E17" s="20">
        <v>7123495</v>
      </c>
      <c r="F17" s="21">
        <v>7123495</v>
      </c>
      <c r="G17" s="21">
        <v>922926</v>
      </c>
      <c r="H17" s="21"/>
      <c r="I17" s="21">
        <v>541797</v>
      </c>
      <c r="J17" s="21">
        <v>1464723</v>
      </c>
      <c r="K17" s="21">
        <v>1048455</v>
      </c>
      <c r="L17" s="21">
        <v>1279610</v>
      </c>
      <c r="M17" s="21">
        <v>436094</v>
      </c>
      <c r="N17" s="21">
        <v>2764159</v>
      </c>
      <c r="O17" s="21"/>
      <c r="P17" s="21"/>
      <c r="Q17" s="21"/>
      <c r="R17" s="21"/>
      <c r="S17" s="21"/>
      <c r="T17" s="21"/>
      <c r="U17" s="21"/>
      <c r="V17" s="21"/>
      <c r="W17" s="21">
        <v>4228882</v>
      </c>
      <c r="X17" s="21">
        <v>3561750</v>
      </c>
      <c r="Y17" s="21">
        <v>667132</v>
      </c>
      <c r="Z17" s="6">
        <v>18.73</v>
      </c>
      <c r="AA17" s="28">
        <v>7123495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22024786</v>
      </c>
      <c r="D19" s="16">
        <f>SUM(D20:D23)</f>
        <v>0</v>
      </c>
      <c r="E19" s="17">
        <f t="shared" si="3"/>
        <v>16601005</v>
      </c>
      <c r="F19" s="18">
        <f t="shared" si="3"/>
        <v>21222110</v>
      </c>
      <c r="G19" s="18">
        <f t="shared" si="3"/>
        <v>195674</v>
      </c>
      <c r="H19" s="18">
        <f t="shared" si="3"/>
        <v>426964</v>
      </c>
      <c r="I19" s="18">
        <f t="shared" si="3"/>
        <v>1077032</v>
      </c>
      <c r="J19" s="18">
        <f t="shared" si="3"/>
        <v>1699670</v>
      </c>
      <c r="K19" s="18">
        <f t="shared" si="3"/>
        <v>2766496</v>
      </c>
      <c r="L19" s="18">
        <f t="shared" si="3"/>
        <v>277932</v>
      </c>
      <c r="M19" s="18">
        <f t="shared" si="3"/>
        <v>6236494</v>
      </c>
      <c r="N19" s="18">
        <f t="shared" si="3"/>
        <v>9280922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10980592</v>
      </c>
      <c r="X19" s="18">
        <f t="shared" si="3"/>
        <v>8300496</v>
      </c>
      <c r="Y19" s="18">
        <f t="shared" si="3"/>
        <v>2680096</v>
      </c>
      <c r="Z19" s="4">
        <f>+IF(X19&lt;&gt;0,+(Y19/X19)*100,0)</f>
        <v>32.288383730321655</v>
      </c>
      <c r="AA19" s="30">
        <f>SUM(AA20:AA23)</f>
        <v>21222110</v>
      </c>
    </row>
    <row r="20" spans="1:27" ht="13.5">
      <c r="A20" s="5" t="s">
        <v>46</v>
      </c>
      <c r="B20" s="3"/>
      <c r="C20" s="19">
        <v>9199499</v>
      </c>
      <c r="D20" s="19"/>
      <c r="E20" s="20">
        <v>4859678</v>
      </c>
      <c r="F20" s="21">
        <v>9480783</v>
      </c>
      <c r="G20" s="21">
        <v>21951</v>
      </c>
      <c r="H20" s="21"/>
      <c r="I20" s="21">
        <v>929004</v>
      </c>
      <c r="J20" s="21">
        <v>950955</v>
      </c>
      <c r="K20" s="21">
        <v>1482215</v>
      </c>
      <c r="L20" s="21"/>
      <c r="M20" s="21">
        <v>192250</v>
      </c>
      <c r="N20" s="21">
        <v>1674465</v>
      </c>
      <c r="O20" s="21"/>
      <c r="P20" s="21"/>
      <c r="Q20" s="21"/>
      <c r="R20" s="21"/>
      <c r="S20" s="21"/>
      <c r="T20" s="21"/>
      <c r="U20" s="21"/>
      <c r="V20" s="21"/>
      <c r="W20" s="21">
        <v>2625420</v>
      </c>
      <c r="X20" s="21">
        <v>2429838</v>
      </c>
      <c r="Y20" s="21">
        <v>195582</v>
      </c>
      <c r="Z20" s="6">
        <v>8.05</v>
      </c>
      <c r="AA20" s="28">
        <v>9480783</v>
      </c>
    </row>
    <row r="21" spans="1:27" ht="13.5">
      <c r="A21" s="5" t="s">
        <v>47</v>
      </c>
      <c r="B21" s="3"/>
      <c r="C21" s="19">
        <v>5433444</v>
      </c>
      <c r="D21" s="19"/>
      <c r="E21" s="20">
        <v>5859218</v>
      </c>
      <c r="F21" s="21">
        <v>5859218</v>
      </c>
      <c r="G21" s="21">
        <v>173723</v>
      </c>
      <c r="H21" s="21">
        <v>36540</v>
      </c>
      <c r="I21" s="21">
        <v>148028</v>
      </c>
      <c r="J21" s="21">
        <v>358291</v>
      </c>
      <c r="K21" s="21">
        <v>270320</v>
      </c>
      <c r="L21" s="21">
        <v>70550</v>
      </c>
      <c r="M21" s="21">
        <v>266328</v>
      </c>
      <c r="N21" s="21">
        <v>607198</v>
      </c>
      <c r="O21" s="21"/>
      <c r="P21" s="21"/>
      <c r="Q21" s="21"/>
      <c r="R21" s="21"/>
      <c r="S21" s="21"/>
      <c r="T21" s="21"/>
      <c r="U21" s="21"/>
      <c r="V21" s="21"/>
      <c r="W21" s="21">
        <v>965489</v>
      </c>
      <c r="X21" s="21">
        <v>2929608</v>
      </c>
      <c r="Y21" s="21">
        <v>-1964119</v>
      </c>
      <c r="Z21" s="6">
        <v>-67.04</v>
      </c>
      <c r="AA21" s="28">
        <v>5859218</v>
      </c>
    </row>
    <row r="22" spans="1:27" ht="13.5">
      <c r="A22" s="5" t="s">
        <v>48</v>
      </c>
      <c r="B22" s="3"/>
      <c r="C22" s="22">
        <v>5611708</v>
      </c>
      <c r="D22" s="22"/>
      <c r="E22" s="23">
        <v>4942109</v>
      </c>
      <c r="F22" s="24">
        <v>4942109</v>
      </c>
      <c r="G22" s="24"/>
      <c r="H22" s="24">
        <v>362844</v>
      </c>
      <c r="I22" s="24"/>
      <c r="J22" s="24">
        <v>362844</v>
      </c>
      <c r="K22" s="24">
        <v>941071</v>
      </c>
      <c r="L22" s="24">
        <v>197532</v>
      </c>
      <c r="M22" s="24">
        <v>5768066</v>
      </c>
      <c r="N22" s="24">
        <v>6906669</v>
      </c>
      <c r="O22" s="24"/>
      <c r="P22" s="24"/>
      <c r="Q22" s="24"/>
      <c r="R22" s="24"/>
      <c r="S22" s="24"/>
      <c r="T22" s="24"/>
      <c r="U22" s="24"/>
      <c r="V22" s="24"/>
      <c r="W22" s="24">
        <v>7269513</v>
      </c>
      <c r="X22" s="24">
        <v>2471052</v>
      </c>
      <c r="Y22" s="24">
        <v>4798461</v>
      </c>
      <c r="Z22" s="7">
        <v>194.19</v>
      </c>
      <c r="AA22" s="29">
        <v>4942109</v>
      </c>
    </row>
    <row r="23" spans="1:27" ht="13.5">
      <c r="A23" s="5" t="s">
        <v>49</v>
      </c>
      <c r="B23" s="3"/>
      <c r="C23" s="19">
        <v>1780135</v>
      </c>
      <c r="D23" s="19"/>
      <c r="E23" s="20">
        <v>940000</v>
      </c>
      <c r="F23" s="21">
        <v>940000</v>
      </c>
      <c r="G23" s="21"/>
      <c r="H23" s="21">
        <v>27580</v>
      </c>
      <c r="I23" s="21"/>
      <c r="J23" s="21">
        <v>27580</v>
      </c>
      <c r="K23" s="21">
        <v>72890</v>
      </c>
      <c r="L23" s="21">
        <v>9850</v>
      </c>
      <c r="M23" s="21">
        <v>9850</v>
      </c>
      <c r="N23" s="21">
        <v>92590</v>
      </c>
      <c r="O23" s="21"/>
      <c r="P23" s="21"/>
      <c r="Q23" s="21"/>
      <c r="R23" s="21"/>
      <c r="S23" s="21"/>
      <c r="T23" s="21"/>
      <c r="U23" s="21"/>
      <c r="V23" s="21"/>
      <c r="W23" s="21">
        <v>120170</v>
      </c>
      <c r="X23" s="21">
        <v>469998</v>
      </c>
      <c r="Y23" s="21">
        <v>-349828</v>
      </c>
      <c r="Z23" s="6">
        <v>-74.43</v>
      </c>
      <c r="AA23" s="28">
        <v>940000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31209233</v>
      </c>
      <c r="D25" s="50">
        <f>+D5+D9+D15+D19+D24</f>
        <v>0</v>
      </c>
      <c r="E25" s="51">
        <f t="shared" si="4"/>
        <v>29286134</v>
      </c>
      <c r="F25" s="52">
        <f t="shared" si="4"/>
        <v>33907239</v>
      </c>
      <c r="G25" s="52">
        <f t="shared" si="4"/>
        <v>1118600</v>
      </c>
      <c r="H25" s="52">
        <f t="shared" si="4"/>
        <v>427806</v>
      </c>
      <c r="I25" s="52">
        <f t="shared" si="4"/>
        <v>1630354</v>
      </c>
      <c r="J25" s="52">
        <f t="shared" si="4"/>
        <v>3176760</v>
      </c>
      <c r="K25" s="52">
        <f t="shared" si="4"/>
        <v>3919893</v>
      </c>
      <c r="L25" s="52">
        <f t="shared" si="4"/>
        <v>1622392</v>
      </c>
      <c r="M25" s="52">
        <f t="shared" si="4"/>
        <v>6744685</v>
      </c>
      <c r="N25" s="52">
        <f t="shared" si="4"/>
        <v>12286970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15463730</v>
      </c>
      <c r="X25" s="52">
        <f t="shared" si="4"/>
        <v>14643060</v>
      </c>
      <c r="Y25" s="52">
        <f t="shared" si="4"/>
        <v>820670</v>
      </c>
      <c r="Z25" s="53">
        <f>+IF(X25&lt;&gt;0,+(Y25/X25)*100,0)</f>
        <v>5.604497966954995</v>
      </c>
      <c r="AA25" s="54">
        <f>+AA5+AA9+AA15+AA19+AA24</f>
        <v>33907239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23706864</v>
      </c>
      <c r="D28" s="19"/>
      <c r="E28" s="20">
        <v>22489000</v>
      </c>
      <c r="F28" s="21">
        <v>27110105</v>
      </c>
      <c r="G28" s="21">
        <v>1118600</v>
      </c>
      <c r="H28" s="21">
        <v>426964</v>
      </c>
      <c r="I28" s="21">
        <v>1616948</v>
      </c>
      <c r="J28" s="21">
        <v>3162512</v>
      </c>
      <c r="K28" s="21">
        <v>3790469</v>
      </c>
      <c r="L28" s="21">
        <v>1614110</v>
      </c>
      <c r="M28" s="21">
        <v>942593</v>
      </c>
      <c r="N28" s="21">
        <v>6347172</v>
      </c>
      <c r="O28" s="21"/>
      <c r="P28" s="21"/>
      <c r="Q28" s="21"/>
      <c r="R28" s="21"/>
      <c r="S28" s="21"/>
      <c r="T28" s="21"/>
      <c r="U28" s="21"/>
      <c r="V28" s="21"/>
      <c r="W28" s="21">
        <v>9509684</v>
      </c>
      <c r="X28" s="21"/>
      <c r="Y28" s="21">
        <v>9509684</v>
      </c>
      <c r="Z28" s="6"/>
      <c r="AA28" s="19">
        <v>27110105</v>
      </c>
    </row>
    <row r="29" spans="1:27" ht="13.5">
      <c r="A29" s="56" t="s">
        <v>55</v>
      </c>
      <c r="B29" s="3"/>
      <c r="C29" s="19">
        <v>162587</v>
      </c>
      <c r="D29" s="19"/>
      <c r="E29" s="20">
        <v>379200</v>
      </c>
      <c r="F29" s="21">
        <v>379200</v>
      </c>
      <c r="G29" s="21"/>
      <c r="H29" s="21"/>
      <c r="I29" s="21"/>
      <c r="J29" s="21"/>
      <c r="K29" s="21">
        <v>3400</v>
      </c>
      <c r="L29" s="21"/>
      <c r="M29" s="21">
        <v>5768066</v>
      </c>
      <c r="N29" s="21">
        <v>5771466</v>
      </c>
      <c r="O29" s="21"/>
      <c r="P29" s="21"/>
      <c r="Q29" s="21"/>
      <c r="R29" s="21"/>
      <c r="S29" s="21"/>
      <c r="T29" s="21"/>
      <c r="U29" s="21"/>
      <c r="V29" s="21"/>
      <c r="W29" s="21">
        <v>5771466</v>
      </c>
      <c r="X29" s="21"/>
      <c r="Y29" s="21">
        <v>5771466</v>
      </c>
      <c r="Z29" s="6"/>
      <c r="AA29" s="28">
        <v>379200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>
        <v>170000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170000</v>
      </c>
    </row>
    <row r="32" spans="1:27" ht="13.5">
      <c r="A32" s="58" t="s">
        <v>58</v>
      </c>
      <c r="B32" s="3"/>
      <c r="C32" s="25">
        <f aca="true" t="shared" si="5" ref="C32:Y32">SUM(C28:C31)</f>
        <v>23869451</v>
      </c>
      <c r="D32" s="25">
        <f>SUM(D28:D31)</f>
        <v>0</v>
      </c>
      <c r="E32" s="26">
        <f t="shared" si="5"/>
        <v>22868200</v>
      </c>
      <c r="F32" s="27">
        <f t="shared" si="5"/>
        <v>27659305</v>
      </c>
      <c r="G32" s="27">
        <f t="shared" si="5"/>
        <v>1118600</v>
      </c>
      <c r="H32" s="27">
        <f t="shared" si="5"/>
        <v>426964</v>
      </c>
      <c r="I32" s="27">
        <f t="shared" si="5"/>
        <v>1616948</v>
      </c>
      <c r="J32" s="27">
        <f t="shared" si="5"/>
        <v>3162512</v>
      </c>
      <c r="K32" s="27">
        <f t="shared" si="5"/>
        <v>3793869</v>
      </c>
      <c r="L32" s="27">
        <f t="shared" si="5"/>
        <v>1614110</v>
      </c>
      <c r="M32" s="27">
        <f t="shared" si="5"/>
        <v>6710659</v>
      </c>
      <c r="N32" s="27">
        <f t="shared" si="5"/>
        <v>12118638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15281150</v>
      </c>
      <c r="X32" s="27">
        <f t="shared" si="5"/>
        <v>0</v>
      </c>
      <c r="Y32" s="27">
        <f t="shared" si="5"/>
        <v>15281150</v>
      </c>
      <c r="Z32" s="13">
        <f>+IF(X32&lt;&gt;0,+(Y32/X32)*100,0)</f>
        <v>0</v>
      </c>
      <c r="AA32" s="31">
        <f>SUM(AA28:AA31)</f>
        <v>27659305</v>
      </c>
    </row>
    <row r="33" spans="1:27" ht="13.5">
      <c r="A33" s="59" t="s">
        <v>59</v>
      </c>
      <c r="B33" s="3" t="s">
        <v>60</v>
      </c>
      <c r="C33" s="19">
        <v>421894</v>
      </c>
      <c r="D33" s="19"/>
      <c r="E33" s="20">
        <v>170000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4093249</v>
      </c>
      <c r="D34" s="19"/>
      <c r="E34" s="20">
        <v>2460000</v>
      </c>
      <c r="F34" s="21">
        <v>2460000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2460000</v>
      </c>
    </row>
    <row r="35" spans="1:27" ht="13.5">
      <c r="A35" s="59" t="s">
        <v>63</v>
      </c>
      <c r="B35" s="3"/>
      <c r="C35" s="19">
        <v>2824639</v>
      </c>
      <c r="D35" s="19"/>
      <c r="E35" s="20">
        <v>3787934</v>
      </c>
      <c r="F35" s="21">
        <v>3787934</v>
      </c>
      <c r="G35" s="21"/>
      <c r="H35" s="21">
        <v>842</v>
      </c>
      <c r="I35" s="21">
        <v>13406</v>
      </c>
      <c r="J35" s="21">
        <v>14248</v>
      </c>
      <c r="K35" s="21">
        <v>126024</v>
      </c>
      <c r="L35" s="21">
        <v>8282</v>
      </c>
      <c r="M35" s="21">
        <v>34026</v>
      </c>
      <c r="N35" s="21">
        <v>168332</v>
      </c>
      <c r="O35" s="21"/>
      <c r="P35" s="21"/>
      <c r="Q35" s="21"/>
      <c r="R35" s="21"/>
      <c r="S35" s="21"/>
      <c r="T35" s="21"/>
      <c r="U35" s="21"/>
      <c r="V35" s="21"/>
      <c r="W35" s="21">
        <v>182580</v>
      </c>
      <c r="X35" s="21"/>
      <c r="Y35" s="21">
        <v>182580</v>
      </c>
      <c r="Z35" s="6"/>
      <c r="AA35" s="28">
        <v>3787934</v>
      </c>
    </row>
    <row r="36" spans="1:27" ht="13.5">
      <c r="A36" s="60" t="s">
        <v>64</v>
      </c>
      <c r="B36" s="10"/>
      <c r="C36" s="61">
        <f aca="true" t="shared" si="6" ref="C36:Y36">SUM(C32:C35)</f>
        <v>31209233</v>
      </c>
      <c r="D36" s="61">
        <f>SUM(D32:D35)</f>
        <v>0</v>
      </c>
      <c r="E36" s="62">
        <f t="shared" si="6"/>
        <v>29286134</v>
      </c>
      <c r="F36" s="63">
        <f t="shared" si="6"/>
        <v>33907239</v>
      </c>
      <c r="G36" s="63">
        <f t="shared" si="6"/>
        <v>1118600</v>
      </c>
      <c r="H36" s="63">
        <f t="shared" si="6"/>
        <v>427806</v>
      </c>
      <c r="I36" s="63">
        <f t="shared" si="6"/>
        <v>1630354</v>
      </c>
      <c r="J36" s="63">
        <f t="shared" si="6"/>
        <v>3176760</v>
      </c>
      <c r="K36" s="63">
        <f t="shared" si="6"/>
        <v>3919893</v>
      </c>
      <c r="L36" s="63">
        <f t="shared" si="6"/>
        <v>1622392</v>
      </c>
      <c r="M36" s="63">
        <f t="shared" si="6"/>
        <v>6744685</v>
      </c>
      <c r="N36" s="63">
        <f t="shared" si="6"/>
        <v>12286970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15463730</v>
      </c>
      <c r="X36" s="63">
        <f t="shared" si="6"/>
        <v>0</v>
      </c>
      <c r="Y36" s="63">
        <f t="shared" si="6"/>
        <v>15463730</v>
      </c>
      <c r="Z36" s="64">
        <f>+IF(X36&lt;&gt;0,+(Y36/X36)*100,0)</f>
        <v>0</v>
      </c>
      <c r="AA36" s="65">
        <f>SUM(AA32:AA35)</f>
        <v>33907239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397133</v>
      </c>
      <c r="D5" s="16">
        <f>SUM(D6:D8)</f>
        <v>0</v>
      </c>
      <c r="E5" s="17">
        <f t="shared" si="0"/>
        <v>500000</v>
      </c>
      <c r="F5" s="18">
        <f t="shared" si="0"/>
        <v>500000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3551</v>
      </c>
      <c r="M5" s="18">
        <f t="shared" si="0"/>
        <v>150993</v>
      </c>
      <c r="N5" s="18">
        <f t="shared" si="0"/>
        <v>154544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154544</v>
      </c>
      <c r="X5" s="18">
        <f t="shared" si="0"/>
        <v>250002</v>
      </c>
      <c r="Y5" s="18">
        <f t="shared" si="0"/>
        <v>-95458</v>
      </c>
      <c r="Z5" s="4">
        <f>+IF(X5&lt;&gt;0,+(Y5/X5)*100,0)</f>
        <v>-38.182894536843705</v>
      </c>
      <c r="AA5" s="16">
        <f>SUM(AA6:AA8)</f>
        <v>500000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397133</v>
      </c>
      <c r="D8" s="19"/>
      <c r="E8" s="20">
        <v>500000</v>
      </c>
      <c r="F8" s="21">
        <v>500000</v>
      </c>
      <c r="G8" s="21"/>
      <c r="H8" s="21"/>
      <c r="I8" s="21"/>
      <c r="J8" s="21"/>
      <c r="K8" s="21"/>
      <c r="L8" s="21">
        <v>3551</v>
      </c>
      <c r="M8" s="21">
        <v>150993</v>
      </c>
      <c r="N8" s="21">
        <v>154544</v>
      </c>
      <c r="O8" s="21"/>
      <c r="P8" s="21"/>
      <c r="Q8" s="21"/>
      <c r="R8" s="21"/>
      <c r="S8" s="21"/>
      <c r="T8" s="21"/>
      <c r="U8" s="21"/>
      <c r="V8" s="21"/>
      <c r="W8" s="21">
        <v>154544</v>
      </c>
      <c r="X8" s="21">
        <v>250002</v>
      </c>
      <c r="Y8" s="21">
        <v>-95458</v>
      </c>
      <c r="Z8" s="6">
        <v>-38.18</v>
      </c>
      <c r="AA8" s="28">
        <v>500000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3551</v>
      </c>
      <c r="N15" s="18">
        <f t="shared" si="2"/>
        <v>3551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3551</v>
      </c>
      <c r="X15" s="18">
        <f t="shared" si="2"/>
        <v>0</v>
      </c>
      <c r="Y15" s="18">
        <f t="shared" si="2"/>
        <v>3551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>
        <v>3551</v>
      </c>
      <c r="N17" s="21">
        <v>3551</v>
      </c>
      <c r="O17" s="21"/>
      <c r="P17" s="21"/>
      <c r="Q17" s="21"/>
      <c r="R17" s="21"/>
      <c r="S17" s="21"/>
      <c r="T17" s="21"/>
      <c r="U17" s="21"/>
      <c r="V17" s="21"/>
      <c r="W17" s="21">
        <v>3551</v>
      </c>
      <c r="X17" s="21"/>
      <c r="Y17" s="21">
        <v>3551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397133</v>
      </c>
      <c r="D25" s="50">
        <f>+D5+D9+D15+D19+D24</f>
        <v>0</v>
      </c>
      <c r="E25" s="51">
        <f t="shared" si="4"/>
        <v>500000</v>
      </c>
      <c r="F25" s="52">
        <f t="shared" si="4"/>
        <v>500000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3551</v>
      </c>
      <c r="M25" s="52">
        <f t="shared" si="4"/>
        <v>154544</v>
      </c>
      <c r="N25" s="52">
        <f t="shared" si="4"/>
        <v>158095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158095</v>
      </c>
      <c r="X25" s="52">
        <f t="shared" si="4"/>
        <v>250002</v>
      </c>
      <c r="Y25" s="52">
        <f t="shared" si="4"/>
        <v>-91907</v>
      </c>
      <c r="Z25" s="53">
        <f>+IF(X25&lt;&gt;0,+(Y25/X25)*100,0)</f>
        <v>-36.7625058999528</v>
      </c>
      <c r="AA25" s="54">
        <f>+AA5+AA9+AA15+AA19+AA24</f>
        <v>500000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397133</v>
      </c>
      <c r="D35" s="19"/>
      <c r="E35" s="20">
        <v>500000</v>
      </c>
      <c r="F35" s="21">
        <v>500000</v>
      </c>
      <c r="G35" s="21"/>
      <c r="H35" s="21"/>
      <c r="I35" s="21"/>
      <c r="J35" s="21"/>
      <c r="K35" s="21"/>
      <c r="L35" s="21">
        <v>3551</v>
      </c>
      <c r="M35" s="21">
        <v>154544</v>
      </c>
      <c r="N35" s="21">
        <v>158095</v>
      </c>
      <c r="O35" s="21"/>
      <c r="P35" s="21"/>
      <c r="Q35" s="21"/>
      <c r="R35" s="21"/>
      <c r="S35" s="21"/>
      <c r="T35" s="21"/>
      <c r="U35" s="21"/>
      <c r="V35" s="21"/>
      <c r="W35" s="21">
        <v>158095</v>
      </c>
      <c r="X35" s="21"/>
      <c r="Y35" s="21">
        <v>158095</v>
      </c>
      <c r="Z35" s="6"/>
      <c r="AA35" s="28">
        <v>500000</v>
      </c>
    </row>
    <row r="36" spans="1:27" ht="13.5">
      <c r="A36" s="60" t="s">
        <v>64</v>
      </c>
      <c r="B36" s="10"/>
      <c r="C36" s="61">
        <f aca="true" t="shared" si="6" ref="C36:Y36">SUM(C32:C35)</f>
        <v>397133</v>
      </c>
      <c r="D36" s="61">
        <f>SUM(D32:D35)</f>
        <v>0</v>
      </c>
      <c r="E36" s="62">
        <f t="shared" si="6"/>
        <v>500000</v>
      </c>
      <c r="F36" s="63">
        <f t="shared" si="6"/>
        <v>500000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3551</v>
      </c>
      <c r="M36" s="63">
        <f t="shared" si="6"/>
        <v>154544</v>
      </c>
      <c r="N36" s="63">
        <f t="shared" si="6"/>
        <v>158095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158095</v>
      </c>
      <c r="X36" s="63">
        <f t="shared" si="6"/>
        <v>0</v>
      </c>
      <c r="Y36" s="63">
        <f t="shared" si="6"/>
        <v>158095</v>
      </c>
      <c r="Z36" s="64">
        <f>+IF(X36&lt;&gt;0,+(Y36/X36)*100,0)</f>
        <v>0</v>
      </c>
      <c r="AA36" s="65">
        <f>SUM(AA32:AA35)</f>
        <v>500000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36242732</v>
      </c>
      <c r="D5" s="16">
        <f>SUM(D6:D8)</f>
        <v>0</v>
      </c>
      <c r="E5" s="17">
        <f t="shared" si="0"/>
        <v>1210000</v>
      </c>
      <c r="F5" s="18">
        <f t="shared" si="0"/>
        <v>1210000</v>
      </c>
      <c r="G5" s="18">
        <f t="shared" si="0"/>
        <v>0</v>
      </c>
      <c r="H5" s="18">
        <f t="shared" si="0"/>
        <v>12517</v>
      </c>
      <c r="I5" s="18">
        <f t="shared" si="0"/>
        <v>0</v>
      </c>
      <c r="J5" s="18">
        <f t="shared" si="0"/>
        <v>12517</v>
      </c>
      <c r="K5" s="18">
        <f t="shared" si="0"/>
        <v>13240</v>
      </c>
      <c r="L5" s="18">
        <f t="shared" si="0"/>
        <v>35957</v>
      </c>
      <c r="M5" s="18">
        <f t="shared" si="0"/>
        <v>248071</v>
      </c>
      <c r="N5" s="18">
        <f t="shared" si="0"/>
        <v>297268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309785</v>
      </c>
      <c r="X5" s="18">
        <f t="shared" si="0"/>
        <v>361000</v>
      </c>
      <c r="Y5" s="18">
        <f t="shared" si="0"/>
        <v>-51215</v>
      </c>
      <c r="Z5" s="4">
        <f>+IF(X5&lt;&gt;0,+(Y5/X5)*100,0)</f>
        <v>-14.186980609418281</v>
      </c>
      <c r="AA5" s="16">
        <f>SUM(AA6:AA8)</f>
        <v>1210000</v>
      </c>
    </row>
    <row r="6" spans="1:27" ht="13.5">
      <c r="A6" s="5" t="s">
        <v>32</v>
      </c>
      <c r="B6" s="3"/>
      <c r="C6" s="19">
        <v>36242732</v>
      </c>
      <c r="D6" s="19"/>
      <c r="E6" s="20">
        <v>250000</v>
      </c>
      <c r="F6" s="21">
        <v>250000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131000</v>
      </c>
      <c r="Y6" s="21">
        <v>-131000</v>
      </c>
      <c r="Z6" s="6">
        <v>-100</v>
      </c>
      <c r="AA6" s="28">
        <v>250000</v>
      </c>
    </row>
    <row r="7" spans="1:27" ht="13.5">
      <c r="A7" s="5" t="s">
        <v>33</v>
      </c>
      <c r="B7" s="3"/>
      <c r="C7" s="22"/>
      <c r="D7" s="22"/>
      <c r="E7" s="23">
        <v>30000</v>
      </c>
      <c r="F7" s="24">
        <v>30000</v>
      </c>
      <c r="G7" s="24"/>
      <c r="H7" s="24"/>
      <c r="I7" s="24"/>
      <c r="J7" s="24"/>
      <c r="K7" s="24"/>
      <c r="L7" s="24">
        <v>1897</v>
      </c>
      <c r="M7" s="24"/>
      <c r="N7" s="24">
        <v>1897</v>
      </c>
      <c r="O7" s="24"/>
      <c r="P7" s="24"/>
      <c r="Q7" s="24"/>
      <c r="R7" s="24"/>
      <c r="S7" s="24"/>
      <c r="T7" s="24"/>
      <c r="U7" s="24"/>
      <c r="V7" s="24"/>
      <c r="W7" s="24">
        <v>1897</v>
      </c>
      <c r="X7" s="24">
        <v>30000</v>
      </c>
      <c r="Y7" s="24">
        <v>-28103</v>
      </c>
      <c r="Z7" s="7">
        <v>-93.68</v>
      </c>
      <c r="AA7" s="29">
        <v>30000</v>
      </c>
    </row>
    <row r="8" spans="1:27" ht="13.5">
      <c r="A8" s="5" t="s">
        <v>34</v>
      </c>
      <c r="B8" s="3"/>
      <c r="C8" s="19"/>
      <c r="D8" s="19"/>
      <c r="E8" s="20">
        <v>930000</v>
      </c>
      <c r="F8" s="21">
        <v>930000</v>
      </c>
      <c r="G8" s="21"/>
      <c r="H8" s="21">
        <v>12517</v>
      </c>
      <c r="I8" s="21"/>
      <c r="J8" s="21">
        <v>12517</v>
      </c>
      <c r="K8" s="21">
        <v>13240</v>
      </c>
      <c r="L8" s="21">
        <v>34060</v>
      </c>
      <c r="M8" s="21">
        <v>248071</v>
      </c>
      <c r="N8" s="21">
        <v>295371</v>
      </c>
      <c r="O8" s="21"/>
      <c r="P8" s="21"/>
      <c r="Q8" s="21"/>
      <c r="R8" s="21"/>
      <c r="S8" s="21"/>
      <c r="T8" s="21"/>
      <c r="U8" s="21"/>
      <c r="V8" s="21"/>
      <c r="W8" s="21">
        <v>307888</v>
      </c>
      <c r="X8" s="21">
        <v>200000</v>
      </c>
      <c r="Y8" s="21">
        <v>107888</v>
      </c>
      <c r="Z8" s="6">
        <v>53.94</v>
      </c>
      <c r="AA8" s="28">
        <v>930000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15852000</v>
      </c>
      <c r="F9" s="18">
        <f t="shared" si="1"/>
        <v>15852000</v>
      </c>
      <c r="G9" s="18">
        <f t="shared" si="1"/>
        <v>865983</v>
      </c>
      <c r="H9" s="18">
        <f t="shared" si="1"/>
        <v>299060</v>
      </c>
      <c r="I9" s="18">
        <f t="shared" si="1"/>
        <v>1278097</v>
      </c>
      <c r="J9" s="18">
        <f t="shared" si="1"/>
        <v>2443140</v>
      </c>
      <c r="K9" s="18">
        <f t="shared" si="1"/>
        <v>836027</v>
      </c>
      <c r="L9" s="18">
        <f t="shared" si="1"/>
        <v>643773</v>
      </c>
      <c r="M9" s="18">
        <f t="shared" si="1"/>
        <v>443873</v>
      </c>
      <c r="N9" s="18">
        <f t="shared" si="1"/>
        <v>1923673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4366813</v>
      </c>
      <c r="X9" s="18">
        <f t="shared" si="1"/>
        <v>5485517</v>
      </c>
      <c r="Y9" s="18">
        <f t="shared" si="1"/>
        <v>-1118704</v>
      </c>
      <c r="Z9" s="4">
        <f>+IF(X9&lt;&gt;0,+(Y9/X9)*100,0)</f>
        <v>-20.393775099047183</v>
      </c>
      <c r="AA9" s="30">
        <f>SUM(AA10:AA14)</f>
        <v>15852000</v>
      </c>
    </row>
    <row r="10" spans="1:27" ht="13.5">
      <c r="A10" s="5" t="s">
        <v>36</v>
      </c>
      <c r="B10" s="3"/>
      <c r="C10" s="19"/>
      <c r="D10" s="19"/>
      <c r="E10" s="20">
        <v>15852000</v>
      </c>
      <c r="F10" s="21">
        <v>15852000</v>
      </c>
      <c r="G10" s="21">
        <v>865983</v>
      </c>
      <c r="H10" s="21">
        <v>299060</v>
      </c>
      <c r="I10" s="21">
        <v>1278097</v>
      </c>
      <c r="J10" s="21">
        <v>2443140</v>
      </c>
      <c r="K10" s="21">
        <v>836027</v>
      </c>
      <c r="L10" s="21">
        <v>1810</v>
      </c>
      <c r="M10" s="21">
        <v>6984</v>
      </c>
      <c r="N10" s="21">
        <v>844821</v>
      </c>
      <c r="O10" s="21"/>
      <c r="P10" s="21"/>
      <c r="Q10" s="21"/>
      <c r="R10" s="21"/>
      <c r="S10" s="21"/>
      <c r="T10" s="21"/>
      <c r="U10" s="21"/>
      <c r="V10" s="21"/>
      <c r="W10" s="21">
        <v>3287961</v>
      </c>
      <c r="X10" s="21">
        <v>2150000</v>
      </c>
      <c r="Y10" s="21">
        <v>1137961</v>
      </c>
      <c r="Z10" s="6">
        <v>52.93</v>
      </c>
      <c r="AA10" s="28">
        <v>15852000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>
        <v>641963</v>
      </c>
      <c r="M11" s="21">
        <v>436889</v>
      </c>
      <c r="N11" s="21">
        <v>1078852</v>
      </c>
      <c r="O11" s="21"/>
      <c r="P11" s="21"/>
      <c r="Q11" s="21"/>
      <c r="R11" s="21"/>
      <c r="S11" s="21"/>
      <c r="T11" s="21"/>
      <c r="U11" s="21"/>
      <c r="V11" s="21"/>
      <c r="W11" s="21">
        <v>1078852</v>
      </c>
      <c r="X11" s="21">
        <v>3335517</v>
      </c>
      <c r="Y11" s="21">
        <v>-2256665</v>
      </c>
      <c r="Z11" s="6">
        <v>-67.66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5476000</v>
      </c>
      <c r="F15" s="18">
        <f t="shared" si="2"/>
        <v>5476000</v>
      </c>
      <c r="G15" s="18">
        <f t="shared" si="2"/>
        <v>0</v>
      </c>
      <c r="H15" s="18">
        <f t="shared" si="2"/>
        <v>1592638</v>
      </c>
      <c r="I15" s="18">
        <f t="shared" si="2"/>
        <v>804819</v>
      </c>
      <c r="J15" s="18">
        <f t="shared" si="2"/>
        <v>2397457</v>
      </c>
      <c r="K15" s="18">
        <f t="shared" si="2"/>
        <v>338462</v>
      </c>
      <c r="L15" s="18">
        <f t="shared" si="2"/>
        <v>968063</v>
      </c>
      <c r="M15" s="18">
        <f t="shared" si="2"/>
        <v>304988</v>
      </c>
      <c r="N15" s="18">
        <f t="shared" si="2"/>
        <v>1611513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4008970</v>
      </c>
      <c r="X15" s="18">
        <f t="shared" si="2"/>
        <v>2325000</v>
      </c>
      <c r="Y15" s="18">
        <f t="shared" si="2"/>
        <v>1683970</v>
      </c>
      <c r="Z15" s="4">
        <f>+IF(X15&lt;&gt;0,+(Y15/X15)*100,0)</f>
        <v>72.42881720430108</v>
      </c>
      <c r="AA15" s="30">
        <f>SUM(AA16:AA18)</f>
        <v>5476000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5476000</v>
      </c>
      <c r="F17" s="21">
        <v>5476000</v>
      </c>
      <c r="G17" s="21"/>
      <c r="H17" s="21">
        <v>1592638</v>
      </c>
      <c r="I17" s="21">
        <v>804819</v>
      </c>
      <c r="J17" s="21">
        <v>2397457</v>
      </c>
      <c r="K17" s="21">
        <v>338462</v>
      </c>
      <c r="L17" s="21">
        <v>968063</v>
      </c>
      <c r="M17" s="21">
        <v>304988</v>
      </c>
      <c r="N17" s="21">
        <v>1611513</v>
      </c>
      <c r="O17" s="21"/>
      <c r="P17" s="21"/>
      <c r="Q17" s="21"/>
      <c r="R17" s="21"/>
      <c r="S17" s="21"/>
      <c r="T17" s="21"/>
      <c r="U17" s="21"/>
      <c r="V17" s="21"/>
      <c r="W17" s="21">
        <v>4008970</v>
      </c>
      <c r="X17" s="21">
        <v>2325000</v>
      </c>
      <c r="Y17" s="21">
        <v>1683970</v>
      </c>
      <c r="Z17" s="6">
        <v>72.43</v>
      </c>
      <c r="AA17" s="28">
        <v>5476000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27165781</v>
      </c>
      <c r="F19" s="18">
        <f t="shared" si="3"/>
        <v>27165781</v>
      </c>
      <c r="G19" s="18">
        <f t="shared" si="3"/>
        <v>0</v>
      </c>
      <c r="H19" s="18">
        <f t="shared" si="3"/>
        <v>469535</v>
      </c>
      <c r="I19" s="18">
        <f t="shared" si="3"/>
        <v>305288</v>
      </c>
      <c r="J19" s="18">
        <f t="shared" si="3"/>
        <v>774823</v>
      </c>
      <c r="K19" s="18">
        <f t="shared" si="3"/>
        <v>393883</v>
      </c>
      <c r="L19" s="18">
        <f t="shared" si="3"/>
        <v>85446</v>
      </c>
      <c r="M19" s="18">
        <f t="shared" si="3"/>
        <v>125315</v>
      </c>
      <c r="N19" s="18">
        <f t="shared" si="3"/>
        <v>604644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1379467</v>
      </c>
      <c r="X19" s="18">
        <f t="shared" si="3"/>
        <v>11459483</v>
      </c>
      <c r="Y19" s="18">
        <f t="shared" si="3"/>
        <v>-10080016</v>
      </c>
      <c r="Z19" s="4">
        <f>+IF(X19&lt;&gt;0,+(Y19/X19)*100,0)</f>
        <v>-87.96222307760306</v>
      </c>
      <c r="AA19" s="30">
        <f>SUM(AA20:AA23)</f>
        <v>27165781</v>
      </c>
    </row>
    <row r="20" spans="1:27" ht="13.5">
      <c r="A20" s="5" t="s">
        <v>46</v>
      </c>
      <c r="B20" s="3"/>
      <c r="C20" s="19"/>
      <c r="D20" s="19"/>
      <c r="E20" s="20">
        <v>6000000</v>
      </c>
      <c r="F20" s="21">
        <v>6000000</v>
      </c>
      <c r="G20" s="21"/>
      <c r="H20" s="21">
        <v>469535</v>
      </c>
      <c r="I20" s="21">
        <v>305288</v>
      </c>
      <c r="J20" s="21">
        <v>774823</v>
      </c>
      <c r="K20" s="21">
        <v>378490</v>
      </c>
      <c r="L20" s="21"/>
      <c r="M20" s="21"/>
      <c r="N20" s="21">
        <v>378490</v>
      </c>
      <c r="O20" s="21"/>
      <c r="P20" s="21"/>
      <c r="Q20" s="21"/>
      <c r="R20" s="21"/>
      <c r="S20" s="21"/>
      <c r="T20" s="21"/>
      <c r="U20" s="21"/>
      <c r="V20" s="21"/>
      <c r="W20" s="21">
        <v>1153313</v>
      </c>
      <c r="X20" s="21">
        <v>1000000</v>
      </c>
      <c r="Y20" s="21">
        <v>153313</v>
      </c>
      <c r="Z20" s="6">
        <v>15.33</v>
      </c>
      <c r="AA20" s="28">
        <v>6000000</v>
      </c>
    </row>
    <row r="21" spans="1:27" ht="13.5">
      <c r="A21" s="5" t="s">
        <v>47</v>
      </c>
      <c r="B21" s="3"/>
      <c r="C21" s="19"/>
      <c r="D21" s="19"/>
      <c r="E21" s="20">
        <v>4000000</v>
      </c>
      <c r="F21" s="21">
        <v>4000000</v>
      </c>
      <c r="G21" s="21"/>
      <c r="H21" s="21"/>
      <c r="I21" s="21"/>
      <c r="J21" s="21"/>
      <c r="K21" s="21"/>
      <c r="L21" s="21">
        <v>76123</v>
      </c>
      <c r="M21" s="21"/>
      <c r="N21" s="21">
        <v>76123</v>
      </c>
      <c r="O21" s="21"/>
      <c r="P21" s="21"/>
      <c r="Q21" s="21"/>
      <c r="R21" s="21"/>
      <c r="S21" s="21"/>
      <c r="T21" s="21"/>
      <c r="U21" s="21"/>
      <c r="V21" s="21"/>
      <c r="W21" s="21">
        <v>76123</v>
      </c>
      <c r="X21" s="21">
        <v>2500000</v>
      </c>
      <c r="Y21" s="21">
        <v>-2423877</v>
      </c>
      <c r="Z21" s="6">
        <v>-96.96</v>
      </c>
      <c r="AA21" s="28">
        <v>4000000</v>
      </c>
    </row>
    <row r="22" spans="1:27" ht="13.5">
      <c r="A22" s="5" t="s">
        <v>48</v>
      </c>
      <c r="B22" s="3"/>
      <c r="C22" s="22"/>
      <c r="D22" s="22"/>
      <c r="E22" s="23">
        <v>15665781</v>
      </c>
      <c r="F22" s="24">
        <v>15665781</v>
      </c>
      <c r="G22" s="24"/>
      <c r="H22" s="24"/>
      <c r="I22" s="24"/>
      <c r="J22" s="24"/>
      <c r="K22" s="24">
        <v>15393</v>
      </c>
      <c r="L22" s="24">
        <v>9323</v>
      </c>
      <c r="M22" s="24">
        <v>125315</v>
      </c>
      <c r="N22" s="24">
        <v>150031</v>
      </c>
      <c r="O22" s="24"/>
      <c r="P22" s="24"/>
      <c r="Q22" s="24"/>
      <c r="R22" s="24"/>
      <c r="S22" s="24"/>
      <c r="T22" s="24"/>
      <c r="U22" s="24"/>
      <c r="V22" s="24"/>
      <c r="W22" s="24">
        <v>150031</v>
      </c>
      <c r="X22" s="24">
        <v>7959483</v>
      </c>
      <c r="Y22" s="24">
        <v>-7809452</v>
      </c>
      <c r="Z22" s="7">
        <v>-98.12</v>
      </c>
      <c r="AA22" s="29">
        <v>15665781</v>
      </c>
    </row>
    <row r="23" spans="1:27" ht="13.5">
      <c r="A23" s="5" t="s">
        <v>49</v>
      </c>
      <c r="B23" s="3"/>
      <c r="C23" s="19"/>
      <c r="D23" s="19"/>
      <c r="E23" s="20">
        <v>1500000</v>
      </c>
      <c r="F23" s="21">
        <v>1500000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1500000</v>
      </c>
    </row>
    <row r="24" spans="1:27" ht="13.5">
      <c r="A24" s="2" t="s">
        <v>50</v>
      </c>
      <c r="B24" s="8"/>
      <c r="C24" s="16"/>
      <c r="D24" s="16"/>
      <c r="E24" s="17">
        <v>480000</v>
      </c>
      <c r="F24" s="18">
        <v>480000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280000</v>
      </c>
      <c r="Y24" s="18">
        <v>-280000</v>
      </c>
      <c r="Z24" s="4">
        <v>-100</v>
      </c>
      <c r="AA24" s="30">
        <v>480000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36242732</v>
      </c>
      <c r="D25" s="50">
        <f>+D5+D9+D15+D19+D24</f>
        <v>0</v>
      </c>
      <c r="E25" s="51">
        <f t="shared" si="4"/>
        <v>50183781</v>
      </c>
      <c r="F25" s="52">
        <f t="shared" si="4"/>
        <v>50183781</v>
      </c>
      <c r="G25" s="52">
        <f t="shared" si="4"/>
        <v>865983</v>
      </c>
      <c r="H25" s="52">
        <f t="shared" si="4"/>
        <v>2373750</v>
      </c>
      <c r="I25" s="52">
        <f t="shared" si="4"/>
        <v>2388204</v>
      </c>
      <c r="J25" s="52">
        <f t="shared" si="4"/>
        <v>5627937</v>
      </c>
      <c r="K25" s="52">
        <f t="shared" si="4"/>
        <v>1581612</v>
      </c>
      <c r="L25" s="52">
        <f t="shared" si="4"/>
        <v>1733239</v>
      </c>
      <c r="M25" s="52">
        <f t="shared" si="4"/>
        <v>1122247</v>
      </c>
      <c r="N25" s="52">
        <f t="shared" si="4"/>
        <v>4437098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10065035</v>
      </c>
      <c r="X25" s="52">
        <f t="shared" si="4"/>
        <v>19911000</v>
      </c>
      <c r="Y25" s="52">
        <f t="shared" si="4"/>
        <v>-9845965</v>
      </c>
      <c r="Z25" s="53">
        <f>+IF(X25&lt;&gt;0,+(Y25/X25)*100,0)</f>
        <v>-49.44987695243835</v>
      </c>
      <c r="AA25" s="54">
        <f>+AA5+AA9+AA15+AA19+AA24</f>
        <v>50183781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33268129</v>
      </c>
      <c r="D28" s="19"/>
      <c r="E28" s="20">
        <v>31271781</v>
      </c>
      <c r="F28" s="21">
        <v>31271781</v>
      </c>
      <c r="G28" s="21">
        <v>865983</v>
      </c>
      <c r="H28" s="21">
        <v>2279491</v>
      </c>
      <c r="I28" s="21">
        <v>2254491</v>
      </c>
      <c r="J28" s="21">
        <v>5399965</v>
      </c>
      <c r="K28" s="21">
        <v>1446761</v>
      </c>
      <c r="L28" s="21">
        <v>1639255</v>
      </c>
      <c r="M28" s="21">
        <v>989948</v>
      </c>
      <c r="N28" s="21">
        <v>4075964</v>
      </c>
      <c r="O28" s="21"/>
      <c r="P28" s="21"/>
      <c r="Q28" s="21"/>
      <c r="R28" s="21"/>
      <c r="S28" s="21"/>
      <c r="T28" s="21"/>
      <c r="U28" s="21"/>
      <c r="V28" s="21"/>
      <c r="W28" s="21">
        <v>9475929</v>
      </c>
      <c r="X28" s="21"/>
      <c r="Y28" s="21">
        <v>9475929</v>
      </c>
      <c r="Z28" s="6"/>
      <c r="AA28" s="19">
        <v>31271781</v>
      </c>
    </row>
    <row r="29" spans="1:27" ht="13.5">
      <c r="A29" s="56" t="s">
        <v>55</v>
      </c>
      <c r="B29" s="3"/>
      <c r="C29" s="19">
        <v>165000</v>
      </c>
      <c r="D29" s="19"/>
      <c r="E29" s="20">
        <v>9682000</v>
      </c>
      <c r="F29" s="21">
        <v>9682000</v>
      </c>
      <c r="G29" s="21"/>
      <c r="H29" s="21">
        <v>9002</v>
      </c>
      <c r="I29" s="21">
        <v>5023</v>
      </c>
      <c r="J29" s="21">
        <v>14025</v>
      </c>
      <c r="K29" s="21">
        <v>22893</v>
      </c>
      <c r="L29" s="21">
        <v>7722</v>
      </c>
      <c r="M29" s="21">
        <v>1904</v>
      </c>
      <c r="N29" s="21">
        <v>32519</v>
      </c>
      <c r="O29" s="21"/>
      <c r="P29" s="21"/>
      <c r="Q29" s="21"/>
      <c r="R29" s="21"/>
      <c r="S29" s="21"/>
      <c r="T29" s="21"/>
      <c r="U29" s="21"/>
      <c r="V29" s="21"/>
      <c r="W29" s="21">
        <v>46544</v>
      </c>
      <c r="X29" s="21"/>
      <c r="Y29" s="21">
        <v>46544</v>
      </c>
      <c r="Z29" s="6"/>
      <c r="AA29" s="28">
        <v>9682000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33433129</v>
      </c>
      <c r="D32" s="25">
        <f>SUM(D28:D31)</f>
        <v>0</v>
      </c>
      <c r="E32" s="26">
        <f t="shared" si="5"/>
        <v>40953781</v>
      </c>
      <c r="F32" s="27">
        <f t="shared" si="5"/>
        <v>40953781</v>
      </c>
      <c r="G32" s="27">
        <f t="shared" si="5"/>
        <v>865983</v>
      </c>
      <c r="H32" s="27">
        <f t="shared" si="5"/>
        <v>2288493</v>
      </c>
      <c r="I32" s="27">
        <f t="shared" si="5"/>
        <v>2259514</v>
      </c>
      <c r="J32" s="27">
        <f t="shared" si="5"/>
        <v>5413990</v>
      </c>
      <c r="K32" s="27">
        <f t="shared" si="5"/>
        <v>1469654</v>
      </c>
      <c r="L32" s="27">
        <f t="shared" si="5"/>
        <v>1646977</v>
      </c>
      <c r="M32" s="27">
        <f t="shared" si="5"/>
        <v>991852</v>
      </c>
      <c r="N32" s="27">
        <f t="shared" si="5"/>
        <v>4108483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9522473</v>
      </c>
      <c r="X32" s="27">
        <f t="shared" si="5"/>
        <v>0</v>
      </c>
      <c r="Y32" s="27">
        <f t="shared" si="5"/>
        <v>9522473</v>
      </c>
      <c r="Z32" s="13">
        <f>+IF(X32&lt;&gt;0,+(Y32/X32)*100,0)</f>
        <v>0</v>
      </c>
      <c r="AA32" s="31">
        <f>SUM(AA28:AA31)</f>
        <v>40953781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1083603</v>
      </c>
      <c r="D34" s="19"/>
      <c r="E34" s="20">
        <v>7790000</v>
      </c>
      <c r="F34" s="21">
        <v>7790000</v>
      </c>
      <c r="G34" s="21"/>
      <c r="H34" s="21"/>
      <c r="I34" s="21"/>
      <c r="J34" s="21"/>
      <c r="K34" s="21">
        <v>81464</v>
      </c>
      <c r="L34" s="21">
        <v>76123</v>
      </c>
      <c r="M34" s="21">
        <v>62154</v>
      </c>
      <c r="N34" s="21">
        <v>219741</v>
      </c>
      <c r="O34" s="21"/>
      <c r="P34" s="21"/>
      <c r="Q34" s="21"/>
      <c r="R34" s="21"/>
      <c r="S34" s="21"/>
      <c r="T34" s="21"/>
      <c r="U34" s="21"/>
      <c r="V34" s="21"/>
      <c r="W34" s="21">
        <v>219741</v>
      </c>
      <c r="X34" s="21"/>
      <c r="Y34" s="21">
        <v>219741</v>
      </c>
      <c r="Z34" s="6"/>
      <c r="AA34" s="28">
        <v>7790000</v>
      </c>
    </row>
    <row r="35" spans="1:27" ht="13.5">
      <c r="A35" s="59" t="s">
        <v>63</v>
      </c>
      <c r="B35" s="3"/>
      <c r="C35" s="19">
        <v>1726000</v>
      </c>
      <c r="D35" s="19"/>
      <c r="E35" s="20">
        <v>1440000</v>
      </c>
      <c r="F35" s="21">
        <v>1440000</v>
      </c>
      <c r="G35" s="21"/>
      <c r="H35" s="21">
        <v>85257</v>
      </c>
      <c r="I35" s="21">
        <v>128690</v>
      </c>
      <c r="J35" s="21">
        <v>213947</v>
      </c>
      <c r="K35" s="21">
        <v>30494</v>
      </c>
      <c r="L35" s="21">
        <v>10139</v>
      </c>
      <c r="M35" s="21">
        <v>68241</v>
      </c>
      <c r="N35" s="21">
        <v>108874</v>
      </c>
      <c r="O35" s="21"/>
      <c r="P35" s="21"/>
      <c r="Q35" s="21"/>
      <c r="R35" s="21"/>
      <c r="S35" s="21"/>
      <c r="T35" s="21"/>
      <c r="U35" s="21"/>
      <c r="V35" s="21"/>
      <c r="W35" s="21">
        <v>322821</v>
      </c>
      <c r="X35" s="21"/>
      <c r="Y35" s="21">
        <v>322821</v>
      </c>
      <c r="Z35" s="6"/>
      <c r="AA35" s="28">
        <v>1440000</v>
      </c>
    </row>
    <row r="36" spans="1:27" ht="13.5">
      <c r="A36" s="60" t="s">
        <v>64</v>
      </c>
      <c r="B36" s="10"/>
      <c r="C36" s="61">
        <f aca="true" t="shared" si="6" ref="C36:Y36">SUM(C32:C35)</f>
        <v>36242732</v>
      </c>
      <c r="D36" s="61">
        <f>SUM(D32:D35)</f>
        <v>0</v>
      </c>
      <c r="E36" s="62">
        <f t="shared" si="6"/>
        <v>50183781</v>
      </c>
      <c r="F36" s="63">
        <f t="shared" si="6"/>
        <v>50183781</v>
      </c>
      <c r="G36" s="63">
        <f t="shared" si="6"/>
        <v>865983</v>
      </c>
      <c r="H36" s="63">
        <f t="shared" si="6"/>
        <v>2373750</v>
      </c>
      <c r="I36" s="63">
        <f t="shared" si="6"/>
        <v>2388204</v>
      </c>
      <c r="J36" s="63">
        <f t="shared" si="6"/>
        <v>5627937</v>
      </c>
      <c r="K36" s="63">
        <f t="shared" si="6"/>
        <v>1581612</v>
      </c>
      <c r="L36" s="63">
        <f t="shared" si="6"/>
        <v>1733239</v>
      </c>
      <c r="M36" s="63">
        <f t="shared" si="6"/>
        <v>1122247</v>
      </c>
      <c r="N36" s="63">
        <f t="shared" si="6"/>
        <v>4437098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10065035</v>
      </c>
      <c r="X36" s="63">
        <f t="shared" si="6"/>
        <v>0</v>
      </c>
      <c r="Y36" s="63">
        <f t="shared" si="6"/>
        <v>10065035</v>
      </c>
      <c r="Z36" s="64">
        <f>+IF(X36&lt;&gt;0,+(Y36/X36)*100,0)</f>
        <v>0</v>
      </c>
      <c r="AA36" s="65">
        <f>SUM(AA32:AA35)</f>
        <v>50183781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967786</v>
      </c>
      <c r="D5" s="16">
        <f>SUM(D6:D8)</f>
        <v>0</v>
      </c>
      <c r="E5" s="17">
        <f t="shared" si="0"/>
        <v>1972000</v>
      </c>
      <c r="F5" s="18">
        <f t="shared" si="0"/>
        <v>1972000</v>
      </c>
      <c r="G5" s="18">
        <f t="shared" si="0"/>
        <v>0</v>
      </c>
      <c r="H5" s="18">
        <f t="shared" si="0"/>
        <v>0</v>
      </c>
      <c r="I5" s="18">
        <f t="shared" si="0"/>
        <v>5403</v>
      </c>
      <c r="J5" s="18">
        <f t="shared" si="0"/>
        <v>5403</v>
      </c>
      <c r="K5" s="18">
        <f t="shared" si="0"/>
        <v>44824</v>
      </c>
      <c r="L5" s="18">
        <f t="shared" si="0"/>
        <v>104374</v>
      </c>
      <c r="M5" s="18">
        <f t="shared" si="0"/>
        <v>1738</v>
      </c>
      <c r="N5" s="18">
        <f t="shared" si="0"/>
        <v>150936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156339</v>
      </c>
      <c r="X5" s="18">
        <f t="shared" si="0"/>
        <v>1895500</v>
      </c>
      <c r="Y5" s="18">
        <f t="shared" si="0"/>
        <v>-1739161</v>
      </c>
      <c r="Z5" s="4">
        <f>+IF(X5&lt;&gt;0,+(Y5/X5)*100,0)</f>
        <v>-91.75209707201266</v>
      </c>
      <c r="AA5" s="16">
        <f>SUM(AA6:AA8)</f>
        <v>1972000</v>
      </c>
    </row>
    <row r="6" spans="1:27" ht="13.5">
      <c r="A6" s="5" t="s">
        <v>32</v>
      </c>
      <c r="B6" s="3"/>
      <c r="C6" s="19">
        <v>19268</v>
      </c>
      <c r="D6" s="19"/>
      <c r="E6" s="20">
        <v>103000</v>
      </c>
      <c r="F6" s="21">
        <v>103000</v>
      </c>
      <c r="G6" s="21"/>
      <c r="H6" s="21"/>
      <c r="I6" s="21"/>
      <c r="J6" s="21"/>
      <c r="K6" s="21"/>
      <c r="L6" s="21">
        <v>1619</v>
      </c>
      <c r="M6" s="21"/>
      <c r="N6" s="21">
        <v>1619</v>
      </c>
      <c r="O6" s="21"/>
      <c r="P6" s="21"/>
      <c r="Q6" s="21"/>
      <c r="R6" s="21"/>
      <c r="S6" s="21"/>
      <c r="T6" s="21"/>
      <c r="U6" s="21"/>
      <c r="V6" s="21"/>
      <c r="W6" s="21">
        <v>1619</v>
      </c>
      <c r="X6" s="21">
        <v>103000</v>
      </c>
      <c r="Y6" s="21">
        <v>-101381</v>
      </c>
      <c r="Z6" s="6">
        <v>-98.43</v>
      </c>
      <c r="AA6" s="28">
        <v>103000</v>
      </c>
    </row>
    <row r="7" spans="1:27" ht="13.5">
      <c r="A7" s="5" t="s">
        <v>33</v>
      </c>
      <c r="B7" s="3"/>
      <c r="C7" s="22">
        <v>448453</v>
      </c>
      <c r="D7" s="22"/>
      <c r="E7" s="23">
        <v>430000</v>
      </c>
      <c r="F7" s="24">
        <v>430000</v>
      </c>
      <c r="G7" s="24"/>
      <c r="H7" s="24"/>
      <c r="I7" s="24">
        <v>3754</v>
      </c>
      <c r="J7" s="24">
        <v>3754</v>
      </c>
      <c r="K7" s="24">
        <v>2690</v>
      </c>
      <c r="L7" s="24">
        <v>12578</v>
      </c>
      <c r="M7" s="24"/>
      <c r="N7" s="24">
        <v>15268</v>
      </c>
      <c r="O7" s="24"/>
      <c r="P7" s="24"/>
      <c r="Q7" s="24"/>
      <c r="R7" s="24"/>
      <c r="S7" s="24"/>
      <c r="T7" s="24"/>
      <c r="U7" s="24"/>
      <c r="V7" s="24"/>
      <c r="W7" s="24">
        <v>19022</v>
      </c>
      <c r="X7" s="24">
        <v>400000</v>
      </c>
      <c r="Y7" s="24">
        <v>-380978</v>
      </c>
      <c r="Z7" s="7">
        <v>-95.24</v>
      </c>
      <c r="AA7" s="29">
        <v>430000</v>
      </c>
    </row>
    <row r="8" spans="1:27" ht="13.5">
      <c r="A8" s="5" t="s">
        <v>34</v>
      </c>
      <c r="B8" s="3"/>
      <c r="C8" s="19">
        <v>500065</v>
      </c>
      <c r="D8" s="19"/>
      <c r="E8" s="20">
        <v>1439000</v>
      </c>
      <c r="F8" s="21">
        <v>1439000</v>
      </c>
      <c r="G8" s="21"/>
      <c r="H8" s="21"/>
      <c r="I8" s="21">
        <v>1649</v>
      </c>
      <c r="J8" s="21">
        <v>1649</v>
      </c>
      <c r="K8" s="21">
        <v>42134</v>
      </c>
      <c r="L8" s="21">
        <v>90177</v>
      </c>
      <c r="M8" s="21">
        <v>1738</v>
      </c>
      <c r="N8" s="21">
        <v>134049</v>
      </c>
      <c r="O8" s="21"/>
      <c r="P8" s="21"/>
      <c r="Q8" s="21"/>
      <c r="R8" s="21"/>
      <c r="S8" s="21"/>
      <c r="T8" s="21"/>
      <c r="U8" s="21"/>
      <c r="V8" s="21"/>
      <c r="W8" s="21">
        <v>135698</v>
      </c>
      <c r="X8" s="21">
        <v>1392500</v>
      </c>
      <c r="Y8" s="21">
        <v>-1256802</v>
      </c>
      <c r="Z8" s="6">
        <v>-90.26</v>
      </c>
      <c r="AA8" s="28">
        <v>1439000</v>
      </c>
    </row>
    <row r="9" spans="1:27" ht="13.5">
      <c r="A9" s="2" t="s">
        <v>35</v>
      </c>
      <c r="B9" s="3"/>
      <c r="C9" s="16">
        <f aca="true" t="shared" si="1" ref="C9:Y9">SUM(C10:C14)</f>
        <v>7584170</v>
      </c>
      <c r="D9" s="16">
        <f>SUM(D10:D14)</f>
        <v>0</v>
      </c>
      <c r="E9" s="17">
        <f t="shared" si="1"/>
        <v>25584000</v>
      </c>
      <c r="F9" s="18">
        <f t="shared" si="1"/>
        <v>25584000</v>
      </c>
      <c r="G9" s="18">
        <f t="shared" si="1"/>
        <v>941807</v>
      </c>
      <c r="H9" s="18">
        <f t="shared" si="1"/>
        <v>0</v>
      </c>
      <c r="I9" s="18">
        <f t="shared" si="1"/>
        <v>991555</v>
      </c>
      <c r="J9" s="18">
        <f t="shared" si="1"/>
        <v>1933362</v>
      </c>
      <c r="K9" s="18">
        <f t="shared" si="1"/>
        <v>370423</v>
      </c>
      <c r="L9" s="18">
        <f t="shared" si="1"/>
        <v>9734</v>
      </c>
      <c r="M9" s="18">
        <f t="shared" si="1"/>
        <v>927387</v>
      </c>
      <c r="N9" s="18">
        <f t="shared" si="1"/>
        <v>1307544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3240906</v>
      </c>
      <c r="X9" s="18">
        <f t="shared" si="1"/>
        <v>12955000</v>
      </c>
      <c r="Y9" s="18">
        <f t="shared" si="1"/>
        <v>-9714094</v>
      </c>
      <c r="Z9" s="4">
        <f>+IF(X9&lt;&gt;0,+(Y9/X9)*100,0)</f>
        <v>-74.98335777692012</v>
      </c>
      <c r="AA9" s="30">
        <f>SUM(AA10:AA14)</f>
        <v>25584000</v>
      </c>
    </row>
    <row r="10" spans="1:27" ht="13.5">
      <c r="A10" s="5" t="s">
        <v>36</v>
      </c>
      <c r="B10" s="3"/>
      <c r="C10" s="19">
        <v>211130</v>
      </c>
      <c r="D10" s="19"/>
      <c r="E10" s="20">
        <v>691000</v>
      </c>
      <c r="F10" s="21">
        <v>691000</v>
      </c>
      <c r="G10" s="21"/>
      <c r="H10" s="21"/>
      <c r="I10" s="21"/>
      <c r="J10" s="21"/>
      <c r="K10" s="21">
        <v>149335</v>
      </c>
      <c r="L10" s="21"/>
      <c r="M10" s="21">
        <v>14812</v>
      </c>
      <c r="N10" s="21">
        <v>164147</v>
      </c>
      <c r="O10" s="21"/>
      <c r="P10" s="21"/>
      <c r="Q10" s="21"/>
      <c r="R10" s="21"/>
      <c r="S10" s="21"/>
      <c r="T10" s="21"/>
      <c r="U10" s="21"/>
      <c r="V10" s="21"/>
      <c r="W10" s="21">
        <v>164147</v>
      </c>
      <c r="X10" s="21">
        <v>455000</v>
      </c>
      <c r="Y10" s="21">
        <v>-290853</v>
      </c>
      <c r="Z10" s="6">
        <v>-63.92</v>
      </c>
      <c r="AA10" s="28">
        <v>691000</v>
      </c>
    </row>
    <row r="11" spans="1:27" ht="13.5">
      <c r="A11" s="5" t="s">
        <v>37</v>
      </c>
      <c r="B11" s="3"/>
      <c r="C11" s="19">
        <v>844728</v>
      </c>
      <c r="D11" s="19"/>
      <c r="E11" s="20">
        <v>2554000</v>
      </c>
      <c r="F11" s="21">
        <v>2554000</v>
      </c>
      <c r="G11" s="21"/>
      <c r="H11" s="21"/>
      <c r="I11" s="21">
        <v>23639</v>
      </c>
      <c r="J11" s="21">
        <v>23639</v>
      </c>
      <c r="K11" s="21">
        <v>221088</v>
      </c>
      <c r="L11" s="21">
        <v>9734</v>
      </c>
      <c r="M11" s="21">
        <v>10435</v>
      </c>
      <c r="N11" s="21">
        <v>241257</v>
      </c>
      <c r="O11" s="21"/>
      <c r="P11" s="21"/>
      <c r="Q11" s="21"/>
      <c r="R11" s="21"/>
      <c r="S11" s="21"/>
      <c r="T11" s="21"/>
      <c r="U11" s="21"/>
      <c r="V11" s="21"/>
      <c r="W11" s="21">
        <v>264896</v>
      </c>
      <c r="X11" s="21">
        <v>450000</v>
      </c>
      <c r="Y11" s="21">
        <v>-185104</v>
      </c>
      <c r="Z11" s="6">
        <v>-41.13</v>
      </c>
      <c r="AA11" s="28">
        <v>2554000</v>
      </c>
    </row>
    <row r="12" spans="1:27" ht="13.5">
      <c r="A12" s="5" t="s">
        <v>38</v>
      </c>
      <c r="B12" s="3"/>
      <c r="C12" s="19">
        <v>27751</v>
      </c>
      <c r="D12" s="19"/>
      <c r="E12" s="20">
        <v>570000</v>
      </c>
      <c r="F12" s="21">
        <v>570000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550000</v>
      </c>
      <c r="Y12" s="21">
        <v>-550000</v>
      </c>
      <c r="Z12" s="6">
        <v>-100</v>
      </c>
      <c r="AA12" s="28">
        <v>570000</v>
      </c>
    </row>
    <row r="13" spans="1:27" ht="13.5">
      <c r="A13" s="5" t="s">
        <v>39</v>
      </c>
      <c r="B13" s="3"/>
      <c r="C13" s="19">
        <v>6500561</v>
      </c>
      <c r="D13" s="19"/>
      <c r="E13" s="20">
        <v>21769000</v>
      </c>
      <c r="F13" s="21">
        <v>21769000</v>
      </c>
      <c r="G13" s="21">
        <v>941807</v>
      </c>
      <c r="H13" s="21"/>
      <c r="I13" s="21">
        <v>967916</v>
      </c>
      <c r="J13" s="21">
        <v>1909723</v>
      </c>
      <c r="K13" s="21"/>
      <c r="L13" s="21"/>
      <c r="M13" s="21">
        <v>902140</v>
      </c>
      <c r="N13" s="21">
        <v>902140</v>
      </c>
      <c r="O13" s="21"/>
      <c r="P13" s="21"/>
      <c r="Q13" s="21"/>
      <c r="R13" s="21"/>
      <c r="S13" s="21"/>
      <c r="T13" s="21"/>
      <c r="U13" s="21"/>
      <c r="V13" s="21"/>
      <c r="W13" s="21">
        <v>2811863</v>
      </c>
      <c r="X13" s="21">
        <v>11500000</v>
      </c>
      <c r="Y13" s="21">
        <v>-8688137</v>
      </c>
      <c r="Z13" s="6">
        <v>-75.55</v>
      </c>
      <c r="AA13" s="28">
        <v>21769000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1878112</v>
      </c>
      <c r="D15" s="16">
        <f>SUM(D16:D18)</f>
        <v>0</v>
      </c>
      <c r="E15" s="17">
        <f t="shared" si="2"/>
        <v>3715000</v>
      </c>
      <c r="F15" s="18">
        <f t="shared" si="2"/>
        <v>3715000</v>
      </c>
      <c r="G15" s="18">
        <f t="shared" si="2"/>
        <v>0</v>
      </c>
      <c r="H15" s="18">
        <f t="shared" si="2"/>
        <v>33597</v>
      </c>
      <c r="I15" s="18">
        <f t="shared" si="2"/>
        <v>60414</v>
      </c>
      <c r="J15" s="18">
        <f t="shared" si="2"/>
        <v>94011</v>
      </c>
      <c r="K15" s="18">
        <f t="shared" si="2"/>
        <v>27206</v>
      </c>
      <c r="L15" s="18">
        <f t="shared" si="2"/>
        <v>225140</v>
      </c>
      <c r="M15" s="18">
        <f t="shared" si="2"/>
        <v>31142</v>
      </c>
      <c r="N15" s="18">
        <f t="shared" si="2"/>
        <v>283488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377499</v>
      </c>
      <c r="X15" s="18">
        <f t="shared" si="2"/>
        <v>2270000</v>
      </c>
      <c r="Y15" s="18">
        <f t="shared" si="2"/>
        <v>-1892501</v>
      </c>
      <c r="Z15" s="4">
        <f>+IF(X15&lt;&gt;0,+(Y15/X15)*100,0)</f>
        <v>-83.37008810572686</v>
      </c>
      <c r="AA15" s="30">
        <f>SUM(AA16:AA18)</f>
        <v>3715000</v>
      </c>
    </row>
    <row r="16" spans="1:27" ht="13.5">
      <c r="A16" s="5" t="s">
        <v>42</v>
      </c>
      <c r="B16" s="3"/>
      <c r="C16" s="19">
        <v>30217</v>
      </c>
      <c r="D16" s="19"/>
      <c r="E16" s="20">
        <v>155000</v>
      </c>
      <c r="F16" s="21">
        <v>155000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155000</v>
      </c>
      <c r="Y16" s="21">
        <v>-155000</v>
      </c>
      <c r="Z16" s="6">
        <v>-100</v>
      </c>
      <c r="AA16" s="28">
        <v>155000</v>
      </c>
    </row>
    <row r="17" spans="1:27" ht="13.5">
      <c r="A17" s="5" t="s">
        <v>43</v>
      </c>
      <c r="B17" s="3"/>
      <c r="C17" s="19">
        <v>1847895</v>
      </c>
      <c r="D17" s="19"/>
      <c r="E17" s="20">
        <v>3560000</v>
      </c>
      <c r="F17" s="21">
        <v>3560000</v>
      </c>
      <c r="G17" s="21"/>
      <c r="H17" s="21">
        <v>33597</v>
      </c>
      <c r="I17" s="21">
        <v>60414</v>
      </c>
      <c r="J17" s="21">
        <v>94011</v>
      </c>
      <c r="K17" s="21">
        <v>27206</v>
      </c>
      <c r="L17" s="21">
        <v>225140</v>
      </c>
      <c r="M17" s="21">
        <v>31142</v>
      </c>
      <c r="N17" s="21">
        <v>283488</v>
      </c>
      <c r="O17" s="21"/>
      <c r="P17" s="21"/>
      <c r="Q17" s="21"/>
      <c r="R17" s="21"/>
      <c r="S17" s="21"/>
      <c r="T17" s="21"/>
      <c r="U17" s="21"/>
      <c r="V17" s="21"/>
      <c r="W17" s="21">
        <v>377499</v>
      </c>
      <c r="X17" s="21">
        <v>2115000</v>
      </c>
      <c r="Y17" s="21">
        <v>-1737501</v>
      </c>
      <c r="Z17" s="6">
        <v>-82.15</v>
      </c>
      <c r="AA17" s="28">
        <v>3560000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18005908</v>
      </c>
      <c r="D19" s="16">
        <f>SUM(D20:D23)</f>
        <v>0</v>
      </c>
      <c r="E19" s="17">
        <f t="shared" si="3"/>
        <v>18378000</v>
      </c>
      <c r="F19" s="18">
        <f t="shared" si="3"/>
        <v>18378000</v>
      </c>
      <c r="G19" s="18">
        <f t="shared" si="3"/>
        <v>4241</v>
      </c>
      <c r="H19" s="18">
        <f t="shared" si="3"/>
        <v>32954</v>
      </c>
      <c r="I19" s="18">
        <f t="shared" si="3"/>
        <v>213418</v>
      </c>
      <c r="J19" s="18">
        <f t="shared" si="3"/>
        <v>250613</v>
      </c>
      <c r="K19" s="18">
        <f t="shared" si="3"/>
        <v>283410</v>
      </c>
      <c r="L19" s="18">
        <f t="shared" si="3"/>
        <v>1128573</v>
      </c>
      <c r="M19" s="18">
        <f t="shared" si="3"/>
        <v>620952</v>
      </c>
      <c r="N19" s="18">
        <f t="shared" si="3"/>
        <v>2032935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2283548</v>
      </c>
      <c r="X19" s="18">
        <f t="shared" si="3"/>
        <v>12012000</v>
      </c>
      <c r="Y19" s="18">
        <f t="shared" si="3"/>
        <v>-9728452</v>
      </c>
      <c r="Z19" s="4">
        <f>+IF(X19&lt;&gt;0,+(Y19/X19)*100,0)</f>
        <v>-80.98944388944389</v>
      </c>
      <c r="AA19" s="30">
        <f>SUM(AA20:AA23)</f>
        <v>18378000</v>
      </c>
    </row>
    <row r="20" spans="1:27" ht="13.5">
      <c r="A20" s="5" t="s">
        <v>46</v>
      </c>
      <c r="B20" s="3"/>
      <c r="C20" s="19">
        <v>554812</v>
      </c>
      <c r="D20" s="19"/>
      <c r="E20" s="20">
        <v>4360000</v>
      </c>
      <c r="F20" s="21">
        <v>4360000</v>
      </c>
      <c r="G20" s="21">
        <v>1666</v>
      </c>
      <c r="H20" s="21"/>
      <c r="I20" s="21">
        <v>168956</v>
      </c>
      <c r="J20" s="21">
        <v>170622</v>
      </c>
      <c r="K20" s="21">
        <v>67513</v>
      </c>
      <c r="L20" s="21">
        <v>1102248</v>
      </c>
      <c r="M20" s="21">
        <v>345322</v>
      </c>
      <c r="N20" s="21">
        <v>1515083</v>
      </c>
      <c r="O20" s="21"/>
      <c r="P20" s="21"/>
      <c r="Q20" s="21"/>
      <c r="R20" s="21"/>
      <c r="S20" s="21"/>
      <c r="T20" s="21"/>
      <c r="U20" s="21"/>
      <c r="V20" s="21"/>
      <c r="W20" s="21">
        <v>1685705</v>
      </c>
      <c r="X20" s="21">
        <v>4140000</v>
      </c>
      <c r="Y20" s="21">
        <v>-2454295</v>
      </c>
      <c r="Z20" s="6">
        <v>-59.28</v>
      </c>
      <c r="AA20" s="28">
        <v>4360000</v>
      </c>
    </row>
    <row r="21" spans="1:27" ht="13.5">
      <c r="A21" s="5" t="s">
        <v>47</v>
      </c>
      <c r="B21" s="3"/>
      <c r="C21" s="19">
        <v>425981</v>
      </c>
      <c r="D21" s="19"/>
      <c r="E21" s="20">
        <v>11562000</v>
      </c>
      <c r="F21" s="21">
        <v>11562000</v>
      </c>
      <c r="G21" s="21"/>
      <c r="H21" s="21">
        <v>2671</v>
      </c>
      <c r="I21" s="21">
        <v>3695</v>
      </c>
      <c r="J21" s="21">
        <v>6366</v>
      </c>
      <c r="K21" s="21">
        <v>195000</v>
      </c>
      <c r="L21" s="21"/>
      <c r="M21" s="21">
        <v>149950</v>
      </c>
      <c r="N21" s="21">
        <v>344950</v>
      </c>
      <c r="O21" s="21"/>
      <c r="P21" s="21"/>
      <c r="Q21" s="21"/>
      <c r="R21" s="21"/>
      <c r="S21" s="21"/>
      <c r="T21" s="21"/>
      <c r="U21" s="21"/>
      <c r="V21" s="21"/>
      <c r="W21" s="21">
        <v>351316</v>
      </c>
      <c r="X21" s="21">
        <v>6907000</v>
      </c>
      <c r="Y21" s="21">
        <v>-6555684</v>
      </c>
      <c r="Z21" s="6">
        <v>-94.91</v>
      </c>
      <c r="AA21" s="28">
        <v>11562000</v>
      </c>
    </row>
    <row r="22" spans="1:27" ht="13.5">
      <c r="A22" s="5" t="s">
        <v>48</v>
      </c>
      <c r="B22" s="3"/>
      <c r="C22" s="22">
        <v>17021027</v>
      </c>
      <c r="D22" s="22"/>
      <c r="E22" s="23">
        <v>1218000</v>
      </c>
      <c r="F22" s="24">
        <v>1218000</v>
      </c>
      <c r="G22" s="24">
        <v>2575</v>
      </c>
      <c r="H22" s="24">
        <v>19426</v>
      </c>
      <c r="I22" s="24">
        <v>40767</v>
      </c>
      <c r="J22" s="24">
        <v>62768</v>
      </c>
      <c r="K22" s="24">
        <v>20897</v>
      </c>
      <c r="L22" s="24">
        <v>17269</v>
      </c>
      <c r="M22" s="24">
        <v>125680</v>
      </c>
      <c r="N22" s="24">
        <v>163846</v>
      </c>
      <c r="O22" s="24"/>
      <c r="P22" s="24"/>
      <c r="Q22" s="24"/>
      <c r="R22" s="24"/>
      <c r="S22" s="24"/>
      <c r="T22" s="24"/>
      <c r="U22" s="24"/>
      <c r="V22" s="24"/>
      <c r="W22" s="24">
        <v>226614</v>
      </c>
      <c r="X22" s="24">
        <v>235000</v>
      </c>
      <c r="Y22" s="24">
        <v>-8386</v>
      </c>
      <c r="Z22" s="7">
        <v>-3.57</v>
      </c>
      <c r="AA22" s="29">
        <v>1218000</v>
      </c>
    </row>
    <row r="23" spans="1:27" ht="13.5">
      <c r="A23" s="5" t="s">
        <v>49</v>
      </c>
      <c r="B23" s="3"/>
      <c r="C23" s="19">
        <v>4088</v>
      </c>
      <c r="D23" s="19"/>
      <c r="E23" s="20">
        <v>1238000</v>
      </c>
      <c r="F23" s="21">
        <v>1238000</v>
      </c>
      <c r="G23" s="21"/>
      <c r="H23" s="21">
        <v>10857</v>
      </c>
      <c r="I23" s="21"/>
      <c r="J23" s="21">
        <v>10857</v>
      </c>
      <c r="K23" s="21"/>
      <c r="L23" s="21">
        <v>9056</v>
      </c>
      <c r="M23" s="21"/>
      <c r="N23" s="21">
        <v>9056</v>
      </c>
      <c r="O23" s="21"/>
      <c r="P23" s="21"/>
      <c r="Q23" s="21"/>
      <c r="R23" s="21"/>
      <c r="S23" s="21"/>
      <c r="T23" s="21"/>
      <c r="U23" s="21"/>
      <c r="V23" s="21"/>
      <c r="W23" s="21">
        <v>19913</v>
      </c>
      <c r="X23" s="21">
        <v>730000</v>
      </c>
      <c r="Y23" s="21">
        <v>-710087</v>
      </c>
      <c r="Z23" s="6">
        <v>-97.27</v>
      </c>
      <c r="AA23" s="28">
        <v>1238000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28435976</v>
      </c>
      <c r="D25" s="50">
        <f>+D5+D9+D15+D19+D24</f>
        <v>0</v>
      </c>
      <c r="E25" s="51">
        <f t="shared" si="4"/>
        <v>49649000</v>
      </c>
      <c r="F25" s="52">
        <f t="shared" si="4"/>
        <v>49649000</v>
      </c>
      <c r="G25" s="52">
        <f t="shared" si="4"/>
        <v>946048</v>
      </c>
      <c r="H25" s="52">
        <f t="shared" si="4"/>
        <v>66551</v>
      </c>
      <c r="I25" s="52">
        <f t="shared" si="4"/>
        <v>1270790</v>
      </c>
      <c r="J25" s="52">
        <f t="shared" si="4"/>
        <v>2283389</v>
      </c>
      <c r="K25" s="52">
        <f t="shared" si="4"/>
        <v>725863</v>
      </c>
      <c r="L25" s="52">
        <f t="shared" si="4"/>
        <v>1467821</v>
      </c>
      <c r="M25" s="52">
        <f t="shared" si="4"/>
        <v>1581219</v>
      </c>
      <c r="N25" s="52">
        <f t="shared" si="4"/>
        <v>3774903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6058292</v>
      </c>
      <c r="X25" s="52">
        <f t="shared" si="4"/>
        <v>29132500</v>
      </c>
      <c r="Y25" s="52">
        <f t="shared" si="4"/>
        <v>-23074208</v>
      </c>
      <c r="Z25" s="53">
        <f>+IF(X25&lt;&gt;0,+(Y25/X25)*100,0)</f>
        <v>-79.2043525272462</v>
      </c>
      <c r="AA25" s="54">
        <f>+AA5+AA9+AA15+AA19+AA24</f>
        <v>49649000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16863450</v>
      </c>
      <c r="D28" s="19"/>
      <c r="E28" s="20">
        <v>15224000</v>
      </c>
      <c r="F28" s="21">
        <v>15224000</v>
      </c>
      <c r="G28" s="21"/>
      <c r="H28" s="21"/>
      <c r="I28" s="21">
        <v>167584</v>
      </c>
      <c r="J28" s="21">
        <v>167584</v>
      </c>
      <c r="K28" s="21"/>
      <c r="L28" s="21">
        <v>1078494</v>
      </c>
      <c r="M28" s="21">
        <v>446947</v>
      </c>
      <c r="N28" s="21">
        <v>1525441</v>
      </c>
      <c r="O28" s="21"/>
      <c r="P28" s="21"/>
      <c r="Q28" s="21"/>
      <c r="R28" s="21"/>
      <c r="S28" s="21"/>
      <c r="T28" s="21"/>
      <c r="U28" s="21"/>
      <c r="V28" s="21"/>
      <c r="W28" s="21">
        <v>1693025</v>
      </c>
      <c r="X28" s="21"/>
      <c r="Y28" s="21">
        <v>1693025</v>
      </c>
      <c r="Z28" s="6"/>
      <c r="AA28" s="19">
        <v>15224000</v>
      </c>
    </row>
    <row r="29" spans="1:27" ht="13.5">
      <c r="A29" s="56" t="s">
        <v>55</v>
      </c>
      <c r="B29" s="3"/>
      <c r="C29" s="19">
        <v>7052165</v>
      </c>
      <c r="D29" s="19"/>
      <c r="E29" s="20">
        <v>22382000</v>
      </c>
      <c r="F29" s="21">
        <v>22382000</v>
      </c>
      <c r="G29" s="21">
        <v>941807</v>
      </c>
      <c r="H29" s="21"/>
      <c r="I29" s="21">
        <v>967916</v>
      </c>
      <c r="J29" s="21">
        <v>1909723</v>
      </c>
      <c r="K29" s="21">
        <v>149335</v>
      </c>
      <c r="L29" s="21"/>
      <c r="M29" s="21">
        <v>916952</v>
      </c>
      <c r="N29" s="21">
        <v>1066287</v>
      </c>
      <c r="O29" s="21"/>
      <c r="P29" s="21"/>
      <c r="Q29" s="21"/>
      <c r="R29" s="21"/>
      <c r="S29" s="21"/>
      <c r="T29" s="21"/>
      <c r="U29" s="21"/>
      <c r="V29" s="21"/>
      <c r="W29" s="21">
        <v>2976010</v>
      </c>
      <c r="X29" s="21"/>
      <c r="Y29" s="21">
        <v>2976010</v>
      </c>
      <c r="Z29" s="6"/>
      <c r="AA29" s="28">
        <v>22382000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23915615</v>
      </c>
      <c r="D32" s="25">
        <f>SUM(D28:D31)</f>
        <v>0</v>
      </c>
      <c r="E32" s="26">
        <f t="shared" si="5"/>
        <v>37606000</v>
      </c>
      <c r="F32" s="27">
        <f t="shared" si="5"/>
        <v>37606000</v>
      </c>
      <c r="G32" s="27">
        <f t="shared" si="5"/>
        <v>941807</v>
      </c>
      <c r="H32" s="27">
        <f t="shared" si="5"/>
        <v>0</v>
      </c>
      <c r="I32" s="27">
        <f t="shared" si="5"/>
        <v>1135500</v>
      </c>
      <c r="J32" s="27">
        <f t="shared" si="5"/>
        <v>2077307</v>
      </c>
      <c r="K32" s="27">
        <f t="shared" si="5"/>
        <v>149335</v>
      </c>
      <c r="L32" s="27">
        <f t="shared" si="5"/>
        <v>1078494</v>
      </c>
      <c r="M32" s="27">
        <f t="shared" si="5"/>
        <v>1363899</v>
      </c>
      <c r="N32" s="27">
        <f t="shared" si="5"/>
        <v>2591728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4669035</v>
      </c>
      <c r="X32" s="27">
        <f t="shared" si="5"/>
        <v>0</v>
      </c>
      <c r="Y32" s="27">
        <f t="shared" si="5"/>
        <v>4669035</v>
      </c>
      <c r="Z32" s="13">
        <f>+IF(X32&lt;&gt;0,+(Y32/X32)*100,0)</f>
        <v>0</v>
      </c>
      <c r="AA32" s="31">
        <f>SUM(AA28:AA31)</f>
        <v>37606000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>
        <v>1740142</v>
      </c>
      <c r="D34" s="19"/>
      <c r="E34" s="20">
        <v>6000000</v>
      </c>
      <c r="F34" s="21">
        <v>6000000</v>
      </c>
      <c r="G34" s="21"/>
      <c r="H34" s="21">
        <v>15202</v>
      </c>
      <c r="I34" s="21">
        <v>22989</v>
      </c>
      <c r="J34" s="21">
        <v>38191</v>
      </c>
      <c r="K34" s="21">
        <v>408324</v>
      </c>
      <c r="L34" s="21">
        <v>137337</v>
      </c>
      <c r="M34" s="21">
        <v>18979</v>
      </c>
      <c r="N34" s="21">
        <v>564640</v>
      </c>
      <c r="O34" s="21"/>
      <c r="P34" s="21"/>
      <c r="Q34" s="21"/>
      <c r="R34" s="21"/>
      <c r="S34" s="21"/>
      <c r="T34" s="21"/>
      <c r="U34" s="21"/>
      <c r="V34" s="21"/>
      <c r="W34" s="21">
        <v>602831</v>
      </c>
      <c r="X34" s="21"/>
      <c r="Y34" s="21">
        <v>602831</v>
      </c>
      <c r="Z34" s="6"/>
      <c r="AA34" s="28">
        <v>6000000</v>
      </c>
    </row>
    <row r="35" spans="1:27" ht="13.5">
      <c r="A35" s="59" t="s">
        <v>63</v>
      </c>
      <c r="B35" s="3"/>
      <c r="C35" s="19">
        <v>2780219</v>
      </c>
      <c r="D35" s="19"/>
      <c r="E35" s="20">
        <v>6043000</v>
      </c>
      <c r="F35" s="21">
        <v>6043000</v>
      </c>
      <c r="G35" s="21">
        <v>4241</v>
      </c>
      <c r="H35" s="21">
        <v>51349</v>
      </c>
      <c r="I35" s="21">
        <v>112301</v>
      </c>
      <c r="J35" s="21">
        <v>167891</v>
      </c>
      <c r="K35" s="21">
        <v>168204</v>
      </c>
      <c r="L35" s="21">
        <v>251990</v>
      </c>
      <c r="M35" s="21">
        <v>198341</v>
      </c>
      <c r="N35" s="21">
        <v>618535</v>
      </c>
      <c r="O35" s="21"/>
      <c r="P35" s="21"/>
      <c r="Q35" s="21"/>
      <c r="R35" s="21"/>
      <c r="S35" s="21"/>
      <c r="T35" s="21"/>
      <c r="U35" s="21"/>
      <c r="V35" s="21"/>
      <c r="W35" s="21">
        <v>786426</v>
      </c>
      <c r="X35" s="21"/>
      <c r="Y35" s="21">
        <v>786426</v>
      </c>
      <c r="Z35" s="6"/>
      <c r="AA35" s="28">
        <v>6043000</v>
      </c>
    </row>
    <row r="36" spans="1:27" ht="13.5">
      <c r="A36" s="60" t="s">
        <v>64</v>
      </c>
      <c r="B36" s="10"/>
      <c r="C36" s="61">
        <f aca="true" t="shared" si="6" ref="C36:Y36">SUM(C32:C35)</f>
        <v>28435976</v>
      </c>
      <c r="D36" s="61">
        <f>SUM(D32:D35)</f>
        <v>0</v>
      </c>
      <c r="E36" s="62">
        <f t="shared" si="6"/>
        <v>49649000</v>
      </c>
      <c r="F36" s="63">
        <f t="shared" si="6"/>
        <v>49649000</v>
      </c>
      <c r="G36" s="63">
        <f t="shared" si="6"/>
        <v>946048</v>
      </c>
      <c r="H36" s="63">
        <f t="shared" si="6"/>
        <v>66551</v>
      </c>
      <c r="I36" s="63">
        <f t="shared" si="6"/>
        <v>1270790</v>
      </c>
      <c r="J36" s="63">
        <f t="shared" si="6"/>
        <v>2283389</v>
      </c>
      <c r="K36" s="63">
        <f t="shared" si="6"/>
        <v>725863</v>
      </c>
      <c r="L36" s="63">
        <f t="shared" si="6"/>
        <v>1467821</v>
      </c>
      <c r="M36" s="63">
        <f t="shared" si="6"/>
        <v>1581219</v>
      </c>
      <c r="N36" s="63">
        <f t="shared" si="6"/>
        <v>3774903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6058292</v>
      </c>
      <c r="X36" s="63">
        <f t="shared" si="6"/>
        <v>0</v>
      </c>
      <c r="Y36" s="63">
        <f t="shared" si="6"/>
        <v>6058292</v>
      </c>
      <c r="Z36" s="64">
        <f>+IF(X36&lt;&gt;0,+(Y36/X36)*100,0)</f>
        <v>0</v>
      </c>
      <c r="AA36" s="65">
        <f>SUM(AA32:AA35)</f>
        <v>49649000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11479841</v>
      </c>
      <c r="D5" s="16">
        <f>SUM(D6:D8)</f>
        <v>0</v>
      </c>
      <c r="E5" s="17">
        <f t="shared" si="0"/>
        <v>21482820</v>
      </c>
      <c r="F5" s="18">
        <f t="shared" si="0"/>
        <v>37213423</v>
      </c>
      <c r="G5" s="18">
        <f t="shared" si="0"/>
        <v>99117</v>
      </c>
      <c r="H5" s="18">
        <f t="shared" si="0"/>
        <v>486367</v>
      </c>
      <c r="I5" s="18">
        <f t="shared" si="0"/>
        <v>12316132</v>
      </c>
      <c r="J5" s="18">
        <f t="shared" si="0"/>
        <v>12901616</v>
      </c>
      <c r="K5" s="18">
        <f t="shared" si="0"/>
        <v>2722566</v>
      </c>
      <c r="L5" s="18">
        <f t="shared" si="0"/>
        <v>2401895</v>
      </c>
      <c r="M5" s="18">
        <f t="shared" si="0"/>
        <v>1372948</v>
      </c>
      <c r="N5" s="18">
        <f t="shared" si="0"/>
        <v>6497409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19399025</v>
      </c>
      <c r="X5" s="18">
        <f t="shared" si="0"/>
        <v>8959922</v>
      </c>
      <c r="Y5" s="18">
        <f t="shared" si="0"/>
        <v>10439103</v>
      </c>
      <c r="Z5" s="4">
        <f>+IF(X5&lt;&gt;0,+(Y5/X5)*100,0)</f>
        <v>116.5088602333815</v>
      </c>
      <c r="AA5" s="16">
        <f>SUM(AA6:AA8)</f>
        <v>37213423</v>
      </c>
    </row>
    <row r="6" spans="1:27" ht="13.5">
      <c r="A6" s="5" t="s">
        <v>32</v>
      </c>
      <c r="B6" s="3"/>
      <c r="C6" s="19">
        <v>156242</v>
      </c>
      <c r="D6" s="19"/>
      <c r="E6" s="20">
        <v>502700</v>
      </c>
      <c r="F6" s="21">
        <v>502700</v>
      </c>
      <c r="G6" s="21"/>
      <c r="H6" s="21"/>
      <c r="I6" s="21">
        <v>344042</v>
      </c>
      <c r="J6" s="21">
        <v>344042</v>
      </c>
      <c r="K6" s="21">
        <v>1632</v>
      </c>
      <c r="L6" s="21">
        <v>6497</v>
      </c>
      <c r="M6" s="21">
        <v>866</v>
      </c>
      <c r="N6" s="21">
        <v>8995</v>
      </c>
      <c r="O6" s="21"/>
      <c r="P6" s="21"/>
      <c r="Q6" s="21"/>
      <c r="R6" s="21"/>
      <c r="S6" s="21"/>
      <c r="T6" s="21"/>
      <c r="U6" s="21"/>
      <c r="V6" s="21"/>
      <c r="W6" s="21">
        <v>353037</v>
      </c>
      <c r="X6" s="21">
        <v>502700</v>
      </c>
      <c r="Y6" s="21">
        <v>-149663</v>
      </c>
      <c r="Z6" s="6">
        <v>-29.77</v>
      </c>
      <c r="AA6" s="28">
        <v>502700</v>
      </c>
    </row>
    <row r="7" spans="1:27" ht="13.5">
      <c r="A7" s="5" t="s">
        <v>33</v>
      </c>
      <c r="B7" s="3"/>
      <c r="C7" s="22">
        <v>508528</v>
      </c>
      <c r="D7" s="22"/>
      <c r="E7" s="23">
        <v>1944980</v>
      </c>
      <c r="F7" s="24">
        <v>2020280</v>
      </c>
      <c r="G7" s="24">
        <v>7436</v>
      </c>
      <c r="H7" s="24"/>
      <c r="I7" s="24">
        <v>280524</v>
      </c>
      <c r="J7" s="24">
        <v>287960</v>
      </c>
      <c r="K7" s="24">
        <v>1687</v>
      </c>
      <c r="L7" s="24">
        <v>1695</v>
      </c>
      <c r="M7" s="24">
        <v>31235</v>
      </c>
      <c r="N7" s="24">
        <v>34617</v>
      </c>
      <c r="O7" s="24"/>
      <c r="P7" s="24"/>
      <c r="Q7" s="24"/>
      <c r="R7" s="24"/>
      <c r="S7" s="24"/>
      <c r="T7" s="24"/>
      <c r="U7" s="24"/>
      <c r="V7" s="24"/>
      <c r="W7" s="24">
        <v>322577</v>
      </c>
      <c r="X7" s="24">
        <v>1319982</v>
      </c>
      <c r="Y7" s="24">
        <v>-997405</v>
      </c>
      <c r="Z7" s="7">
        <v>-75.56</v>
      </c>
      <c r="AA7" s="29">
        <v>2020280</v>
      </c>
    </row>
    <row r="8" spans="1:27" ht="13.5">
      <c r="A8" s="5" t="s">
        <v>34</v>
      </c>
      <c r="B8" s="3"/>
      <c r="C8" s="19">
        <v>10815071</v>
      </c>
      <c r="D8" s="19"/>
      <c r="E8" s="20">
        <v>19035140</v>
      </c>
      <c r="F8" s="21">
        <v>34690443</v>
      </c>
      <c r="G8" s="21">
        <v>91681</v>
      </c>
      <c r="H8" s="21">
        <v>486367</v>
      </c>
      <c r="I8" s="21">
        <v>11691566</v>
      </c>
      <c r="J8" s="21">
        <v>12269614</v>
      </c>
      <c r="K8" s="21">
        <v>2719247</v>
      </c>
      <c r="L8" s="21">
        <v>2393703</v>
      </c>
      <c r="M8" s="21">
        <v>1340847</v>
      </c>
      <c r="N8" s="21">
        <v>6453797</v>
      </c>
      <c r="O8" s="21"/>
      <c r="P8" s="21"/>
      <c r="Q8" s="21"/>
      <c r="R8" s="21"/>
      <c r="S8" s="21"/>
      <c r="T8" s="21"/>
      <c r="U8" s="21"/>
      <c r="V8" s="21"/>
      <c r="W8" s="21">
        <v>18723411</v>
      </c>
      <c r="X8" s="21">
        <v>7137240</v>
      </c>
      <c r="Y8" s="21">
        <v>11586171</v>
      </c>
      <c r="Z8" s="6">
        <v>162.33</v>
      </c>
      <c r="AA8" s="28">
        <v>34690443</v>
      </c>
    </row>
    <row r="9" spans="1:27" ht="13.5">
      <c r="A9" s="2" t="s">
        <v>35</v>
      </c>
      <c r="B9" s="3"/>
      <c r="C9" s="16">
        <f aca="true" t="shared" si="1" ref="C9:Y9">SUM(C10:C14)</f>
        <v>13369655</v>
      </c>
      <c r="D9" s="16">
        <f>SUM(D10:D14)</f>
        <v>0</v>
      </c>
      <c r="E9" s="17">
        <f t="shared" si="1"/>
        <v>41150012</v>
      </c>
      <c r="F9" s="18">
        <f t="shared" si="1"/>
        <v>47712520</v>
      </c>
      <c r="G9" s="18">
        <f t="shared" si="1"/>
        <v>844241</v>
      </c>
      <c r="H9" s="18">
        <f t="shared" si="1"/>
        <v>954816</v>
      </c>
      <c r="I9" s="18">
        <f t="shared" si="1"/>
        <v>1727589</v>
      </c>
      <c r="J9" s="18">
        <f t="shared" si="1"/>
        <v>3526646</v>
      </c>
      <c r="K9" s="18">
        <f t="shared" si="1"/>
        <v>2574597</v>
      </c>
      <c r="L9" s="18">
        <f t="shared" si="1"/>
        <v>2068335</v>
      </c>
      <c r="M9" s="18">
        <f t="shared" si="1"/>
        <v>2502765</v>
      </c>
      <c r="N9" s="18">
        <f t="shared" si="1"/>
        <v>7145697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10672343</v>
      </c>
      <c r="X9" s="18">
        <f t="shared" si="1"/>
        <v>21188529</v>
      </c>
      <c r="Y9" s="18">
        <f t="shared" si="1"/>
        <v>-10516186</v>
      </c>
      <c r="Z9" s="4">
        <f>+IF(X9&lt;&gt;0,+(Y9/X9)*100,0)</f>
        <v>-49.6315058020309</v>
      </c>
      <c r="AA9" s="30">
        <f>SUM(AA10:AA14)</f>
        <v>47712520</v>
      </c>
    </row>
    <row r="10" spans="1:27" ht="13.5">
      <c r="A10" s="5" t="s">
        <v>36</v>
      </c>
      <c r="B10" s="3"/>
      <c r="C10" s="19">
        <v>2359763</v>
      </c>
      <c r="D10" s="19"/>
      <c r="E10" s="20">
        <v>1650700</v>
      </c>
      <c r="F10" s="21">
        <v>1852163</v>
      </c>
      <c r="G10" s="21"/>
      <c r="H10" s="21"/>
      <c r="I10" s="21">
        <v>28500</v>
      </c>
      <c r="J10" s="21">
        <v>28500</v>
      </c>
      <c r="K10" s="21">
        <v>19595</v>
      </c>
      <c r="L10" s="21">
        <v>54241</v>
      </c>
      <c r="M10" s="21">
        <v>41842</v>
      </c>
      <c r="N10" s="21">
        <v>115678</v>
      </c>
      <c r="O10" s="21"/>
      <c r="P10" s="21"/>
      <c r="Q10" s="21"/>
      <c r="R10" s="21"/>
      <c r="S10" s="21"/>
      <c r="T10" s="21"/>
      <c r="U10" s="21"/>
      <c r="V10" s="21"/>
      <c r="W10" s="21">
        <v>144178</v>
      </c>
      <c r="X10" s="21">
        <v>1525700</v>
      </c>
      <c r="Y10" s="21">
        <v>-1381522</v>
      </c>
      <c r="Z10" s="6">
        <v>-90.55</v>
      </c>
      <c r="AA10" s="28">
        <v>1852163</v>
      </c>
    </row>
    <row r="11" spans="1:27" ht="13.5">
      <c r="A11" s="5" t="s">
        <v>37</v>
      </c>
      <c r="B11" s="3"/>
      <c r="C11" s="19">
        <v>5176553</v>
      </c>
      <c r="D11" s="19"/>
      <c r="E11" s="20">
        <v>37096812</v>
      </c>
      <c r="F11" s="21">
        <v>42713395</v>
      </c>
      <c r="G11" s="21">
        <v>764447</v>
      </c>
      <c r="H11" s="21">
        <v>809409</v>
      </c>
      <c r="I11" s="21">
        <v>1206180</v>
      </c>
      <c r="J11" s="21">
        <v>2780036</v>
      </c>
      <c r="K11" s="21">
        <v>1774310</v>
      </c>
      <c r="L11" s="21">
        <v>1484239</v>
      </c>
      <c r="M11" s="21">
        <v>2317179</v>
      </c>
      <c r="N11" s="21">
        <v>5575728</v>
      </c>
      <c r="O11" s="21"/>
      <c r="P11" s="21"/>
      <c r="Q11" s="21"/>
      <c r="R11" s="21"/>
      <c r="S11" s="21"/>
      <c r="T11" s="21"/>
      <c r="U11" s="21"/>
      <c r="V11" s="21"/>
      <c r="W11" s="21">
        <v>8355764</v>
      </c>
      <c r="X11" s="21">
        <v>17862329</v>
      </c>
      <c r="Y11" s="21">
        <v>-9506565</v>
      </c>
      <c r="Z11" s="6">
        <v>-53.22</v>
      </c>
      <c r="AA11" s="28">
        <v>42713395</v>
      </c>
    </row>
    <row r="12" spans="1:27" ht="13.5">
      <c r="A12" s="5" t="s">
        <v>38</v>
      </c>
      <c r="B12" s="3"/>
      <c r="C12" s="19">
        <v>5833339</v>
      </c>
      <c r="D12" s="19"/>
      <c r="E12" s="20">
        <v>2402500</v>
      </c>
      <c r="F12" s="21">
        <v>3146962</v>
      </c>
      <c r="G12" s="21">
        <v>79794</v>
      </c>
      <c r="H12" s="21">
        <v>145407</v>
      </c>
      <c r="I12" s="21">
        <v>492909</v>
      </c>
      <c r="J12" s="21">
        <v>718110</v>
      </c>
      <c r="K12" s="21">
        <v>780692</v>
      </c>
      <c r="L12" s="21">
        <v>529855</v>
      </c>
      <c r="M12" s="21">
        <v>143744</v>
      </c>
      <c r="N12" s="21">
        <v>1454291</v>
      </c>
      <c r="O12" s="21"/>
      <c r="P12" s="21"/>
      <c r="Q12" s="21"/>
      <c r="R12" s="21"/>
      <c r="S12" s="21"/>
      <c r="T12" s="21"/>
      <c r="U12" s="21"/>
      <c r="V12" s="21"/>
      <c r="W12" s="21">
        <v>2172401</v>
      </c>
      <c r="X12" s="21">
        <v>1800500</v>
      </c>
      <c r="Y12" s="21">
        <v>371901</v>
      </c>
      <c r="Z12" s="6">
        <v>20.66</v>
      </c>
      <c r="AA12" s="28">
        <v>3146962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57668395</v>
      </c>
      <c r="D15" s="16">
        <f>SUM(D16:D18)</f>
        <v>0</v>
      </c>
      <c r="E15" s="17">
        <f t="shared" si="2"/>
        <v>62787639</v>
      </c>
      <c r="F15" s="18">
        <f t="shared" si="2"/>
        <v>80261305</v>
      </c>
      <c r="G15" s="18">
        <f t="shared" si="2"/>
        <v>67755</v>
      </c>
      <c r="H15" s="18">
        <f t="shared" si="2"/>
        <v>410211</v>
      </c>
      <c r="I15" s="18">
        <f t="shared" si="2"/>
        <v>8652606</v>
      </c>
      <c r="J15" s="18">
        <f t="shared" si="2"/>
        <v>9130572</v>
      </c>
      <c r="K15" s="18">
        <f t="shared" si="2"/>
        <v>9965584</v>
      </c>
      <c r="L15" s="18">
        <f t="shared" si="2"/>
        <v>7618284</v>
      </c>
      <c r="M15" s="18">
        <f t="shared" si="2"/>
        <v>6249261</v>
      </c>
      <c r="N15" s="18">
        <f t="shared" si="2"/>
        <v>23833129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32963701</v>
      </c>
      <c r="X15" s="18">
        <f t="shared" si="2"/>
        <v>29754183</v>
      </c>
      <c r="Y15" s="18">
        <f t="shared" si="2"/>
        <v>3209518</v>
      </c>
      <c r="Z15" s="4">
        <f>+IF(X15&lt;&gt;0,+(Y15/X15)*100,0)</f>
        <v>10.786779122787541</v>
      </c>
      <c r="AA15" s="30">
        <f>SUM(AA16:AA18)</f>
        <v>80261305</v>
      </c>
    </row>
    <row r="16" spans="1:27" ht="13.5">
      <c r="A16" s="5" t="s">
        <v>42</v>
      </c>
      <c r="B16" s="3"/>
      <c r="C16" s="19">
        <v>616142</v>
      </c>
      <c r="D16" s="19"/>
      <c r="E16" s="20">
        <v>2925239</v>
      </c>
      <c r="F16" s="21">
        <v>2910239</v>
      </c>
      <c r="G16" s="21"/>
      <c r="H16" s="21"/>
      <c r="I16" s="21"/>
      <c r="J16" s="21"/>
      <c r="K16" s="21">
        <v>1449320</v>
      </c>
      <c r="L16" s="21">
        <v>311101</v>
      </c>
      <c r="M16" s="21">
        <v>7004</v>
      </c>
      <c r="N16" s="21">
        <v>1767425</v>
      </c>
      <c r="O16" s="21"/>
      <c r="P16" s="21"/>
      <c r="Q16" s="21"/>
      <c r="R16" s="21"/>
      <c r="S16" s="21"/>
      <c r="T16" s="21"/>
      <c r="U16" s="21"/>
      <c r="V16" s="21"/>
      <c r="W16" s="21">
        <v>1767425</v>
      </c>
      <c r="X16" s="21">
        <v>446539</v>
      </c>
      <c r="Y16" s="21">
        <v>1320886</v>
      </c>
      <c r="Z16" s="6">
        <v>295.81</v>
      </c>
      <c r="AA16" s="28">
        <v>2910239</v>
      </c>
    </row>
    <row r="17" spans="1:27" ht="13.5">
      <c r="A17" s="5" t="s">
        <v>43</v>
      </c>
      <c r="B17" s="3"/>
      <c r="C17" s="19">
        <v>53828327</v>
      </c>
      <c r="D17" s="19"/>
      <c r="E17" s="20">
        <v>59862400</v>
      </c>
      <c r="F17" s="21">
        <v>77351066</v>
      </c>
      <c r="G17" s="21">
        <v>67755</v>
      </c>
      <c r="H17" s="21">
        <v>410211</v>
      </c>
      <c r="I17" s="21">
        <v>8652606</v>
      </c>
      <c r="J17" s="21">
        <v>9130572</v>
      </c>
      <c r="K17" s="21">
        <v>8516264</v>
      </c>
      <c r="L17" s="21">
        <v>7307183</v>
      </c>
      <c r="M17" s="21">
        <v>6242257</v>
      </c>
      <c r="N17" s="21">
        <v>22065704</v>
      </c>
      <c r="O17" s="21"/>
      <c r="P17" s="21"/>
      <c r="Q17" s="21"/>
      <c r="R17" s="21"/>
      <c r="S17" s="21"/>
      <c r="T17" s="21"/>
      <c r="U17" s="21"/>
      <c r="V17" s="21"/>
      <c r="W17" s="21">
        <v>31196276</v>
      </c>
      <c r="X17" s="21">
        <v>29307644</v>
      </c>
      <c r="Y17" s="21">
        <v>1888632</v>
      </c>
      <c r="Z17" s="6">
        <v>6.44</v>
      </c>
      <c r="AA17" s="28">
        <v>77351066</v>
      </c>
    </row>
    <row r="18" spans="1:27" ht="13.5">
      <c r="A18" s="5" t="s">
        <v>44</v>
      </c>
      <c r="B18" s="3"/>
      <c r="C18" s="19">
        <v>3223926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63611279</v>
      </c>
      <c r="D19" s="16">
        <f>SUM(D20:D23)</f>
        <v>0</v>
      </c>
      <c r="E19" s="17">
        <f t="shared" si="3"/>
        <v>85761035</v>
      </c>
      <c r="F19" s="18">
        <f t="shared" si="3"/>
        <v>100185973</v>
      </c>
      <c r="G19" s="18">
        <f t="shared" si="3"/>
        <v>8508</v>
      </c>
      <c r="H19" s="18">
        <f t="shared" si="3"/>
        <v>2209957</v>
      </c>
      <c r="I19" s="18">
        <f t="shared" si="3"/>
        <v>2858583</v>
      </c>
      <c r="J19" s="18">
        <f t="shared" si="3"/>
        <v>5077048</v>
      </c>
      <c r="K19" s="18">
        <f t="shared" si="3"/>
        <v>4999780</v>
      </c>
      <c r="L19" s="18">
        <f t="shared" si="3"/>
        <v>5989988</v>
      </c>
      <c r="M19" s="18">
        <f t="shared" si="3"/>
        <v>7045166</v>
      </c>
      <c r="N19" s="18">
        <f t="shared" si="3"/>
        <v>18034934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23111982</v>
      </c>
      <c r="X19" s="18">
        <f t="shared" si="3"/>
        <v>45324104</v>
      </c>
      <c r="Y19" s="18">
        <f t="shared" si="3"/>
        <v>-22212122</v>
      </c>
      <c r="Z19" s="4">
        <f>+IF(X19&lt;&gt;0,+(Y19/X19)*100,0)</f>
        <v>-49.00730525196924</v>
      </c>
      <c r="AA19" s="30">
        <f>SUM(AA20:AA23)</f>
        <v>100185973</v>
      </c>
    </row>
    <row r="20" spans="1:27" ht="13.5">
      <c r="A20" s="5" t="s">
        <v>46</v>
      </c>
      <c r="B20" s="3"/>
      <c r="C20" s="19">
        <v>14781884</v>
      </c>
      <c r="D20" s="19"/>
      <c r="E20" s="20">
        <v>27066895</v>
      </c>
      <c r="F20" s="21">
        <v>29409027</v>
      </c>
      <c r="G20" s="21">
        <v>8508</v>
      </c>
      <c r="H20" s="21">
        <v>17484</v>
      </c>
      <c r="I20" s="21">
        <v>271120</v>
      </c>
      <c r="J20" s="21">
        <v>297112</v>
      </c>
      <c r="K20" s="21">
        <v>1480855</v>
      </c>
      <c r="L20" s="21">
        <v>2281990</v>
      </c>
      <c r="M20" s="21">
        <v>550279</v>
      </c>
      <c r="N20" s="21">
        <v>4313124</v>
      </c>
      <c r="O20" s="21"/>
      <c r="P20" s="21"/>
      <c r="Q20" s="21"/>
      <c r="R20" s="21"/>
      <c r="S20" s="21"/>
      <c r="T20" s="21"/>
      <c r="U20" s="21"/>
      <c r="V20" s="21"/>
      <c r="W20" s="21">
        <v>4610236</v>
      </c>
      <c r="X20" s="21">
        <v>10782460</v>
      </c>
      <c r="Y20" s="21">
        <v>-6172224</v>
      </c>
      <c r="Z20" s="6">
        <v>-57.24</v>
      </c>
      <c r="AA20" s="28">
        <v>29409027</v>
      </c>
    </row>
    <row r="21" spans="1:27" ht="13.5">
      <c r="A21" s="5" t="s">
        <v>47</v>
      </c>
      <c r="B21" s="3"/>
      <c r="C21" s="19">
        <v>21371344</v>
      </c>
      <c r="D21" s="19"/>
      <c r="E21" s="20">
        <v>26243000</v>
      </c>
      <c r="F21" s="21">
        <v>30019110</v>
      </c>
      <c r="G21" s="21"/>
      <c r="H21" s="21">
        <v>976343</v>
      </c>
      <c r="I21" s="21">
        <v>1508982</v>
      </c>
      <c r="J21" s="21">
        <v>2485325</v>
      </c>
      <c r="K21" s="21">
        <v>1961472</v>
      </c>
      <c r="L21" s="21">
        <v>2215916</v>
      </c>
      <c r="M21" s="21">
        <v>4282927</v>
      </c>
      <c r="N21" s="21">
        <v>8460315</v>
      </c>
      <c r="O21" s="21"/>
      <c r="P21" s="21"/>
      <c r="Q21" s="21"/>
      <c r="R21" s="21"/>
      <c r="S21" s="21"/>
      <c r="T21" s="21"/>
      <c r="U21" s="21"/>
      <c r="V21" s="21"/>
      <c r="W21" s="21">
        <v>10945640</v>
      </c>
      <c r="X21" s="21">
        <v>17025980</v>
      </c>
      <c r="Y21" s="21">
        <v>-6080340</v>
      </c>
      <c r="Z21" s="6">
        <v>-35.71</v>
      </c>
      <c r="AA21" s="28">
        <v>30019110</v>
      </c>
    </row>
    <row r="22" spans="1:27" ht="13.5">
      <c r="A22" s="5" t="s">
        <v>48</v>
      </c>
      <c r="B22" s="3"/>
      <c r="C22" s="22">
        <v>18561475</v>
      </c>
      <c r="D22" s="22"/>
      <c r="E22" s="23">
        <v>24401140</v>
      </c>
      <c r="F22" s="24">
        <v>28714495</v>
      </c>
      <c r="G22" s="24"/>
      <c r="H22" s="24">
        <v>1216130</v>
      </c>
      <c r="I22" s="24">
        <v>679869</v>
      </c>
      <c r="J22" s="24">
        <v>1895999</v>
      </c>
      <c r="K22" s="24">
        <v>1555087</v>
      </c>
      <c r="L22" s="24">
        <v>1370322</v>
      </c>
      <c r="M22" s="24">
        <v>1576281</v>
      </c>
      <c r="N22" s="24">
        <v>4501690</v>
      </c>
      <c r="O22" s="24"/>
      <c r="P22" s="24"/>
      <c r="Q22" s="24"/>
      <c r="R22" s="24"/>
      <c r="S22" s="24"/>
      <c r="T22" s="24"/>
      <c r="U22" s="24"/>
      <c r="V22" s="24"/>
      <c r="W22" s="24">
        <v>6397689</v>
      </c>
      <c r="X22" s="24">
        <v>15032334</v>
      </c>
      <c r="Y22" s="24">
        <v>-8634645</v>
      </c>
      <c r="Z22" s="7">
        <v>-57.44</v>
      </c>
      <c r="AA22" s="29">
        <v>28714495</v>
      </c>
    </row>
    <row r="23" spans="1:27" ht="13.5">
      <c r="A23" s="5" t="s">
        <v>49</v>
      </c>
      <c r="B23" s="3"/>
      <c r="C23" s="19">
        <v>8896576</v>
      </c>
      <c r="D23" s="19"/>
      <c r="E23" s="20">
        <v>8050000</v>
      </c>
      <c r="F23" s="21">
        <v>12043341</v>
      </c>
      <c r="G23" s="21"/>
      <c r="H23" s="21"/>
      <c r="I23" s="21">
        <v>398612</v>
      </c>
      <c r="J23" s="21">
        <v>398612</v>
      </c>
      <c r="K23" s="21">
        <v>2366</v>
      </c>
      <c r="L23" s="21">
        <v>121760</v>
      </c>
      <c r="M23" s="21">
        <v>635679</v>
      </c>
      <c r="N23" s="21">
        <v>759805</v>
      </c>
      <c r="O23" s="21"/>
      <c r="P23" s="21"/>
      <c r="Q23" s="21"/>
      <c r="R23" s="21"/>
      <c r="S23" s="21"/>
      <c r="T23" s="21"/>
      <c r="U23" s="21"/>
      <c r="V23" s="21"/>
      <c r="W23" s="21">
        <v>1158417</v>
      </c>
      <c r="X23" s="21">
        <v>2483330</v>
      </c>
      <c r="Y23" s="21">
        <v>-1324913</v>
      </c>
      <c r="Z23" s="6">
        <v>-53.35</v>
      </c>
      <c r="AA23" s="28">
        <v>12043341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146129170</v>
      </c>
      <c r="D25" s="50">
        <f>+D5+D9+D15+D19+D24</f>
        <v>0</v>
      </c>
      <c r="E25" s="51">
        <f t="shared" si="4"/>
        <v>211181506</v>
      </c>
      <c r="F25" s="52">
        <f t="shared" si="4"/>
        <v>265373221</v>
      </c>
      <c r="G25" s="52">
        <f t="shared" si="4"/>
        <v>1019621</v>
      </c>
      <c r="H25" s="52">
        <f t="shared" si="4"/>
        <v>4061351</v>
      </c>
      <c r="I25" s="52">
        <f t="shared" si="4"/>
        <v>25554910</v>
      </c>
      <c r="J25" s="52">
        <f t="shared" si="4"/>
        <v>30635882</v>
      </c>
      <c r="K25" s="52">
        <f t="shared" si="4"/>
        <v>20262527</v>
      </c>
      <c r="L25" s="52">
        <f t="shared" si="4"/>
        <v>18078502</v>
      </c>
      <c r="M25" s="52">
        <f t="shared" si="4"/>
        <v>17170140</v>
      </c>
      <c r="N25" s="52">
        <f t="shared" si="4"/>
        <v>55511169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86147051</v>
      </c>
      <c r="X25" s="52">
        <f t="shared" si="4"/>
        <v>105226738</v>
      </c>
      <c r="Y25" s="52">
        <f t="shared" si="4"/>
        <v>-19079687</v>
      </c>
      <c r="Z25" s="53">
        <f>+IF(X25&lt;&gt;0,+(Y25/X25)*100,0)</f>
        <v>-18.131976114283805</v>
      </c>
      <c r="AA25" s="54">
        <f>+AA5+AA9+AA15+AA19+AA24</f>
        <v>265373221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15749159</v>
      </c>
      <c r="D28" s="19"/>
      <c r="E28" s="20">
        <v>19989550</v>
      </c>
      <c r="F28" s="21">
        <v>20114143</v>
      </c>
      <c r="G28" s="21"/>
      <c r="H28" s="21">
        <v>764447</v>
      </c>
      <c r="I28" s="21">
        <v>81506</v>
      </c>
      <c r="J28" s="21">
        <v>845953</v>
      </c>
      <c r="K28" s="21">
        <v>955011</v>
      </c>
      <c r="L28" s="21">
        <v>715961</v>
      </c>
      <c r="M28" s="21">
        <v>1168613</v>
      </c>
      <c r="N28" s="21">
        <v>2839585</v>
      </c>
      <c r="O28" s="21"/>
      <c r="P28" s="21"/>
      <c r="Q28" s="21"/>
      <c r="R28" s="21"/>
      <c r="S28" s="21"/>
      <c r="T28" s="21"/>
      <c r="U28" s="21"/>
      <c r="V28" s="21"/>
      <c r="W28" s="21">
        <v>3685538</v>
      </c>
      <c r="X28" s="21"/>
      <c r="Y28" s="21">
        <v>3685538</v>
      </c>
      <c r="Z28" s="6"/>
      <c r="AA28" s="19">
        <v>20114143</v>
      </c>
    </row>
    <row r="29" spans="1:27" ht="13.5">
      <c r="A29" s="56" t="s">
        <v>55</v>
      </c>
      <c r="B29" s="3"/>
      <c r="C29" s="19">
        <v>28064542</v>
      </c>
      <c r="D29" s="19"/>
      <c r="E29" s="20">
        <v>18030354</v>
      </c>
      <c r="F29" s="21">
        <v>20365918</v>
      </c>
      <c r="G29" s="21"/>
      <c r="H29" s="21"/>
      <c r="I29" s="21">
        <v>1366140</v>
      </c>
      <c r="J29" s="21">
        <v>1366140</v>
      </c>
      <c r="K29" s="21">
        <v>2500903</v>
      </c>
      <c r="L29" s="21">
        <v>2418159</v>
      </c>
      <c r="M29" s="21">
        <v>1476753</v>
      </c>
      <c r="N29" s="21">
        <v>6395815</v>
      </c>
      <c r="O29" s="21"/>
      <c r="P29" s="21"/>
      <c r="Q29" s="21"/>
      <c r="R29" s="21"/>
      <c r="S29" s="21"/>
      <c r="T29" s="21"/>
      <c r="U29" s="21"/>
      <c r="V29" s="21"/>
      <c r="W29" s="21">
        <v>7761955</v>
      </c>
      <c r="X29" s="21"/>
      <c r="Y29" s="21">
        <v>7761955</v>
      </c>
      <c r="Z29" s="6"/>
      <c r="AA29" s="28">
        <v>20365918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43813701</v>
      </c>
      <c r="D32" s="25">
        <f>SUM(D28:D31)</f>
        <v>0</v>
      </c>
      <c r="E32" s="26">
        <f t="shared" si="5"/>
        <v>38019904</v>
      </c>
      <c r="F32" s="27">
        <f t="shared" si="5"/>
        <v>40480061</v>
      </c>
      <c r="G32" s="27">
        <f t="shared" si="5"/>
        <v>0</v>
      </c>
      <c r="H32" s="27">
        <f t="shared" si="5"/>
        <v>764447</v>
      </c>
      <c r="I32" s="27">
        <f t="shared" si="5"/>
        <v>1447646</v>
      </c>
      <c r="J32" s="27">
        <f t="shared" si="5"/>
        <v>2212093</v>
      </c>
      <c r="K32" s="27">
        <f t="shared" si="5"/>
        <v>3455914</v>
      </c>
      <c r="L32" s="27">
        <f t="shared" si="5"/>
        <v>3134120</v>
      </c>
      <c r="M32" s="27">
        <f t="shared" si="5"/>
        <v>2645366</v>
      </c>
      <c r="N32" s="27">
        <f t="shared" si="5"/>
        <v>9235400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11447493</v>
      </c>
      <c r="X32" s="27">
        <f t="shared" si="5"/>
        <v>0</v>
      </c>
      <c r="Y32" s="27">
        <f t="shared" si="5"/>
        <v>11447493</v>
      </c>
      <c r="Z32" s="13">
        <f>+IF(X32&lt;&gt;0,+(Y32/X32)*100,0)</f>
        <v>0</v>
      </c>
      <c r="AA32" s="31">
        <f>SUM(AA28:AA31)</f>
        <v>40480061</v>
      </c>
    </row>
    <row r="33" spans="1:27" ht="13.5">
      <c r="A33" s="59" t="s">
        <v>59</v>
      </c>
      <c r="B33" s="3" t="s">
        <v>60</v>
      </c>
      <c r="C33" s="19">
        <v>5777922</v>
      </c>
      <c r="D33" s="19"/>
      <c r="E33" s="20">
        <v>8000000</v>
      </c>
      <c r="F33" s="21">
        <v>18692372</v>
      </c>
      <c r="G33" s="21"/>
      <c r="H33" s="21"/>
      <c r="I33" s="21">
        <v>2150872</v>
      </c>
      <c r="J33" s="21">
        <v>2150872</v>
      </c>
      <c r="K33" s="21">
        <v>623080</v>
      </c>
      <c r="L33" s="21">
        <v>1533537</v>
      </c>
      <c r="M33" s="21">
        <v>984230</v>
      </c>
      <c r="N33" s="21">
        <v>3140847</v>
      </c>
      <c r="O33" s="21"/>
      <c r="P33" s="21"/>
      <c r="Q33" s="21"/>
      <c r="R33" s="21"/>
      <c r="S33" s="21"/>
      <c r="T33" s="21"/>
      <c r="U33" s="21"/>
      <c r="V33" s="21"/>
      <c r="W33" s="21">
        <v>5291719</v>
      </c>
      <c r="X33" s="21"/>
      <c r="Y33" s="21">
        <v>5291719</v>
      </c>
      <c r="Z33" s="6"/>
      <c r="AA33" s="28">
        <v>18692372</v>
      </c>
    </row>
    <row r="34" spans="1:27" ht="13.5">
      <c r="A34" s="59" t="s">
        <v>61</v>
      </c>
      <c r="B34" s="3" t="s">
        <v>62</v>
      </c>
      <c r="C34" s="19">
        <v>514883</v>
      </c>
      <c r="D34" s="19"/>
      <c r="E34" s="20">
        <v>13140000</v>
      </c>
      <c r="F34" s="21">
        <v>14285164</v>
      </c>
      <c r="G34" s="21"/>
      <c r="H34" s="21"/>
      <c r="I34" s="21">
        <v>98747</v>
      </c>
      <c r="J34" s="21">
        <v>98747</v>
      </c>
      <c r="K34" s="21">
        <v>343742</v>
      </c>
      <c r="L34" s="21">
        <v>22993</v>
      </c>
      <c r="M34" s="21">
        <v>535905</v>
      </c>
      <c r="N34" s="21">
        <v>902640</v>
      </c>
      <c r="O34" s="21"/>
      <c r="P34" s="21"/>
      <c r="Q34" s="21"/>
      <c r="R34" s="21"/>
      <c r="S34" s="21"/>
      <c r="T34" s="21"/>
      <c r="U34" s="21"/>
      <c r="V34" s="21"/>
      <c r="W34" s="21">
        <v>1001387</v>
      </c>
      <c r="X34" s="21"/>
      <c r="Y34" s="21">
        <v>1001387</v>
      </c>
      <c r="Z34" s="6"/>
      <c r="AA34" s="28">
        <v>14285164</v>
      </c>
    </row>
    <row r="35" spans="1:27" ht="13.5">
      <c r="A35" s="59" t="s">
        <v>63</v>
      </c>
      <c r="B35" s="3"/>
      <c r="C35" s="19">
        <v>96022665</v>
      </c>
      <c r="D35" s="19"/>
      <c r="E35" s="20">
        <v>152021602</v>
      </c>
      <c r="F35" s="21">
        <v>191915624</v>
      </c>
      <c r="G35" s="21">
        <v>1019621</v>
      </c>
      <c r="H35" s="21">
        <v>3296904</v>
      </c>
      <c r="I35" s="21">
        <v>21857645</v>
      </c>
      <c r="J35" s="21">
        <v>26174170</v>
      </c>
      <c r="K35" s="21">
        <v>15839791</v>
      </c>
      <c r="L35" s="21">
        <v>13387852</v>
      </c>
      <c r="M35" s="21">
        <v>13004639</v>
      </c>
      <c r="N35" s="21">
        <v>42232282</v>
      </c>
      <c r="O35" s="21"/>
      <c r="P35" s="21"/>
      <c r="Q35" s="21"/>
      <c r="R35" s="21"/>
      <c r="S35" s="21"/>
      <c r="T35" s="21"/>
      <c r="U35" s="21"/>
      <c r="V35" s="21"/>
      <c r="W35" s="21">
        <v>68406452</v>
      </c>
      <c r="X35" s="21"/>
      <c r="Y35" s="21">
        <v>68406452</v>
      </c>
      <c r="Z35" s="6"/>
      <c r="AA35" s="28">
        <v>191915624</v>
      </c>
    </row>
    <row r="36" spans="1:27" ht="13.5">
      <c r="A36" s="60" t="s">
        <v>64</v>
      </c>
      <c r="B36" s="10"/>
      <c r="C36" s="61">
        <f aca="true" t="shared" si="6" ref="C36:Y36">SUM(C32:C35)</f>
        <v>146129171</v>
      </c>
      <c r="D36" s="61">
        <f>SUM(D32:D35)</f>
        <v>0</v>
      </c>
      <c r="E36" s="62">
        <f t="shared" si="6"/>
        <v>211181506</v>
      </c>
      <c r="F36" s="63">
        <f t="shared" si="6"/>
        <v>265373221</v>
      </c>
      <c r="G36" s="63">
        <f t="shared" si="6"/>
        <v>1019621</v>
      </c>
      <c r="H36" s="63">
        <f t="shared" si="6"/>
        <v>4061351</v>
      </c>
      <c r="I36" s="63">
        <f t="shared" si="6"/>
        <v>25554910</v>
      </c>
      <c r="J36" s="63">
        <f t="shared" si="6"/>
        <v>30635882</v>
      </c>
      <c r="K36" s="63">
        <f t="shared" si="6"/>
        <v>20262527</v>
      </c>
      <c r="L36" s="63">
        <f t="shared" si="6"/>
        <v>18078502</v>
      </c>
      <c r="M36" s="63">
        <f t="shared" si="6"/>
        <v>17170140</v>
      </c>
      <c r="N36" s="63">
        <f t="shared" si="6"/>
        <v>55511169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86147051</v>
      </c>
      <c r="X36" s="63">
        <f t="shared" si="6"/>
        <v>0</v>
      </c>
      <c r="Y36" s="63">
        <f t="shared" si="6"/>
        <v>86147051</v>
      </c>
      <c r="Z36" s="64">
        <f>+IF(X36&lt;&gt;0,+(Y36/X36)*100,0)</f>
        <v>0</v>
      </c>
      <c r="AA36" s="65">
        <f>SUM(AA32:AA35)</f>
        <v>265373221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3473521</v>
      </c>
      <c r="D5" s="16">
        <f>SUM(D6:D8)</f>
        <v>0</v>
      </c>
      <c r="E5" s="17">
        <f t="shared" si="0"/>
        <v>5192452</v>
      </c>
      <c r="F5" s="18">
        <f t="shared" si="0"/>
        <v>5192452</v>
      </c>
      <c r="G5" s="18">
        <f t="shared" si="0"/>
        <v>1000</v>
      </c>
      <c r="H5" s="18">
        <f t="shared" si="0"/>
        <v>1161</v>
      </c>
      <c r="I5" s="18">
        <f t="shared" si="0"/>
        <v>27574</v>
      </c>
      <c r="J5" s="18">
        <f t="shared" si="0"/>
        <v>29735</v>
      </c>
      <c r="K5" s="18">
        <f t="shared" si="0"/>
        <v>87387</v>
      </c>
      <c r="L5" s="18">
        <f t="shared" si="0"/>
        <v>484929</v>
      </c>
      <c r="M5" s="18">
        <f t="shared" si="0"/>
        <v>137552</v>
      </c>
      <c r="N5" s="18">
        <f t="shared" si="0"/>
        <v>709868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739603</v>
      </c>
      <c r="X5" s="18">
        <f t="shared" si="0"/>
        <v>391000</v>
      </c>
      <c r="Y5" s="18">
        <f t="shared" si="0"/>
        <v>348603</v>
      </c>
      <c r="Z5" s="4">
        <f>+IF(X5&lt;&gt;0,+(Y5/X5)*100,0)</f>
        <v>89.15677749360614</v>
      </c>
      <c r="AA5" s="16">
        <f>SUM(AA6:AA8)</f>
        <v>5192452</v>
      </c>
    </row>
    <row r="6" spans="1:27" ht="13.5">
      <c r="A6" s="5" t="s">
        <v>32</v>
      </c>
      <c r="B6" s="3"/>
      <c r="C6" s="19">
        <v>1076562</v>
      </c>
      <c r="D6" s="19"/>
      <c r="E6" s="20">
        <v>834285</v>
      </c>
      <c r="F6" s="21">
        <v>834285</v>
      </c>
      <c r="G6" s="21"/>
      <c r="H6" s="21"/>
      <c r="I6" s="21">
        <v>23720</v>
      </c>
      <c r="J6" s="21">
        <v>23720</v>
      </c>
      <c r="K6" s="21">
        <v>72687</v>
      </c>
      <c r="L6" s="21">
        <v>3631</v>
      </c>
      <c r="M6" s="21">
        <v>67864</v>
      </c>
      <c r="N6" s="21">
        <v>144182</v>
      </c>
      <c r="O6" s="21"/>
      <c r="P6" s="21"/>
      <c r="Q6" s="21"/>
      <c r="R6" s="21"/>
      <c r="S6" s="21"/>
      <c r="T6" s="21"/>
      <c r="U6" s="21"/>
      <c r="V6" s="21"/>
      <c r="W6" s="21">
        <v>167902</v>
      </c>
      <c r="X6" s="21">
        <v>9000</v>
      </c>
      <c r="Y6" s="21">
        <v>158902</v>
      </c>
      <c r="Z6" s="6">
        <v>1765.58</v>
      </c>
      <c r="AA6" s="28">
        <v>834285</v>
      </c>
    </row>
    <row r="7" spans="1:27" ht="13.5">
      <c r="A7" s="5" t="s">
        <v>33</v>
      </c>
      <c r="B7" s="3"/>
      <c r="C7" s="22">
        <v>888479</v>
      </c>
      <c r="D7" s="22"/>
      <c r="E7" s="23">
        <v>1030417</v>
      </c>
      <c r="F7" s="24">
        <v>1030417</v>
      </c>
      <c r="G7" s="24">
        <v>1000</v>
      </c>
      <c r="H7" s="24"/>
      <c r="I7" s="24">
        <v>2170</v>
      </c>
      <c r="J7" s="24">
        <v>3170</v>
      </c>
      <c r="K7" s="24">
        <v>2932</v>
      </c>
      <c r="L7" s="24">
        <v>481298</v>
      </c>
      <c r="M7" s="24">
        <v>68538</v>
      </c>
      <c r="N7" s="24">
        <v>552768</v>
      </c>
      <c r="O7" s="24"/>
      <c r="P7" s="24"/>
      <c r="Q7" s="24"/>
      <c r="R7" s="24"/>
      <c r="S7" s="24"/>
      <c r="T7" s="24"/>
      <c r="U7" s="24"/>
      <c r="V7" s="24"/>
      <c r="W7" s="24">
        <v>555938</v>
      </c>
      <c r="X7" s="24">
        <v>365000</v>
      </c>
      <c r="Y7" s="24">
        <v>190938</v>
      </c>
      <c r="Z7" s="7">
        <v>52.31</v>
      </c>
      <c r="AA7" s="29">
        <v>1030417</v>
      </c>
    </row>
    <row r="8" spans="1:27" ht="13.5">
      <c r="A8" s="5" t="s">
        <v>34</v>
      </c>
      <c r="B8" s="3"/>
      <c r="C8" s="19">
        <v>1508480</v>
      </c>
      <c r="D8" s="19"/>
      <c r="E8" s="20">
        <v>3327750</v>
      </c>
      <c r="F8" s="21">
        <v>3327750</v>
      </c>
      <c r="G8" s="21"/>
      <c r="H8" s="21">
        <v>1161</v>
      </c>
      <c r="I8" s="21">
        <v>1684</v>
      </c>
      <c r="J8" s="21">
        <v>2845</v>
      </c>
      <c r="K8" s="21">
        <v>11768</v>
      </c>
      <c r="L8" s="21"/>
      <c r="M8" s="21">
        <v>1150</v>
      </c>
      <c r="N8" s="21">
        <v>12918</v>
      </c>
      <c r="O8" s="21"/>
      <c r="P8" s="21"/>
      <c r="Q8" s="21"/>
      <c r="R8" s="21"/>
      <c r="S8" s="21"/>
      <c r="T8" s="21"/>
      <c r="U8" s="21"/>
      <c r="V8" s="21"/>
      <c r="W8" s="21">
        <v>15763</v>
      </c>
      <c r="X8" s="21">
        <v>17000</v>
      </c>
      <c r="Y8" s="21">
        <v>-1237</v>
      </c>
      <c r="Z8" s="6">
        <v>-7.28</v>
      </c>
      <c r="AA8" s="28">
        <v>3327750</v>
      </c>
    </row>
    <row r="9" spans="1:27" ht="13.5">
      <c r="A9" s="2" t="s">
        <v>35</v>
      </c>
      <c r="B9" s="3"/>
      <c r="C9" s="16">
        <f aca="true" t="shared" si="1" ref="C9:Y9">SUM(C10:C14)</f>
        <v>8567208</v>
      </c>
      <c r="D9" s="16">
        <f>SUM(D10:D14)</f>
        <v>0</v>
      </c>
      <c r="E9" s="17">
        <f t="shared" si="1"/>
        <v>7064377</v>
      </c>
      <c r="F9" s="18">
        <f t="shared" si="1"/>
        <v>7064377</v>
      </c>
      <c r="G9" s="18">
        <f t="shared" si="1"/>
        <v>4795</v>
      </c>
      <c r="H9" s="18">
        <f t="shared" si="1"/>
        <v>20253</v>
      </c>
      <c r="I9" s="18">
        <f t="shared" si="1"/>
        <v>105380</v>
      </c>
      <c r="J9" s="18">
        <f t="shared" si="1"/>
        <v>130428</v>
      </c>
      <c r="K9" s="18">
        <f t="shared" si="1"/>
        <v>1472803</v>
      </c>
      <c r="L9" s="18">
        <f t="shared" si="1"/>
        <v>554389</v>
      </c>
      <c r="M9" s="18">
        <f t="shared" si="1"/>
        <v>163117</v>
      </c>
      <c r="N9" s="18">
        <f t="shared" si="1"/>
        <v>2190309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2320737</v>
      </c>
      <c r="X9" s="18">
        <f t="shared" si="1"/>
        <v>2451952</v>
      </c>
      <c r="Y9" s="18">
        <f t="shared" si="1"/>
        <v>-131215</v>
      </c>
      <c r="Z9" s="4">
        <f>+IF(X9&lt;&gt;0,+(Y9/X9)*100,0)</f>
        <v>-5.351450599359205</v>
      </c>
      <c r="AA9" s="30">
        <f>SUM(AA10:AA14)</f>
        <v>7064377</v>
      </c>
    </row>
    <row r="10" spans="1:27" ht="13.5">
      <c r="A10" s="5" t="s">
        <v>36</v>
      </c>
      <c r="B10" s="3"/>
      <c r="C10" s="19">
        <v>502976</v>
      </c>
      <c r="D10" s="19"/>
      <c r="E10" s="20">
        <v>3808425</v>
      </c>
      <c r="F10" s="21">
        <v>3808425</v>
      </c>
      <c r="G10" s="21"/>
      <c r="H10" s="21"/>
      <c r="I10" s="21">
        <v>20967</v>
      </c>
      <c r="J10" s="21">
        <v>20967</v>
      </c>
      <c r="K10" s="21">
        <v>33377</v>
      </c>
      <c r="L10" s="21">
        <v>7161</v>
      </c>
      <c r="M10" s="21">
        <v>151209</v>
      </c>
      <c r="N10" s="21">
        <v>191747</v>
      </c>
      <c r="O10" s="21"/>
      <c r="P10" s="21"/>
      <c r="Q10" s="21"/>
      <c r="R10" s="21"/>
      <c r="S10" s="21"/>
      <c r="T10" s="21"/>
      <c r="U10" s="21"/>
      <c r="V10" s="21"/>
      <c r="W10" s="21">
        <v>212714</v>
      </c>
      <c r="X10" s="21">
        <v>547000</v>
      </c>
      <c r="Y10" s="21">
        <v>-334286</v>
      </c>
      <c r="Z10" s="6">
        <v>-61.11</v>
      </c>
      <c r="AA10" s="28">
        <v>3808425</v>
      </c>
    </row>
    <row r="11" spans="1:27" ht="13.5">
      <c r="A11" s="5" t="s">
        <v>37</v>
      </c>
      <c r="B11" s="3"/>
      <c r="C11" s="19">
        <v>1112874</v>
      </c>
      <c r="D11" s="19"/>
      <c r="E11" s="20">
        <v>1632000</v>
      </c>
      <c r="F11" s="21">
        <v>1632000</v>
      </c>
      <c r="G11" s="21">
        <v>4795</v>
      </c>
      <c r="H11" s="21">
        <v>9521</v>
      </c>
      <c r="I11" s="21">
        <v>86000</v>
      </c>
      <c r="J11" s="21">
        <v>100316</v>
      </c>
      <c r="K11" s="21">
        <v>223896</v>
      </c>
      <c r="L11" s="21">
        <v>368104</v>
      </c>
      <c r="M11" s="21">
        <v>3509</v>
      </c>
      <c r="N11" s="21">
        <v>595509</v>
      </c>
      <c r="O11" s="21"/>
      <c r="P11" s="21"/>
      <c r="Q11" s="21"/>
      <c r="R11" s="21"/>
      <c r="S11" s="21"/>
      <c r="T11" s="21"/>
      <c r="U11" s="21"/>
      <c r="V11" s="21"/>
      <c r="W11" s="21">
        <v>695825</v>
      </c>
      <c r="X11" s="21">
        <v>384000</v>
      </c>
      <c r="Y11" s="21">
        <v>311825</v>
      </c>
      <c r="Z11" s="6">
        <v>81.2</v>
      </c>
      <c r="AA11" s="28">
        <v>1632000</v>
      </c>
    </row>
    <row r="12" spans="1:27" ht="13.5">
      <c r="A12" s="5" t="s">
        <v>38</v>
      </c>
      <c r="B12" s="3"/>
      <c r="C12" s="19">
        <v>297364</v>
      </c>
      <c r="D12" s="19"/>
      <c r="E12" s="20">
        <v>728000</v>
      </c>
      <c r="F12" s="21">
        <v>728000</v>
      </c>
      <c r="G12" s="21"/>
      <c r="H12" s="21">
        <v>10732</v>
      </c>
      <c r="I12" s="21">
        <v>-1587</v>
      </c>
      <c r="J12" s="21">
        <v>9145</v>
      </c>
      <c r="K12" s="21">
        <v>437902</v>
      </c>
      <c r="L12" s="21">
        <v>179124</v>
      </c>
      <c r="M12" s="21">
        <v>8399</v>
      </c>
      <c r="N12" s="21">
        <v>625425</v>
      </c>
      <c r="O12" s="21"/>
      <c r="P12" s="21"/>
      <c r="Q12" s="21"/>
      <c r="R12" s="21"/>
      <c r="S12" s="21"/>
      <c r="T12" s="21"/>
      <c r="U12" s="21"/>
      <c r="V12" s="21"/>
      <c r="W12" s="21">
        <v>634570</v>
      </c>
      <c r="X12" s="21">
        <v>625000</v>
      </c>
      <c r="Y12" s="21">
        <v>9570</v>
      </c>
      <c r="Z12" s="6">
        <v>1.53</v>
      </c>
      <c r="AA12" s="28">
        <v>728000</v>
      </c>
    </row>
    <row r="13" spans="1:27" ht="13.5">
      <c r="A13" s="5" t="s">
        <v>39</v>
      </c>
      <c r="B13" s="3"/>
      <c r="C13" s="19">
        <v>6653994</v>
      </c>
      <c r="D13" s="19"/>
      <c r="E13" s="20">
        <v>895952</v>
      </c>
      <c r="F13" s="21">
        <v>895952</v>
      </c>
      <c r="G13" s="21"/>
      <c r="H13" s="21"/>
      <c r="I13" s="21"/>
      <c r="J13" s="21"/>
      <c r="K13" s="21">
        <v>777628</v>
      </c>
      <c r="L13" s="21"/>
      <c r="M13" s="21"/>
      <c r="N13" s="21">
        <v>777628</v>
      </c>
      <c r="O13" s="21"/>
      <c r="P13" s="21"/>
      <c r="Q13" s="21"/>
      <c r="R13" s="21"/>
      <c r="S13" s="21"/>
      <c r="T13" s="21"/>
      <c r="U13" s="21"/>
      <c r="V13" s="21"/>
      <c r="W13" s="21">
        <v>777628</v>
      </c>
      <c r="X13" s="21">
        <v>895952</v>
      </c>
      <c r="Y13" s="21">
        <v>-118324</v>
      </c>
      <c r="Z13" s="6">
        <v>-13.21</v>
      </c>
      <c r="AA13" s="28">
        <v>895952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16379959</v>
      </c>
      <c r="D15" s="16">
        <f>SUM(D16:D18)</f>
        <v>0</v>
      </c>
      <c r="E15" s="17">
        <f t="shared" si="2"/>
        <v>11249459</v>
      </c>
      <c r="F15" s="18">
        <f t="shared" si="2"/>
        <v>11249459</v>
      </c>
      <c r="G15" s="18">
        <f t="shared" si="2"/>
        <v>114216</v>
      </c>
      <c r="H15" s="18">
        <f t="shared" si="2"/>
        <v>111642</v>
      </c>
      <c r="I15" s="18">
        <f t="shared" si="2"/>
        <v>256183</v>
      </c>
      <c r="J15" s="18">
        <f t="shared" si="2"/>
        <v>482041</v>
      </c>
      <c r="K15" s="18">
        <f t="shared" si="2"/>
        <v>37428</v>
      </c>
      <c r="L15" s="18">
        <f t="shared" si="2"/>
        <v>98782</v>
      </c>
      <c r="M15" s="18">
        <f t="shared" si="2"/>
        <v>360367</v>
      </c>
      <c r="N15" s="18">
        <f t="shared" si="2"/>
        <v>496577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978618</v>
      </c>
      <c r="X15" s="18">
        <f t="shared" si="2"/>
        <v>4326459</v>
      </c>
      <c r="Y15" s="18">
        <f t="shared" si="2"/>
        <v>-3347841</v>
      </c>
      <c r="Z15" s="4">
        <f>+IF(X15&lt;&gt;0,+(Y15/X15)*100,0)</f>
        <v>-77.38062466326389</v>
      </c>
      <c r="AA15" s="30">
        <f>SUM(AA16:AA18)</f>
        <v>11249459</v>
      </c>
    </row>
    <row r="16" spans="1:27" ht="13.5">
      <c r="A16" s="5" t="s">
        <v>42</v>
      </c>
      <c r="B16" s="3"/>
      <c r="C16" s="19">
        <v>105514</v>
      </c>
      <c r="D16" s="19"/>
      <c r="E16" s="20">
        <v>114459</v>
      </c>
      <c r="F16" s="21">
        <v>114459</v>
      </c>
      <c r="G16" s="21">
        <v>1260</v>
      </c>
      <c r="H16" s="21">
        <v>2656</v>
      </c>
      <c r="I16" s="21">
        <v>230382</v>
      </c>
      <c r="J16" s="21">
        <v>234298</v>
      </c>
      <c r="K16" s="21">
        <v>5820</v>
      </c>
      <c r="L16" s="21">
        <v>27780</v>
      </c>
      <c r="M16" s="21"/>
      <c r="N16" s="21">
        <v>33600</v>
      </c>
      <c r="O16" s="21"/>
      <c r="P16" s="21"/>
      <c r="Q16" s="21"/>
      <c r="R16" s="21"/>
      <c r="S16" s="21"/>
      <c r="T16" s="21"/>
      <c r="U16" s="21"/>
      <c r="V16" s="21"/>
      <c r="W16" s="21">
        <v>267898</v>
      </c>
      <c r="X16" s="21">
        <v>58459</v>
      </c>
      <c r="Y16" s="21">
        <v>209439</v>
      </c>
      <c r="Z16" s="6">
        <v>358.27</v>
      </c>
      <c r="AA16" s="28">
        <v>114459</v>
      </c>
    </row>
    <row r="17" spans="1:27" ht="13.5">
      <c r="A17" s="5" t="s">
        <v>43</v>
      </c>
      <c r="B17" s="3"/>
      <c r="C17" s="19">
        <v>16274445</v>
      </c>
      <c r="D17" s="19"/>
      <c r="E17" s="20">
        <v>11135000</v>
      </c>
      <c r="F17" s="21">
        <v>11135000</v>
      </c>
      <c r="G17" s="21">
        <v>112956</v>
      </c>
      <c r="H17" s="21">
        <v>108986</v>
      </c>
      <c r="I17" s="21">
        <v>25801</v>
      </c>
      <c r="J17" s="21">
        <v>247743</v>
      </c>
      <c r="K17" s="21">
        <v>31608</v>
      </c>
      <c r="L17" s="21">
        <v>71002</v>
      </c>
      <c r="M17" s="21">
        <v>360367</v>
      </c>
      <c r="N17" s="21">
        <v>462977</v>
      </c>
      <c r="O17" s="21"/>
      <c r="P17" s="21"/>
      <c r="Q17" s="21"/>
      <c r="R17" s="21"/>
      <c r="S17" s="21"/>
      <c r="T17" s="21"/>
      <c r="U17" s="21"/>
      <c r="V17" s="21"/>
      <c r="W17" s="21">
        <v>710720</v>
      </c>
      <c r="X17" s="21">
        <v>4268000</v>
      </c>
      <c r="Y17" s="21">
        <v>-3557280</v>
      </c>
      <c r="Z17" s="6">
        <v>-83.35</v>
      </c>
      <c r="AA17" s="28">
        <v>11135000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57032346</v>
      </c>
      <c r="D19" s="16">
        <f>SUM(D20:D23)</f>
        <v>0</v>
      </c>
      <c r="E19" s="17">
        <f t="shared" si="3"/>
        <v>57567684</v>
      </c>
      <c r="F19" s="18">
        <f t="shared" si="3"/>
        <v>57567684</v>
      </c>
      <c r="G19" s="18">
        <f t="shared" si="3"/>
        <v>488713</v>
      </c>
      <c r="H19" s="18">
        <f t="shared" si="3"/>
        <v>2509186</v>
      </c>
      <c r="I19" s="18">
        <f t="shared" si="3"/>
        <v>3904282</v>
      </c>
      <c r="J19" s="18">
        <f t="shared" si="3"/>
        <v>6902181</v>
      </c>
      <c r="K19" s="18">
        <f t="shared" si="3"/>
        <v>6285791</v>
      </c>
      <c r="L19" s="18">
        <f t="shared" si="3"/>
        <v>5055867</v>
      </c>
      <c r="M19" s="18">
        <f t="shared" si="3"/>
        <v>9594948</v>
      </c>
      <c r="N19" s="18">
        <f t="shared" si="3"/>
        <v>20936606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27838787</v>
      </c>
      <c r="X19" s="18">
        <f t="shared" si="3"/>
        <v>27203406</v>
      </c>
      <c r="Y19" s="18">
        <f t="shared" si="3"/>
        <v>635381</v>
      </c>
      <c r="Z19" s="4">
        <f>+IF(X19&lt;&gt;0,+(Y19/X19)*100,0)</f>
        <v>2.335667085217197</v>
      </c>
      <c r="AA19" s="30">
        <f>SUM(AA20:AA23)</f>
        <v>57567684</v>
      </c>
    </row>
    <row r="20" spans="1:27" ht="13.5">
      <c r="A20" s="5" t="s">
        <v>46</v>
      </c>
      <c r="B20" s="3"/>
      <c r="C20" s="19">
        <v>11315924</v>
      </c>
      <c r="D20" s="19"/>
      <c r="E20" s="20">
        <v>10180000</v>
      </c>
      <c r="F20" s="21">
        <v>10180000</v>
      </c>
      <c r="G20" s="21">
        <v>486633</v>
      </c>
      <c r="H20" s="21">
        <v>351021</v>
      </c>
      <c r="I20" s="21">
        <v>694766</v>
      </c>
      <c r="J20" s="21">
        <v>1532420</v>
      </c>
      <c r="K20" s="21">
        <v>1340874</v>
      </c>
      <c r="L20" s="21">
        <v>1290891</v>
      </c>
      <c r="M20" s="21">
        <v>354805</v>
      </c>
      <c r="N20" s="21">
        <v>2986570</v>
      </c>
      <c r="O20" s="21"/>
      <c r="P20" s="21"/>
      <c r="Q20" s="21"/>
      <c r="R20" s="21"/>
      <c r="S20" s="21"/>
      <c r="T20" s="21"/>
      <c r="U20" s="21"/>
      <c r="V20" s="21"/>
      <c r="W20" s="21">
        <v>4518990</v>
      </c>
      <c r="X20" s="21">
        <v>3168252</v>
      </c>
      <c r="Y20" s="21">
        <v>1350738</v>
      </c>
      <c r="Z20" s="6">
        <v>42.63</v>
      </c>
      <c r="AA20" s="28">
        <v>10180000</v>
      </c>
    </row>
    <row r="21" spans="1:27" ht="13.5">
      <c r="A21" s="5" t="s">
        <v>47</v>
      </c>
      <c r="B21" s="3"/>
      <c r="C21" s="19">
        <v>4093153</v>
      </c>
      <c r="D21" s="19"/>
      <c r="E21" s="20">
        <v>2939292</v>
      </c>
      <c r="F21" s="21">
        <v>2939292</v>
      </c>
      <c r="G21" s="21"/>
      <c r="H21" s="21"/>
      <c r="I21" s="21">
        <v>450</v>
      </c>
      <c r="J21" s="21">
        <v>450</v>
      </c>
      <c r="K21" s="21">
        <v>344433</v>
      </c>
      <c r="L21" s="21">
        <v>678776</v>
      </c>
      <c r="M21" s="21">
        <v>751777</v>
      </c>
      <c r="N21" s="21">
        <v>1774986</v>
      </c>
      <c r="O21" s="21"/>
      <c r="P21" s="21"/>
      <c r="Q21" s="21"/>
      <c r="R21" s="21"/>
      <c r="S21" s="21"/>
      <c r="T21" s="21"/>
      <c r="U21" s="21"/>
      <c r="V21" s="21"/>
      <c r="W21" s="21">
        <v>1775436</v>
      </c>
      <c r="X21" s="21">
        <v>820400</v>
      </c>
      <c r="Y21" s="21">
        <v>955036</v>
      </c>
      <c r="Z21" s="6">
        <v>116.41</v>
      </c>
      <c r="AA21" s="28">
        <v>2939292</v>
      </c>
    </row>
    <row r="22" spans="1:27" ht="13.5">
      <c r="A22" s="5" t="s">
        <v>48</v>
      </c>
      <c r="B22" s="3"/>
      <c r="C22" s="22">
        <v>36720713</v>
      </c>
      <c r="D22" s="22"/>
      <c r="E22" s="23">
        <v>42592808</v>
      </c>
      <c r="F22" s="24">
        <v>42592808</v>
      </c>
      <c r="G22" s="24">
        <v>2080</v>
      </c>
      <c r="H22" s="24">
        <v>2158165</v>
      </c>
      <c r="I22" s="24">
        <v>2859680</v>
      </c>
      <c r="J22" s="24">
        <v>5019925</v>
      </c>
      <c r="K22" s="24">
        <v>4600484</v>
      </c>
      <c r="L22" s="24">
        <v>3086200</v>
      </c>
      <c r="M22" s="24">
        <v>6853256</v>
      </c>
      <c r="N22" s="24">
        <v>14539940</v>
      </c>
      <c r="O22" s="24"/>
      <c r="P22" s="24"/>
      <c r="Q22" s="24"/>
      <c r="R22" s="24"/>
      <c r="S22" s="24"/>
      <c r="T22" s="24"/>
      <c r="U22" s="24"/>
      <c r="V22" s="24"/>
      <c r="W22" s="24">
        <v>19559865</v>
      </c>
      <c r="X22" s="24">
        <v>21798754</v>
      </c>
      <c r="Y22" s="24">
        <v>-2238889</v>
      </c>
      <c r="Z22" s="7">
        <v>-10.27</v>
      </c>
      <c r="AA22" s="29">
        <v>42592808</v>
      </c>
    </row>
    <row r="23" spans="1:27" ht="13.5">
      <c r="A23" s="5" t="s">
        <v>49</v>
      </c>
      <c r="B23" s="3"/>
      <c r="C23" s="19">
        <v>4902556</v>
      </c>
      <c r="D23" s="19"/>
      <c r="E23" s="20">
        <v>1855584</v>
      </c>
      <c r="F23" s="21">
        <v>1855584</v>
      </c>
      <c r="G23" s="21"/>
      <c r="H23" s="21"/>
      <c r="I23" s="21">
        <v>349386</v>
      </c>
      <c r="J23" s="21">
        <v>349386</v>
      </c>
      <c r="K23" s="21"/>
      <c r="L23" s="21"/>
      <c r="M23" s="21">
        <v>1635110</v>
      </c>
      <c r="N23" s="21">
        <v>1635110</v>
      </c>
      <c r="O23" s="21"/>
      <c r="P23" s="21"/>
      <c r="Q23" s="21"/>
      <c r="R23" s="21"/>
      <c r="S23" s="21"/>
      <c r="T23" s="21"/>
      <c r="U23" s="21"/>
      <c r="V23" s="21"/>
      <c r="W23" s="21">
        <v>1984496</v>
      </c>
      <c r="X23" s="21">
        <v>1416000</v>
      </c>
      <c r="Y23" s="21">
        <v>568496</v>
      </c>
      <c r="Z23" s="6">
        <v>40.15</v>
      </c>
      <c r="AA23" s="28">
        <v>1855584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85453034</v>
      </c>
      <c r="D25" s="50">
        <f>+D5+D9+D15+D19+D24</f>
        <v>0</v>
      </c>
      <c r="E25" s="51">
        <f t="shared" si="4"/>
        <v>81073972</v>
      </c>
      <c r="F25" s="52">
        <f t="shared" si="4"/>
        <v>81073972</v>
      </c>
      <c r="G25" s="52">
        <f t="shared" si="4"/>
        <v>608724</v>
      </c>
      <c r="H25" s="52">
        <f t="shared" si="4"/>
        <v>2642242</v>
      </c>
      <c r="I25" s="52">
        <f t="shared" si="4"/>
        <v>4293419</v>
      </c>
      <c r="J25" s="52">
        <f t="shared" si="4"/>
        <v>7544385</v>
      </c>
      <c r="K25" s="52">
        <f t="shared" si="4"/>
        <v>7883409</v>
      </c>
      <c r="L25" s="52">
        <f t="shared" si="4"/>
        <v>6193967</v>
      </c>
      <c r="M25" s="52">
        <f t="shared" si="4"/>
        <v>10255984</v>
      </c>
      <c r="N25" s="52">
        <f t="shared" si="4"/>
        <v>24333360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31877745</v>
      </c>
      <c r="X25" s="52">
        <f t="shared" si="4"/>
        <v>34372817</v>
      </c>
      <c r="Y25" s="52">
        <f t="shared" si="4"/>
        <v>-2495072</v>
      </c>
      <c r="Z25" s="53">
        <f>+IF(X25&lt;&gt;0,+(Y25/X25)*100,0)</f>
        <v>-7.258852249438852</v>
      </c>
      <c r="AA25" s="54">
        <f>+AA5+AA9+AA15+AA19+AA24</f>
        <v>81073972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25221699</v>
      </c>
      <c r="D28" s="19"/>
      <c r="E28" s="20">
        <v>23918000</v>
      </c>
      <c r="F28" s="21">
        <v>23918000</v>
      </c>
      <c r="G28" s="21">
        <v>2080</v>
      </c>
      <c r="H28" s="21">
        <v>2158165</v>
      </c>
      <c r="I28" s="21">
        <v>1750201</v>
      </c>
      <c r="J28" s="21">
        <v>3910446</v>
      </c>
      <c r="K28" s="21">
        <v>4473258</v>
      </c>
      <c r="L28" s="21">
        <v>3744619</v>
      </c>
      <c r="M28" s="21">
        <v>6416348</v>
      </c>
      <c r="N28" s="21">
        <v>14634225</v>
      </c>
      <c r="O28" s="21"/>
      <c r="P28" s="21"/>
      <c r="Q28" s="21"/>
      <c r="R28" s="21"/>
      <c r="S28" s="21"/>
      <c r="T28" s="21"/>
      <c r="U28" s="21"/>
      <c r="V28" s="21"/>
      <c r="W28" s="21">
        <v>18544671</v>
      </c>
      <c r="X28" s="21"/>
      <c r="Y28" s="21">
        <v>18544671</v>
      </c>
      <c r="Z28" s="6"/>
      <c r="AA28" s="19">
        <v>23918000</v>
      </c>
    </row>
    <row r="29" spans="1:27" ht="13.5">
      <c r="A29" s="56" t="s">
        <v>55</v>
      </c>
      <c r="B29" s="3"/>
      <c r="C29" s="19">
        <v>16034162</v>
      </c>
      <c r="D29" s="19"/>
      <c r="E29" s="20">
        <v>3748400</v>
      </c>
      <c r="F29" s="21">
        <v>3748400</v>
      </c>
      <c r="G29" s="21"/>
      <c r="H29" s="21"/>
      <c r="I29" s="21">
        <v>2577</v>
      </c>
      <c r="J29" s="21">
        <v>2577</v>
      </c>
      <c r="K29" s="21">
        <v>33377</v>
      </c>
      <c r="L29" s="21">
        <v>3228</v>
      </c>
      <c r="M29" s="21">
        <v>117428</v>
      </c>
      <c r="N29" s="21">
        <v>154033</v>
      </c>
      <c r="O29" s="21"/>
      <c r="P29" s="21"/>
      <c r="Q29" s="21"/>
      <c r="R29" s="21"/>
      <c r="S29" s="21"/>
      <c r="T29" s="21"/>
      <c r="U29" s="21"/>
      <c r="V29" s="21"/>
      <c r="W29" s="21">
        <v>156610</v>
      </c>
      <c r="X29" s="21"/>
      <c r="Y29" s="21">
        <v>156610</v>
      </c>
      <c r="Z29" s="6"/>
      <c r="AA29" s="28">
        <v>3748400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41255861</v>
      </c>
      <c r="D32" s="25">
        <f>SUM(D28:D31)</f>
        <v>0</v>
      </c>
      <c r="E32" s="26">
        <f t="shared" si="5"/>
        <v>27666400</v>
      </c>
      <c r="F32" s="27">
        <f t="shared" si="5"/>
        <v>27666400</v>
      </c>
      <c r="G32" s="27">
        <f t="shared" si="5"/>
        <v>2080</v>
      </c>
      <c r="H32" s="27">
        <f t="shared" si="5"/>
        <v>2158165</v>
      </c>
      <c r="I32" s="27">
        <f t="shared" si="5"/>
        <v>1752778</v>
      </c>
      <c r="J32" s="27">
        <f t="shared" si="5"/>
        <v>3913023</v>
      </c>
      <c r="K32" s="27">
        <f t="shared" si="5"/>
        <v>4506635</v>
      </c>
      <c r="L32" s="27">
        <f t="shared" si="5"/>
        <v>3747847</v>
      </c>
      <c r="M32" s="27">
        <f t="shared" si="5"/>
        <v>6533776</v>
      </c>
      <c r="N32" s="27">
        <f t="shared" si="5"/>
        <v>14788258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18701281</v>
      </c>
      <c r="X32" s="27">
        <f t="shared" si="5"/>
        <v>0</v>
      </c>
      <c r="Y32" s="27">
        <f t="shared" si="5"/>
        <v>18701281</v>
      </c>
      <c r="Z32" s="13">
        <f>+IF(X32&lt;&gt;0,+(Y32/X32)*100,0)</f>
        <v>0</v>
      </c>
      <c r="AA32" s="31">
        <f>SUM(AA28:AA31)</f>
        <v>27666400</v>
      </c>
    </row>
    <row r="33" spans="1:27" ht="13.5">
      <c r="A33" s="59" t="s">
        <v>59</v>
      </c>
      <c r="B33" s="3" t="s">
        <v>60</v>
      </c>
      <c r="C33" s="19">
        <v>2000000</v>
      </c>
      <c r="D33" s="19"/>
      <c r="E33" s="20">
        <v>1500000</v>
      </c>
      <c r="F33" s="21">
        <v>1500000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1500000</v>
      </c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42197173</v>
      </c>
      <c r="D35" s="19"/>
      <c r="E35" s="20">
        <v>51907572</v>
      </c>
      <c r="F35" s="21">
        <v>51907572</v>
      </c>
      <c r="G35" s="21">
        <v>606643</v>
      </c>
      <c r="H35" s="21">
        <v>484077</v>
      </c>
      <c r="I35" s="21">
        <v>2540641</v>
      </c>
      <c r="J35" s="21">
        <v>3631361</v>
      </c>
      <c r="K35" s="21">
        <v>3376774</v>
      </c>
      <c r="L35" s="21">
        <v>2446121</v>
      </c>
      <c r="M35" s="21">
        <v>3722207</v>
      </c>
      <c r="N35" s="21">
        <v>9545102</v>
      </c>
      <c r="O35" s="21"/>
      <c r="P35" s="21"/>
      <c r="Q35" s="21"/>
      <c r="R35" s="21"/>
      <c r="S35" s="21"/>
      <c r="T35" s="21"/>
      <c r="U35" s="21"/>
      <c r="V35" s="21"/>
      <c r="W35" s="21">
        <v>13176463</v>
      </c>
      <c r="X35" s="21"/>
      <c r="Y35" s="21">
        <v>13176463</v>
      </c>
      <c r="Z35" s="6"/>
      <c r="AA35" s="28">
        <v>51907572</v>
      </c>
    </row>
    <row r="36" spans="1:27" ht="13.5">
      <c r="A36" s="60" t="s">
        <v>64</v>
      </c>
      <c r="B36" s="10"/>
      <c r="C36" s="61">
        <f aca="true" t="shared" si="6" ref="C36:Y36">SUM(C32:C35)</f>
        <v>85453034</v>
      </c>
      <c r="D36" s="61">
        <f>SUM(D32:D35)</f>
        <v>0</v>
      </c>
      <c r="E36" s="62">
        <f t="shared" si="6"/>
        <v>81073972</v>
      </c>
      <c r="F36" s="63">
        <f t="shared" si="6"/>
        <v>81073972</v>
      </c>
      <c r="G36" s="63">
        <f t="shared" si="6"/>
        <v>608723</v>
      </c>
      <c r="H36" s="63">
        <f t="shared" si="6"/>
        <v>2642242</v>
      </c>
      <c r="I36" s="63">
        <f t="shared" si="6"/>
        <v>4293419</v>
      </c>
      <c r="J36" s="63">
        <f t="shared" si="6"/>
        <v>7544384</v>
      </c>
      <c r="K36" s="63">
        <f t="shared" si="6"/>
        <v>7883409</v>
      </c>
      <c r="L36" s="63">
        <f t="shared" si="6"/>
        <v>6193968</v>
      </c>
      <c r="M36" s="63">
        <f t="shared" si="6"/>
        <v>10255983</v>
      </c>
      <c r="N36" s="63">
        <f t="shared" si="6"/>
        <v>24333360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31877744</v>
      </c>
      <c r="X36" s="63">
        <f t="shared" si="6"/>
        <v>0</v>
      </c>
      <c r="Y36" s="63">
        <f t="shared" si="6"/>
        <v>31877744</v>
      </c>
      <c r="Z36" s="64">
        <f>+IF(X36&lt;&gt;0,+(Y36/X36)*100,0)</f>
        <v>0</v>
      </c>
      <c r="AA36" s="65">
        <f>SUM(AA32:AA35)</f>
        <v>81073972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1316977</v>
      </c>
      <c r="D5" s="16">
        <f>SUM(D6:D8)</f>
        <v>0</v>
      </c>
      <c r="E5" s="17">
        <f t="shared" si="0"/>
        <v>117000</v>
      </c>
      <c r="F5" s="18">
        <f t="shared" si="0"/>
        <v>1651000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8780</v>
      </c>
      <c r="M5" s="18">
        <f t="shared" si="0"/>
        <v>0</v>
      </c>
      <c r="N5" s="18">
        <f t="shared" si="0"/>
        <v>8780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8780</v>
      </c>
      <c r="X5" s="18">
        <f t="shared" si="0"/>
        <v>45630</v>
      </c>
      <c r="Y5" s="18">
        <f t="shared" si="0"/>
        <v>-36850</v>
      </c>
      <c r="Z5" s="4">
        <f>+IF(X5&lt;&gt;0,+(Y5/X5)*100,0)</f>
        <v>-80.75827306596537</v>
      </c>
      <c r="AA5" s="16">
        <f>SUM(AA6:AA8)</f>
        <v>1651000</v>
      </c>
    </row>
    <row r="6" spans="1:27" ht="13.5">
      <c r="A6" s="5" t="s">
        <v>32</v>
      </c>
      <c r="B6" s="3"/>
      <c r="C6" s="19">
        <v>236891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1080086</v>
      </c>
      <c r="D7" s="22"/>
      <c r="E7" s="23">
        <v>2000</v>
      </c>
      <c r="F7" s="24">
        <v>2000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780</v>
      </c>
      <c r="Y7" s="24">
        <v>-780</v>
      </c>
      <c r="Z7" s="7">
        <v>-100</v>
      </c>
      <c r="AA7" s="29">
        <v>2000</v>
      </c>
    </row>
    <row r="8" spans="1:27" ht="13.5">
      <c r="A8" s="5" t="s">
        <v>34</v>
      </c>
      <c r="B8" s="3"/>
      <c r="C8" s="19"/>
      <c r="D8" s="19"/>
      <c r="E8" s="20">
        <v>115000</v>
      </c>
      <c r="F8" s="21">
        <v>1649000</v>
      </c>
      <c r="G8" s="21"/>
      <c r="H8" s="21"/>
      <c r="I8" s="21"/>
      <c r="J8" s="21"/>
      <c r="K8" s="21"/>
      <c r="L8" s="21">
        <v>8780</v>
      </c>
      <c r="M8" s="21"/>
      <c r="N8" s="21">
        <v>8780</v>
      </c>
      <c r="O8" s="21"/>
      <c r="P8" s="21"/>
      <c r="Q8" s="21"/>
      <c r="R8" s="21"/>
      <c r="S8" s="21"/>
      <c r="T8" s="21"/>
      <c r="U8" s="21"/>
      <c r="V8" s="21"/>
      <c r="W8" s="21">
        <v>8780</v>
      </c>
      <c r="X8" s="21">
        <v>44850</v>
      </c>
      <c r="Y8" s="21">
        <v>-36070</v>
      </c>
      <c r="Z8" s="6">
        <v>-80.42</v>
      </c>
      <c r="AA8" s="28">
        <v>1649000</v>
      </c>
    </row>
    <row r="9" spans="1:27" ht="13.5">
      <c r="A9" s="2" t="s">
        <v>35</v>
      </c>
      <c r="B9" s="3"/>
      <c r="C9" s="16">
        <f aca="true" t="shared" si="1" ref="C9:Y9">SUM(C10:C14)</f>
        <v>357229</v>
      </c>
      <c r="D9" s="16">
        <f>SUM(D10:D14)</f>
        <v>0</v>
      </c>
      <c r="E9" s="17">
        <f t="shared" si="1"/>
        <v>2658000</v>
      </c>
      <c r="F9" s="18">
        <f t="shared" si="1"/>
        <v>3038000</v>
      </c>
      <c r="G9" s="18">
        <f t="shared" si="1"/>
        <v>1662</v>
      </c>
      <c r="H9" s="18">
        <f t="shared" si="1"/>
        <v>1323</v>
      </c>
      <c r="I9" s="18">
        <f t="shared" si="1"/>
        <v>81571</v>
      </c>
      <c r="J9" s="18">
        <f t="shared" si="1"/>
        <v>84556</v>
      </c>
      <c r="K9" s="18">
        <f t="shared" si="1"/>
        <v>23366</v>
      </c>
      <c r="L9" s="18">
        <f t="shared" si="1"/>
        <v>107927</v>
      </c>
      <c r="M9" s="18">
        <f t="shared" si="1"/>
        <v>1582540</v>
      </c>
      <c r="N9" s="18">
        <f t="shared" si="1"/>
        <v>1713833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1798389</v>
      </c>
      <c r="X9" s="18">
        <f t="shared" si="1"/>
        <v>1036620</v>
      </c>
      <c r="Y9" s="18">
        <f t="shared" si="1"/>
        <v>761769</v>
      </c>
      <c r="Z9" s="4">
        <f>+IF(X9&lt;&gt;0,+(Y9/X9)*100,0)</f>
        <v>73.48584823754123</v>
      </c>
      <c r="AA9" s="30">
        <f>SUM(AA10:AA14)</f>
        <v>3038000</v>
      </c>
    </row>
    <row r="10" spans="1:27" ht="13.5">
      <c r="A10" s="5" t="s">
        <v>36</v>
      </c>
      <c r="B10" s="3"/>
      <c r="C10" s="19">
        <v>30000</v>
      </c>
      <c r="D10" s="19"/>
      <c r="E10" s="20">
        <v>100000</v>
      </c>
      <c r="F10" s="21">
        <v>100000</v>
      </c>
      <c r="G10" s="21"/>
      <c r="H10" s="21"/>
      <c r="I10" s="21">
        <v>81150</v>
      </c>
      <c r="J10" s="21">
        <v>81150</v>
      </c>
      <c r="K10" s="21"/>
      <c r="L10" s="21">
        <v>5959</v>
      </c>
      <c r="M10" s="21">
        <v>10832</v>
      </c>
      <c r="N10" s="21">
        <v>16791</v>
      </c>
      <c r="O10" s="21"/>
      <c r="P10" s="21"/>
      <c r="Q10" s="21"/>
      <c r="R10" s="21"/>
      <c r="S10" s="21"/>
      <c r="T10" s="21"/>
      <c r="U10" s="21"/>
      <c r="V10" s="21"/>
      <c r="W10" s="21">
        <v>97941</v>
      </c>
      <c r="X10" s="21">
        <v>39000</v>
      </c>
      <c r="Y10" s="21">
        <v>58941</v>
      </c>
      <c r="Z10" s="6">
        <v>151.13</v>
      </c>
      <c r="AA10" s="28">
        <v>100000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325828</v>
      </c>
      <c r="D12" s="19"/>
      <c r="E12" s="20">
        <v>2508000</v>
      </c>
      <c r="F12" s="21">
        <v>2888000</v>
      </c>
      <c r="G12" s="21">
        <v>1662</v>
      </c>
      <c r="H12" s="21"/>
      <c r="I12" s="21">
        <v>421</v>
      </c>
      <c r="J12" s="21">
        <v>2083</v>
      </c>
      <c r="K12" s="21">
        <v>-239</v>
      </c>
      <c r="L12" s="21">
        <v>101007</v>
      </c>
      <c r="M12" s="21">
        <v>1570447</v>
      </c>
      <c r="N12" s="21">
        <v>1671215</v>
      </c>
      <c r="O12" s="21"/>
      <c r="P12" s="21"/>
      <c r="Q12" s="21"/>
      <c r="R12" s="21"/>
      <c r="S12" s="21"/>
      <c r="T12" s="21"/>
      <c r="U12" s="21"/>
      <c r="V12" s="21"/>
      <c r="W12" s="21">
        <v>1673298</v>
      </c>
      <c r="X12" s="21">
        <v>978120</v>
      </c>
      <c r="Y12" s="21">
        <v>695178</v>
      </c>
      <c r="Z12" s="6">
        <v>71.07</v>
      </c>
      <c r="AA12" s="28">
        <v>2888000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1401</v>
      </c>
      <c r="D14" s="22"/>
      <c r="E14" s="23">
        <v>50000</v>
      </c>
      <c r="F14" s="24">
        <v>50000</v>
      </c>
      <c r="G14" s="24"/>
      <c r="H14" s="24">
        <v>1323</v>
      </c>
      <c r="I14" s="24"/>
      <c r="J14" s="24">
        <v>1323</v>
      </c>
      <c r="K14" s="24">
        <v>23605</v>
      </c>
      <c r="L14" s="24">
        <v>961</v>
      </c>
      <c r="M14" s="24">
        <v>1261</v>
      </c>
      <c r="N14" s="24">
        <v>25827</v>
      </c>
      <c r="O14" s="24"/>
      <c r="P14" s="24"/>
      <c r="Q14" s="24"/>
      <c r="R14" s="24"/>
      <c r="S14" s="24"/>
      <c r="T14" s="24"/>
      <c r="U14" s="24"/>
      <c r="V14" s="24"/>
      <c r="W14" s="24">
        <v>27150</v>
      </c>
      <c r="X14" s="24">
        <v>19500</v>
      </c>
      <c r="Y14" s="24">
        <v>7650</v>
      </c>
      <c r="Z14" s="7">
        <v>39.23</v>
      </c>
      <c r="AA14" s="29">
        <v>50000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16459726</v>
      </c>
      <c r="D19" s="16">
        <f>SUM(D20:D23)</f>
        <v>0</v>
      </c>
      <c r="E19" s="17">
        <f t="shared" si="3"/>
        <v>45218000</v>
      </c>
      <c r="F19" s="18">
        <f t="shared" si="3"/>
        <v>38218000</v>
      </c>
      <c r="G19" s="18">
        <f t="shared" si="3"/>
        <v>600675</v>
      </c>
      <c r="H19" s="18">
        <f t="shared" si="3"/>
        <v>0</v>
      </c>
      <c r="I19" s="18">
        <f t="shared" si="3"/>
        <v>34178</v>
      </c>
      <c r="J19" s="18">
        <f t="shared" si="3"/>
        <v>634853</v>
      </c>
      <c r="K19" s="18">
        <f t="shared" si="3"/>
        <v>201256</v>
      </c>
      <c r="L19" s="18">
        <f t="shared" si="3"/>
        <v>31059</v>
      </c>
      <c r="M19" s="18">
        <f t="shared" si="3"/>
        <v>399892</v>
      </c>
      <c r="N19" s="18">
        <f t="shared" si="3"/>
        <v>632207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1267060</v>
      </c>
      <c r="X19" s="18">
        <f t="shared" si="3"/>
        <v>17635020</v>
      </c>
      <c r="Y19" s="18">
        <f t="shared" si="3"/>
        <v>-16367960</v>
      </c>
      <c r="Z19" s="4">
        <f>+IF(X19&lt;&gt;0,+(Y19/X19)*100,0)</f>
        <v>-92.81509178895175</v>
      </c>
      <c r="AA19" s="30">
        <f>SUM(AA20:AA23)</f>
        <v>38218000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>
        <v>16459726</v>
      </c>
      <c r="D21" s="19"/>
      <c r="E21" s="20">
        <v>45218000</v>
      </c>
      <c r="F21" s="21">
        <v>38218000</v>
      </c>
      <c r="G21" s="21">
        <v>600675</v>
      </c>
      <c r="H21" s="21"/>
      <c r="I21" s="21">
        <v>34178</v>
      </c>
      <c r="J21" s="21">
        <v>634853</v>
      </c>
      <c r="K21" s="21">
        <v>201256</v>
      </c>
      <c r="L21" s="21">
        <v>31059</v>
      </c>
      <c r="M21" s="21">
        <v>399892</v>
      </c>
      <c r="N21" s="21">
        <v>632207</v>
      </c>
      <c r="O21" s="21"/>
      <c r="P21" s="21"/>
      <c r="Q21" s="21"/>
      <c r="R21" s="21"/>
      <c r="S21" s="21"/>
      <c r="T21" s="21"/>
      <c r="U21" s="21"/>
      <c r="V21" s="21"/>
      <c r="W21" s="21">
        <v>1267060</v>
      </c>
      <c r="X21" s="21">
        <v>17635020</v>
      </c>
      <c r="Y21" s="21">
        <v>-16367960</v>
      </c>
      <c r="Z21" s="6">
        <v>-92.82</v>
      </c>
      <c r="AA21" s="28">
        <v>38218000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18133932</v>
      </c>
      <c r="D25" s="50">
        <f>+D5+D9+D15+D19+D24</f>
        <v>0</v>
      </c>
      <c r="E25" s="51">
        <f t="shared" si="4"/>
        <v>47993000</v>
      </c>
      <c r="F25" s="52">
        <f t="shared" si="4"/>
        <v>42907000</v>
      </c>
      <c r="G25" s="52">
        <f t="shared" si="4"/>
        <v>602337</v>
      </c>
      <c r="H25" s="52">
        <f t="shared" si="4"/>
        <v>1323</v>
      </c>
      <c r="I25" s="52">
        <f t="shared" si="4"/>
        <v>115749</v>
      </c>
      <c r="J25" s="52">
        <f t="shared" si="4"/>
        <v>719409</v>
      </c>
      <c r="K25" s="52">
        <f t="shared" si="4"/>
        <v>224622</v>
      </c>
      <c r="L25" s="52">
        <f t="shared" si="4"/>
        <v>147766</v>
      </c>
      <c r="M25" s="52">
        <f t="shared" si="4"/>
        <v>1982432</v>
      </c>
      <c r="N25" s="52">
        <f t="shared" si="4"/>
        <v>2354820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3074229</v>
      </c>
      <c r="X25" s="52">
        <f t="shared" si="4"/>
        <v>18717270</v>
      </c>
      <c r="Y25" s="52">
        <f t="shared" si="4"/>
        <v>-15643041</v>
      </c>
      <c r="Z25" s="53">
        <f>+IF(X25&lt;&gt;0,+(Y25/X25)*100,0)</f>
        <v>-83.57544129031638</v>
      </c>
      <c r="AA25" s="54">
        <f>+AA5+AA9+AA15+AA19+AA24</f>
        <v>42907000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30000000</v>
      </c>
      <c r="F28" s="21">
        <v>30000000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30000000</v>
      </c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3500000</v>
      </c>
      <c r="F31" s="21">
        <v>3500000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3500000</v>
      </c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33500000</v>
      </c>
      <c r="F32" s="27">
        <f t="shared" si="5"/>
        <v>33500000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33500000</v>
      </c>
    </row>
    <row r="33" spans="1:27" ht="13.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18133932</v>
      </c>
      <c r="D35" s="19"/>
      <c r="E35" s="20">
        <v>14493000</v>
      </c>
      <c r="F35" s="21">
        <v>9407000</v>
      </c>
      <c r="G35" s="21">
        <v>602337</v>
      </c>
      <c r="H35" s="21">
        <v>1323</v>
      </c>
      <c r="I35" s="21">
        <v>115749</v>
      </c>
      <c r="J35" s="21">
        <v>719409</v>
      </c>
      <c r="K35" s="21">
        <v>224622</v>
      </c>
      <c r="L35" s="21">
        <v>147766</v>
      </c>
      <c r="M35" s="21">
        <v>1982432</v>
      </c>
      <c r="N35" s="21">
        <v>2354820</v>
      </c>
      <c r="O35" s="21"/>
      <c r="P35" s="21"/>
      <c r="Q35" s="21"/>
      <c r="R35" s="21"/>
      <c r="S35" s="21"/>
      <c r="T35" s="21"/>
      <c r="U35" s="21"/>
      <c r="V35" s="21"/>
      <c r="W35" s="21">
        <v>3074229</v>
      </c>
      <c r="X35" s="21"/>
      <c r="Y35" s="21">
        <v>3074229</v>
      </c>
      <c r="Z35" s="6"/>
      <c r="AA35" s="28">
        <v>9407000</v>
      </c>
    </row>
    <row r="36" spans="1:27" ht="13.5">
      <c r="A36" s="60" t="s">
        <v>64</v>
      </c>
      <c r="B36" s="10"/>
      <c r="C36" s="61">
        <f aca="true" t="shared" si="6" ref="C36:Y36">SUM(C32:C35)</f>
        <v>18133932</v>
      </c>
      <c r="D36" s="61">
        <f>SUM(D32:D35)</f>
        <v>0</v>
      </c>
      <c r="E36" s="62">
        <f t="shared" si="6"/>
        <v>47993000</v>
      </c>
      <c r="F36" s="63">
        <f t="shared" si="6"/>
        <v>42907000</v>
      </c>
      <c r="G36" s="63">
        <f t="shared" si="6"/>
        <v>602337</v>
      </c>
      <c r="H36" s="63">
        <f t="shared" si="6"/>
        <v>1323</v>
      </c>
      <c r="I36" s="63">
        <f t="shared" si="6"/>
        <v>115749</v>
      </c>
      <c r="J36" s="63">
        <f t="shared" si="6"/>
        <v>719409</v>
      </c>
      <c r="K36" s="63">
        <f t="shared" si="6"/>
        <v>224622</v>
      </c>
      <c r="L36" s="63">
        <f t="shared" si="6"/>
        <v>147766</v>
      </c>
      <c r="M36" s="63">
        <f t="shared" si="6"/>
        <v>1982432</v>
      </c>
      <c r="N36" s="63">
        <f t="shared" si="6"/>
        <v>2354820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3074229</v>
      </c>
      <c r="X36" s="63">
        <f t="shared" si="6"/>
        <v>0</v>
      </c>
      <c r="Y36" s="63">
        <f t="shared" si="6"/>
        <v>3074229</v>
      </c>
      <c r="Z36" s="64">
        <f>+IF(X36&lt;&gt;0,+(Y36/X36)*100,0)</f>
        <v>0</v>
      </c>
      <c r="AA36" s="65">
        <f>SUM(AA32:AA35)</f>
        <v>42907000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908177</v>
      </c>
      <c r="D5" s="16">
        <f>SUM(D6:D8)</f>
        <v>0</v>
      </c>
      <c r="E5" s="17">
        <f t="shared" si="0"/>
        <v>1600000</v>
      </c>
      <c r="F5" s="18">
        <f t="shared" si="0"/>
        <v>1600000</v>
      </c>
      <c r="G5" s="18">
        <f t="shared" si="0"/>
        <v>0</v>
      </c>
      <c r="H5" s="18">
        <f t="shared" si="0"/>
        <v>692</v>
      </c>
      <c r="I5" s="18">
        <f t="shared" si="0"/>
        <v>25582</v>
      </c>
      <c r="J5" s="18">
        <f t="shared" si="0"/>
        <v>26274</v>
      </c>
      <c r="K5" s="18">
        <f t="shared" si="0"/>
        <v>27186</v>
      </c>
      <c r="L5" s="18">
        <f t="shared" si="0"/>
        <v>17846</v>
      </c>
      <c r="M5" s="18">
        <f t="shared" si="0"/>
        <v>30171</v>
      </c>
      <c r="N5" s="18">
        <f t="shared" si="0"/>
        <v>75203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101477</v>
      </c>
      <c r="X5" s="18">
        <f t="shared" si="0"/>
        <v>406807</v>
      </c>
      <c r="Y5" s="18">
        <f t="shared" si="0"/>
        <v>-305330</v>
      </c>
      <c r="Z5" s="4">
        <f>+IF(X5&lt;&gt;0,+(Y5/X5)*100,0)</f>
        <v>-75.05524732858579</v>
      </c>
      <c r="AA5" s="16">
        <f>SUM(AA6:AA8)</f>
        <v>1600000</v>
      </c>
    </row>
    <row r="6" spans="1:27" ht="13.5">
      <c r="A6" s="5" t="s">
        <v>32</v>
      </c>
      <c r="B6" s="3"/>
      <c r="C6" s="19"/>
      <c r="D6" s="19"/>
      <c r="E6" s="20">
        <v>100000</v>
      </c>
      <c r="F6" s="21">
        <v>100000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25425</v>
      </c>
      <c r="Y6" s="21">
        <v>-25425</v>
      </c>
      <c r="Z6" s="6">
        <v>-100</v>
      </c>
      <c r="AA6" s="28">
        <v>100000</v>
      </c>
    </row>
    <row r="7" spans="1:27" ht="13.5">
      <c r="A7" s="5" t="s">
        <v>33</v>
      </c>
      <c r="B7" s="3"/>
      <c r="C7" s="22">
        <v>135394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772783</v>
      </c>
      <c r="D8" s="19"/>
      <c r="E8" s="20">
        <v>1500000</v>
      </c>
      <c r="F8" s="21">
        <v>1500000</v>
      </c>
      <c r="G8" s="21"/>
      <c r="H8" s="21">
        <v>692</v>
      </c>
      <c r="I8" s="21">
        <v>25582</v>
      </c>
      <c r="J8" s="21">
        <v>26274</v>
      </c>
      <c r="K8" s="21">
        <v>27186</v>
      </c>
      <c r="L8" s="21">
        <v>17846</v>
      </c>
      <c r="M8" s="21">
        <v>30171</v>
      </c>
      <c r="N8" s="21">
        <v>75203</v>
      </c>
      <c r="O8" s="21"/>
      <c r="P8" s="21"/>
      <c r="Q8" s="21"/>
      <c r="R8" s="21"/>
      <c r="S8" s="21"/>
      <c r="T8" s="21"/>
      <c r="U8" s="21"/>
      <c r="V8" s="21"/>
      <c r="W8" s="21">
        <v>101477</v>
      </c>
      <c r="X8" s="21">
        <v>381382</v>
      </c>
      <c r="Y8" s="21">
        <v>-279905</v>
      </c>
      <c r="Z8" s="6">
        <v>-73.39</v>
      </c>
      <c r="AA8" s="28">
        <v>1500000</v>
      </c>
    </row>
    <row r="9" spans="1:27" ht="13.5">
      <c r="A9" s="2" t="s">
        <v>35</v>
      </c>
      <c r="B9" s="3"/>
      <c r="C9" s="16">
        <f aca="true" t="shared" si="1" ref="C9:Y9">SUM(C10:C14)</f>
        <v>19097362</v>
      </c>
      <c r="D9" s="16">
        <f>SUM(D10:D14)</f>
        <v>0</v>
      </c>
      <c r="E9" s="17">
        <f t="shared" si="1"/>
        <v>8488808</v>
      </c>
      <c r="F9" s="18">
        <f t="shared" si="1"/>
        <v>8488808</v>
      </c>
      <c r="G9" s="18">
        <f t="shared" si="1"/>
        <v>-34</v>
      </c>
      <c r="H9" s="18">
        <f t="shared" si="1"/>
        <v>88494</v>
      </c>
      <c r="I9" s="18">
        <f t="shared" si="1"/>
        <v>729026</v>
      </c>
      <c r="J9" s="18">
        <f t="shared" si="1"/>
        <v>817486</v>
      </c>
      <c r="K9" s="18">
        <f t="shared" si="1"/>
        <v>559056</v>
      </c>
      <c r="L9" s="18">
        <f t="shared" si="1"/>
        <v>883852</v>
      </c>
      <c r="M9" s="18">
        <f t="shared" si="1"/>
        <v>1117122</v>
      </c>
      <c r="N9" s="18">
        <f t="shared" si="1"/>
        <v>2560030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3377516</v>
      </c>
      <c r="X9" s="18">
        <f t="shared" si="1"/>
        <v>888927</v>
      </c>
      <c r="Y9" s="18">
        <f t="shared" si="1"/>
        <v>2488589</v>
      </c>
      <c r="Z9" s="4">
        <f>+IF(X9&lt;&gt;0,+(Y9/X9)*100,0)</f>
        <v>279.9542594611256</v>
      </c>
      <c r="AA9" s="30">
        <f>SUM(AA10:AA14)</f>
        <v>8488808</v>
      </c>
    </row>
    <row r="10" spans="1:27" ht="13.5">
      <c r="A10" s="5" t="s">
        <v>36</v>
      </c>
      <c r="B10" s="3"/>
      <c r="C10" s="19">
        <v>6011226</v>
      </c>
      <c r="D10" s="19"/>
      <c r="E10" s="20">
        <v>5688808</v>
      </c>
      <c r="F10" s="21">
        <v>5688808</v>
      </c>
      <c r="G10" s="21"/>
      <c r="H10" s="21">
        <v>80264</v>
      </c>
      <c r="I10" s="21">
        <v>705719</v>
      </c>
      <c r="J10" s="21">
        <v>785983</v>
      </c>
      <c r="K10" s="21">
        <v>523048</v>
      </c>
      <c r="L10" s="21">
        <v>857852</v>
      </c>
      <c r="M10" s="21">
        <v>1103861</v>
      </c>
      <c r="N10" s="21">
        <v>2484761</v>
      </c>
      <c r="O10" s="21"/>
      <c r="P10" s="21"/>
      <c r="Q10" s="21"/>
      <c r="R10" s="21"/>
      <c r="S10" s="21"/>
      <c r="T10" s="21"/>
      <c r="U10" s="21"/>
      <c r="V10" s="21"/>
      <c r="W10" s="21">
        <v>3270744</v>
      </c>
      <c r="X10" s="21">
        <v>380416</v>
      </c>
      <c r="Y10" s="21">
        <v>2890328</v>
      </c>
      <c r="Z10" s="6">
        <v>759.78</v>
      </c>
      <c r="AA10" s="28">
        <v>5688808</v>
      </c>
    </row>
    <row r="11" spans="1:27" ht="13.5">
      <c r="A11" s="5" t="s">
        <v>37</v>
      </c>
      <c r="B11" s="3"/>
      <c r="C11" s="19">
        <v>11856135</v>
      </c>
      <c r="D11" s="19"/>
      <c r="E11" s="20">
        <v>2800000</v>
      </c>
      <c r="F11" s="21">
        <v>2800000</v>
      </c>
      <c r="G11" s="21">
        <v>-34</v>
      </c>
      <c r="H11" s="21">
        <v>8230</v>
      </c>
      <c r="I11" s="21">
        <v>23307</v>
      </c>
      <c r="J11" s="21">
        <v>31503</v>
      </c>
      <c r="K11" s="21">
        <v>36008</v>
      </c>
      <c r="L11" s="21">
        <v>26000</v>
      </c>
      <c r="M11" s="21">
        <v>13261</v>
      </c>
      <c r="N11" s="21">
        <v>75269</v>
      </c>
      <c r="O11" s="21"/>
      <c r="P11" s="21"/>
      <c r="Q11" s="21"/>
      <c r="R11" s="21"/>
      <c r="S11" s="21"/>
      <c r="T11" s="21"/>
      <c r="U11" s="21"/>
      <c r="V11" s="21"/>
      <c r="W11" s="21">
        <v>106772</v>
      </c>
      <c r="X11" s="21">
        <v>508511</v>
      </c>
      <c r="Y11" s="21">
        <v>-401739</v>
      </c>
      <c r="Z11" s="6">
        <v>-79</v>
      </c>
      <c r="AA11" s="28">
        <v>2800000</v>
      </c>
    </row>
    <row r="12" spans="1:27" ht="13.5">
      <c r="A12" s="5" t="s">
        <v>38</v>
      </c>
      <c r="B12" s="3"/>
      <c r="C12" s="19">
        <v>1205490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24511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10022588</v>
      </c>
      <c r="D15" s="16">
        <f>SUM(D16:D18)</f>
        <v>0</v>
      </c>
      <c r="E15" s="17">
        <f t="shared" si="2"/>
        <v>6029161</v>
      </c>
      <c r="F15" s="18">
        <f t="shared" si="2"/>
        <v>6029161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1320</v>
      </c>
      <c r="L15" s="18">
        <f t="shared" si="2"/>
        <v>0</v>
      </c>
      <c r="M15" s="18">
        <f t="shared" si="2"/>
        <v>7467</v>
      </c>
      <c r="N15" s="18">
        <f t="shared" si="2"/>
        <v>8787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8787</v>
      </c>
      <c r="X15" s="18">
        <f t="shared" si="2"/>
        <v>1244456</v>
      </c>
      <c r="Y15" s="18">
        <f t="shared" si="2"/>
        <v>-1235669</v>
      </c>
      <c r="Z15" s="4">
        <f>+IF(X15&lt;&gt;0,+(Y15/X15)*100,0)</f>
        <v>-99.29390834227968</v>
      </c>
      <c r="AA15" s="30">
        <f>SUM(AA16:AA18)</f>
        <v>6029161</v>
      </c>
    </row>
    <row r="16" spans="1:27" ht="13.5">
      <c r="A16" s="5" t="s">
        <v>42</v>
      </c>
      <c r="B16" s="3"/>
      <c r="C16" s="19">
        <v>69449</v>
      </c>
      <c r="D16" s="19"/>
      <c r="E16" s="20">
        <v>81775</v>
      </c>
      <c r="F16" s="21">
        <v>81775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10171</v>
      </c>
      <c r="Y16" s="21">
        <v>-10171</v>
      </c>
      <c r="Z16" s="6">
        <v>-100</v>
      </c>
      <c r="AA16" s="28">
        <v>81775</v>
      </c>
    </row>
    <row r="17" spans="1:27" ht="13.5">
      <c r="A17" s="5" t="s">
        <v>43</v>
      </c>
      <c r="B17" s="3"/>
      <c r="C17" s="19">
        <v>9780743</v>
      </c>
      <c r="D17" s="19"/>
      <c r="E17" s="20">
        <v>5712613</v>
      </c>
      <c r="F17" s="21">
        <v>5712613</v>
      </c>
      <c r="G17" s="21"/>
      <c r="H17" s="21"/>
      <c r="I17" s="21"/>
      <c r="J17" s="21"/>
      <c r="K17" s="21">
        <v>1320</v>
      </c>
      <c r="L17" s="21"/>
      <c r="M17" s="21"/>
      <c r="N17" s="21">
        <v>1320</v>
      </c>
      <c r="O17" s="21"/>
      <c r="P17" s="21"/>
      <c r="Q17" s="21"/>
      <c r="R17" s="21"/>
      <c r="S17" s="21"/>
      <c r="T17" s="21"/>
      <c r="U17" s="21"/>
      <c r="V17" s="21"/>
      <c r="W17" s="21">
        <v>1320</v>
      </c>
      <c r="X17" s="21">
        <v>1174594</v>
      </c>
      <c r="Y17" s="21">
        <v>-1173274</v>
      </c>
      <c r="Z17" s="6">
        <v>-99.89</v>
      </c>
      <c r="AA17" s="28">
        <v>5712613</v>
      </c>
    </row>
    <row r="18" spans="1:27" ht="13.5">
      <c r="A18" s="5" t="s">
        <v>44</v>
      </c>
      <c r="B18" s="3"/>
      <c r="C18" s="19">
        <v>172396</v>
      </c>
      <c r="D18" s="19"/>
      <c r="E18" s="20">
        <v>234773</v>
      </c>
      <c r="F18" s="21">
        <v>234773</v>
      </c>
      <c r="G18" s="21"/>
      <c r="H18" s="21"/>
      <c r="I18" s="21"/>
      <c r="J18" s="21"/>
      <c r="K18" s="21"/>
      <c r="L18" s="21"/>
      <c r="M18" s="21">
        <v>7467</v>
      </c>
      <c r="N18" s="21">
        <v>7467</v>
      </c>
      <c r="O18" s="21"/>
      <c r="P18" s="21"/>
      <c r="Q18" s="21"/>
      <c r="R18" s="21"/>
      <c r="S18" s="21"/>
      <c r="T18" s="21"/>
      <c r="U18" s="21"/>
      <c r="V18" s="21"/>
      <c r="W18" s="21">
        <v>7467</v>
      </c>
      <c r="X18" s="21">
        <v>59691</v>
      </c>
      <c r="Y18" s="21">
        <v>-52224</v>
      </c>
      <c r="Z18" s="6">
        <v>-87.49</v>
      </c>
      <c r="AA18" s="28">
        <v>234773</v>
      </c>
    </row>
    <row r="19" spans="1:27" ht="13.5">
      <c r="A19" s="2" t="s">
        <v>45</v>
      </c>
      <c r="B19" s="8"/>
      <c r="C19" s="16">
        <f aca="true" t="shared" si="3" ref="C19:Y19">SUM(C20:C23)</f>
        <v>29784665</v>
      </c>
      <c r="D19" s="16">
        <f>SUM(D20:D23)</f>
        <v>0</v>
      </c>
      <c r="E19" s="17">
        <f t="shared" si="3"/>
        <v>46803548</v>
      </c>
      <c r="F19" s="18">
        <f t="shared" si="3"/>
        <v>46803548</v>
      </c>
      <c r="G19" s="18">
        <f t="shared" si="3"/>
        <v>22483</v>
      </c>
      <c r="H19" s="18">
        <f t="shared" si="3"/>
        <v>77023</v>
      </c>
      <c r="I19" s="18">
        <f t="shared" si="3"/>
        <v>1994658</v>
      </c>
      <c r="J19" s="18">
        <f t="shared" si="3"/>
        <v>2094164</v>
      </c>
      <c r="K19" s="18">
        <f t="shared" si="3"/>
        <v>1920684</v>
      </c>
      <c r="L19" s="18">
        <f t="shared" si="3"/>
        <v>757158</v>
      </c>
      <c r="M19" s="18">
        <f t="shared" si="3"/>
        <v>5402371</v>
      </c>
      <c r="N19" s="18">
        <f t="shared" si="3"/>
        <v>8080213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10174377</v>
      </c>
      <c r="X19" s="18">
        <f t="shared" si="3"/>
        <v>11481793</v>
      </c>
      <c r="Y19" s="18">
        <f t="shared" si="3"/>
        <v>-1307416</v>
      </c>
      <c r="Z19" s="4">
        <f>+IF(X19&lt;&gt;0,+(Y19/X19)*100,0)</f>
        <v>-11.386862661606946</v>
      </c>
      <c r="AA19" s="30">
        <f>SUM(AA20:AA23)</f>
        <v>46803548</v>
      </c>
    </row>
    <row r="20" spans="1:27" ht="13.5">
      <c r="A20" s="5" t="s">
        <v>46</v>
      </c>
      <c r="B20" s="3"/>
      <c r="C20" s="19">
        <v>2813326</v>
      </c>
      <c r="D20" s="19"/>
      <c r="E20" s="20">
        <v>5100000</v>
      </c>
      <c r="F20" s="21">
        <v>5100000</v>
      </c>
      <c r="G20" s="21">
        <v>22483</v>
      </c>
      <c r="H20" s="21">
        <v>77023</v>
      </c>
      <c r="I20" s="21">
        <v>23812</v>
      </c>
      <c r="J20" s="21">
        <v>123318</v>
      </c>
      <c r="K20" s="21">
        <v>48357</v>
      </c>
      <c r="L20" s="21">
        <v>30261</v>
      </c>
      <c r="M20" s="21">
        <v>37663</v>
      </c>
      <c r="N20" s="21">
        <v>116281</v>
      </c>
      <c r="O20" s="21"/>
      <c r="P20" s="21"/>
      <c r="Q20" s="21"/>
      <c r="R20" s="21"/>
      <c r="S20" s="21"/>
      <c r="T20" s="21"/>
      <c r="U20" s="21"/>
      <c r="V20" s="21"/>
      <c r="W20" s="21">
        <v>239599</v>
      </c>
      <c r="X20" s="21">
        <v>1742765</v>
      </c>
      <c r="Y20" s="21">
        <v>-1503166</v>
      </c>
      <c r="Z20" s="6">
        <v>-86.25</v>
      </c>
      <c r="AA20" s="28">
        <v>5100000</v>
      </c>
    </row>
    <row r="21" spans="1:27" ht="13.5">
      <c r="A21" s="5" t="s">
        <v>47</v>
      </c>
      <c r="B21" s="3"/>
      <c r="C21" s="19">
        <v>9880537</v>
      </c>
      <c r="D21" s="19"/>
      <c r="E21" s="20">
        <v>18397207</v>
      </c>
      <c r="F21" s="21">
        <v>18397207</v>
      </c>
      <c r="G21" s="21"/>
      <c r="H21" s="21"/>
      <c r="I21" s="21">
        <v>374714</v>
      </c>
      <c r="J21" s="21">
        <v>374714</v>
      </c>
      <c r="K21" s="21">
        <v>728963</v>
      </c>
      <c r="L21" s="21"/>
      <c r="M21" s="21">
        <v>1553575</v>
      </c>
      <c r="N21" s="21">
        <v>2282538</v>
      </c>
      <c r="O21" s="21"/>
      <c r="P21" s="21"/>
      <c r="Q21" s="21"/>
      <c r="R21" s="21"/>
      <c r="S21" s="21"/>
      <c r="T21" s="21"/>
      <c r="U21" s="21"/>
      <c r="V21" s="21"/>
      <c r="W21" s="21">
        <v>2657252</v>
      </c>
      <c r="X21" s="21">
        <v>4404502</v>
      </c>
      <c r="Y21" s="21">
        <v>-1747250</v>
      </c>
      <c r="Z21" s="6">
        <v>-39.67</v>
      </c>
      <c r="AA21" s="28">
        <v>18397207</v>
      </c>
    </row>
    <row r="22" spans="1:27" ht="13.5">
      <c r="A22" s="5" t="s">
        <v>48</v>
      </c>
      <c r="B22" s="3"/>
      <c r="C22" s="22">
        <v>15555073</v>
      </c>
      <c r="D22" s="22"/>
      <c r="E22" s="23">
        <v>17998728</v>
      </c>
      <c r="F22" s="24">
        <v>17998728</v>
      </c>
      <c r="G22" s="24"/>
      <c r="H22" s="24"/>
      <c r="I22" s="24">
        <v>1596132</v>
      </c>
      <c r="J22" s="24">
        <v>1596132</v>
      </c>
      <c r="K22" s="24">
        <v>1143364</v>
      </c>
      <c r="L22" s="24">
        <v>726897</v>
      </c>
      <c r="M22" s="24">
        <v>3811133</v>
      </c>
      <c r="N22" s="24">
        <v>5681394</v>
      </c>
      <c r="O22" s="24"/>
      <c r="P22" s="24"/>
      <c r="Q22" s="24"/>
      <c r="R22" s="24"/>
      <c r="S22" s="24"/>
      <c r="T22" s="24"/>
      <c r="U22" s="24"/>
      <c r="V22" s="24"/>
      <c r="W22" s="24">
        <v>7277526</v>
      </c>
      <c r="X22" s="24">
        <v>4267991</v>
      </c>
      <c r="Y22" s="24">
        <v>3009535</v>
      </c>
      <c r="Z22" s="7">
        <v>70.51</v>
      </c>
      <c r="AA22" s="29">
        <v>17998728</v>
      </c>
    </row>
    <row r="23" spans="1:27" ht="13.5">
      <c r="A23" s="5" t="s">
        <v>49</v>
      </c>
      <c r="B23" s="3"/>
      <c r="C23" s="19">
        <v>1535729</v>
      </c>
      <c r="D23" s="19"/>
      <c r="E23" s="20">
        <v>5307613</v>
      </c>
      <c r="F23" s="21">
        <v>5307613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1066535</v>
      </c>
      <c r="Y23" s="21">
        <v>-1066535</v>
      </c>
      <c r="Z23" s="6">
        <v>-100</v>
      </c>
      <c r="AA23" s="28">
        <v>5307613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59812792</v>
      </c>
      <c r="D25" s="50">
        <f>+D5+D9+D15+D19+D24</f>
        <v>0</v>
      </c>
      <c r="E25" s="51">
        <f t="shared" si="4"/>
        <v>62921517</v>
      </c>
      <c r="F25" s="52">
        <f t="shared" si="4"/>
        <v>62921517</v>
      </c>
      <c r="G25" s="52">
        <f t="shared" si="4"/>
        <v>22449</v>
      </c>
      <c r="H25" s="52">
        <f t="shared" si="4"/>
        <v>166209</v>
      </c>
      <c r="I25" s="52">
        <f t="shared" si="4"/>
        <v>2749266</v>
      </c>
      <c r="J25" s="52">
        <f t="shared" si="4"/>
        <v>2937924</v>
      </c>
      <c r="K25" s="52">
        <f t="shared" si="4"/>
        <v>2508246</v>
      </c>
      <c r="L25" s="52">
        <f t="shared" si="4"/>
        <v>1658856</v>
      </c>
      <c r="M25" s="52">
        <f t="shared" si="4"/>
        <v>6557131</v>
      </c>
      <c r="N25" s="52">
        <f t="shared" si="4"/>
        <v>10724233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13662157</v>
      </c>
      <c r="X25" s="52">
        <f t="shared" si="4"/>
        <v>14021983</v>
      </c>
      <c r="Y25" s="52">
        <f t="shared" si="4"/>
        <v>-359826</v>
      </c>
      <c r="Z25" s="53">
        <f>+IF(X25&lt;&gt;0,+(Y25/X25)*100,0)</f>
        <v>-2.56615629900564</v>
      </c>
      <c r="AA25" s="54">
        <f>+AA5+AA9+AA15+AA19+AA24</f>
        <v>62921517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31502738</v>
      </c>
      <c r="D28" s="19"/>
      <c r="E28" s="20">
        <v>20037229</v>
      </c>
      <c r="F28" s="21">
        <v>20037229</v>
      </c>
      <c r="G28" s="21"/>
      <c r="H28" s="21"/>
      <c r="I28" s="21">
        <v>2121800</v>
      </c>
      <c r="J28" s="21">
        <v>2121800</v>
      </c>
      <c r="K28" s="21">
        <v>1645907</v>
      </c>
      <c r="L28" s="21">
        <v>740469</v>
      </c>
      <c r="M28" s="21">
        <v>1507467</v>
      </c>
      <c r="N28" s="21">
        <v>3893843</v>
      </c>
      <c r="O28" s="21"/>
      <c r="P28" s="21"/>
      <c r="Q28" s="21"/>
      <c r="R28" s="21"/>
      <c r="S28" s="21"/>
      <c r="T28" s="21"/>
      <c r="U28" s="21"/>
      <c r="V28" s="21"/>
      <c r="W28" s="21">
        <v>6015643</v>
      </c>
      <c r="X28" s="21"/>
      <c r="Y28" s="21">
        <v>6015643</v>
      </c>
      <c r="Z28" s="6"/>
      <c r="AA28" s="19">
        <v>20037229</v>
      </c>
    </row>
    <row r="29" spans="1:27" ht="13.5">
      <c r="A29" s="56" t="s">
        <v>55</v>
      </c>
      <c r="B29" s="3"/>
      <c r="C29" s="19">
        <v>14806090</v>
      </c>
      <c r="D29" s="19"/>
      <c r="E29" s="20">
        <v>25524182</v>
      </c>
      <c r="F29" s="21">
        <v>25524182</v>
      </c>
      <c r="G29" s="21"/>
      <c r="H29" s="21">
        <v>80264</v>
      </c>
      <c r="I29" s="21">
        <v>557565</v>
      </c>
      <c r="J29" s="21">
        <v>637829</v>
      </c>
      <c r="K29" s="21">
        <v>523048</v>
      </c>
      <c r="L29" s="21">
        <v>857852</v>
      </c>
      <c r="M29" s="21">
        <v>3850036</v>
      </c>
      <c r="N29" s="21">
        <v>5230936</v>
      </c>
      <c r="O29" s="21"/>
      <c r="P29" s="21"/>
      <c r="Q29" s="21"/>
      <c r="R29" s="21"/>
      <c r="S29" s="21"/>
      <c r="T29" s="21"/>
      <c r="U29" s="21"/>
      <c r="V29" s="21"/>
      <c r="W29" s="21">
        <v>5868765</v>
      </c>
      <c r="X29" s="21"/>
      <c r="Y29" s="21">
        <v>5868765</v>
      </c>
      <c r="Z29" s="6"/>
      <c r="AA29" s="28">
        <v>25524182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234773</v>
      </c>
      <c r="F31" s="21">
        <v>234773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234773</v>
      </c>
    </row>
    <row r="32" spans="1:27" ht="13.5">
      <c r="A32" s="58" t="s">
        <v>58</v>
      </c>
      <c r="B32" s="3"/>
      <c r="C32" s="25">
        <f aca="true" t="shared" si="5" ref="C32:Y32">SUM(C28:C31)</f>
        <v>46308828</v>
      </c>
      <c r="D32" s="25">
        <f>SUM(D28:D31)</f>
        <v>0</v>
      </c>
      <c r="E32" s="26">
        <f t="shared" si="5"/>
        <v>45796184</v>
      </c>
      <c r="F32" s="27">
        <f t="shared" si="5"/>
        <v>45796184</v>
      </c>
      <c r="G32" s="27">
        <f t="shared" si="5"/>
        <v>0</v>
      </c>
      <c r="H32" s="27">
        <f t="shared" si="5"/>
        <v>80264</v>
      </c>
      <c r="I32" s="27">
        <f t="shared" si="5"/>
        <v>2679365</v>
      </c>
      <c r="J32" s="27">
        <f t="shared" si="5"/>
        <v>2759629</v>
      </c>
      <c r="K32" s="27">
        <f t="shared" si="5"/>
        <v>2168955</v>
      </c>
      <c r="L32" s="27">
        <f t="shared" si="5"/>
        <v>1598321</v>
      </c>
      <c r="M32" s="27">
        <f t="shared" si="5"/>
        <v>5357503</v>
      </c>
      <c r="N32" s="27">
        <f t="shared" si="5"/>
        <v>9124779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11884408</v>
      </c>
      <c r="X32" s="27">
        <f t="shared" si="5"/>
        <v>0</v>
      </c>
      <c r="Y32" s="27">
        <f t="shared" si="5"/>
        <v>11884408</v>
      </c>
      <c r="Z32" s="13">
        <f>+IF(X32&lt;&gt;0,+(Y32/X32)*100,0)</f>
        <v>0</v>
      </c>
      <c r="AA32" s="31">
        <f>SUM(AA28:AA31)</f>
        <v>45796184</v>
      </c>
    </row>
    <row r="33" spans="1:27" ht="13.5">
      <c r="A33" s="59" t="s">
        <v>59</v>
      </c>
      <c r="B33" s="3" t="s">
        <v>60</v>
      </c>
      <c r="C33" s="19">
        <v>847479</v>
      </c>
      <c r="D33" s="19"/>
      <c r="E33" s="20"/>
      <c r="F33" s="21"/>
      <c r="G33" s="21"/>
      <c r="H33" s="21"/>
      <c r="I33" s="21"/>
      <c r="J33" s="21"/>
      <c r="K33" s="21"/>
      <c r="L33" s="21"/>
      <c r="M33" s="21">
        <v>1064958</v>
      </c>
      <c r="N33" s="21">
        <v>1064958</v>
      </c>
      <c r="O33" s="21"/>
      <c r="P33" s="21"/>
      <c r="Q33" s="21"/>
      <c r="R33" s="21"/>
      <c r="S33" s="21"/>
      <c r="T33" s="21"/>
      <c r="U33" s="21"/>
      <c r="V33" s="21"/>
      <c r="W33" s="21">
        <v>1064958</v>
      </c>
      <c r="X33" s="21"/>
      <c r="Y33" s="21">
        <v>1064958</v>
      </c>
      <c r="Z33" s="6"/>
      <c r="AA33" s="28"/>
    </row>
    <row r="34" spans="1:27" ht="13.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63</v>
      </c>
      <c r="B35" s="3"/>
      <c r="C35" s="19">
        <v>12656483</v>
      </c>
      <c r="D35" s="19"/>
      <c r="E35" s="20">
        <v>17125333</v>
      </c>
      <c r="F35" s="21">
        <v>17125333</v>
      </c>
      <c r="G35" s="21">
        <v>22449</v>
      </c>
      <c r="H35" s="21">
        <v>85945</v>
      </c>
      <c r="I35" s="21">
        <v>69901</v>
      </c>
      <c r="J35" s="21">
        <v>178295</v>
      </c>
      <c r="K35" s="21">
        <v>339291</v>
      </c>
      <c r="L35" s="21">
        <v>60535</v>
      </c>
      <c r="M35" s="21">
        <v>134670</v>
      </c>
      <c r="N35" s="21">
        <v>534496</v>
      </c>
      <c r="O35" s="21"/>
      <c r="P35" s="21"/>
      <c r="Q35" s="21"/>
      <c r="R35" s="21"/>
      <c r="S35" s="21"/>
      <c r="T35" s="21"/>
      <c r="U35" s="21"/>
      <c r="V35" s="21"/>
      <c r="W35" s="21">
        <v>712791</v>
      </c>
      <c r="X35" s="21"/>
      <c r="Y35" s="21">
        <v>712791</v>
      </c>
      <c r="Z35" s="6"/>
      <c r="AA35" s="28">
        <v>17125333</v>
      </c>
    </row>
    <row r="36" spans="1:27" ht="13.5">
      <c r="A36" s="60" t="s">
        <v>64</v>
      </c>
      <c r="B36" s="10"/>
      <c r="C36" s="61">
        <f aca="true" t="shared" si="6" ref="C36:Y36">SUM(C32:C35)</f>
        <v>59812790</v>
      </c>
      <c r="D36" s="61">
        <f>SUM(D32:D35)</f>
        <v>0</v>
      </c>
      <c r="E36" s="62">
        <f t="shared" si="6"/>
        <v>62921517</v>
      </c>
      <c r="F36" s="63">
        <f t="shared" si="6"/>
        <v>62921517</v>
      </c>
      <c r="G36" s="63">
        <f t="shared" si="6"/>
        <v>22449</v>
      </c>
      <c r="H36" s="63">
        <f t="shared" si="6"/>
        <v>166209</v>
      </c>
      <c r="I36" s="63">
        <f t="shared" si="6"/>
        <v>2749266</v>
      </c>
      <c r="J36" s="63">
        <f t="shared" si="6"/>
        <v>2937924</v>
      </c>
      <c r="K36" s="63">
        <f t="shared" si="6"/>
        <v>2508246</v>
      </c>
      <c r="L36" s="63">
        <f t="shared" si="6"/>
        <v>1658856</v>
      </c>
      <c r="M36" s="63">
        <f t="shared" si="6"/>
        <v>6557131</v>
      </c>
      <c r="N36" s="63">
        <f t="shared" si="6"/>
        <v>10724233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13662157</v>
      </c>
      <c r="X36" s="63">
        <f t="shared" si="6"/>
        <v>0</v>
      </c>
      <c r="Y36" s="63">
        <f t="shared" si="6"/>
        <v>13662157</v>
      </c>
      <c r="Z36" s="64">
        <f>+IF(X36&lt;&gt;0,+(Y36/X36)*100,0)</f>
        <v>0</v>
      </c>
      <c r="AA36" s="65">
        <f>SUM(AA32:AA35)</f>
        <v>62921517</v>
      </c>
    </row>
    <row r="37" spans="1:27" ht="13.5">
      <c r="A37" s="14" t="s">
        <v>96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2015-02-02T09:43:38Z</dcterms:created>
  <dcterms:modified xsi:type="dcterms:W3CDTF">2015-02-16T09:52:31Z</dcterms:modified>
  <cp:category/>
  <cp:version/>
  <cp:contentType/>
  <cp:contentStatus/>
</cp:coreProperties>
</file>